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slicers/slicer1.xml" ContentType="application/vnd.ms-excel.slicer+xml"/>
  <Override PartName="/xl/timelines/timeline2.xml" ContentType="application/vnd.ms-excel.timelin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Ex2.xml" ContentType="application/vnd.ms-office.chartex+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hidePivotFieldList="1"/>
  <mc:AlternateContent xmlns:mc="http://schemas.openxmlformats.org/markup-compatibility/2006">
    <mc:Choice Requires="x15">
      <x15ac:absPath xmlns:x15ac="http://schemas.microsoft.com/office/spreadsheetml/2010/11/ac" url="C:\Users\chari\Downloads\"/>
    </mc:Choice>
  </mc:AlternateContent>
  <xr:revisionPtr revIDLastSave="0" documentId="13_ncr:1_{FD073F3B-EB62-4FE9-800C-2FC423583EA2}" xr6:coauthVersionLast="47" xr6:coauthVersionMax="47" xr10:uidLastSave="{00000000-0000-0000-0000-000000000000}"/>
  <bookViews>
    <workbookView xWindow="-108" yWindow="-108" windowWidth="23256" windowHeight="12456" activeTab="2" xr2:uid="{00000000-000D-0000-FFFF-FFFF00000000}"/>
  </bookViews>
  <sheets>
    <sheet name="Data" sheetId="2" r:id="rId1"/>
    <sheet name="Pivot Tables" sheetId="4" r:id="rId2"/>
    <sheet name="Dashboard" sheetId="3" r:id="rId3"/>
  </sheets>
  <definedNames>
    <definedName name="_xlchart.v5.0" hidden="1">'Pivot Tables'!$D$26</definedName>
    <definedName name="_xlchart.v5.1" hidden="1">'Pivot Tables'!$D$27:$D$76</definedName>
    <definedName name="_xlchart.v5.2" hidden="1">'Pivot Tables'!$E$26</definedName>
    <definedName name="_xlchart.v5.3" hidden="1">'Pivot Tables'!$E$27:$E$76</definedName>
    <definedName name="_xlchart.v5.4" hidden="1">'Pivot Tables'!$D$26</definedName>
    <definedName name="_xlchart.v5.5" hidden="1">'Pivot Tables'!$D$27:$D$76</definedName>
    <definedName name="_xlchart.v5.6" hidden="1">'Pivot Tables'!$E$26</definedName>
    <definedName name="_xlchart.v5.7" hidden="1">'Pivot Tables'!$E$27:$E$76</definedName>
    <definedName name="NativeTimeline_Invoice_Date">#N/A</definedName>
    <definedName name="Slicer_Beverage_Brand">#N/A</definedName>
    <definedName name="Slicer_Region">#N/A</definedName>
    <definedName name="Slicer_Retailer">#N/A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8"/>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10" roundtripDataSignature="AMtx7mhwl5n/6E4JEifg9kWlAttRGuttmA=="/>
    </ext>
  </extLst>
</workbook>
</file>

<file path=xl/calcChain.xml><?xml version="1.0" encoding="utf-8"?>
<calcChain xmlns="http://schemas.openxmlformats.org/spreadsheetml/2006/main">
  <c r="D29" i="4" l="1"/>
  <c r="E29" i="4"/>
  <c r="D30" i="4"/>
  <c r="E30" i="4"/>
  <c r="D31" i="4"/>
  <c r="E31" i="4"/>
  <c r="D32" i="4"/>
  <c r="E32" i="4"/>
  <c r="D33" i="4"/>
  <c r="E33" i="4"/>
  <c r="D34" i="4"/>
  <c r="E34" i="4"/>
  <c r="D35" i="4"/>
  <c r="E35" i="4"/>
  <c r="D36" i="4"/>
  <c r="E36" i="4"/>
  <c r="D37" i="4"/>
  <c r="E37" i="4"/>
  <c r="D38" i="4"/>
  <c r="E38" i="4"/>
  <c r="D39" i="4"/>
  <c r="E39" i="4"/>
  <c r="D40" i="4"/>
  <c r="E40" i="4"/>
  <c r="D41" i="4"/>
  <c r="E41" i="4"/>
  <c r="D42" i="4"/>
  <c r="E42" i="4"/>
  <c r="D43" i="4"/>
  <c r="E43" i="4"/>
  <c r="D44" i="4"/>
  <c r="E44" i="4"/>
  <c r="D45" i="4"/>
  <c r="E45" i="4"/>
  <c r="D46" i="4"/>
  <c r="E46" i="4"/>
  <c r="D47" i="4"/>
  <c r="E47" i="4"/>
  <c r="D48" i="4"/>
  <c r="E48" i="4"/>
  <c r="D49" i="4"/>
  <c r="E49" i="4"/>
  <c r="D50" i="4"/>
  <c r="E50" i="4"/>
  <c r="D51" i="4"/>
  <c r="E51" i="4"/>
  <c r="D52" i="4"/>
  <c r="E52" i="4"/>
  <c r="D53" i="4"/>
  <c r="E53" i="4"/>
  <c r="D28" i="4"/>
  <c r="E28" i="4"/>
  <c r="E27" i="4"/>
  <c r="D27" i="4"/>
  <c r="R3893" i="2"/>
  <c r="Q3893" i="2"/>
  <c r="P3893" i="2"/>
  <c r="K3893" i="2"/>
  <c r="L3893" i="2" s="1"/>
  <c r="R3892" i="2"/>
  <c r="Q3892" i="2"/>
  <c r="P3892" i="2"/>
  <c r="K3892" i="2"/>
  <c r="L3892" i="2" s="1"/>
  <c r="R3891" i="2"/>
  <c r="Q3891" i="2"/>
  <c r="P3891" i="2"/>
  <c r="K3891" i="2"/>
  <c r="L3891" i="2" s="1"/>
  <c r="R3890" i="2"/>
  <c r="Q3890" i="2"/>
  <c r="P3890" i="2"/>
  <c r="K3890" i="2"/>
  <c r="L3890" i="2" s="1"/>
  <c r="R3889" i="2"/>
  <c r="Q3889" i="2"/>
  <c r="P3889" i="2"/>
  <c r="L3889" i="2"/>
  <c r="K3889" i="2"/>
  <c r="R3888" i="2"/>
  <c r="Q3888" i="2"/>
  <c r="P3888" i="2"/>
  <c r="L3888" i="2"/>
  <c r="K3888" i="2"/>
  <c r="R3887" i="2"/>
  <c r="Q3887" i="2"/>
  <c r="P3887" i="2"/>
  <c r="K3887" i="2"/>
  <c r="L3887" i="2" s="1"/>
  <c r="R3886" i="2"/>
  <c r="Q3886" i="2"/>
  <c r="P3886" i="2"/>
  <c r="L3886" i="2"/>
  <c r="K3886" i="2"/>
  <c r="R3885" i="2"/>
  <c r="Q3885" i="2"/>
  <c r="P3885" i="2"/>
  <c r="K3885" i="2"/>
  <c r="L3885" i="2" s="1"/>
  <c r="R3884" i="2"/>
  <c r="Q3884" i="2"/>
  <c r="P3884" i="2"/>
  <c r="K3884" i="2"/>
  <c r="L3884" i="2" s="1"/>
  <c r="R3883" i="2"/>
  <c r="Q3883" i="2"/>
  <c r="P3883" i="2"/>
  <c r="L3883" i="2"/>
  <c r="K3883" i="2"/>
  <c r="R3882" i="2"/>
  <c r="Q3882" i="2"/>
  <c r="P3882" i="2"/>
  <c r="K3882" i="2"/>
  <c r="L3882" i="2" s="1"/>
  <c r="R3881" i="2"/>
  <c r="Q3881" i="2"/>
  <c r="P3881" i="2"/>
  <c r="K3881" i="2"/>
  <c r="L3881" i="2" s="1"/>
  <c r="R3880" i="2"/>
  <c r="Q3880" i="2"/>
  <c r="P3880" i="2"/>
  <c r="L3880" i="2"/>
  <c r="K3880" i="2"/>
  <c r="R3879" i="2"/>
  <c r="Q3879" i="2"/>
  <c r="P3879" i="2"/>
  <c r="K3879" i="2"/>
  <c r="L3879" i="2" s="1"/>
  <c r="R3878" i="2"/>
  <c r="Q3878" i="2"/>
  <c r="P3878" i="2"/>
  <c r="K3878" i="2"/>
  <c r="L3878" i="2" s="1"/>
  <c r="R3877" i="2"/>
  <c r="Q3877" i="2"/>
  <c r="P3877" i="2"/>
  <c r="L3877" i="2"/>
  <c r="K3877" i="2"/>
  <c r="R3876" i="2"/>
  <c r="Q3876" i="2"/>
  <c r="P3876" i="2"/>
  <c r="L3876" i="2"/>
  <c r="K3876" i="2"/>
  <c r="R3875" i="2"/>
  <c r="Q3875" i="2"/>
  <c r="P3875" i="2"/>
  <c r="L3875" i="2"/>
  <c r="K3875" i="2"/>
  <c r="R3874" i="2"/>
  <c r="Q3874" i="2"/>
  <c r="P3874" i="2"/>
  <c r="L3874" i="2"/>
  <c r="K3874" i="2"/>
  <c r="R3873" i="2"/>
  <c r="Q3873" i="2"/>
  <c r="P3873" i="2"/>
  <c r="K3873" i="2"/>
  <c r="L3873" i="2" s="1"/>
  <c r="R3872" i="2"/>
  <c r="Q3872" i="2"/>
  <c r="P3872" i="2"/>
  <c r="K3872" i="2"/>
  <c r="L3872" i="2" s="1"/>
  <c r="R3871" i="2"/>
  <c r="Q3871" i="2"/>
  <c r="P3871" i="2"/>
  <c r="L3871" i="2"/>
  <c r="K3871" i="2"/>
  <c r="R3870" i="2"/>
  <c r="Q3870" i="2"/>
  <c r="P3870" i="2"/>
  <c r="L3870" i="2"/>
  <c r="K3870" i="2"/>
  <c r="R3869" i="2"/>
  <c r="Q3869" i="2"/>
  <c r="P3869" i="2"/>
  <c r="K3869" i="2"/>
  <c r="L3869" i="2" s="1"/>
  <c r="R3868" i="2"/>
  <c r="Q3868" i="2"/>
  <c r="P3868" i="2"/>
  <c r="K3868" i="2"/>
  <c r="L3868" i="2" s="1"/>
  <c r="R3867" i="2"/>
  <c r="Q3867" i="2"/>
  <c r="P3867" i="2"/>
  <c r="K3867" i="2"/>
  <c r="L3867" i="2" s="1"/>
  <c r="R3866" i="2"/>
  <c r="Q3866" i="2"/>
  <c r="P3866" i="2"/>
  <c r="K3866" i="2"/>
  <c r="L3866" i="2" s="1"/>
  <c r="R3865" i="2"/>
  <c r="Q3865" i="2"/>
  <c r="P3865" i="2"/>
  <c r="L3865" i="2"/>
  <c r="K3865" i="2"/>
  <c r="R3864" i="2"/>
  <c r="Q3864" i="2"/>
  <c r="P3864" i="2"/>
  <c r="K3864" i="2"/>
  <c r="L3864" i="2" s="1"/>
  <c r="R3863" i="2"/>
  <c r="Q3863" i="2"/>
  <c r="P3863" i="2"/>
  <c r="K3863" i="2"/>
  <c r="L3863" i="2" s="1"/>
  <c r="R3862" i="2"/>
  <c r="Q3862" i="2"/>
  <c r="P3862" i="2"/>
  <c r="L3862" i="2"/>
  <c r="K3862" i="2"/>
  <c r="R3861" i="2"/>
  <c r="Q3861" i="2"/>
  <c r="P3861" i="2"/>
  <c r="L3861" i="2"/>
  <c r="K3861" i="2"/>
  <c r="R3860" i="2"/>
  <c r="Q3860" i="2"/>
  <c r="P3860" i="2"/>
  <c r="K3860" i="2"/>
  <c r="L3860" i="2" s="1"/>
  <c r="R3859" i="2"/>
  <c r="Q3859" i="2"/>
  <c r="P3859" i="2"/>
  <c r="L3859" i="2"/>
  <c r="K3859" i="2"/>
  <c r="R3858" i="2"/>
  <c r="Q3858" i="2"/>
  <c r="P3858" i="2"/>
  <c r="K3858" i="2"/>
  <c r="L3858" i="2" s="1"/>
  <c r="R3857" i="2"/>
  <c r="Q3857" i="2"/>
  <c r="P3857" i="2"/>
  <c r="K3857" i="2"/>
  <c r="L3857" i="2" s="1"/>
  <c r="R3856" i="2"/>
  <c r="Q3856" i="2"/>
  <c r="P3856" i="2"/>
  <c r="K3856" i="2"/>
  <c r="L3856" i="2" s="1"/>
  <c r="R3855" i="2"/>
  <c r="Q3855" i="2"/>
  <c r="P3855" i="2"/>
  <c r="K3855" i="2"/>
  <c r="L3855" i="2" s="1"/>
  <c r="R3854" i="2"/>
  <c r="Q3854" i="2"/>
  <c r="P3854" i="2"/>
  <c r="K3854" i="2"/>
  <c r="L3854" i="2" s="1"/>
  <c r="R3853" i="2"/>
  <c r="Q3853" i="2"/>
  <c r="P3853" i="2"/>
  <c r="L3853" i="2"/>
  <c r="K3853" i="2"/>
  <c r="R3852" i="2"/>
  <c r="Q3852" i="2"/>
  <c r="P3852" i="2"/>
  <c r="K3852" i="2"/>
  <c r="L3852" i="2" s="1"/>
  <c r="R3851" i="2"/>
  <c r="Q3851" i="2"/>
  <c r="P3851" i="2"/>
  <c r="K3851" i="2"/>
  <c r="L3851" i="2" s="1"/>
  <c r="R3850" i="2"/>
  <c r="Q3850" i="2"/>
  <c r="P3850" i="2"/>
  <c r="L3850" i="2"/>
  <c r="K3850" i="2"/>
  <c r="R3849" i="2"/>
  <c r="Q3849" i="2"/>
  <c r="P3849" i="2"/>
  <c r="K3849" i="2"/>
  <c r="L3849" i="2" s="1"/>
  <c r="R3848" i="2"/>
  <c r="Q3848" i="2"/>
  <c r="P3848" i="2"/>
  <c r="K3848" i="2"/>
  <c r="L3848" i="2" s="1"/>
  <c r="R3847" i="2"/>
  <c r="Q3847" i="2"/>
  <c r="P3847" i="2"/>
  <c r="L3847" i="2"/>
  <c r="K3847" i="2"/>
  <c r="R3846" i="2"/>
  <c r="Q3846" i="2"/>
  <c r="P3846" i="2"/>
  <c r="K3846" i="2"/>
  <c r="L3846" i="2" s="1"/>
  <c r="R3845" i="2"/>
  <c r="Q3845" i="2"/>
  <c r="P3845" i="2"/>
  <c r="K3845" i="2"/>
  <c r="L3845" i="2" s="1"/>
  <c r="R3844" i="2"/>
  <c r="Q3844" i="2"/>
  <c r="P3844" i="2"/>
  <c r="K3844" i="2"/>
  <c r="L3844" i="2" s="1"/>
  <c r="R3843" i="2"/>
  <c r="Q3843" i="2"/>
  <c r="P3843" i="2"/>
  <c r="K3843" i="2"/>
  <c r="L3843" i="2" s="1"/>
  <c r="R3842" i="2"/>
  <c r="Q3842" i="2"/>
  <c r="P3842" i="2"/>
  <c r="K3842" i="2"/>
  <c r="L3842" i="2" s="1"/>
  <c r="R3841" i="2"/>
  <c r="Q3841" i="2"/>
  <c r="P3841" i="2"/>
  <c r="L3841" i="2"/>
  <c r="K3841" i="2"/>
  <c r="R3840" i="2"/>
  <c r="Q3840" i="2"/>
  <c r="P3840" i="2"/>
  <c r="K3840" i="2"/>
  <c r="L3840" i="2" s="1"/>
  <c r="R3839" i="2"/>
  <c r="Q3839" i="2"/>
  <c r="P3839" i="2"/>
  <c r="L3839" i="2"/>
  <c r="K3839" i="2"/>
  <c r="R3838" i="2"/>
  <c r="Q3838" i="2"/>
  <c r="P3838" i="2"/>
  <c r="L3838" i="2"/>
  <c r="K3838" i="2"/>
  <c r="R3837" i="2"/>
  <c r="Q3837" i="2"/>
  <c r="P3837" i="2"/>
  <c r="K3837" i="2"/>
  <c r="L3837" i="2" s="1"/>
  <c r="R3836" i="2"/>
  <c r="Q3836" i="2"/>
  <c r="P3836" i="2"/>
  <c r="K3836" i="2"/>
  <c r="L3836" i="2" s="1"/>
  <c r="R3835" i="2"/>
  <c r="Q3835" i="2"/>
  <c r="P3835" i="2"/>
  <c r="L3835" i="2"/>
  <c r="K3835" i="2"/>
  <c r="R3834" i="2"/>
  <c r="Q3834" i="2"/>
  <c r="P3834" i="2"/>
  <c r="K3834" i="2"/>
  <c r="L3834" i="2" s="1"/>
  <c r="R3833" i="2"/>
  <c r="Q3833" i="2"/>
  <c r="P3833" i="2"/>
  <c r="K3833" i="2"/>
  <c r="L3833" i="2" s="1"/>
  <c r="R3832" i="2"/>
  <c r="Q3832" i="2"/>
  <c r="P3832" i="2"/>
  <c r="L3832" i="2"/>
  <c r="K3832" i="2"/>
  <c r="R3831" i="2"/>
  <c r="Q3831" i="2"/>
  <c r="P3831" i="2"/>
  <c r="K3831" i="2"/>
  <c r="L3831" i="2" s="1"/>
  <c r="R3830" i="2"/>
  <c r="Q3830" i="2"/>
  <c r="P3830" i="2"/>
  <c r="L3830" i="2"/>
  <c r="K3830" i="2"/>
  <c r="R3829" i="2"/>
  <c r="Q3829" i="2"/>
  <c r="P3829" i="2"/>
  <c r="L3829" i="2"/>
  <c r="K3829" i="2"/>
  <c r="R3828" i="2"/>
  <c r="Q3828" i="2"/>
  <c r="P3828" i="2"/>
  <c r="K3828" i="2"/>
  <c r="L3828" i="2" s="1"/>
  <c r="R3827" i="2"/>
  <c r="Q3827" i="2"/>
  <c r="P3827" i="2"/>
  <c r="K3827" i="2"/>
  <c r="L3827" i="2" s="1"/>
  <c r="R3826" i="2"/>
  <c r="Q3826" i="2"/>
  <c r="P3826" i="2"/>
  <c r="L3826" i="2"/>
  <c r="K3826" i="2"/>
  <c r="R3825" i="2"/>
  <c r="Q3825" i="2"/>
  <c r="P3825" i="2"/>
  <c r="K3825" i="2"/>
  <c r="L3825" i="2" s="1"/>
  <c r="R3824" i="2"/>
  <c r="Q3824" i="2"/>
  <c r="P3824" i="2"/>
  <c r="K3824" i="2"/>
  <c r="L3824" i="2" s="1"/>
  <c r="R3823" i="2"/>
  <c r="Q3823" i="2"/>
  <c r="P3823" i="2"/>
  <c r="K3823" i="2"/>
  <c r="L3823" i="2" s="1"/>
  <c r="R3822" i="2"/>
  <c r="Q3822" i="2"/>
  <c r="P3822" i="2"/>
  <c r="K3822" i="2"/>
  <c r="L3822" i="2" s="1"/>
  <c r="K3821" i="2"/>
  <c r="L3821" i="2" s="1"/>
  <c r="L3820" i="2"/>
  <c r="K3820" i="2"/>
  <c r="L3819" i="2"/>
  <c r="K3819" i="2"/>
  <c r="K3818" i="2"/>
  <c r="L3818" i="2" s="1"/>
  <c r="L3817" i="2"/>
  <c r="K3817" i="2"/>
  <c r="L3816" i="2"/>
  <c r="K3816" i="2"/>
  <c r="K3815" i="2"/>
  <c r="L3815" i="2" s="1"/>
  <c r="L3814" i="2"/>
  <c r="K3814" i="2"/>
  <c r="K3813" i="2"/>
  <c r="L3813" i="2" s="1"/>
  <c r="L3812" i="2"/>
  <c r="K3812" i="2"/>
  <c r="K3811" i="2"/>
  <c r="L3811" i="2" s="1"/>
  <c r="K3810" i="2"/>
  <c r="L3810" i="2" s="1"/>
  <c r="K3809" i="2"/>
  <c r="L3809" i="2" s="1"/>
  <c r="L3808" i="2"/>
  <c r="K3808" i="2"/>
  <c r="L3807" i="2"/>
  <c r="K3807" i="2"/>
  <c r="L3806" i="2"/>
  <c r="K3806" i="2"/>
  <c r="K3805" i="2"/>
  <c r="L3805" i="2" s="1"/>
  <c r="L3804" i="2"/>
  <c r="K3804" i="2"/>
  <c r="K3803" i="2"/>
  <c r="L3803" i="2" s="1"/>
  <c r="L3802" i="2"/>
  <c r="K3802" i="2"/>
  <c r="L3801" i="2"/>
  <c r="K3801" i="2"/>
  <c r="L3800" i="2"/>
  <c r="K3800" i="2"/>
  <c r="L3799" i="2"/>
  <c r="K3799" i="2"/>
  <c r="K3798" i="2"/>
  <c r="L3798" i="2" s="1"/>
  <c r="K3797" i="2"/>
  <c r="L3797" i="2" s="1"/>
  <c r="L3796" i="2"/>
  <c r="K3796" i="2"/>
  <c r="K3795" i="2"/>
  <c r="L3795" i="2" s="1"/>
  <c r="K3794" i="2"/>
  <c r="L3794" i="2" s="1"/>
  <c r="L3793" i="2"/>
  <c r="K3793" i="2"/>
  <c r="K3792" i="2"/>
  <c r="L3792" i="2" s="1"/>
  <c r="K3791" i="2"/>
  <c r="L3791" i="2" s="1"/>
  <c r="L3790" i="2"/>
  <c r="K3790" i="2"/>
  <c r="L3789" i="2"/>
  <c r="K3789" i="2"/>
  <c r="K3788" i="2"/>
  <c r="L3788" i="2" s="1"/>
  <c r="K3787" i="2"/>
  <c r="L3787" i="2" s="1"/>
  <c r="L3786" i="2"/>
  <c r="K3786" i="2"/>
  <c r="K3785" i="2"/>
  <c r="L3785" i="2" s="1"/>
  <c r="L3784" i="2"/>
  <c r="K3784" i="2"/>
  <c r="L3783" i="2"/>
  <c r="K3783" i="2"/>
  <c r="K3782" i="2"/>
  <c r="L3782" i="2" s="1"/>
  <c r="K3781" i="2"/>
  <c r="L3781" i="2" s="1"/>
  <c r="K3780" i="2"/>
  <c r="L3780" i="2" s="1"/>
  <c r="K3779" i="2"/>
  <c r="L3779" i="2" s="1"/>
  <c r="L3778" i="2"/>
  <c r="K3778" i="2"/>
  <c r="K3777" i="2"/>
  <c r="L3777" i="2" s="1"/>
  <c r="L3776" i="2"/>
  <c r="K3776" i="2"/>
  <c r="K3775" i="2"/>
  <c r="L3775" i="2" s="1"/>
  <c r="K3774" i="2"/>
  <c r="L3774" i="2" s="1"/>
  <c r="K3773" i="2"/>
  <c r="L3773" i="2" s="1"/>
  <c r="L3772" i="2"/>
  <c r="K3772" i="2"/>
  <c r="L3771" i="2"/>
  <c r="K3771" i="2"/>
  <c r="L3770" i="2"/>
  <c r="K3770" i="2"/>
  <c r="K3769" i="2"/>
  <c r="L3769" i="2" s="1"/>
  <c r="K3768" i="2"/>
  <c r="L3768" i="2" s="1"/>
  <c r="K3767" i="2"/>
  <c r="L3767" i="2" s="1"/>
  <c r="L3766" i="2"/>
  <c r="K3766" i="2"/>
  <c r="K3765" i="2"/>
  <c r="L3765" i="2" s="1"/>
  <c r="K3764" i="2"/>
  <c r="L3764" i="2" s="1"/>
  <c r="L3763" i="2"/>
  <c r="K3763" i="2"/>
  <c r="L3762" i="2"/>
  <c r="K3762" i="2"/>
  <c r="K3761" i="2"/>
  <c r="L3761" i="2" s="1"/>
  <c r="K3760" i="2"/>
  <c r="L3760" i="2" s="1"/>
  <c r="K3759" i="2"/>
  <c r="L3759" i="2" s="1"/>
  <c r="L3758" i="2"/>
  <c r="K3758" i="2"/>
  <c r="L3757" i="2"/>
  <c r="K3757" i="2"/>
  <c r="K3756" i="2"/>
  <c r="L3756" i="2" s="1"/>
  <c r="K3755" i="2"/>
  <c r="L3755" i="2" s="1"/>
  <c r="L3754" i="2"/>
  <c r="K3754" i="2"/>
  <c r="L3753" i="2"/>
  <c r="K3753" i="2"/>
  <c r="K3752" i="2"/>
  <c r="L3752" i="2" s="1"/>
  <c r="K3751" i="2"/>
  <c r="L3751" i="2" s="1"/>
  <c r="L3750" i="2"/>
  <c r="K3750" i="2"/>
  <c r="K3749" i="2"/>
  <c r="L3749" i="2" s="1"/>
  <c r="K3748" i="2"/>
  <c r="L3748" i="2" s="1"/>
  <c r="K3747" i="2"/>
  <c r="L3747" i="2" s="1"/>
  <c r="K3746" i="2"/>
  <c r="L3746" i="2" s="1"/>
  <c r="L3745" i="2"/>
  <c r="K3745" i="2"/>
  <c r="L3744" i="2"/>
  <c r="K3744" i="2"/>
  <c r="K3743" i="2"/>
  <c r="L3743" i="2" s="1"/>
  <c r="K3742" i="2"/>
  <c r="L3742" i="2" s="1"/>
  <c r="K3741" i="2"/>
  <c r="L3741" i="2" s="1"/>
  <c r="L3740" i="2"/>
  <c r="K3740" i="2"/>
  <c r="K3739" i="2"/>
  <c r="L3739" i="2" s="1"/>
  <c r="K3738" i="2"/>
  <c r="L3738" i="2" s="1"/>
  <c r="K3737" i="2"/>
  <c r="L3737" i="2" s="1"/>
  <c r="K3736" i="2"/>
  <c r="L3736" i="2" s="1"/>
  <c r="K3735" i="2"/>
  <c r="L3735" i="2" s="1"/>
  <c r="K3734" i="2"/>
  <c r="L3734" i="2" s="1"/>
  <c r="K3733" i="2"/>
  <c r="L3733" i="2" s="1"/>
  <c r="L3732" i="2"/>
  <c r="K3732" i="2"/>
  <c r="K3731" i="2"/>
  <c r="L3731" i="2" s="1"/>
  <c r="L3730" i="2"/>
  <c r="K3730" i="2"/>
  <c r="K3729" i="2"/>
  <c r="L3729" i="2" s="1"/>
  <c r="K3728" i="2"/>
  <c r="L3728" i="2" s="1"/>
  <c r="L3727" i="2"/>
  <c r="K3727" i="2"/>
  <c r="K3726" i="2"/>
  <c r="L3726" i="2" s="1"/>
  <c r="K3725" i="2"/>
  <c r="L3725" i="2" s="1"/>
  <c r="L3724" i="2"/>
  <c r="K3724" i="2"/>
  <c r="K3723" i="2"/>
  <c r="L3723" i="2" s="1"/>
  <c r="K3722" i="2"/>
  <c r="L3722" i="2" s="1"/>
  <c r="K3721" i="2"/>
  <c r="L3721" i="2" s="1"/>
  <c r="K3720" i="2"/>
  <c r="L3720" i="2" s="1"/>
  <c r="K3719" i="2"/>
  <c r="L3719" i="2" s="1"/>
  <c r="K3718" i="2"/>
  <c r="L3718" i="2" s="1"/>
  <c r="L3717" i="2"/>
  <c r="K3717" i="2"/>
  <c r="K3716" i="2"/>
  <c r="L3716" i="2" s="1"/>
  <c r="K3715" i="2"/>
  <c r="L3715" i="2" s="1"/>
  <c r="L3714" i="2"/>
  <c r="K3714" i="2"/>
  <c r="K3713" i="2"/>
  <c r="L3713" i="2" s="1"/>
  <c r="L3712" i="2"/>
  <c r="K3712" i="2"/>
  <c r="L3711" i="2"/>
  <c r="K3711" i="2"/>
  <c r="K3710" i="2"/>
  <c r="L3710" i="2" s="1"/>
  <c r="K3709" i="2"/>
  <c r="L3709" i="2" s="1"/>
  <c r="K3708" i="2"/>
  <c r="L3708" i="2" s="1"/>
  <c r="K3707" i="2"/>
  <c r="L3707" i="2" s="1"/>
  <c r="K3706" i="2"/>
  <c r="L3706" i="2" s="1"/>
  <c r="K3705" i="2"/>
  <c r="L3705" i="2" s="1"/>
  <c r="L3704" i="2"/>
  <c r="K3704" i="2"/>
  <c r="K3703" i="2"/>
  <c r="L3703" i="2" s="1"/>
  <c r="L3702" i="2"/>
  <c r="K3702" i="2"/>
  <c r="K3701" i="2"/>
  <c r="L3701" i="2" s="1"/>
  <c r="K3700" i="2"/>
  <c r="L3700" i="2" s="1"/>
  <c r="L3699" i="2"/>
  <c r="K3699" i="2"/>
  <c r="L3698" i="2"/>
  <c r="K3698" i="2"/>
  <c r="K3697" i="2"/>
  <c r="L3697" i="2" s="1"/>
  <c r="K3696" i="2"/>
  <c r="L3696" i="2" s="1"/>
  <c r="K3695" i="2"/>
  <c r="L3695" i="2" s="1"/>
  <c r="L3694" i="2"/>
  <c r="K3694" i="2"/>
  <c r="K3693" i="2"/>
  <c r="L3693" i="2" s="1"/>
  <c r="K3692" i="2"/>
  <c r="L3692" i="2" s="1"/>
  <c r="L3691" i="2"/>
  <c r="K3691" i="2"/>
  <c r="K3690" i="2"/>
  <c r="L3690" i="2" s="1"/>
  <c r="K3689" i="2"/>
  <c r="L3689" i="2" s="1"/>
  <c r="K3688" i="2"/>
  <c r="L3688" i="2" s="1"/>
  <c r="K3687" i="2"/>
  <c r="L3687" i="2" s="1"/>
  <c r="L3686" i="2"/>
  <c r="K3686" i="2"/>
  <c r="L3685" i="2"/>
  <c r="K3685" i="2"/>
  <c r="K3684" i="2"/>
  <c r="L3684" i="2" s="1"/>
  <c r="K3683" i="2"/>
  <c r="L3683" i="2" s="1"/>
  <c r="K3682" i="2"/>
  <c r="L3682" i="2" s="1"/>
  <c r="L3681" i="2"/>
  <c r="K3681" i="2"/>
  <c r="K3680" i="2"/>
  <c r="L3680" i="2" s="1"/>
  <c r="K3679" i="2"/>
  <c r="L3679" i="2" s="1"/>
  <c r="L3678" i="2"/>
  <c r="K3678" i="2"/>
  <c r="K3677" i="2"/>
  <c r="L3677" i="2" s="1"/>
  <c r="K3676" i="2"/>
  <c r="L3676" i="2" s="1"/>
  <c r="K3675" i="2"/>
  <c r="L3675" i="2" s="1"/>
  <c r="K3674" i="2"/>
  <c r="L3674" i="2" s="1"/>
  <c r="L3673" i="2"/>
  <c r="K3673" i="2"/>
  <c r="L3672" i="2"/>
  <c r="K3672" i="2"/>
  <c r="K3671" i="2"/>
  <c r="L3671" i="2" s="1"/>
  <c r="K3670" i="2"/>
  <c r="L3670" i="2" s="1"/>
  <c r="K3669" i="2"/>
  <c r="L3669" i="2" s="1"/>
  <c r="L3668" i="2"/>
  <c r="K3668" i="2"/>
  <c r="K3667" i="2"/>
  <c r="L3667" i="2" s="1"/>
  <c r="K3666" i="2"/>
  <c r="L3666" i="2" s="1"/>
  <c r="K3665" i="2"/>
  <c r="L3665" i="2" s="1"/>
  <c r="K3664" i="2"/>
  <c r="L3664" i="2" s="1"/>
  <c r="K3663" i="2"/>
  <c r="L3663" i="2" s="1"/>
  <c r="K3662" i="2"/>
  <c r="L3662" i="2" s="1"/>
  <c r="K3661" i="2"/>
  <c r="L3661" i="2" s="1"/>
  <c r="L3660" i="2"/>
  <c r="K3660" i="2"/>
  <c r="K3659" i="2"/>
  <c r="L3659" i="2" s="1"/>
  <c r="L3658" i="2"/>
  <c r="K3658" i="2"/>
  <c r="K3657" i="2"/>
  <c r="L3657" i="2" s="1"/>
  <c r="K3656" i="2"/>
  <c r="L3656" i="2" s="1"/>
  <c r="L3655" i="2"/>
  <c r="K3655" i="2"/>
  <c r="K3654" i="2"/>
  <c r="L3654" i="2" s="1"/>
  <c r="K3653" i="2"/>
  <c r="L3653" i="2" s="1"/>
  <c r="L3652" i="2"/>
  <c r="K3652" i="2"/>
  <c r="K3651" i="2"/>
  <c r="L3651" i="2" s="1"/>
  <c r="L3650" i="2"/>
  <c r="K3650" i="2"/>
  <c r="L3649" i="2"/>
  <c r="K3649" i="2"/>
  <c r="K3648" i="2"/>
  <c r="L3648" i="2" s="1"/>
  <c r="K3647" i="2"/>
  <c r="L3647" i="2" s="1"/>
  <c r="K3646" i="2"/>
  <c r="L3646" i="2" s="1"/>
  <c r="L3645" i="2"/>
  <c r="K3645" i="2"/>
  <c r="K3644" i="2"/>
  <c r="L3644" i="2" s="1"/>
  <c r="K3643" i="2"/>
  <c r="L3643" i="2" s="1"/>
  <c r="L3642" i="2"/>
  <c r="K3642" i="2"/>
  <c r="K3641" i="2"/>
  <c r="L3641" i="2" s="1"/>
  <c r="L3640" i="2"/>
  <c r="K3640" i="2"/>
  <c r="L3639" i="2"/>
  <c r="K3639" i="2"/>
  <c r="K3638" i="2"/>
  <c r="L3638" i="2" s="1"/>
  <c r="K3637" i="2"/>
  <c r="L3637" i="2" s="1"/>
  <c r="K3636" i="2"/>
  <c r="L3636" i="2" s="1"/>
  <c r="K3635" i="2"/>
  <c r="L3635" i="2" s="1"/>
  <c r="K3634" i="2"/>
  <c r="L3634" i="2" s="1"/>
  <c r="K3633" i="2"/>
  <c r="L3633" i="2" s="1"/>
  <c r="L3632" i="2"/>
  <c r="K3632" i="2"/>
  <c r="L3631" i="2"/>
  <c r="K3631" i="2"/>
  <c r="L3630" i="2"/>
  <c r="K3630" i="2"/>
  <c r="K3629" i="2"/>
  <c r="L3629" i="2" s="1"/>
  <c r="K3628" i="2"/>
  <c r="L3628" i="2" s="1"/>
  <c r="L3627" i="2"/>
  <c r="K3627" i="2"/>
  <c r="L3626" i="2"/>
  <c r="K3626" i="2"/>
  <c r="K3625" i="2"/>
  <c r="L3625" i="2" s="1"/>
  <c r="K3624" i="2"/>
  <c r="L3624" i="2" s="1"/>
  <c r="K3623" i="2"/>
  <c r="L3623" i="2" s="1"/>
  <c r="L3622" i="2"/>
  <c r="K3622" i="2"/>
  <c r="K3621" i="2"/>
  <c r="L3621" i="2" s="1"/>
  <c r="K3620" i="2"/>
  <c r="L3620" i="2" s="1"/>
  <c r="K3619" i="2"/>
  <c r="L3619" i="2" s="1"/>
  <c r="K3618" i="2"/>
  <c r="L3618" i="2" s="1"/>
  <c r="K3617" i="2"/>
  <c r="L3617" i="2" s="1"/>
  <c r="L3616" i="2"/>
  <c r="K3616" i="2"/>
  <c r="K3615" i="2"/>
  <c r="L3615" i="2" s="1"/>
  <c r="L3614" i="2"/>
  <c r="K3614" i="2"/>
  <c r="L3613" i="2"/>
  <c r="K3613" i="2"/>
  <c r="K3612" i="2"/>
  <c r="L3612" i="2" s="1"/>
  <c r="K3611" i="2"/>
  <c r="L3611" i="2" s="1"/>
  <c r="K3610" i="2"/>
  <c r="L3610" i="2" s="1"/>
  <c r="L3609" i="2"/>
  <c r="K3609" i="2"/>
  <c r="K3608" i="2"/>
  <c r="L3608" i="2" s="1"/>
  <c r="K3607" i="2"/>
  <c r="L3607" i="2" s="1"/>
  <c r="K3606" i="2"/>
  <c r="L3606" i="2" s="1"/>
  <c r="K3605" i="2"/>
  <c r="L3605" i="2" s="1"/>
  <c r="K3604" i="2"/>
  <c r="L3604" i="2" s="1"/>
  <c r="K3603" i="2"/>
  <c r="L3603" i="2" s="1"/>
  <c r="K3602" i="2"/>
  <c r="L3602" i="2" s="1"/>
  <c r="L3601" i="2"/>
  <c r="K3601" i="2"/>
  <c r="L3600" i="2"/>
  <c r="K3600" i="2"/>
  <c r="K3599" i="2"/>
  <c r="L3599" i="2" s="1"/>
  <c r="K3598" i="2"/>
  <c r="L3598" i="2" s="1"/>
  <c r="K3597" i="2"/>
  <c r="L3597" i="2" s="1"/>
  <c r="L3596" i="2"/>
  <c r="K3596" i="2"/>
  <c r="K3595" i="2"/>
  <c r="L3595" i="2" s="1"/>
  <c r="K3594" i="2"/>
  <c r="L3594" i="2" s="1"/>
  <c r="K3593" i="2"/>
  <c r="L3593" i="2" s="1"/>
  <c r="K3592" i="2"/>
  <c r="L3592" i="2" s="1"/>
  <c r="K3591" i="2"/>
  <c r="L3591" i="2" s="1"/>
  <c r="K3590" i="2"/>
  <c r="L3590" i="2" s="1"/>
  <c r="K3589" i="2"/>
  <c r="L3589" i="2" s="1"/>
  <c r="L3588" i="2"/>
  <c r="K3588" i="2"/>
  <c r="K3587" i="2"/>
  <c r="L3587" i="2" s="1"/>
  <c r="K3586" i="2"/>
  <c r="L3586" i="2" s="1"/>
  <c r="K3585" i="2"/>
  <c r="L3585" i="2" s="1"/>
  <c r="L3584" i="2"/>
  <c r="K3584" i="2"/>
  <c r="L3583" i="2"/>
  <c r="K3583" i="2"/>
  <c r="K3582" i="2"/>
  <c r="L3582" i="2" s="1"/>
  <c r="K3581" i="2"/>
  <c r="L3581" i="2" s="1"/>
  <c r="L3580" i="2"/>
  <c r="K3580" i="2"/>
  <c r="K3579" i="2"/>
  <c r="L3579" i="2" s="1"/>
  <c r="K3578" i="2"/>
  <c r="L3578" i="2" s="1"/>
  <c r="K3577" i="2"/>
  <c r="L3577" i="2" s="1"/>
  <c r="K3576" i="2"/>
  <c r="L3576" i="2" s="1"/>
  <c r="K3575" i="2"/>
  <c r="L3575" i="2" s="1"/>
  <c r="K3574" i="2"/>
  <c r="L3574" i="2" s="1"/>
  <c r="K3573" i="2"/>
  <c r="L3573" i="2" s="1"/>
  <c r="K3572" i="2"/>
  <c r="L3572" i="2" s="1"/>
  <c r="K3571" i="2"/>
  <c r="L3571" i="2" s="1"/>
  <c r="L3570" i="2"/>
  <c r="K3570" i="2"/>
  <c r="K3569" i="2"/>
  <c r="L3569" i="2" s="1"/>
  <c r="L3568" i="2"/>
  <c r="K3568" i="2"/>
  <c r="L3567" i="2"/>
  <c r="K3567" i="2"/>
  <c r="K3566" i="2"/>
  <c r="L3566" i="2" s="1"/>
  <c r="K3565" i="2"/>
  <c r="L3565" i="2" s="1"/>
  <c r="K3564" i="2"/>
  <c r="L3564" i="2" s="1"/>
  <c r="K3563" i="2"/>
  <c r="L3563" i="2" s="1"/>
  <c r="K3562" i="2"/>
  <c r="L3562" i="2" s="1"/>
  <c r="K3561" i="2"/>
  <c r="L3561" i="2" s="1"/>
  <c r="K3560" i="2"/>
  <c r="L3560" i="2" s="1"/>
  <c r="K3559" i="2"/>
  <c r="L3559" i="2" s="1"/>
  <c r="K3558" i="2"/>
  <c r="L3558" i="2" s="1"/>
  <c r="K3557" i="2"/>
  <c r="L3557" i="2" s="1"/>
  <c r="K3556" i="2"/>
  <c r="L3556" i="2" s="1"/>
  <c r="L3555" i="2"/>
  <c r="K3555" i="2"/>
  <c r="L3554" i="2"/>
  <c r="K3554" i="2"/>
  <c r="K3553" i="2"/>
  <c r="L3553" i="2" s="1"/>
  <c r="L3552" i="2"/>
  <c r="K3552" i="2"/>
  <c r="K3551" i="2"/>
  <c r="L3551" i="2" s="1"/>
  <c r="L3550" i="2"/>
  <c r="K3550" i="2"/>
  <c r="K3549" i="2"/>
  <c r="L3549" i="2" s="1"/>
  <c r="K3548" i="2"/>
  <c r="L3548" i="2" s="1"/>
  <c r="K3547" i="2"/>
  <c r="L3547" i="2" s="1"/>
  <c r="L3546" i="2"/>
  <c r="K3546" i="2"/>
  <c r="K3545" i="2"/>
  <c r="L3545" i="2" s="1"/>
  <c r="K3544" i="2"/>
  <c r="L3544" i="2" s="1"/>
  <c r="K3543" i="2"/>
  <c r="L3543" i="2" s="1"/>
  <c r="L3542" i="2"/>
  <c r="K3542" i="2"/>
  <c r="L3541" i="2"/>
  <c r="K3541" i="2"/>
  <c r="K3540" i="2"/>
  <c r="L3540" i="2" s="1"/>
  <c r="K3539" i="2"/>
  <c r="L3539" i="2" s="1"/>
  <c r="L3538" i="2"/>
  <c r="K3538" i="2"/>
  <c r="L3537" i="2"/>
  <c r="K3537" i="2"/>
  <c r="K3536" i="2"/>
  <c r="L3536" i="2" s="1"/>
  <c r="K3535" i="2"/>
  <c r="L3535" i="2" s="1"/>
  <c r="K3534" i="2"/>
  <c r="L3534" i="2" s="1"/>
  <c r="K3533" i="2"/>
  <c r="L3533" i="2" s="1"/>
  <c r="L3532" i="2"/>
  <c r="K3532" i="2"/>
  <c r="K3531" i="2"/>
  <c r="L3531" i="2" s="1"/>
  <c r="K3530" i="2"/>
  <c r="L3530" i="2" s="1"/>
  <c r="L3529" i="2"/>
  <c r="K3529" i="2"/>
  <c r="L3528" i="2"/>
  <c r="K3528" i="2"/>
  <c r="K3527" i="2"/>
  <c r="L3527" i="2" s="1"/>
  <c r="L3526" i="2"/>
  <c r="K3526" i="2"/>
  <c r="L3525" i="2"/>
  <c r="K3525" i="2"/>
  <c r="L3524" i="2"/>
  <c r="K3524" i="2"/>
  <c r="K3523" i="2"/>
  <c r="L3523" i="2" s="1"/>
  <c r="K3522" i="2"/>
  <c r="L3522" i="2" s="1"/>
  <c r="K3521" i="2"/>
  <c r="L3521" i="2" s="1"/>
  <c r="K3520" i="2"/>
  <c r="L3520" i="2" s="1"/>
  <c r="L3519" i="2"/>
  <c r="K3519" i="2"/>
  <c r="L3518" i="2"/>
  <c r="K3518" i="2"/>
  <c r="K3517" i="2"/>
  <c r="L3517" i="2" s="1"/>
  <c r="L3516" i="2"/>
  <c r="K3516" i="2"/>
  <c r="K3515" i="2"/>
  <c r="L3515" i="2" s="1"/>
  <c r="K3514" i="2"/>
  <c r="L3514" i="2" s="1"/>
  <c r="K3513" i="2"/>
  <c r="L3513" i="2" s="1"/>
  <c r="K3512" i="2"/>
  <c r="L3512" i="2" s="1"/>
  <c r="L3511" i="2"/>
  <c r="K3511" i="2"/>
  <c r="K3510" i="2"/>
  <c r="L3510" i="2" s="1"/>
  <c r="K3509" i="2"/>
  <c r="L3509" i="2" s="1"/>
  <c r="L3508" i="2"/>
  <c r="K3508" i="2"/>
  <c r="K3507" i="2"/>
  <c r="L3507" i="2" s="1"/>
  <c r="L3506" i="2"/>
  <c r="K3506" i="2"/>
  <c r="L3505" i="2"/>
  <c r="K3505" i="2"/>
  <c r="K3504" i="2"/>
  <c r="L3504" i="2" s="1"/>
  <c r="K3503" i="2"/>
  <c r="L3503" i="2" s="1"/>
  <c r="K3502" i="2"/>
  <c r="L3502" i="2" s="1"/>
  <c r="K3501" i="2"/>
  <c r="L3501" i="2" s="1"/>
  <c r="L3500" i="2"/>
  <c r="K3500" i="2"/>
  <c r="K3499" i="2"/>
  <c r="L3499" i="2" s="1"/>
  <c r="L3498" i="2"/>
  <c r="K3498" i="2"/>
  <c r="K3497" i="2"/>
  <c r="L3497" i="2" s="1"/>
  <c r="L3496" i="2"/>
  <c r="K3496" i="2"/>
  <c r="L3495" i="2"/>
  <c r="K3495" i="2"/>
  <c r="K3494" i="2"/>
  <c r="L3494" i="2" s="1"/>
  <c r="L3493" i="2"/>
  <c r="K3493" i="2"/>
  <c r="K3492" i="2"/>
  <c r="L3492" i="2" s="1"/>
  <c r="K3491" i="2"/>
  <c r="L3491" i="2" s="1"/>
  <c r="K3490" i="2"/>
  <c r="L3490" i="2" s="1"/>
  <c r="K3489" i="2"/>
  <c r="L3489" i="2" s="1"/>
  <c r="K3488" i="2"/>
  <c r="L3488" i="2" s="1"/>
  <c r="L3487" i="2"/>
  <c r="K3487" i="2"/>
  <c r="K3486" i="2"/>
  <c r="L3486" i="2" s="1"/>
  <c r="K3485" i="2"/>
  <c r="L3485" i="2" s="1"/>
  <c r="K3484" i="2"/>
  <c r="L3484" i="2" s="1"/>
  <c r="L3483" i="2"/>
  <c r="K3483" i="2"/>
  <c r="L3482" i="2"/>
  <c r="K3482" i="2"/>
  <c r="K3481" i="2"/>
  <c r="L3481" i="2" s="1"/>
  <c r="L3480" i="2"/>
  <c r="K3480" i="2"/>
  <c r="K3479" i="2"/>
  <c r="L3479" i="2" s="1"/>
  <c r="L3478" i="2"/>
  <c r="K3478" i="2"/>
  <c r="K3477" i="2"/>
  <c r="L3477" i="2" s="1"/>
  <c r="K3476" i="2"/>
  <c r="L3476" i="2" s="1"/>
  <c r="K3475" i="2"/>
  <c r="L3475" i="2" s="1"/>
  <c r="K3474" i="2"/>
  <c r="L3474" i="2" s="1"/>
  <c r="K3473" i="2"/>
  <c r="L3473" i="2" s="1"/>
  <c r="K3472" i="2"/>
  <c r="L3472" i="2" s="1"/>
  <c r="K3471" i="2"/>
  <c r="L3471" i="2" s="1"/>
  <c r="L3470" i="2"/>
  <c r="K3470" i="2"/>
  <c r="L3469" i="2"/>
  <c r="K3469" i="2"/>
  <c r="K3468" i="2"/>
  <c r="L3468" i="2" s="1"/>
  <c r="K3467" i="2"/>
  <c r="L3467" i="2" s="1"/>
  <c r="K3466" i="2"/>
  <c r="L3466" i="2" s="1"/>
  <c r="L3465" i="2"/>
  <c r="K3465" i="2"/>
  <c r="K3464" i="2"/>
  <c r="L3464" i="2" s="1"/>
  <c r="K3463" i="2"/>
  <c r="L3463" i="2" s="1"/>
  <c r="K3462" i="2"/>
  <c r="L3462" i="2" s="1"/>
  <c r="K3461" i="2"/>
  <c r="L3461" i="2" s="1"/>
  <c r="K3460" i="2"/>
  <c r="L3460" i="2" s="1"/>
  <c r="L3459" i="2"/>
  <c r="K3459" i="2"/>
  <c r="K3458" i="2"/>
  <c r="L3458" i="2" s="1"/>
  <c r="L3457" i="2"/>
  <c r="K3457" i="2"/>
  <c r="L3456" i="2"/>
  <c r="K3456" i="2"/>
  <c r="K3455" i="2"/>
  <c r="L3455" i="2" s="1"/>
  <c r="K3454" i="2"/>
  <c r="L3454" i="2" s="1"/>
  <c r="K3453" i="2"/>
  <c r="L3453" i="2" s="1"/>
  <c r="L3452" i="2"/>
  <c r="K3452" i="2"/>
  <c r="K3451" i="2"/>
  <c r="L3451" i="2" s="1"/>
  <c r="K3450" i="2"/>
  <c r="L3450" i="2" s="1"/>
  <c r="K3449" i="2"/>
  <c r="L3449" i="2" s="1"/>
  <c r="K3448" i="2"/>
  <c r="L3448" i="2" s="1"/>
  <c r="L3447" i="2"/>
  <c r="K3447" i="2"/>
  <c r="K3446" i="2"/>
  <c r="L3446" i="2" s="1"/>
  <c r="K3445" i="2"/>
  <c r="L3445" i="2" s="1"/>
  <c r="L3444" i="2"/>
  <c r="K3444" i="2"/>
  <c r="K3443" i="2"/>
  <c r="L3443" i="2" s="1"/>
  <c r="K3442" i="2"/>
  <c r="L3442" i="2" s="1"/>
  <c r="L3441" i="2"/>
  <c r="K3441" i="2"/>
  <c r="K3440" i="2"/>
  <c r="L3440" i="2" s="1"/>
  <c r="L3439" i="2"/>
  <c r="K3439" i="2"/>
  <c r="K3438" i="2"/>
  <c r="L3438" i="2" s="1"/>
  <c r="K3437" i="2"/>
  <c r="L3437" i="2" s="1"/>
  <c r="L3436" i="2"/>
  <c r="K3436" i="2"/>
  <c r="K3435" i="2"/>
  <c r="L3435" i="2" s="1"/>
  <c r="K3434" i="2"/>
  <c r="L3434" i="2" s="1"/>
  <c r="K3433" i="2"/>
  <c r="L3433" i="2" s="1"/>
  <c r="K3432" i="2"/>
  <c r="L3432" i="2" s="1"/>
  <c r="K3431" i="2"/>
  <c r="L3431" i="2" s="1"/>
  <c r="K3430" i="2"/>
  <c r="L3430" i="2" s="1"/>
  <c r="K3429" i="2"/>
  <c r="L3429" i="2" s="1"/>
  <c r="K3428" i="2"/>
  <c r="L3428" i="2" s="1"/>
  <c r="K3427" i="2"/>
  <c r="L3427" i="2" s="1"/>
  <c r="L3426" i="2"/>
  <c r="K3426" i="2"/>
  <c r="K3425" i="2"/>
  <c r="L3425" i="2" s="1"/>
  <c r="L3424" i="2"/>
  <c r="K3424" i="2"/>
  <c r="L3423" i="2"/>
  <c r="K3423" i="2"/>
  <c r="K3422" i="2"/>
  <c r="L3422" i="2" s="1"/>
  <c r="K3421" i="2"/>
  <c r="L3421" i="2" s="1"/>
  <c r="K3420" i="2"/>
  <c r="L3420" i="2" s="1"/>
  <c r="K3419" i="2"/>
  <c r="L3419" i="2" s="1"/>
  <c r="K3418" i="2"/>
  <c r="L3418" i="2" s="1"/>
  <c r="K3417" i="2"/>
  <c r="L3417" i="2" s="1"/>
  <c r="L3416" i="2"/>
  <c r="K3416" i="2"/>
  <c r="L3415" i="2"/>
  <c r="K3415" i="2"/>
  <c r="L3414" i="2"/>
  <c r="K3414" i="2"/>
  <c r="K3413" i="2"/>
  <c r="L3413" i="2" s="1"/>
  <c r="K3412" i="2"/>
  <c r="L3412" i="2" s="1"/>
  <c r="L3411" i="2"/>
  <c r="K3411" i="2"/>
  <c r="L3410" i="2"/>
  <c r="K3410" i="2"/>
  <c r="K3409" i="2"/>
  <c r="L3409" i="2" s="1"/>
  <c r="L3408" i="2"/>
  <c r="K3408" i="2"/>
  <c r="K3407" i="2"/>
  <c r="L3407" i="2" s="1"/>
  <c r="L3406" i="2"/>
  <c r="K3406" i="2"/>
  <c r="K3405" i="2"/>
  <c r="L3405" i="2" s="1"/>
  <c r="K3404" i="2"/>
  <c r="L3404" i="2" s="1"/>
  <c r="L3403" i="2"/>
  <c r="K3403" i="2"/>
  <c r="L3402" i="2"/>
  <c r="K3402" i="2"/>
  <c r="K3401" i="2"/>
  <c r="L3401" i="2" s="1"/>
  <c r="L3400" i="2"/>
  <c r="K3400" i="2"/>
  <c r="K3399" i="2"/>
  <c r="L3399" i="2" s="1"/>
  <c r="L3398" i="2"/>
  <c r="K3398" i="2"/>
  <c r="L3397" i="2"/>
  <c r="K3397" i="2"/>
  <c r="K3396" i="2"/>
  <c r="L3396" i="2" s="1"/>
  <c r="K3395" i="2"/>
  <c r="L3395" i="2" s="1"/>
  <c r="L3394" i="2"/>
  <c r="K3394" i="2"/>
  <c r="L3393" i="2"/>
  <c r="K3393" i="2"/>
  <c r="K3392" i="2"/>
  <c r="L3392" i="2" s="1"/>
  <c r="K3391" i="2"/>
  <c r="L3391" i="2" s="1"/>
  <c r="L3390" i="2"/>
  <c r="K3390" i="2"/>
  <c r="K3389" i="2"/>
  <c r="L3389" i="2" s="1"/>
  <c r="K3388" i="2"/>
  <c r="L3388" i="2" s="1"/>
  <c r="K3387" i="2"/>
  <c r="L3387" i="2" s="1"/>
  <c r="K3386" i="2"/>
  <c r="L3386" i="2" s="1"/>
  <c r="K3385" i="2"/>
  <c r="L3385" i="2" s="1"/>
  <c r="L3384" i="2"/>
  <c r="K3384" i="2"/>
  <c r="K3383" i="2"/>
  <c r="L3383" i="2" s="1"/>
  <c r="L3382" i="2"/>
  <c r="K3382" i="2"/>
  <c r="L3381" i="2"/>
  <c r="K3381" i="2"/>
  <c r="L3380" i="2"/>
  <c r="K3380" i="2"/>
  <c r="K3379" i="2"/>
  <c r="L3379" i="2" s="1"/>
  <c r="K3378" i="2"/>
  <c r="L3378" i="2" s="1"/>
  <c r="K3377" i="2"/>
  <c r="L3377" i="2" s="1"/>
  <c r="K3376" i="2"/>
  <c r="L3376" i="2" s="1"/>
  <c r="L3375" i="2"/>
  <c r="K3375" i="2"/>
  <c r="L3374" i="2"/>
  <c r="K3374" i="2"/>
  <c r="K3373" i="2"/>
  <c r="L3373" i="2" s="1"/>
  <c r="L3372" i="2"/>
  <c r="K3372" i="2"/>
  <c r="K3371" i="2"/>
  <c r="L3371" i="2" s="1"/>
  <c r="L3370" i="2"/>
  <c r="K3370" i="2"/>
  <c r="K3369" i="2"/>
  <c r="L3369" i="2" s="1"/>
  <c r="L3368" i="2"/>
  <c r="K3368" i="2"/>
  <c r="L3367" i="2"/>
  <c r="K3367" i="2"/>
  <c r="K3366" i="2"/>
  <c r="L3366" i="2" s="1"/>
  <c r="K3365" i="2"/>
  <c r="L3365" i="2" s="1"/>
  <c r="L3364" i="2"/>
  <c r="K3364" i="2"/>
  <c r="K3363" i="2"/>
  <c r="L3363" i="2" s="1"/>
  <c r="K3362" i="2"/>
  <c r="L3362" i="2" s="1"/>
  <c r="K3361" i="2"/>
  <c r="L3361" i="2" s="1"/>
  <c r="K3360" i="2"/>
  <c r="L3360" i="2" s="1"/>
  <c r="K3359" i="2"/>
  <c r="L3359" i="2" s="1"/>
  <c r="K3358" i="2"/>
  <c r="L3358" i="2" s="1"/>
  <c r="L3357" i="2"/>
  <c r="K3357" i="2"/>
  <c r="K3356" i="2"/>
  <c r="L3356" i="2" s="1"/>
  <c r="L3355" i="2"/>
  <c r="K3355" i="2"/>
  <c r="L3354" i="2"/>
  <c r="K3354" i="2"/>
  <c r="K3353" i="2"/>
  <c r="L3353" i="2" s="1"/>
  <c r="L3352" i="2"/>
  <c r="K3352" i="2"/>
  <c r="L3351" i="2"/>
  <c r="K3351" i="2"/>
  <c r="K3350" i="2"/>
  <c r="L3350" i="2" s="1"/>
  <c r="K3349" i="2"/>
  <c r="L3349" i="2" s="1"/>
  <c r="L3348" i="2"/>
  <c r="K3348" i="2"/>
  <c r="K3347" i="2"/>
  <c r="L3347" i="2" s="1"/>
  <c r="L3346" i="2"/>
  <c r="K3346" i="2"/>
  <c r="L3345" i="2"/>
  <c r="K3345" i="2"/>
  <c r="K3344" i="2"/>
  <c r="L3344" i="2" s="1"/>
  <c r="L3343" i="2"/>
  <c r="K3343" i="2"/>
  <c r="K3342" i="2"/>
  <c r="L3342" i="2" s="1"/>
  <c r="K3341" i="2"/>
  <c r="L3341" i="2" s="1"/>
  <c r="L3340" i="2"/>
  <c r="K3340" i="2"/>
  <c r="L3339" i="2"/>
  <c r="K3339" i="2"/>
  <c r="K3338" i="2"/>
  <c r="L3338" i="2" s="1"/>
  <c r="K3337" i="2"/>
  <c r="L3337" i="2" s="1"/>
  <c r="L3336" i="2"/>
  <c r="K3336" i="2"/>
  <c r="K3335" i="2"/>
  <c r="L3335" i="2" s="1"/>
  <c r="L3334" i="2"/>
  <c r="K3334" i="2"/>
  <c r="L3333" i="2"/>
  <c r="K3333" i="2"/>
  <c r="K3332" i="2"/>
  <c r="L3332" i="2" s="1"/>
  <c r="L3331" i="2"/>
  <c r="K3331" i="2"/>
  <c r="K3330" i="2"/>
  <c r="L3330" i="2" s="1"/>
  <c r="K3329" i="2"/>
  <c r="L3329" i="2" s="1"/>
  <c r="L3328" i="2"/>
  <c r="K3328" i="2"/>
  <c r="L3327" i="2"/>
  <c r="K3327" i="2"/>
  <c r="K3326" i="2"/>
  <c r="L3326" i="2" s="1"/>
  <c r="K3325" i="2"/>
  <c r="L3325" i="2" s="1"/>
  <c r="L3324" i="2"/>
  <c r="K3324" i="2"/>
  <c r="K3323" i="2"/>
  <c r="L3323" i="2" s="1"/>
  <c r="L3322" i="2"/>
  <c r="K3322" i="2"/>
  <c r="L3321" i="2"/>
  <c r="K3321" i="2"/>
  <c r="K3320" i="2"/>
  <c r="L3320" i="2" s="1"/>
  <c r="L3319" i="2"/>
  <c r="K3319" i="2"/>
  <c r="K3318" i="2"/>
  <c r="L3318" i="2" s="1"/>
  <c r="K3317" i="2"/>
  <c r="L3317" i="2" s="1"/>
  <c r="L3316" i="2"/>
  <c r="K3316" i="2"/>
  <c r="L3315" i="2"/>
  <c r="K3315" i="2"/>
  <c r="K3314" i="2"/>
  <c r="L3314" i="2" s="1"/>
  <c r="K3313" i="2"/>
  <c r="L3313" i="2" s="1"/>
  <c r="L3312" i="2"/>
  <c r="K3312" i="2"/>
  <c r="K3311" i="2"/>
  <c r="L3311" i="2" s="1"/>
  <c r="K3310" i="2"/>
  <c r="L3310" i="2" s="1"/>
  <c r="L3309" i="2"/>
  <c r="K3309" i="2"/>
  <c r="K3308" i="2"/>
  <c r="L3308" i="2" s="1"/>
  <c r="K3307" i="2"/>
  <c r="L3307" i="2" s="1"/>
  <c r="L3306" i="2"/>
  <c r="K3306" i="2"/>
  <c r="K3305" i="2"/>
  <c r="L3305" i="2" s="1"/>
  <c r="K3304" i="2"/>
  <c r="L3304" i="2" s="1"/>
  <c r="L3303" i="2"/>
  <c r="K3303" i="2"/>
  <c r="K3302" i="2"/>
  <c r="L3302" i="2" s="1"/>
  <c r="L3301" i="2"/>
  <c r="K3301" i="2"/>
  <c r="K3300" i="2"/>
  <c r="L3300" i="2" s="1"/>
  <c r="K3299" i="2"/>
  <c r="L3299" i="2" s="1"/>
  <c r="K3298" i="2"/>
  <c r="L3298" i="2" s="1"/>
  <c r="L3297" i="2"/>
  <c r="K3297" i="2"/>
  <c r="K3296" i="2"/>
  <c r="L3296" i="2" s="1"/>
  <c r="K3295" i="2"/>
  <c r="L3295" i="2" s="1"/>
  <c r="L3294" i="2"/>
  <c r="K3294" i="2"/>
  <c r="K3293" i="2"/>
  <c r="L3293" i="2" s="1"/>
  <c r="K3292" i="2"/>
  <c r="L3292" i="2" s="1"/>
  <c r="L3291" i="2"/>
  <c r="K3291" i="2"/>
  <c r="K3290" i="2"/>
  <c r="L3290" i="2" s="1"/>
  <c r="K3289" i="2"/>
  <c r="L3289" i="2" s="1"/>
  <c r="L3288" i="2"/>
  <c r="K3288" i="2"/>
  <c r="K3287" i="2"/>
  <c r="L3287" i="2" s="1"/>
  <c r="K3286" i="2"/>
  <c r="L3286" i="2" s="1"/>
  <c r="L3285" i="2"/>
  <c r="K3285" i="2"/>
  <c r="K3284" i="2"/>
  <c r="L3284" i="2" s="1"/>
  <c r="K3283" i="2"/>
  <c r="L3283" i="2" s="1"/>
  <c r="L3282" i="2"/>
  <c r="K3282" i="2"/>
  <c r="K3281" i="2"/>
  <c r="L3281" i="2" s="1"/>
  <c r="K3280" i="2"/>
  <c r="L3280" i="2" s="1"/>
  <c r="L3279" i="2"/>
  <c r="K3279" i="2"/>
  <c r="K3278" i="2"/>
  <c r="L3278" i="2" s="1"/>
  <c r="L3277" i="2"/>
  <c r="K3277" i="2"/>
  <c r="K3276" i="2"/>
  <c r="L3276" i="2" s="1"/>
  <c r="K3275" i="2"/>
  <c r="L3275" i="2" s="1"/>
  <c r="K3274" i="2"/>
  <c r="L3274" i="2" s="1"/>
  <c r="L3273" i="2"/>
  <c r="K3273" i="2"/>
  <c r="K3272" i="2"/>
  <c r="L3272" i="2" s="1"/>
  <c r="K3271" i="2"/>
  <c r="L3271" i="2" s="1"/>
  <c r="L3270" i="2"/>
  <c r="K3270" i="2"/>
  <c r="K3269" i="2"/>
  <c r="L3269" i="2" s="1"/>
  <c r="K3268" i="2"/>
  <c r="L3268" i="2" s="1"/>
  <c r="L3267" i="2"/>
  <c r="K3267" i="2"/>
  <c r="K3266" i="2"/>
  <c r="L3266" i="2" s="1"/>
  <c r="K3265" i="2"/>
  <c r="L3265" i="2" s="1"/>
  <c r="L3264" i="2"/>
  <c r="K3264" i="2"/>
  <c r="K3263" i="2"/>
  <c r="L3263" i="2" s="1"/>
  <c r="K3262" i="2"/>
  <c r="L3262" i="2" s="1"/>
  <c r="L3261" i="2"/>
  <c r="K3261" i="2"/>
  <c r="K3260" i="2"/>
  <c r="L3260" i="2" s="1"/>
  <c r="K3259" i="2"/>
  <c r="L3259" i="2" s="1"/>
  <c r="L3258" i="2"/>
  <c r="K3258" i="2"/>
  <c r="K3257" i="2"/>
  <c r="L3257" i="2" s="1"/>
  <c r="K3256" i="2"/>
  <c r="L3256" i="2" s="1"/>
  <c r="L3255" i="2"/>
  <c r="K3255" i="2"/>
  <c r="K3254" i="2"/>
  <c r="L3254" i="2" s="1"/>
  <c r="L3253" i="2"/>
  <c r="K3253" i="2"/>
  <c r="K3252" i="2"/>
  <c r="L3252" i="2" s="1"/>
  <c r="K3251" i="2"/>
  <c r="L3251" i="2" s="1"/>
  <c r="K3250" i="2"/>
  <c r="L3250" i="2" s="1"/>
  <c r="L3249" i="2"/>
  <c r="K3249" i="2"/>
  <c r="K3248" i="2"/>
  <c r="L3248" i="2" s="1"/>
  <c r="K3247" i="2"/>
  <c r="L3247" i="2" s="1"/>
  <c r="L3246" i="2"/>
  <c r="K3246" i="2"/>
  <c r="K3245" i="2"/>
  <c r="L3245" i="2" s="1"/>
  <c r="K3244" i="2"/>
  <c r="L3244" i="2" s="1"/>
  <c r="L3243" i="2"/>
  <c r="K3243" i="2"/>
  <c r="K3242" i="2"/>
  <c r="L3242" i="2" s="1"/>
  <c r="K3241" i="2"/>
  <c r="L3241" i="2" s="1"/>
  <c r="L3240" i="2"/>
  <c r="K3240" i="2"/>
  <c r="K3239" i="2"/>
  <c r="L3239" i="2" s="1"/>
  <c r="K3238" i="2"/>
  <c r="L3238" i="2" s="1"/>
  <c r="L3237" i="2"/>
  <c r="K3237" i="2"/>
  <c r="K3236" i="2"/>
  <c r="L3236" i="2" s="1"/>
  <c r="K3235" i="2"/>
  <c r="L3235" i="2" s="1"/>
  <c r="L3234" i="2"/>
  <c r="K3234" i="2"/>
  <c r="K3233" i="2"/>
  <c r="L3233" i="2" s="1"/>
  <c r="K3232" i="2"/>
  <c r="L3232" i="2" s="1"/>
  <c r="L3231" i="2"/>
  <c r="K3231" i="2"/>
  <c r="K3230" i="2"/>
  <c r="L3230" i="2" s="1"/>
  <c r="L3229" i="2"/>
  <c r="K3229" i="2"/>
  <c r="L3228" i="2"/>
  <c r="K3228" i="2"/>
  <c r="K3227" i="2"/>
  <c r="L3227" i="2" s="1"/>
  <c r="K3226" i="2"/>
  <c r="L3226" i="2" s="1"/>
  <c r="L3225" i="2"/>
  <c r="K3225" i="2"/>
  <c r="K3224" i="2"/>
  <c r="L3224" i="2" s="1"/>
  <c r="K3223" i="2"/>
  <c r="L3223" i="2" s="1"/>
  <c r="K3222" i="2"/>
  <c r="L3222" i="2" s="1"/>
  <c r="K3221" i="2"/>
  <c r="L3221" i="2" s="1"/>
  <c r="K3220" i="2"/>
  <c r="L3220" i="2" s="1"/>
  <c r="L3219" i="2"/>
  <c r="K3219" i="2"/>
  <c r="K3218" i="2"/>
  <c r="L3218" i="2" s="1"/>
  <c r="K3217" i="2"/>
  <c r="L3217" i="2" s="1"/>
  <c r="L3216" i="2"/>
  <c r="K3216" i="2"/>
  <c r="K3215" i="2"/>
  <c r="L3215" i="2" s="1"/>
  <c r="K3214" i="2"/>
  <c r="L3214" i="2" s="1"/>
  <c r="L3213" i="2"/>
  <c r="K3213" i="2"/>
  <c r="K3212" i="2"/>
  <c r="L3212" i="2" s="1"/>
  <c r="K3211" i="2"/>
  <c r="L3211" i="2" s="1"/>
  <c r="L3210" i="2"/>
  <c r="K3210" i="2"/>
  <c r="K3209" i="2"/>
  <c r="L3209" i="2" s="1"/>
  <c r="K3208" i="2"/>
  <c r="L3208" i="2" s="1"/>
  <c r="L3207" i="2"/>
  <c r="K3207" i="2"/>
  <c r="K3206" i="2"/>
  <c r="L3206" i="2" s="1"/>
  <c r="L3205" i="2"/>
  <c r="K3205" i="2"/>
  <c r="L3204" i="2"/>
  <c r="K3204" i="2"/>
  <c r="K3203" i="2"/>
  <c r="L3203" i="2" s="1"/>
  <c r="K3202" i="2"/>
  <c r="L3202" i="2" s="1"/>
  <c r="L3201" i="2"/>
  <c r="K3201" i="2"/>
  <c r="K3200" i="2"/>
  <c r="L3200" i="2" s="1"/>
  <c r="K3199" i="2"/>
  <c r="L3199" i="2" s="1"/>
  <c r="K3198" i="2"/>
  <c r="L3198" i="2" s="1"/>
  <c r="K3197" i="2"/>
  <c r="L3197" i="2" s="1"/>
  <c r="K3196" i="2"/>
  <c r="L3196" i="2" s="1"/>
  <c r="L3195" i="2"/>
  <c r="K3195" i="2"/>
  <c r="K3194" i="2"/>
  <c r="L3194" i="2" s="1"/>
  <c r="K3193" i="2"/>
  <c r="L3193" i="2" s="1"/>
  <c r="L3192" i="2"/>
  <c r="K3192" i="2"/>
  <c r="K3191" i="2"/>
  <c r="L3191" i="2" s="1"/>
  <c r="K3190" i="2"/>
  <c r="L3190" i="2" s="1"/>
  <c r="L3189" i="2"/>
  <c r="K3189" i="2"/>
  <c r="K3188" i="2"/>
  <c r="L3188" i="2" s="1"/>
  <c r="K3187" i="2"/>
  <c r="L3187" i="2" s="1"/>
  <c r="L3186" i="2"/>
  <c r="K3186" i="2"/>
  <c r="K3185" i="2"/>
  <c r="L3185" i="2" s="1"/>
  <c r="K3184" i="2"/>
  <c r="L3184" i="2" s="1"/>
  <c r="L3183" i="2"/>
  <c r="K3183" i="2"/>
  <c r="K3182" i="2"/>
  <c r="L3182" i="2" s="1"/>
  <c r="L3181" i="2"/>
  <c r="K3181" i="2"/>
  <c r="L3180" i="2"/>
  <c r="K3180" i="2"/>
  <c r="K3179" i="2"/>
  <c r="L3179" i="2" s="1"/>
  <c r="K3178" i="2"/>
  <c r="L3178" i="2" s="1"/>
  <c r="L3177" i="2"/>
  <c r="K3177" i="2"/>
  <c r="K3176" i="2"/>
  <c r="L3176" i="2" s="1"/>
  <c r="K3175" i="2"/>
  <c r="L3175" i="2" s="1"/>
  <c r="L3174" i="2"/>
  <c r="K3174" i="2"/>
  <c r="K3173" i="2"/>
  <c r="L3173" i="2" s="1"/>
  <c r="K3172" i="2"/>
  <c r="L3172" i="2" s="1"/>
  <c r="L3171" i="2"/>
  <c r="K3171" i="2"/>
  <c r="K3170" i="2"/>
  <c r="L3170" i="2" s="1"/>
  <c r="K3169" i="2"/>
  <c r="L3169" i="2" s="1"/>
  <c r="L3168" i="2"/>
  <c r="K3168" i="2"/>
  <c r="K3167" i="2"/>
  <c r="L3167" i="2" s="1"/>
  <c r="K3166" i="2"/>
  <c r="L3166" i="2" s="1"/>
  <c r="L3165" i="2"/>
  <c r="K3165" i="2"/>
  <c r="K3164" i="2"/>
  <c r="L3164" i="2" s="1"/>
  <c r="K3163" i="2"/>
  <c r="L3163" i="2" s="1"/>
  <c r="L3162" i="2"/>
  <c r="K3162" i="2"/>
  <c r="K3161" i="2"/>
  <c r="L3161" i="2" s="1"/>
  <c r="K3160" i="2"/>
  <c r="L3160" i="2" s="1"/>
  <c r="L3159" i="2"/>
  <c r="K3159" i="2"/>
  <c r="K3158" i="2"/>
  <c r="L3158" i="2" s="1"/>
  <c r="L3157" i="2"/>
  <c r="K3157" i="2"/>
  <c r="L3156" i="2"/>
  <c r="K3156" i="2"/>
  <c r="K3155" i="2"/>
  <c r="L3155" i="2" s="1"/>
  <c r="K3154" i="2"/>
  <c r="L3154" i="2" s="1"/>
  <c r="L3153" i="2"/>
  <c r="K3153" i="2"/>
  <c r="K3152" i="2"/>
  <c r="L3152" i="2" s="1"/>
  <c r="K3151" i="2"/>
  <c r="L3151" i="2" s="1"/>
  <c r="L3150" i="2"/>
  <c r="K3150" i="2"/>
  <c r="K3149" i="2"/>
  <c r="L3149" i="2" s="1"/>
  <c r="K3148" i="2"/>
  <c r="L3148" i="2" s="1"/>
  <c r="L3147" i="2"/>
  <c r="K3147" i="2"/>
  <c r="K3146" i="2"/>
  <c r="L3146" i="2" s="1"/>
  <c r="K3145" i="2"/>
  <c r="L3145" i="2" s="1"/>
  <c r="L3144" i="2"/>
  <c r="K3144" i="2"/>
  <c r="K3143" i="2"/>
  <c r="L3143" i="2" s="1"/>
  <c r="K3142" i="2"/>
  <c r="L3142" i="2" s="1"/>
  <c r="L3141" i="2"/>
  <c r="K3141" i="2"/>
  <c r="K3140" i="2"/>
  <c r="L3140" i="2" s="1"/>
  <c r="K3139" i="2"/>
  <c r="L3139" i="2" s="1"/>
  <c r="L3138" i="2"/>
  <c r="K3138" i="2"/>
  <c r="K3137" i="2"/>
  <c r="L3137" i="2" s="1"/>
  <c r="K3136" i="2"/>
  <c r="L3136" i="2" s="1"/>
  <c r="L3135" i="2"/>
  <c r="K3135" i="2"/>
  <c r="K3134" i="2"/>
  <c r="L3134" i="2" s="1"/>
  <c r="L3133" i="2"/>
  <c r="K3133" i="2"/>
  <c r="L3132" i="2"/>
  <c r="K3132" i="2"/>
  <c r="K3131" i="2"/>
  <c r="L3131" i="2" s="1"/>
  <c r="K3130" i="2"/>
  <c r="L3130" i="2" s="1"/>
  <c r="L3129" i="2"/>
  <c r="K3129" i="2"/>
  <c r="K3128" i="2"/>
  <c r="L3128" i="2" s="1"/>
  <c r="K3127" i="2"/>
  <c r="L3127" i="2" s="1"/>
  <c r="K3126" i="2"/>
  <c r="L3126" i="2" s="1"/>
  <c r="K3125" i="2"/>
  <c r="L3125" i="2" s="1"/>
  <c r="L3124" i="2"/>
  <c r="K3124" i="2"/>
  <c r="K3123" i="2"/>
  <c r="L3123" i="2" s="1"/>
  <c r="K3122" i="2"/>
  <c r="L3122" i="2" s="1"/>
  <c r="K3121" i="2"/>
  <c r="L3121" i="2" s="1"/>
  <c r="K3120" i="2"/>
  <c r="L3120" i="2" s="1"/>
  <c r="K3119" i="2"/>
  <c r="L3119" i="2" s="1"/>
  <c r="L3118" i="2"/>
  <c r="K3118" i="2"/>
  <c r="L3117" i="2"/>
  <c r="K3117" i="2"/>
  <c r="K3116" i="2"/>
  <c r="L3116" i="2" s="1"/>
  <c r="L3115" i="2"/>
  <c r="K3115" i="2"/>
  <c r="K3114" i="2"/>
  <c r="L3114" i="2" s="1"/>
  <c r="K3113" i="2"/>
  <c r="L3113" i="2" s="1"/>
  <c r="L3112" i="2"/>
  <c r="K3112" i="2"/>
  <c r="L3111" i="2"/>
  <c r="K3111" i="2"/>
  <c r="K3110" i="2"/>
  <c r="L3110" i="2" s="1"/>
  <c r="K3109" i="2"/>
  <c r="L3109" i="2" s="1"/>
  <c r="L3108" i="2"/>
  <c r="K3108" i="2"/>
  <c r="K3107" i="2"/>
  <c r="L3107" i="2" s="1"/>
  <c r="L3106" i="2"/>
  <c r="K3106" i="2"/>
  <c r="L3105" i="2"/>
  <c r="K3105" i="2"/>
  <c r="K3104" i="2"/>
  <c r="L3104" i="2" s="1"/>
  <c r="K3103" i="2"/>
  <c r="L3103" i="2" s="1"/>
  <c r="K3102" i="2"/>
  <c r="L3102" i="2" s="1"/>
  <c r="K3101" i="2"/>
  <c r="L3101" i="2" s="1"/>
  <c r="K3100" i="2"/>
  <c r="L3100" i="2" s="1"/>
  <c r="L3099" i="2"/>
  <c r="K3099" i="2"/>
  <c r="K3098" i="2"/>
  <c r="L3098" i="2" s="1"/>
  <c r="K3097" i="2"/>
  <c r="L3097" i="2" s="1"/>
  <c r="K3096" i="2"/>
  <c r="L3096" i="2" s="1"/>
  <c r="K3095" i="2"/>
  <c r="L3095" i="2" s="1"/>
  <c r="K3094" i="2"/>
  <c r="L3094" i="2" s="1"/>
  <c r="K3093" i="2"/>
  <c r="L3093" i="2" s="1"/>
  <c r="K3092" i="2"/>
  <c r="L3092" i="2" s="1"/>
  <c r="K3091" i="2"/>
  <c r="L3091" i="2" s="1"/>
  <c r="K3090" i="2"/>
  <c r="L3090" i="2" s="1"/>
  <c r="K3089" i="2"/>
  <c r="L3089" i="2" s="1"/>
  <c r="L3088" i="2"/>
  <c r="K3088" i="2"/>
  <c r="K3087" i="2"/>
  <c r="L3087" i="2" s="1"/>
  <c r="K3086" i="2"/>
  <c r="L3086" i="2" s="1"/>
  <c r="K3085" i="2"/>
  <c r="L3085" i="2" s="1"/>
  <c r="K3084" i="2"/>
  <c r="L3084" i="2" s="1"/>
  <c r="K3083" i="2"/>
  <c r="L3083" i="2" s="1"/>
  <c r="L3082" i="2"/>
  <c r="K3082" i="2"/>
  <c r="L3081" i="2"/>
  <c r="K3081" i="2"/>
  <c r="K3080" i="2"/>
  <c r="L3080" i="2" s="1"/>
  <c r="L3079" i="2"/>
  <c r="K3079" i="2"/>
  <c r="K3078" i="2"/>
  <c r="L3078" i="2" s="1"/>
  <c r="K3077" i="2"/>
  <c r="L3077" i="2" s="1"/>
  <c r="L3076" i="2"/>
  <c r="K3076" i="2"/>
  <c r="L3075" i="2"/>
  <c r="K3075" i="2"/>
  <c r="K3074" i="2"/>
  <c r="L3074" i="2" s="1"/>
  <c r="K3073" i="2"/>
  <c r="L3073" i="2" s="1"/>
  <c r="L3072" i="2"/>
  <c r="K3072" i="2"/>
  <c r="K3071" i="2"/>
  <c r="L3071" i="2" s="1"/>
  <c r="L3070" i="2"/>
  <c r="K3070" i="2"/>
  <c r="L3069" i="2"/>
  <c r="K3069" i="2"/>
  <c r="K3068" i="2"/>
  <c r="L3068" i="2" s="1"/>
  <c r="K3067" i="2"/>
  <c r="L3067" i="2" s="1"/>
  <c r="K3066" i="2"/>
  <c r="L3066" i="2" s="1"/>
  <c r="K3065" i="2"/>
  <c r="L3065" i="2" s="1"/>
  <c r="K3064" i="2"/>
  <c r="L3064" i="2" s="1"/>
  <c r="L3063" i="2"/>
  <c r="K3063" i="2"/>
  <c r="K3062" i="2"/>
  <c r="L3062" i="2" s="1"/>
  <c r="K3061" i="2"/>
  <c r="L3061" i="2" s="1"/>
  <c r="K3060" i="2"/>
  <c r="L3060" i="2" s="1"/>
  <c r="K3059" i="2"/>
  <c r="L3059" i="2" s="1"/>
  <c r="K3058" i="2"/>
  <c r="L3058" i="2" s="1"/>
  <c r="K3057" i="2"/>
  <c r="L3057" i="2" s="1"/>
  <c r="K3056" i="2"/>
  <c r="L3056" i="2" s="1"/>
  <c r="K3055" i="2"/>
  <c r="L3055" i="2" s="1"/>
  <c r="K3054" i="2"/>
  <c r="L3054" i="2" s="1"/>
  <c r="K3053" i="2"/>
  <c r="L3053" i="2" s="1"/>
  <c r="L3052" i="2"/>
  <c r="K3052" i="2"/>
  <c r="K3051" i="2"/>
  <c r="L3051" i="2" s="1"/>
  <c r="K3050" i="2"/>
  <c r="L3050" i="2" s="1"/>
  <c r="K3049" i="2"/>
  <c r="L3049" i="2" s="1"/>
  <c r="K3048" i="2"/>
  <c r="L3048" i="2" s="1"/>
  <c r="K3047" i="2"/>
  <c r="L3047" i="2" s="1"/>
  <c r="L3046" i="2"/>
  <c r="K3046" i="2"/>
  <c r="L3045" i="2"/>
  <c r="K3045" i="2"/>
  <c r="K3044" i="2"/>
  <c r="L3044" i="2" s="1"/>
  <c r="L3043" i="2"/>
  <c r="K3043" i="2"/>
  <c r="K3042" i="2"/>
  <c r="L3042" i="2" s="1"/>
  <c r="K3041" i="2"/>
  <c r="L3041" i="2" s="1"/>
  <c r="L3040" i="2"/>
  <c r="K3040" i="2"/>
  <c r="L3039" i="2"/>
  <c r="K3039" i="2"/>
  <c r="K3038" i="2"/>
  <c r="L3038" i="2" s="1"/>
  <c r="K3037" i="2"/>
  <c r="L3037" i="2" s="1"/>
  <c r="L3036" i="2"/>
  <c r="K3036" i="2"/>
  <c r="K3035" i="2"/>
  <c r="L3035" i="2" s="1"/>
  <c r="L3034" i="2"/>
  <c r="K3034" i="2"/>
  <c r="L3033" i="2"/>
  <c r="K3033" i="2"/>
  <c r="L3032" i="2"/>
  <c r="K3032" i="2"/>
  <c r="L3031" i="2"/>
  <c r="K3031" i="2"/>
  <c r="K3030" i="2"/>
  <c r="L3030" i="2" s="1"/>
  <c r="K3029" i="2"/>
  <c r="L3029" i="2" s="1"/>
  <c r="K3028" i="2"/>
  <c r="L3028" i="2" s="1"/>
  <c r="K3027" i="2"/>
  <c r="L3027" i="2" s="1"/>
  <c r="K3026" i="2"/>
  <c r="L3026" i="2" s="1"/>
  <c r="K3025" i="2"/>
  <c r="L3025" i="2" s="1"/>
  <c r="K3024" i="2"/>
  <c r="L3024" i="2" s="1"/>
  <c r="K3023" i="2"/>
  <c r="L3023" i="2" s="1"/>
  <c r="K3022" i="2"/>
  <c r="L3022" i="2" s="1"/>
  <c r="L3021" i="2"/>
  <c r="K3021" i="2"/>
  <c r="K3020" i="2"/>
  <c r="L3020" i="2" s="1"/>
  <c r="L3019" i="2"/>
  <c r="K3019" i="2"/>
  <c r="L3018" i="2"/>
  <c r="K3018" i="2"/>
  <c r="K3017" i="2"/>
  <c r="L3017" i="2" s="1"/>
  <c r="L3016" i="2"/>
  <c r="K3016" i="2"/>
  <c r="K3015" i="2"/>
  <c r="L3015" i="2" s="1"/>
  <c r="K3014" i="2"/>
  <c r="L3014" i="2" s="1"/>
  <c r="L3013" i="2"/>
  <c r="K3013" i="2"/>
  <c r="K3012" i="2"/>
  <c r="L3012" i="2" s="1"/>
  <c r="K3011" i="2"/>
  <c r="L3011" i="2" s="1"/>
  <c r="K3010" i="2"/>
  <c r="L3010" i="2" s="1"/>
  <c r="K3009" i="2"/>
  <c r="L3009" i="2" s="1"/>
  <c r="L3008" i="2"/>
  <c r="K3008" i="2"/>
  <c r="L3007" i="2"/>
  <c r="K3007" i="2"/>
  <c r="L3006" i="2"/>
  <c r="K3006" i="2"/>
  <c r="K3005" i="2"/>
  <c r="L3005" i="2" s="1"/>
  <c r="K3004" i="2"/>
  <c r="L3004" i="2" s="1"/>
  <c r="L3003" i="2"/>
  <c r="K3003" i="2"/>
  <c r="K3002" i="2"/>
  <c r="L3002" i="2" s="1"/>
  <c r="K3001" i="2"/>
  <c r="L3001" i="2" s="1"/>
  <c r="L3000" i="2"/>
  <c r="K3000" i="2"/>
  <c r="K2999" i="2"/>
  <c r="L2999" i="2" s="1"/>
  <c r="K2998" i="2"/>
  <c r="L2998" i="2" s="1"/>
  <c r="K2997" i="2"/>
  <c r="L2997" i="2" s="1"/>
  <c r="K2996" i="2"/>
  <c r="L2996" i="2" s="1"/>
  <c r="L2995" i="2"/>
  <c r="K2995" i="2"/>
  <c r="L2994" i="2"/>
  <c r="K2994" i="2"/>
  <c r="K2993" i="2"/>
  <c r="L2993" i="2" s="1"/>
  <c r="K2992" i="2"/>
  <c r="L2992" i="2" s="1"/>
  <c r="K2991" i="2"/>
  <c r="L2991" i="2" s="1"/>
  <c r="L2990" i="2"/>
  <c r="K2990" i="2"/>
  <c r="K2989" i="2"/>
  <c r="L2989" i="2" s="1"/>
  <c r="K2988" i="2"/>
  <c r="L2988" i="2" s="1"/>
  <c r="K2987" i="2"/>
  <c r="L2987" i="2" s="1"/>
  <c r="L2986" i="2"/>
  <c r="K2986" i="2"/>
  <c r="K2985" i="2"/>
  <c r="L2985" i="2" s="1"/>
  <c r="K2984" i="2"/>
  <c r="L2984" i="2" s="1"/>
  <c r="K2983" i="2"/>
  <c r="L2983" i="2" s="1"/>
  <c r="L2982" i="2"/>
  <c r="K2982" i="2"/>
  <c r="K2981" i="2"/>
  <c r="L2981" i="2" s="1"/>
  <c r="L2980" i="2"/>
  <c r="K2980" i="2"/>
  <c r="K2979" i="2"/>
  <c r="L2979" i="2" s="1"/>
  <c r="K2978" i="2"/>
  <c r="L2978" i="2" s="1"/>
  <c r="L2977" i="2"/>
  <c r="K2977" i="2"/>
  <c r="K2976" i="2"/>
  <c r="L2976" i="2" s="1"/>
  <c r="K2975" i="2"/>
  <c r="L2975" i="2" s="1"/>
  <c r="L2974" i="2"/>
  <c r="K2974" i="2"/>
  <c r="L2973" i="2"/>
  <c r="K2973" i="2"/>
  <c r="K2972" i="2"/>
  <c r="L2972" i="2" s="1"/>
  <c r="K2971" i="2"/>
  <c r="L2971" i="2" s="1"/>
  <c r="K2970" i="2"/>
  <c r="L2970" i="2" s="1"/>
  <c r="K2969" i="2"/>
  <c r="L2969" i="2" s="1"/>
  <c r="K2968" i="2"/>
  <c r="L2968" i="2" s="1"/>
  <c r="K2967" i="2"/>
  <c r="L2967" i="2" s="1"/>
  <c r="K2966" i="2"/>
  <c r="L2966" i="2" s="1"/>
  <c r="K2965" i="2"/>
  <c r="L2965" i="2" s="1"/>
  <c r="L2964" i="2"/>
  <c r="K2964" i="2"/>
  <c r="K2963" i="2"/>
  <c r="L2963" i="2" s="1"/>
  <c r="L2962" i="2"/>
  <c r="K2962" i="2"/>
  <c r="K2961" i="2"/>
  <c r="L2961" i="2" s="1"/>
  <c r="L2960" i="2"/>
  <c r="K2960" i="2"/>
  <c r="K2959" i="2"/>
  <c r="L2959" i="2" s="1"/>
  <c r="K2958" i="2"/>
  <c r="L2958" i="2" s="1"/>
  <c r="K2957" i="2"/>
  <c r="L2957" i="2" s="1"/>
  <c r="K2956" i="2"/>
  <c r="L2956" i="2" s="1"/>
  <c r="K2955" i="2"/>
  <c r="L2955" i="2" s="1"/>
  <c r="L2954" i="2"/>
  <c r="K2954" i="2"/>
  <c r="K2953" i="2"/>
  <c r="L2953" i="2" s="1"/>
  <c r="K2952" i="2"/>
  <c r="L2952" i="2" s="1"/>
  <c r="K2951" i="2"/>
  <c r="L2951" i="2" s="1"/>
  <c r="K2950" i="2"/>
  <c r="L2950" i="2" s="1"/>
  <c r="L2949" i="2"/>
  <c r="K2949" i="2"/>
  <c r="K2948" i="2"/>
  <c r="L2948" i="2" s="1"/>
  <c r="L2947" i="2"/>
  <c r="K2947" i="2"/>
  <c r="K2946" i="2"/>
  <c r="L2946" i="2" s="1"/>
  <c r="K2945" i="2"/>
  <c r="L2945" i="2" s="1"/>
  <c r="L2944" i="2"/>
  <c r="K2944" i="2"/>
  <c r="K2943" i="2"/>
  <c r="L2943" i="2" s="1"/>
  <c r="K2942" i="2"/>
  <c r="L2942" i="2" s="1"/>
  <c r="K2941" i="2"/>
  <c r="L2941" i="2" s="1"/>
  <c r="K2940" i="2"/>
  <c r="L2940" i="2" s="1"/>
  <c r="K2939" i="2"/>
  <c r="L2939" i="2" s="1"/>
  <c r="K2938" i="2"/>
  <c r="L2938" i="2" s="1"/>
  <c r="K2937" i="2"/>
  <c r="L2937" i="2" s="1"/>
  <c r="L2936" i="2"/>
  <c r="K2936" i="2"/>
  <c r="K2935" i="2"/>
  <c r="L2935" i="2" s="1"/>
  <c r="L2934" i="2"/>
  <c r="K2934" i="2"/>
  <c r="K2933" i="2"/>
  <c r="L2933" i="2" s="1"/>
  <c r="K2932" i="2"/>
  <c r="L2932" i="2" s="1"/>
  <c r="L2931" i="2"/>
  <c r="K2931" i="2"/>
  <c r="K2930" i="2"/>
  <c r="L2930" i="2" s="1"/>
  <c r="K2929" i="2"/>
  <c r="L2929" i="2" s="1"/>
  <c r="L2928" i="2"/>
  <c r="K2928" i="2"/>
  <c r="K2927" i="2"/>
  <c r="L2927" i="2" s="1"/>
  <c r="K2926" i="2"/>
  <c r="L2926" i="2" s="1"/>
  <c r="K2925" i="2"/>
  <c r="L2925" i="2" s="1"/>
  <c r="K2924" i="2"/>
  <c r="L2924" i="2" s="1"/>
  <c r="L2923" i="2"/>
  <c r="K2923" i="2"/>
  <c r="K2922" i="2"/>
  <c r="L2922" i="2" s="1"/>
  <c r="K2921" i="2"/>
  <c r="L2921" i="2" s="1"/>
  <c r="K2920" i="2"/>
  <c r="L2920" i="2" s="1"/>
  <c r="K2919" i="2"/>
  <c r="L2919" i="2" s="1"/>
  <c r="L2918" i="2"/>
  <c r="K2918" i="2"/>
  <c r="K2917" i="2"/>
  <c r="L2917" i="2" s="1"/>
  <c r="K2916" i="2"/>
  <c r="L2916" i="2" s="1"/>
  <c r="K2915" i="2"/>
  <c r="L2915" i="2" s="1"/>
  <c r="L2914" i="2"/>
  <c r="K2914" i="2"/>
  <c r="K2913" i="2"/>
  <c r="L2913" i="2" s="1"/>
  <c r="K2912" i="2"/>
  <c r="L2912" i="2" s="1"/>
  <c r="K2911" i="2"/>
  <c r="L2911" i="2" s="1"/>
  <c r="L2910" i="2"/>
  <c r="K2910" i="2"/>
  <c r="K2909" i="2"/>
  <c r="L2909" i="2" s="1"/>
  <c r="K2908" i="2"/>
  <c r="L2908" i="2" s="1"/>
  <c r="K2907" i="2"/>
  <c r="L2907" i="2" s="1"/>
  <c r="K2906" i="2"/>
  <c r="L2906" i="2" s="1"/>
  <c r="L2905" i="2"/>
  <c r="K2905" i="2"/>
  <c r="K2904" i="2"/>
  <c r="L2904" i="2" s="1"/>
  <c r="K2903" i="2"/>
  <c r="L2903" i="2" s="1"/>
  <c r="K2902" i="2"/>
  <c r="L2902" i="2" s="1"/>
  <c r="L2901" i="2"/>
  <c r="K2901" i="2"/>
  <c r="K2900" i="2"/>
  <c r="L2900" i="2" s="1"/>
  <c r="K2899" i="2"/>
  <c r="L2899" i="2" s="1"/>
  <c r="K2898" i="2"/>
  <c r="L2898" i="2" s="1"/>
  <c r="K2897" i="2"/>
  <c r="L2897" i="2" s="1"/>
  <c r="K2896" i="2"/>
  <c r="L2896" i="2" s="1"/>
  <c r="L2895" i="2"/>
  <c r="K2895" i="2"/>
  <c r="K2894" i="2"/>
  <c r="L2894" i="2" s="1"/>
  <c r="K2893" i="2"/>
  <c r="L2893" i="2" s="1"/>
  <c r="L2892" i="2"/>
  <c r="K2892" i="2"/>
  <c r="K2891" i="2"/>
  <c r="L2891" i="2" s="1"/>
  <c r="L2890" i="2"/>
  <c r="K2890" i="2"/>
  <c r="L2889" i="2"/>
  <c r="K2889" i="2"/>
  <c r="L2888" i="2"/>
  <c r="K2888" i="2"/>
  <c r="L2887" i="2"/>
  <c r="K2887" i="2"/>
  <c r="K2886" i="2"/>
  <c r="L2886" i="2" s="1"/>
  <c r="K2885" i="2"/>
  <c r="L2885" i="2" s="1"/>
  <c r="K2884" i="2"/>
  <c r="L2884" i="2" s="1"/>
  <c r="K2883" i="2"/>
  <c r="L2883" i="2" s="1"/>
  <c r="K2882" i="2"/>
  <c r="L2882" i="2" s="1"/>
  <c r="K2881" i="2"/>
  <c r="L2881" i="2" s="1"/>
  <c r="K2880" i="2"/>
  <c r="L2880" i="2" s="1"/>
  <c r="K2879" i="2"/>
  <c r="L2879" i="2" s="1"/>
  <c r="K2878" i="2"/>
  <c r="L2878" i="2" s="1"/>
  <c r="L2877" i="2"/>
  <c r="K2877" i="2"/>
  <c r="K2876" i="2"/>
  <c r="L2876" i="2" s="1"/>
  <c r="L2875" i="2"/>
  <c r="K2875" i="2"/>
  <c r="L2874" i="2"/>
  <c r="K2874" i="2"/>
  <c r="K2873" i="2"/>
  <c r="L2873" i="2" s="1"/>
  <c r="L2872" i="2"/>
  <c r="K2872" i="2"/>
  <c r="K2871" i="2"/>
  <c r="L2871" i="2" s="1"/>
  <c r="K2870" i="2"/>
  <c r="L2870" i="2" s="1"/>
  <c r="L2869" i="2"/>
  <c r="K2869" i="2"/>
  <c r="K2868" i="2"/>
  <c r="L2868" i="2" s="1"/>
  <c r="K2867" i="2"/>
  <c r="L2867" i="2" s="1"/>
  <c r="K2866" i="2"/>
  <c r="L2866" i="2" s="1"/>
  <c r="K2865" i="2"/>
  <c r="L2865" i="2" s="1"/>
  <c r="L2864" i="2"/>
  <c r="K2864" i="2"/>
  <c r="L2863" i="2"/>
  <c r="K2863" i="2"/>
  <c r="L2862" i="2"/>
  <c r="K2862" i="2"/>
  <c r="K2861" i="2"/>
  <c r="L2861" i="2" s="1"/>
  <c r="K2860" i="2"/>
  <c r="L2860" i="2" s="1"/>
  <c r="L2859" i="2"/>
  <c r="K2859" i="2"/>
  <c r="K2858" i="2"/>
  <c r="L2858" i="2" s="1"/>
  <c r="K2857" i="2"/>
  <c r="L2857" i="2" s="1"/>
  <c r="K2856" i="2"/>
  <c r="L2856" i="2" s="1"/>
  <c r="K2855" i="2"/>
  <c r="L2855" i="2" s="1"/>
  <c r="K2854" i="2"/>
  <c r="L2854" i="2" s="1"/>
  <c r="K2853" i="2"/>
  <c r="L2853" i="2" s="1"/>
  <c r="K2852" i="2"/>
  <c r="L2852" i="2" s="1"/>
  <c r="L2851" i="2"/>
  <c r="K2851" i="2"/>
  <c r="K2850" i="2"/>
  <c r="L2850" i="2" s="1"/>
  <c r="K2849" i="2"/>
  <c r="L2849" i="2" s="1"/>
  <c r="K2848" i="2"/>
  <c r="L2848" i="2" s="1"/>
  <c r="K2847" i="2"/>
  <c r="L2847" i="2" s="1"/>
  <c r="L2846" i="2"/>
  <c r="K2846" i="2"/>
  <c r="K2845" i="2"/>
  <c r="L2845" i="2" s="1"/>
  <c r="K2844" i="2"/>
  <c r="L2844" i="2" s="1"/>
  <c r="K2843" i="2"/>
  <c r="L2843" i="2" s="1"/>
  <c r="L2842" i="2"/>
  <c r="K2842" i="2"/>
  <c r="K2841" i="2"/>
  <c r="L2841" i="2" s="1"/>
  <c r="K2840" i="2"/>
  <c r="L2840" i="2" s="1"/>
  <c r="K2839" i="2"/>
  <c r="L2839" i="2" s="1"/>
  <c r="L2838" i="2"/>
  <c r="K2838" i="2"/>
  <c r="K2837" i="2"/>
  <c r="L2837" i="2" s="1"/>
  <c r="L2836" i="2"/>
  <c r="K2836" i="2"/>
  <c r="K2835" i="2"/>
  <c r="L2835" i="2" s="1"/>
  <c r="K2834" i="2"/>
  <c r="L2834" i="2" s="1"/>
  <c r="L2833" i="2"/>
  <c r="K2833" i="2"/>
  <c r="K2832" i="2"/>
  <c r="L2832" i="2" s="1"/>
  <c r="K2831" i="2"/>
  <c r="L2831" i="2" s="1"/>
  <c r="L2830" i="2"/>
  <c r="K2830" i="2"/>
  <c r="L2829" i="2"/>
  <c r="K2829" i="2"/>
  <c r="K2828" i="2"/>
  <c r="L2828" i="2" s="1"/>
  <c r="K2827" i="2"/>
  <c r="L2827" i="2" s="1"/>
  <c r="K2826" i="2"/>
  <c r="L2826" i="2" s="1"/>
  <c r="K2825" i="2"/>
  <c r="L2825" i="2" s="1"/>
  <c r="K2824" i="2"/>
  <c r="L2824" i="2" s="1"/>
  <c r="K2823" i="2"/>
  <c r="L2823" i="2" s="1"/>
  <c r="K2822" i="2"/>
  <c r="L2822" i="2" s="1"/>
  <c r="K2821" i="2"/>
  <c r="L2821" i="2" s="1"/>
  <c r="L2820" i="2"/>
  <c r="K2820" i="2"/>
  <c r="K2819" i="2"/>
  <c r="L2819" i="2" s="1"/>
  <c r="L2818" i="2"/>
  <c r="K2818" i="2"/>
  <c r="L2817" i="2"/>
  <c r="K2817" i="2"/>
  <c r="L2816" i="2"/>
  <c r="K2816" i="2"/>
  <c r="K2815" i="2"/>
  <c r="L2815" i="2" s="1"/>
  <c r="L2814" i="2"/>
  <c r="K2814" i="2"/>
  <c r="K2813" i="2"/>
  <c r="L2813" i="2" s="1"/>
  <c r="K2812" i="2"/>
  <c r="L2812" i="2" s="1"/>
  <c r="K2811" i="2"/>
  <c r="L2811" i="2" s="1"/>
  <c r="L2810" i="2"/>
  <c r="K2810" i="2"/>
  <c r="K2809" i="2"/>
  <c r="L2809" i="2" s="1"/>
  <c r="K2808" i="2"/>
  <c r="L2808" i="2" s="1"/>
  <c r="K2807" i="2"/>
  <c r="L2807" i="2" s="1"/>
  <c r="K2806" i="2"/>
  <c r="L2806" i="2" s="1"/>
  <c r="L2805" i="2"/>
  <c r="K2805" i="2"/>
  <c r="L2804" i="2"/>
  <c r="K2804" i="2"/>
  <c r="L2803" i="2"/>
  <c r="K2803" i="2"/>
  <c r="K2802" i="2"/>
  <c r="L2802" i="2" s="1"/>
  <c r="K2801" i="2"/>
  <c r="L2801" i="2" s="1"/>
  <c r="L2800" i="2"/>
  <c r="K2800" i="2"/>
  <c r="K2799" i="2"/>
  <c r="L2799" i="2" s="1"/>
  <c r="K2798" i="2"/>
  <c r="L2798" i="2" s="1"/>
  <c r="L2797" i="2"/>
  <c r="K2797" i="2"/>
  <c r="K2796" i="2"/>
  <c r="L2796" i="2" s="1"/>
  <c r="K2795" i="2"/>
  <c r="L2795" i="2" s="1"/>
  <c r="K2794" i="2"/>
  <c r="L2794" i="2" s="1"/>
  <c r="K2793" i="2"/>
  <c r="L2793" i="2" s="1"/>
  <c r="L2792" i="2"/>
  <c r="K2792" i="2"/>
  <c r="L2791" i="2"/>
  <c r="K2791" i="2"/>
  <c r="L2790" i="2"/>
  <c r="K2790" i="2"/>
  <c r="K2789" i="2"/>
  <c r="L2789" i="2" s="1"/>
  <c r="K2788" i="2"/>
  <c r="L2788" i="2" s="1"/>
  <c r="L2787" i="2"/>
  <c r="K2787" i="2"/>
  <c r="K2786" i="2"/>
  <c r="L2786" i="2" s="1"/>
  <c r="K2785" i="2"/>
  <c r="L2785" i="2" s="1"/>
  <c r="L2784" i="2"/>
  <c r="K2784" i="2"/>
  <c r="K2783" i="2"/>
  <c r="L2783" i="2" s="1"/>
  <c r="L2782" i="2"/>
  <c r="K2782" i="2"/>
  <c r="K2781" i="2"/>
  <c r="L2781" i="2" s="1"/>
  <c r="K2780" i="2"/>
  <c r="L2780" i="2" s="1"/>
  <c r="L2779" i="2"/>
  <c r="K2779" i="2"/>
  <c r="K2778" i="2"/>
  <c r="L2778" i="2" s="1"/>
  <c r="K2777" i="2"/>
  <c r="L2777" i="2" s="1"/>
  <c r="K2776" i="2"/>
  <c r="L2776" i="2" s="1"/>
  <c r="K2775" i="2"/>
  <c r="L2775" i="2" s="1"/>
  <c r="L2774" i="2"/>
  <c r="K2774" i="2"/>
  <c r="K2773" i="2"/>
  <c r="L2773" i="2" s="1"/>
  <c r="K2772" i="2"/>
  <c r="L2772" i="2" s="1"/>
  <c r="K2771" i="2"/>
  <c r="L2771" i="2" s="1"/>
  <c r="L2770" i="2"/>
  <c r="K2770" i="2"/>
  <c r="L2769" i="2"/>
  <c r="K2769" i="2"/>
  <c r="K2768" i="2"/>
  <c r="L2768" i="2" s="1"/>
  <c r="K2767" i="2"/>
  <c r="L2767" i="2" s="1"/>
  <c r="L2766" i="2"/>
  <c r="K2766" i="2"/>
  <c r="K2765" i="2"/>
  <c r="L2765" i="2" s="1"/>
  <c r="L2764" i="2"/>
  <c r="K2764" i="2"/>
  <c r="K2763" i="2"/>
  <c r="L2763" i="2" s="1"/>
  <c r="K2762" i="2"/>
  <c r="L2762" i="2" s="1"/>
  <c r="L2761" i="2"/>
  <c r="K2761" i="2"/>
  <c r="K2760" i="2"/>
  <c r="L2760" i="2" s="1"/>
  <c r="K2759" i="2"/>
  <c r="L2759" i="2" s="1"/>
  <c r="L2758" i="2"/>
  <c r="K2758" i="2"/>
  <c r="L2757" i="2"/>
  <c r="K2757" i="2"/>
  <c r="L2756" i="2"/>
  <c r="K2756" i="2"/>
  <c r="K2755" i="2"/>
  <c r="L2755" i="2" s="1"/>
  <c r="K2754" i="2"/>
  <c r="L2754" i="2" s="1"/>
  <c r="K2753" i="2"/>
  <c r="L2753" i="2" s="1"/>
  <c r="K2752" i="2"/>
  <c r="L2752" i="2" s="1"/>
  <c r="K2751" i="2"/>
  <c r="L2751" i="2" s="1"/>
  <c r="K2750" i="2"/>
  <c r="L2750" i="2" s="1"/>
  <c r="K2749" i="2"/>
  <c r="L2749" i="2" s="1"/>
  <c r="L2748" i="2"/>
  <c r="K2748" i="2"/>
  <c r="K2747" i="2"/>
  <c r="L2747" i="2" s="1"/>
  <c r="L2746" i="2"/>
  <c r="K2746" i="2"/>
  <c r="L2745" i="2"/>
  <c r="K2745" i="2"/>
  <c r="L2744" i="2"/>
  <c r="K2744" i="2"/>
  <c r="K2743" i="2"/>
  <c r="L2743" i="2" s="1"/>
  <c r="K2742" i="2"/>
  <c r="L2742" i="2" s="1"/>
  <c r="K2741" i="2"/>
  <c r="L2741" i="2" s="1"/>
  <c r="K2740" i="2"/>
  <c r="L2740" i="2" s="1"/>
  <c r="K2739" i="2"/>
  <c r="L2739" i="2" s="1"/>
  <c r="L2738" i="2"/>
  <c r="K2738" i="2"/>
  <c r="K2737" i="2"/>
  <c r="L2737" i="2" s="1"/>
  <c r="K2736" i="2"/>
  <c r="L2736" i="2" s="1"/>
  <c r="K2735" i="2"/>
  <c r="L2735" i="2" s="1"/>
  <c r="K2734" i="2"/>
  <c r="L2734" i="2" s="1"/>
  <c r="L2733" i="2"/>
  <c r="K2733" i="2"/>
  <c r="L2732" i="2"/>
  <c r="K2732" i="2"/>
  <c r="L2731" i="2"/>
  <c r="K2731" i="2"/>
  <c r="K2730" i="2"/>
  <c r="L2730" i="2" s="1"/>
  <c r="K2729" i="2"/>
  <c r="L2729" i="2" s="1"/>
  <c r="K2728" i="2"/>
  <c r="L2728" i="2" s="1"/>
  <c r="L2727" i="2"/>
  <c r="K2727" i="2"/>
  <c r="K2726" i="2"/>
  <c r="L2726" i="2" s="1"/>
  <c r="L2725" i="2"/>
  <c r="K2725" i="2"/>
  <c r="K2724" i="2"/>
  <c r="L2724" i="2" s="1"/>
  <c r="K2723" i="2"/>
  <c r="L2723" i="2" s="1"/>
  <c r="K2722" i="2"/>
  <c r="L2722" i="2" s="1"/>
  <c r="L2721" i="2"/>
  <c r="K2721" i="2"/>
  <c r="K2720" i="2"/>
  <c r="L2720" i="2" s="1"/>
  <c r="L2719" i="2"/>
  <c r="K2719" i="2"/>
  <c r="K2718" i="2"/>
  <c r="L2718" i="2" s="1"/>
  <c r="K2717" i="2"/>
  <c r="L2717" i="2" s="1"/>
  <c r="K2716" i="2"/>
  <c r="L2716" i="2" s="1"/>
  <c r="L2715" i="2"/>
  <c r="K2715" i="2"/>
  <c r="K2714" i="2"/>
  <c r="L2714" i="2" s="1"/>
  <c r="L2713" i="2"/>
  <c r="K2713" i="2"/>
  <c r="L2712" i="2"/>
  <c r="K2712" i="2"/>
  <c r="K2711" i="2"/>
  <c r="L2711" i="2" s="1"/>
  <c r="K2710" i="2"/>
  <c r="L2710" i="2" s="1"/>
  <c r="L2709" i="2"/>
  <c r="K2709" i="2"/>
  <c r="K2708" i="2"/>
  <c r="L2708" i="2" s="1"/>
  <c r="L2707" i="2"/>
  <c r="K2707" i="2"/>
  <c r="L2706" i="2"/>
  <c r="K2706" i="2"/>
  <c r="K2705" i="2"/>
  <c r="L2705" i="2" s="1"/>
  <c r="K2704" i="2"/>
  <c r="L2704" i="2" s="1"/>
  <c r="L2703" i="2"/>
  <c r="K2703" i="2"/>
  <c r="L2702" i="2"/>
  <c r="K2702" i="2"/>
  <c r="L2701" i="2"/>
  <c r="K2701" i="2"/>
  <c r="L2700" i="2"/>
  <c r="K2700" i="2"/>
  <c r="K2699" i="2"/>
  <c r="L2699" i="2" s="1"/>
  <c r="K2698" i="2"/>
  <c r="L2698" i="2" s="1"/>
  <c r="L2697" i="2"/>
  <c r="K2697" i="2"/>
  <c r="K2696" i="2"/>
  <c r="L2696" i="2" s="1"/>
  <c r="L2695" i="2"/>
  <c r="K2695" i="2"/>
  <c r="L2694" i="2"/>
  <c r="K2694" i="2"/>
  <c r="K2693" i="2"/>
  <c r="L2693" i="2" s="1"/>
  <c r="K2692" i="2"/>
  <c r="L2692" i="2" s="1"/>
  <c r="L2691" i="2"/>
  <c r="K2691" i="2"/>
  <c r="L2690" i="2"/>
  <c r="K2690" i="2"/>
  <c r="L2689" i="2"/>
  <c r="K2689" i="2"/>
  <c r="L2688" i="2"/>
  <c r="K2688" i="2"/>
  <c r="K2687" i="2"/>
  <c r="L2687" i="2" s="1"/>
  <c r="K2686" i="2"/>
  <c r="L2686" i="2" s="1"/>
  <c r="L2685" i="2"/>
  <c r="K2685" i="2"/>
  <c r="K2684" i="2"/>
  <c r="L2684" i="2" s="1"/>
  <c r="L2683" i="2"/>
  <c r="K2683" i="2"/>
  <c r="L2682" i="2"/>
  <c r="K2682" i="2"/>
  <c r="K2681" i="2"/>
  <c r="L2681" i="2" s="1"/>
  <c r="K2680" i="2"/>
  <c r="L2680" i="2" s="1"/>
  <c r="L2679" i="2"/>
  <c r="K2679" i="2"/>
  <c r="K2678" i="2"/>
  <c r="L2678" i="2" s="1"/>
  <c r="L2677" i="2"/>
  <c r="K2677" i="2"/>
  <c r="L2676" i="2"/>
  <c r="K2676" i="2"/>
  <c r="K2675" i="2"/>
  <c r="L2675" i="2" s="1"/>
  <c r="K2674" i="2"/>
  <c r="L2674" i="2" s="1"/>
  <c r="L2673" i="2"/>
  <c r="K2673" i="2"/>
  <c r="K2672" i="2"/>
  <c r="L2672" i="2" s="1"/>
  <c r="L2671" i="2"/>
  <c r="K2671" i="2"/>
  <c r="L2670" i="2"/>
  <c r="K2670" i="2"/>
  <c r="K2669" i="2"/>
  <c r="L2669" i="2" s="1"/>
  <c r="K2668" i="2"/>
  <c r="L2668" i="2" s="1"/>
  <c r="L2667" i="2"/>
  <c r="K2667" i="2"/>
  <c r="L2666" i="2"/>
  <c r="K2666" i="2"/>
  <c r="L2665" i="2"/>
  <c r="K2665" i="2"/>
  <c r="L2664" i="2"/>
  <c r="K2664" i="2"/>
  <c r="K2663" i="2"/>
  <c r="L2663" i="2" s="1"/>
  <c r="K2662" i="2"/>
  <c r="L2662" i="2" s="1"/>
  <c r="L2661" i="2"/>
  <c r="K2661" i="2"/>
  <c r="K2660" i="2"/>
  <c r="L2660" i="2" s="1"/>
  <c r="L2659" i="2"/>
  <c r="K2659" i="2"/>
  <c r="L2658" i="2"/>
  <c r="K2658" i="2"/>
  <c r="K2657" i="2"/>
  <c r="L2657" i="2" s="1"/>
  <c r="K2656" i="2"/>
  <c r="L2656" i="2" s="1"/>
  <c r="L2655" i="2"/>
  <c r="K2655" i="2"/>
  <c r="L2654" i="2"/>
  <c r="K2654" i="2"/>
  <c r="L2653" i="2"/>
  <c r="K2653" i="2"/>
  <c r="L2652" i="2"/>
  <c r="K2652" i="2"/>
  <c r="K2651" i="2"/>
  <c r="L2651" i="2" s="1"/>
  <c r="K2650" i="2"/>
  <c r="L2650" i="2" s="1"/>
  <c r="L2649" i="2"/>
  <c r="K2649" i="2"/>
  <c r="K2648" i="2"/>
  <c r="L2648" i="2" s="1"/>
  <c r="L2647" i="2"/>
  <c r="K2647" i="2"/>
  <c r="L2646" i="2"/>
  <c r="K2646" i="2"/>
  <c r="K2645" i="2"/>
  <c r="L2645" i="2" s="1"/>
  <c r="K2644" i="2"/>
  <c r="L2644" i="2" s="1"/>
  <c r="L2643" i="2"/>
  <c r="K2643" i="2"/>
  <c r="K2642" i="2"/>
  <c r="L2642" i="2" s="1"/>
  <c r="L2641" i="2"/>
  <c r="K2641" i="2"/>
  <c r="L2640" i="2"/>
  <c r="K2640" i="2"/>
  <c r="K2639" i="2"/>
  <c r="L2639" i="2" s="1"/>
  <c r="K2638" i="2"/>
  <c r="L2638" i="2" s="1"/>
  <c r="L2637" i="2"/>
  <c r="K2637" i="2"/>
  <c r="K2636" i="2"/>
  <c r="L2636" i="2" s="1"/>
  <c r="L2635" i="2"/>
  <c r="K2635" i="2"/>
  <c r="K2634" i="2"/>
  <c r="L2634" i="2" s="1"/>
  <c r="K2633" i="2"/>
  <c r="L2633" i="2" s="1"/>
  <c r="K2632" i="2"/>
  <c r="L2632" i="2" s="1"/>
  <c r="L2631" i="2"/>
  <c r="K2631" i="2"/>
  <c r="K2630" i="2"/>
  <c r="L2630" i="2" s="1"/>
  <c r="L2629" i="2"/>
  <c r="K2629" i="2"/>
  <c r="K2628" i="2"/>
  <c r="L2628" i="2" s="1"/>
  <c r="K2627" i="2"/>
  <c r="L2627" i="2" s="1"/>
  <c r="K2626" i="2"/>
  <c r="L2626" i="2" s="1"/>
  <c r="L2625" i="2"/>
  <c r="K2625" i="2"/>
  <c r="L2624" i="2"/>
  <c r="K2624" i="2"/>
  <c r="L2623" i="2"/>
  <c r="K2623" i="2"/>
  <c r="K2622" i="2"/>
  <c r="L2622" i="2" s="1"/>
  <c r="K2621" i="2"/>
  <c r="L2621" i="2" s="1"/>
  <c r="K2620" i="2"/>
  <c r="L2620" i="2" s="1"/>
  <c r="K2619" i="2"/>
  <c r="L2619" i="2" s="1"/>
  <c r="L2618" i="2"/>
  <c r="K2618" i="2"/>
  <c r="L2617" i="2"/>
  <c r="K2617" i="2"/>
  <c r="K2616" i="2"/>
  <c r="L2616" i="2" s="1"/>
  <c r="K2615" i="2"/>
  <c r="L2615" i="2" s="1"/>
  <c r="K2614" i="2"/>
  <c r="L2614" i="2" s="1"/>
  <c r="L2613" i="2"/>
  <c r="K2613" i="2"/>
  <c r="K2612" i="2"/>
  <c r="L2612" i="2" s="1"/>
  <c r="L2611" i="2"/>
  <c r="K2611" i="2"/>
  <c r="K2610" i="2"/>
  <c r="L2610" i="2" s="1"/>
  <c r="K2609" i="2"/>
  <c r="L2609" i="2" s="1"/>
  <c r="K2608" i="2"/>
  <c r="L2608" i="2" s="1"/>
  <c r="K2607" i="2"/>
  <c r="L2607" i="2" s="1"/>
  <c r="K2606" i="2"/>
  <c r="L2606" i="2" s="1"/>
  <c r="L2605" i="2"/>
  <c r="K2605" i="2"/>
  <c r="K2604" i="2"/>
  <c r="L2604" i="2" s="1"/>
  <c r="K2603" i="2"/>
  <c r="L2603" i="2" s="1"/>
  <c r="K2602" i="2"/>
  <c r="L2602" i="2" s="1"/>
  <c r="K2601" i="2"/>
  <c r="L2601" i="2" s="1"/>
  <c r="L2600" i="2"/>
  <c r="K2600" i="2"/>
  <c r="L2599" i="2"/>
  <c r="K2599" i="2"/>
  <c r="K2598" i="2"/>
  <c r="L2598" i="2" s="1"/>
  <c r="K2597" i="2"/>
  <c r="L2597" i="2" s="1"/>
  <c r="K2596" i="2"/>
  <c r="L2596" i="2" s="1"/>
  <c r="K2595" i="2"/>
  <c r="L2595" i="2" s="1"/>
  <c r="L2594" i="2"/>
  <c r="K2594" i="2"/>
  <c r="L2593" i="2"/>
  <c r="K2593" i="2"/>
  <c r="K2592" i="2"/>
  <c r="L2592" i="2" s="1"/>
  <c r="K2591" i="2"/>
  <c r="L2591" i="2" s="1"/>
  <c r="K2590" i="2"/>
  <c r="L2590" i="2" s="1"/>
  <c r="L2589" i="2"/>
  <c r="K2589" i="2"/>
  <c r="K2588" i="2"/>
  <c r="L2588" i="2" s="1"/>
  <c r="L2587" i="2"/>
  <c r="K2587" i="2"/>
  <c r="K2586" i="2"/>
  <c r="L2586" i="2" s="1"/>
  <c r="K2585" i="2"/>
  <c r="L2585" i="2" s="1"/>
  <c r="K2584" i="2"/>
  <c r="L2584" i="2" s="1"/>
  <c r="K2583" i="2"/>
  <c r="L2583" i="2" s="1"/>
  <c r="K2582" i="2"/>
  <c r="L2582" i="2" s="1"/>
  <c r="L2581" i="2"/>
  <c r="K2581" i="2"/>
  <c r="K2580" i="2"/>
  <c r="L2580" i="2" s="1"/>
  <c r="K2579" i="2"/>
  <c r="L2579" i="2" s="1"/>
  <c r="K2578" i="2"/>
  <c r="L2578" i="2" s="1"/>
  <c r="K2577" i="2"/>
  <c r="L2577" i="2" s="1"/>
  <c r="L2576" i="2"/>
  <c r="K2576" i="2"/>
  <c r="L2575" i="2"/>
  <c r="K2575" i="2"/>
  <c r="L2574" i="2"/>
  <c r="K2574" i="2"/>
  <c r="K2573" i="2"/>
  <c r="L2573" i="2" s="1"/>
  <c r="K2572" i="2"/>
  <c r="L2572" i="2" s="1"/>
  <c r="K2571" i="2"/>
  <c r="L2571" i="2" s="1"/>
  <c r="K2570" i="2"/>
  <c r="L2570" i="2" s="1"/>
  <c r="L2569" i="2"/>
  <c r="K2569" i="2"/>
  <c r="L2568" i="2"/>
  <c r="K2568" i="2"/>
  <c r="K2567" i="2"/>
  <c r="L2567" i="2" s="1"/>
  <c r="K2566" i="2"/>
  <c r="L2566" i="2" s="1"/>
  <c r="K2565" i="2"/>
  <c r="L2565" i="2" s="1"/>
  <c r="K2564" i="2"/>
  <c r="L2564" i="2" s="1"/>
  <c r="L2563" i="2"/>
  <c r="K2563" i="2"/>
  <c r="L2562" i="2"/>
  <c r="K2562" i="2"/>
  <c r="K2561" i="2"/>
  <c r="L2561" i="2" s="1"/>
  <c r="K2560" i="2"/>
  <c r="L2560" i="2" s="1"/>
  <c r="L2559" i="2"/>
  <c r="K2559" i="2"/>
  <c r="K2558" i="2"/>
  <c r="L2558" i="2" s="1"/>
  <c r="L2557" i="2"/>
  <c r="K2557" i="2"/>
  <c r="L2556" i="2"/>
  <c r="K2556" i="2"/>
  <c r="K2555" i="2"/>
  <c r="L2555" i="2" s="1"/>
  <c r="K2554" i="2"/>
  <c r="L2554" i="2" s="1"/>
  <c r="K2553" i="2"/>
  <c r="L2553" i="2" s="1"/>
  <c r="L2552" i="2"/>
  <c r="K2552" i="2"/>
  <c r="L2551" i="2"/>
  <c r="K2551" i="2"/>
  <c r="K2550" i="2"/>
  <c r="L2550" i="2" s="1"/>
  <c r="K2549" i="2"/>
  <c r="L2549" i="2" s="1"/>
  <c r="K2548" i="2"/>
  <c r="L2548" i="2" s="1"/>
  <c r="K2547" i="2"/>
  <c r="L2547" i="2" s="1"/>
  <c r="K2546" i="2"/>
  <c r="L2546" i="2" s="1"/>
  <c r="L2545" i="2"/>
  <c r="K2545" i="2"/>
  <c r="K2544" i="2"/>
  <c r="L2544" i="2" s="1"/>
  <c r="K2543" i="2"/>
  <c r="L2543" i="2" s="1"/>
  <c r="K2542" i="2"/>
  <c r="L2542" i="2" s="1"/>
  <c r="L2541" i="2"/>
  <c r="K2541" i="2"/>
  <c r="L2540" i="2"/>
  <c r="K2540" i="2"/>
  <c r="L2539" i="2"/>
  <c r="K2539" i="2"/>
  <c r="K2538" i="2"/>
  <c r="L2538" i="2" s="1"/>
  <c r="L2537" i="2"/>
  <c r="K2537" i="2"/>
  <c r="K2536" i="2"/>
  <c r="L2536" i="2" s="1"/>
  <c r="K2535" i="2"/>
  <c r="L2535" i="2" s="1"/>
  <c r="L2534" i="2"/>
  <c r="K2534" i="2"/>
  <c r="L2533" i="2"/>
  <c r="K2533" i="2"/>
  <c r="K2532" i="2"/>
  <c r="L2532" i="2" s="1"/>
  <c r="K2531" i="2"/>
  <c r="L2531" i="2" s="1"/>
  <c r="K2530" i="2"/>
  <c r="L2530" i="2" s="1"/>
  <c r="L2529" i="2"/>
  <c r="K2529" i="2"/>
  <c r="K2528" i="2"/>
  <c r="L2528" i="2" s="1"/>
  <c r="L2527" i="2"/>
  <c r="K2527" i="2"/>
  <c r="K2526" i="2"/>
  <c r="L2526" i="2" s="1"/>
  <c r="L2525" i="2"/>
  <c r="K2525" i="2"/>
  <c r="K2524" i="2"/>
  <c r="L2524" i="2" s="1"/>
  <c r="K2523" i="2"/>
  <c r="L2523" i="2" s="1"/>
  <c r="L2522" i="2"/>
  <c r="K2522" i="2"/>
  <c r="L2521" i="2"/>
  <c r="K2521" i="2"/>
  <c r="K2520" i="2"/>
  <c r="L2520" i="2" s="1"/>
  <c r="K2519" i="2"/>
  <c r="L2519" i="2" s="1"/>
  <c r="K2518" i="2"/>
  <c r="L2518" i="2" s="1"/>
  <c r="K2517" i="2"/>
  <c r="L2517" i="2" s="1"/>
  <c r="K2516" i="2"/>
  <c r="L2516" i="2" s="1"/>
  <c r="L2515" i="2"/>
  <c r="K2515" i="2"/>
  <c r="K2514" i="2"/>
  <c r="L2514" i="2" s="1"/>
  <c r="K2513" i="2"/>
  <c r="L2513" i="2" s="1"/>
  <c r="K2512" i="2"/>
  <c r="L2512" i="2" s="1"/>
  <c r="K2511" i="2"/>
  <c r="L2511" i="2" s="1"/>
  <c r="K2510" i="2"/>
  <c r="L2510" i="2" s="1"/>
  <c r="L2509" i="2"/>
  <c r="K2509" i="2"/>
  <c r="K2508" i="2"/>
  <c r="L2508" i="2" s="1"/>
  <c r="K2507" i="2"/>
  <c r="L2507" i="2" s="1"/>
  <c r="K2506" i="2"/>
  <c r="L2506" i="2" s="1"/>
  <c r="L2505" i="2"/>
  <c r="K2505" i="2"/>
  <c r="K2504" i="2"/>
  <c r="L2504" i="2" s="1"/>
  <c r="L2503" i="2"/>
  <c r="K2503" i="2"/>
  <c r="K2502" i="2"/>
  <c r="L2502" i="2" s="1"/>
  <c r="L2501" i="2"/>
  <c r="K2501" i="2"/>
  <c r="K2500" i="2"/>
  <c r="L2500" i="2" s="1"/>
  <c r="K2499" i="2"/>
  <c r="L2499" i="2" s="1"/>
  <c r="L2498" i="2"/>
  <c r="K2498" i="2"/>
  <c r="L2497" i="2"/>
  <c r="K2497" i="2"/>
  <c r="K2496" i="2"/>
  <c r="L2496" i="2" s="1"/>
  <c r="K2495" i="2"/>
  <c r="L2495" i="2" s="1"/>
  <c r="K2494" i="2"/>
  <c r="L2494" i="2" s="1"/>
  <c r="L2493" i="2"/>
  <c r="K2493" i="2"/>
  <c r="K2492" i="2"/>
  <c r="L2492" i="2" s="1"/>
  <c r="L2491" i="2"/>
  <c r="K2491" i="2"/>
  <c r="K2490" i="2"/>
  <c r="L2490" i="2" s="1"/>
  <c r="L2489" i="2"/>
  <c r="K2489" i="2"/>
  <c r="K2488" i="2"/>
  <c r="L2488" i="2" s="1"/>
  <c r="K2487" i="2"/>
  <c r="L2487" i="2" s="1"/>
  <c r="L2486" i="2"/>
  <c r="K2486" i="2"/>
  <c r="L2485" i="2"/>
  <c r="K2485" i="2"/>
  <c r="K2484" i="2"/>
  <c r="L2484" i="2" s="1"/>
  <c r="K2483" i="2"/>
  <c r="L2483" i="2" s="1"/>
  <c r="K2482" i="2"/>
  <c r="L2482" i="2" s="1"/>
  <c r="K2481" i="2"/>
  <c r="L2481" i="2" s="1"/>
  <c r="K2480" i="2"/>
  <c r="L2480" i="2" s="1"/>
  <c r="L2479" i="2"/>
  <c r="K2479" i="2"/>
  <c r="K2478" i="2"/>
  <c r="L2478" i="2" s="1"/>
  <c r="K2477" i="2"/>
  <c r="L2477" i="2" s="1"/>
  <c r="K2476" i="2"/>
  <c r="L2476" i="2" s="1"/>
  <c r="L2475" i="2"/>
  <c r="K2475" i="2"/>
  <c r="K2474" i="2"/>
  <c r="L2474" i="2" s="1"/>
  <c r="L2473" i="2"/>
  <c r="K2473" i="2"/>
  <c r="K2472" i="2"/>
  <c r="L2472" i="2" s="1"/>
  <c r="L2471" i="2"/>
  <c r="K2471" i="2"/>
  <c r="L2470" i="2"/>
  <c r="K2470" i="2"/>
  <c r="K2469" i="2"/>
  <c r="L2469" i="2" s="1"/>
  <c r="K2468" i="2"/>
  <c r="L2468" i="2" s="1"/>
  <c r="L2467" i="2"/>
  <c r="K2467" i="2"/>
  <c r="K2466" i="2"/>
  <c r="L2466" i="2" s="1"/>
  <c r="K2465" i="2"/>
  <c r="L2465" i="2" s="1"/>
  <c r="K2464" i="2"/>
  <c r="L2464" i="2" s="1"/>
  <c r="K2463" i="2"/>
  <c r="L2463" i="2" s="1"/>
  <c r="L2462" i="2"/>
  <c r="K2462" i="2"/>
  <c r="L2461" i="2"/>
  <c r="K2461" i="2"/>
  <c r="K2460" i="2"/>
  <c r="L2460" i="2" s="1"/>
  <c r="L2459" i="2"/>
  <c r="K2459" i="2"/>
  <c r="L2458" i="2"/>
  <c r="K2458" i="2"/>
  <c r="L2457" i="2"/>
  <c r="K2457" i="2"/>
  <c r="L2456" i="2"/>
  <c r="K2456" i="2"/>
  <c r="L2455" i="2"/>
  <c r="K2455" i="2"/>
  <c r="K2454" i="2"/>
  <c r="L2454" i="2" s="1"/>
  <c r="L2453" i="2"/>
  <c r="K2453" i="2"/>
  <c r="K2452" i="2"/>
  <c r="L2452" i="2" s="1"/>
  <c r="K2451" i="2"/>
  <c r="L2451" i="2" s="1"/>
  <c r="K2450" i="2"/>
  <c r="L2450" i="2" s="1"/>
  <c r="L2449" i="2"/>
  <c r="K2449" i="2"/>
  <c r="K2448" i="2"/>
  <c r="L2448" i="2" s="1"/>
  <c r="K2447" i="2"/>
  <c r="L2447" i="2" s="1"/>
  <c r="L2446" i="2"/>
  <c r="K2446" i="2"/>
  <c r="L2445" i="2"/>
  <c r="K2445" i="2"/>
  <c r="L2444" i="2"/>
  <c r="K2444" i="2"/>
  <c r="L2443" i="2"/>
  <c r="K2443" i="2"/>
  <c r="K2442" i="2"/>
  <c r="L2442" i="2" s="1"/>
  <c r="K2441" i="2"/>
  <c r="L2441" i="2" s="1"/>
  <c r="L2440" i="2"/>
  <c r="K2440" i="2"/>
  <c r="K2439" i="2"/>
  <c r="L2439" i="2" s="1"/>
  <c r="K2438" i="2"/>
  <c r="L2438" i="2" s="1"/>
  <c r="L2437" i="2"/>
  <c r="K2437" i="2"/>
  <c r="K2436" i="2"/>
  <c r="L2436" i="2" s="1"/>
  <c r="K2435" i="2"/>
  <c r="L2435" i="2" s="1"/>
  <c r="K2434" i="2"/>
  <c r="L2434" i="2" s="1"/>
  <c r="L2433" i="2"/>
  <c r="K2433" i="2"/>
  <c r="L2432" i="2"/>
  <c r="K2432" i="2"/>
  <c r="L2431" i="2"/>
  <c r="K2431" i="2"/>
  <c r="L2430" i="2"/>
  <c r="K2430" i="2"/>
  <c r="K2429" i="2"/>
  <c r="L2429" i="2" s="1"/>
  <c r="K2428" i="2"/>
  <c r="L2428" i="2" s="1"/>
  <c r="L2427" i="2"/>
  <c r="K2427" i="2"/>
  <c r="L2426" i="2"/>
  <c r="K2426" i="2"/>
  <c r="L2425" i="2"/>
  <c r="K2425" i="2"/>
  <c r="L2424" i="2"/>
  <c r="K2424" i="2"/>
  <c r="K2423" i="2"/>
  <c r="L2423" i="2" s="1"/>
  <c r="K2422" i="2"/>
  <c r="L2422" i="2" s="1"/>
  <c r="L2421" i="2"/>
  <c r="K2421" i="2"/>
  <c r="K2420" i="2"/>
  <c r="L2420" i="2" s="1"/>
  <c r="L2419" i="2"/>
  <c r="K2419" i="2"/>
  <c r="L2418" i="2"/>
  <c r="K2418" i="2"/>
  <c r="K2417" i="2"/>
  <c r="L2417" i="2" s="1"/>
  <c r="K2416" i="2"/>
  <c r="L2416" i="2" s="1"/>
  <c r="L2415" i="2"/>
  <c r="K2415" i="2"/>
  <c r="K2414" i="2"/>
  <c r="L2414" i="2" s="1"/>
  <c r="L2413" i="2"/>
  <c r="K2413" i="2"/>
  <c r="L2412" i="2"/>
  <c r="K2412" i="2"/>
  <c r="K2411" i="2"/>
  <c r="L2411" i="2" s="1"/>
  <c r="K2410" i="2"/>
  <c r="L2410" i="2" s="1"/>
  <c r="L2409" i="2"/>
  <c r="K2409" i="2"/>
  <c r="K2408" i="2"/>
  <c r="L2408" i="2" s="1"/>
  <c r="L2407" i="2"/>
  <c r="K2407" i="2"/>
  <c r="L2406" i="2"/>
  <c r="K2406" i="2"/>
  <c r="K2405" i="2"/>
  <c r="L2405" i="2" s="1"/>
  <c r="K2404" i="2"/>
  <c r="L2404" i="2" s="1"/>
  <c r="L2403" i="2"/>
  <c r="K2403" i="2"/>
  <c r="K2402" i="2"/>
  <c r="L2402" i="2" s="1"/>
  <c r="L2401" i="2"/>
  <c r="K2401" i="2"/>
  <c r="L2400" i="2"/>
  <c r="K2400" i="2"/>
  <c r="K2399" i="2"/>
  <c r="L2399" i="2" s="1"/>
  <c r="K2398" i="2"/>
  <c r="L2398" i="2" s="1"/>
  <c r="L2397" i="2"/>
  <c r="K2397" i="2"/>
  <c r="K2396" i="2"/>
  <c r="L2396" i="2" s="1"/>
  <c r="L2395" i="2"/>
  <c r="K2395" i="2"/>
  <c r="L2394" i="2"/>
  <c r="K2394" i="2"/>
  <c r="K2393" i="2"/>
  <c r="L2393" i="2" s="1"/>
  <c r="K2392" i="2"/>
  <c r="L2392" i="2" s="1"/>
  <c r="L2391" i="2"/>
  <c r="K2391" i="2"/>
  <c r="K2390" i="2"/>
  <c r="L2390" i="2" s="1"/>
  <c r="L2389" i="2"/>
  <c r="K2389" i="2"/>
  <c r="L2388" i="2"/>
  <c r="K2388" i="2"/>
  <c r="K2387" i="2"/>
  <c r="L2387" i="2" s="1"/>
  <c r="K2386" i="2"/>
  <c r="L2386" i="2" s="1"/>
  <c r="L2385" i="2"/>
  <c r="K2385" i="2"/>
  <c r="K2384" i="2"/>
  <c r="L2384" i="2" s="1"/>
  <c r="L2383" i="2"/>
  <c r="K2383" i="2"/>
  <c r="L2382" i="2"/>
  <c r="K2382" i="2"/>
  <c r="K2381" i="2"/>
  <c r="L2381" i="2" s="1"/>
  <c r="K2380" i="2"/>
  <c r="L2380" i="2" s="1"/>
  <c r="L2379" i="2"/>
  <c r="K2379" i="2"/>
  <c r="K2378" i="2"/>
  <c r="L2378" i="2" s="1"/>
  <c r="L2377" i="2"/>
  <c r="K2377" i="2"/>
  <c r="L2376" i="2"/>
  <c r="K2376" i="2"/>
  <c r="K2375" i="2"/>
  <c r="L2375" i="2" s="1"/>
  <c r="K2374" i="2"/>
  <c r="L2374" i="2" s="1"/>
  <c r="L2373" i="2"/>
  <c r="K2373" i="2"/>
  <c r="K2372" i="2"/>
  <c r="L2372" i="2" s="1"/>
  <c r="L2371" i="2"/>
  <c r="K2371" i="2"/>
  <c r="L2370" i="2"/>
  <c r="K2370" i="2"/>
  <c r="K2369" i="2"/>
  <c r="L2369" i="2" s="1"/>
  <c r="K2368" i="2"/>
  <c r="L2368" i="2" s="1"/>
  <c r="L2367" i="2"/>
  <c r="K2367" i="2"/>
  <c r="K2366" i="2"/>
  <c r="L2366" i="2" s="1"/>
  <c r="L2365" i="2"/>
  <c r="K2365" i="2"/>
  <c r="L2364" i="2"/>
  <c r="K2364" i="2"/>
  <c r="K2363" i="2"/>
  <c r="L2363" i="2" s="1"/>
  <c r="K2362" i="2"/>
  <c r="L2362" i="2" s="1"/>
  <c r="L2361" i="2"/>
  <c r="K2361" i="2"/>
  <c r="K2360" i="2"/>
  <c r="L2360" i="2" s="1"/>
  <c r="L2359" i="2"/>
  <c r="K2359" i="2"/>
  <c r="L2358" i="2"/>
  <c r="K2358" i="2"/>
  <c r="K2357" i="2"/>
  <c r="L2357" i="2" s="1"/>
  <c r="K2356" i="2"/>
  <c r="L2356" i="2" s="1"/>
  <c r="L2355" i="2"/>
  <c r="K2355" i="2"/>
  <c r="K2354" i="2"/>
  <c r="L2354" i="2" s="1"/>
  <c r="L2353" i="2"/>
  <c r="K2353" i="2"/>
  <c r="L2352" i="2"/>
  <c r="K2352" i="2"/>
  <c r="K2351" i="2"/>
  <c r="L2351" i="2" s="1"/>
  <c r="K2350" i="2"/>
  <c r="L2350" i="2" s="1"/>
  <c r="L2349" i="2"/>
  <c r="K2349" i="2"/>
  <c r="K2348" i="2"/>
  <c r="L2348" i="2" s="1"/>
  <c r="L2347" i="2"/>
  <c r="K2347" i="2"/>
  <c r="L2346" i="2"/>
  <c r="K2346" i="2"/>
  <c r="K2345" i="2"/>
  <c r="L2345" i="2" s="1"/>
  <c r="K2344" i="2"/>
  <c r="L2344" i="2" s="1"/>
  <c r="L2343" i="2"/>
  <c r="K2343" i="2"/>
  <c r="K2342" i="2"/>
  <c r="L2342" i="2" s="1"/>
  <c r="L2341" i="2"/>
  <c r="K2341" i="2"/>
  <c r="L2340" i="2"/>
  <c r="K2340" i="2"/>
  <c r="K2339" i="2"/>
  <c r="L2339" i="2" s="1"/>
  <c r="K2338" i="2"/>
  <c r="L2338" i="2" s="1"/>
  <c r="L2337" i="2"/>
  <c r="K2337" i="2"/>
  <c r="K2336" i="2"/>
  <c r="L2336" i="2" s="1"/>
  <c r="L2335" i="2"/>
  <c r="K2335" i="2"/>
  <c r="L2334" i="2"/>
  <c r="K2334" i="2"/>
  <c r="K2333" i="2"/>
  <c r="L2333" i="2" s="1"/>
  <c r="K2332" i="2"/>
  <c r="L2332" i="2" s="1"/>
  <c r="L2331" i="2"/>
  <c r="K2331" i="2"/>
  <c r="K2330" i="2"/>
  <c r="L2330" i="2" s="1"/>
  <c r="L2329" i="2"/>
  <c r="K2329" i="2"/>
  <c r="L2328" i="2"/>
  <c r="K2328" i="2"/>
  <c r="K2327" i="2"/>
  <c r="L2327" i="2" s="1"/>
  <c r="K2326" i="2"/>
  <c r="L2326" i="2" s="1"/>
  <c r="L2325" i="2"/>
  <c r="K2325" i="2"/>
  <c r="K2324" i="2"/>
  <c r="L2324" i="2" s="1"/>
  <c r="L2323" i="2"/>
  <c r="K2323" i="2"/>
  <c r="L2322" i="2"/>
  <c r="K2322" i="2"/>
  <c r="K2321" i="2"/>
  <c r="L2321" i="2" s="1"/>
  <c r="K2320" i="2"/>
  <c r="L2320" i="2" s="1"/>
  <c r="L2319" i="2"/>
  <c r="K2319" i="2"/>
  <c r="K2318" i="2"/>
  <c r="L2318" i="2" s="1"/>
  <c r="L2317" i="2"/>
  <c r="K2317" i="2"/>
  <c r="L2316" i="2"/>
  <c r="K2316" i="2"/>
  <c r="K2315" i="2"/>
  <c r="L2315" i="2" s="1"/>
  <c r="K2314" i="2"/>
  <c r="L2314" i="2" s="1"/>
  <c r="L2313" i="2"/>
  <c r="K2313" i="2"/>
  <c r="K2312" i="2"/>
  <c r="L2312" i="2" s="1"/>
  <c r="L2311" i="2"/>
  <c r="K2311" i="2"/>
  <c r="L2310" i="2"/>
  <c r="K2310" i="2"/>
  <c r="K2309" i="2"/>
  <c r="L2309" i="2" s="1"/>
  <c r="K2308" i="2"/>
  <c r="L2308" i="2" s="1"/>
  <c r="L2307" i="2"/>
  <c r="K2307" i="2"/>
  <c r="K2306" i="2"/>
  <c r="L2306" i="2" s="1"/>
  <c r="L2305" i="2"/>
  <c r="K2305" i="2"/>
  <c r="K2304" i="2"/>
  <c r="L2304" i="2" s="1"/>
  <c r="L2303" i="2"/>
  <c r="K2303" i="2"/>
  <c r="K2302" i="2"/>
  <c r="L2302" i="2" s="1"/>
  <c r="L2301" i="2"/>
  <c r="K2301" i="2"/>
  <c r="K2300" i="2"/>
  <c r="L2300" i="2" s="1"/>
  <c r="L2299" i="2"/>
  <c r="K2299" i="2"/>
  <c r="K2298" i="2"/>
  <c r="L2298" i="2" s="1"/>
  <c r="L2297" i="2"/>
  <c r="K2297" i="2"/>
  <c r="K2296" i="2"/>
  <c r="L2296" i="2" s="1"/>
  <c r="K2295" i="2"/>
  <c r="L2295" i="2" s="1"/>
  <c r="L2294" i="2"/>
  <c r="K2294" i="2"/>
  <c r="L2293" i="2"/>
  <c r="K2293" i="2"/>
  <c r="K2292" i="2"/>
  <c r="L2292" i="2" s="1"/>
  <c r="K2291" i="2"/>
  <c r="L2291" i="2" s="1"/>
  <c r="L2290" i="2"/>
  <c r="K2290" i="2"/>
  <c r="K2289" i="2"/>
  <c r="L2289" i="2" s="1"/>
  <c r="L2288" i="2"/>
  <c r="K2288" i="2"/>
  <c r="L2287" i="2"/>
  <c r="K2287" i="2"/>
  <c r="K2286" i="2"/>
  <c r="L2286" i="2" s="1"/>
  <c r="L2285" i="2"/>
  <c r="K2285" i="2"/>
  <c r="K2284" i="2"/>
  <c r="L2284" i="2" s="1"/>
  <c r="K2283" i="2"/>
  <c r="L2283" i="2" s="1"/>
  <c r="K2282" i="2"/>
  <c r="L2282" i="2" s="1"/>
  <c r="L2281" i="2"/>
  <c r="K2281" i="2"/>
  <c r="K2280" i="2"/>
  <c r="L2280" i="2" s="1"/>
  <c r="K2279" i="2"/>
  <c r="L2279" i="2" s="1"/>
  <c r="K2278" i="2"/>
  <c r="L2278" i="2" s="1"/>
  <c r="L2277" i="2"/>
  <c r="K2277" i="2"/>
  <c r="K2276" i="2"/>
  <c r="L2276" i="2" s="1"/>
  <c r="L2275" i="2"/>
  <c r="K2275" i="2"/>
  <c r="K2274" i="2"/>
  <c r="L2274" i="2" s="1"/>
  <c r="K2273" i="2"/>
  <c r="L2273" i="2" s="1"/>
  <c r="L2272" i="2"/>
  <c r="K2272" i="2"/>
  <c r="L2271" i="2"/>
  <c r="K2271" i="2"/>
  <c r="K2270" i="2"/>
  <c r="L2270" i="2" s="1"/>
  <c r="L2269" i="2"/>
  <c r="K2269" i="2"/>
  <c r="K2268" i="2"/>
  <c r="L2268" i="2" s="1"/>
  <c r="K2267" i="2"/>
  <c r="L2267" i="2" s="1"/>
  <c r="K2266" i="2"/>
  <c r="L2266" i="2" s="1"/>
  <c r="K2265" i="2"/>
  <c r="L2265" i="2" s="1"/>
  <c r="L2264" i="2"/>
  <c r="K2264" i="2"/>
  <c r="L2263" i="2"/>
  <c r="K2263" i="2"/>
  <c r="K2262" i="2"/>
  <c r="L2262" i="2" s="1"/>
  <c r="L2261" i="2"/>
  <c r="K2261" i="2"/>
  <c r="K2260" i="2"/>
  <c r="L2260" i="2" s="1"/>
  <c r="L2259" i="2"/>
  <c r="K2259" i="2"/>
  <c r="L2258" i="2"/>
  <c r="K2258" i="2"/>
  <c r="L2257" i="2"/>
  <c r="K2257" i="2"/>
  <c r="K2256" i="2"/>
  <c r="L2256" i="2" s="1"/>
  <c r="L2255" i="2"/>
  <c r="K2255" i="2"/>
  <c r="K2254" i="2"/>
  <c r="L2254" i="2" s="1"/>
  <c r="K2253" i="2"/>
  <c r="L2253" i="2" s="1"/>
  <c r="K2252" i="2"/>
  <c r="L2252" i="2" s="1"/>
  <c r="L2251" i="2"/>
  <c r="K2251" i="2"/>
  <c r="K2250" i="2"/>
  <c r="L2250" i="2" s="1"/>
  <c r="K2249" i="2"/>
  <c r="L2249" i="2" s="1"/>
  <c r="L2248" i="2"/>
  <c r="K2248" i="2"/>
  <c r="K2247" i="2"/>
  <c r="L2247" i="2" s="1"/>
  <c r="L2246" i="2"/>
  <c r="K2246" i="2"/>
  <c r="L2245" i="2"/>
  <c r="K2245" i="2"/>
  <c r="K2244" i="2"/>
  <c r="L2244" i="2" s="1"/>
  <c r="K2243" i="2"/>
  <c r="L2243" i="2" s="1"/>
  <c r="L2242" i="2"/>
  <c r="K2242" i="2"/>
  <c r="K2241" i="2"/>
  <c r="L2241" i="2" s="1"/>
  <c r="K2240" i="2"/>
  <c r="L2240" i="2" s="1"/>
  <c r="L2239" i="2"/>
  <c r="K2239" i="2"/>
  <c r="K2238" i="2"/>
  <c r="L2238" i="2" s="1"/>
  <c r="K2237" i="2"/>
  <c r="L2237" i="2" s="1"/>
  <c r="K2236" i="2"/>
  <c r="L2236" i="2" s="1"/>
  <c r="L2235" i="2"/>
  <c r="K2235" i="2"/>
  <c r="K2234" i="2"/>
  <c r="L2234" i="2" s="1"/>
  <c r="L2233" i="2"/>
  <c r="K2233" i="2"/>
  <c r="K2232" i="2"/>
  <c r="L2232" i="2" s="1"/>
  <c r="L2231" i="2"/>
  <c r="K2231" i="2"/>
  <c r="K2230" i="2"/>
  <c r="L2230" i="2" s="1"/>
  <c r="L2229" i="2"/>
  <c r="K2229" i="2"/>
  <c r="K2228" i="2"/>
  <c r="L2228" i="2" s="1"/>
  <c r="K2227" i="2"/>
  <c r="L2227" i="2" s="1"/>
  <c r="K2226" i="2"/>
  <c r="L2226" i="2" s="1"/>
  <c r="L2225" i="2"/>
  <c r="K2225" i="2"/>
  <c r="K2224" i="2"/>
  <c r="L2224" i="2" s="1"/>
  <c r="L2223" i="2"/>
  <c r="K2223" i="2"/>
  <c r="K2222" i="2"/>
  <c r="L2222" i="2" s="1"/>
  <c r="K2221" i="2"/>
  <c r="L2221" i="2" s="1"/>
  <c r="K2220" i="2"/>
  <c r="L2220" i="2" s="1"/>
  <c r="L2219" i="2"/>
  <c r="K2219" i="2"/>
  <c r="K2218" i="2"/>
  <c r="L2218" i="2" s="1"/>
  <c r="L2217" i="2"/>
  <c r="K2217" i="2"/>
  <c r="K2216" i="2"/>
  <c r="L2216" i="2" s="1"/>
  <c r="K2215" i="2"/>
  <c r="L2215" i="2" s="1"/>
  <c r="K2214" i="2"/>
  <c r="L2214" i="2" s="1"/>
  <c r="L2213" i="2"/>
  <c r="K2213" i="2"/>
  <c r="K2212" i="2"/>
  <c r="L2212" i="2" s="1"/>
  <c r="L2211" i="2"/>
  <c r="K2211" i="2"/>
  <c r="K2210" i="2"/>
  <c r="L2210" i="2" s="1"/>
  <c r="K2209" i="2"/>
  <c r="L2209" i="2" s="1"/>
  <c r="K2208" i="2"/>
  <c r="L2208" i="2" s="1"/>
  <c r="L2207" i="2"/>
  <c r="K2207" i="2"/>
  <c r="K2206" i="2"/>
  <c r="L2206" i="2" s="1"/>
  <c r="L2205" i="2"/>
  <c r="K2205" i="2"/>
  <c r="K2204" i="2"/>
  <c r="L2204" i="2" s="1"/>
  <c r="K2203" i="2"/>
  <c r="L2203" i="2" s="1"/>
  <c r="K2202" i="2"/>
  <c r="L2202" i="2" s="1"/>
  <c r="L2201" i="2"/>
  <c r="K2201" i="2"/>
  <c r="K2200" i="2"/>
  <c r="L2200" i="2" s="1"/>
  <c r="L2199" i="2"/>
  <c r="K2199" i="2"/>
  <c r="K2198" i="2"/>
  <c r="L2198" i="2" s="1"/>
  <c r="K2197" i="2"/>
  <c r="L2197" i="2" s="1"/>
  <c r="K2196" i="2"/>
  <c r="L2196" i="2" s="1"/>
  <c r="L2195" i="2"/>
  <c r="K2195" i="2"/>
  <c r="K2194" i="2"/>
  <c r="L2194" i="2" s="1"/>
  <c r="L2193" i="2"/>
  <c r="K2193" i="2"/>
  <c r="K2192" i="2"/>
  <c r="L2192" i="2" s="1"/>
  <c r="K2191" i="2"/>
  <c r="L2191" i="2" s="1"/>
  <c r="K2190" i="2"/>
  <c r="L2190" i="2" s="1"/>
  <c r="L2189" i="2"/>
  <c r="K2189" i="2"/>
  <c r="K2188" i="2"/>
  <c r="L2188" i="2" s="1"/>
  <c r="L2187" i="2"/>
  <c r="K2187" i="2"/>
  <c r="K2186" i="2"/>
  <c r="L2186" i="2" s="1"/>
  <c r="K2185" i="2"/>
  <c r="L2185" i="2" s="1"/>
  <c r="K2184" i="2"/>
  <c r="L2184" i="2" s="1"/>
  <c r="L2183" i="2"/>
  <c r="K2183" i="2"/>
  <c r="K2182" i="2"/>
  <c r="L2182" i="2" s="1"/>
  <c r="L2181" i="2"/>
  <c r="K2181" i="2"/>
  <c r="K2180" i="2"/>
  <c r="L2180" i="2" s="1"/>
  <c r="K2179" i="2"/>
  <c r="L2179" i="2" s="1"/>
  <c r="K2178" i="2"/>
  <c r="L2178" i="2" s="1"/>
  <c r="L2177" i="2"/>
  <c r="K2177" i="2"/>
  <c r="K2176" i="2"/>
  <c r="L2176" i="2" s="1"/>
  <c r="L2175" i="2"/>
  <c r="K2175" i="2"/>
  <c r="K2174" i="2"/>
  <c r="L2174" i="2" s="1"/>
  <c r="K2173" i="2"/>
  <c r="L2173" i="2" s="1"/>
  <c r="K2172" i="2"/>
  <c r="L2172" i="2" s="1"/>
  <c r="L2171" i="2"/>
  <c r="K2171" i="2"/>
  <c r="K2170" i="2"/>
  <c r="L2170" i="2" s="1"/>
  <c r="L2169" i="2"/>
  <c r="K2169" i="2"/>
  <c r="K2168" i="2"/>
  <c r="L2168" i="2" s="1"/>
  <c r="K2167" i="2"/>
  <c r="L2167" i="2" s="1"/>
  <c r="K2166" i="2"/>
  <c r="L2166" i="2" s="1"/>
  <c r="L2165" i="2"/>
  <c r="K2165" i="2"/>
  <c r="K2164" i="2"/>
  <c r="L2164" i="2" s="1"/>
  <c r="L2163" i="2"/>
  <c r="K2163" i="2"/>
  <c r="K2162" i="2"/>
  <c r="L2162" i="2" s="1"/>
  <c r="K2161" i="2"/>
  <c r="L2161" i="2" s="1"/>
  <c r="K2160" i="2"/>
  <c r="L2160" i="2" s="1"/>
  <c r="L2159" i="2"/>
  <c r="K2159" i="2"/>
  <c r="K2158" i="2"/>
  <c r="L2158" i="2" s="1"/>
  <c r="L2157" i="2"/>
  <c r="K2157" i="2"/>
  <c r="K2156" i="2"/>
  <c r="L2156" i="2" s="1"/>
  <c r="K2155" i="2"/>
  <c r="L2155" i="2" s="1"/>
  <c r="K2154" i="2"/>
  <c r="L2154" i="2" s="1"/>
  <c r="L2153" i="2"/>
  <c r="K2153" i="2"/>
  <c r="K2152" i="2"/>
  <c r="L2152" i="2" s="1"/>
  <c r="L2151" i="2"/>
  <c r="K2151" i="2"/>
  <c r="K2150" i="2"/>
  <c r="L2150" i="2" s="1"/>
  <c r="K2149" i="2"/>
  <c r="L2149" i="2" s="1"/>
  <c r="K2148" i="2"/>
  <c r="L2148" i="2" s="1"/>
  <c r="L2147" i="2"/>
  <c r="K2147" i="2"/>
  <c r="K2146" i="2"/>
  <c r="L2146" i="2" s="1"/>
  <c r="L2145" i="2"/>
  <c r="K2145" i="2"/>
  <c r="K2144" i="2"/>
  <c r="L2144" i="2" s="1"/>
  <c r="K2143" i="2"/>
  <c r="L2143" i="2" s="1"/>
  <c r="K2142" i="2"/>
  <c r="L2142" i="2" s="1"/>
  <c r="L2141" i="2"/>
  <c r="K2141" i="2"/>
  <c r="K2140" i="2"/>
  <c r="L2140" i="2" s="1"/>
  <c r="L2139" i="2"/>
  <c r="K2139" i="2"/>
  <c r="K2138" i="2"/>
  <c r="L2138" i="2" s="1"/>
  <c r="K2137" i="2"/>
  <c r="L2137" i="2" s="1"/>
  <c r="K2136" i="2"/>
  <c r="L2136" i="2" s="1"/>
  <c r="L2135" i="2"/>
  <c r="K2135" i="2"/>
  <c r="K2134" i="2"/>
  <c r="L2134" i="2" s="1"/>
  <c r="L2133" i="2"/>
  <c r="K2133" i="2"/>
  <c r="K2132" i="2"/>
  <c r="L2132" i="2" s="1"/>
  <c r="K2131" i="2"/>
  <c r="L2131" i="2" s="1"/>
  <c r="K2130" i="2"/>
  <c r="L2130" i="2" s="1"/>
  <c r="L2129" i="2"/>
  <c r="K2129" i="2"/>
  <c r="K2128" i="2"/>
  <c r="L2128" i="2" s="1"/>
  <c r="L2127" i="2"/>
  <c r="K2127" i="2"/>
  <c r="K2126" i="2"/>
  <c r="L2126" i="2" s="1"/>
  <c r="K2125" i="2"/>
  <c r="L2125" i="2" s="1"/>
  <c r="K2124" i="2"/>
  <c r="L2124" i="2" s="1"/>
  <c r="L2123" i="2"/>
  <c r="K2123" i="2"/>
  <c r="K2122" i="2"/>
  <c r="L2122" i="2" s="1"/>
  <c r="L2121" i="2"/>
  <c r="K2121" i="2"/>
  <c r="K2120" i="2"/>
  <c r="L2120" i="2" s="1"/>
  <c r="K2119" i="2"/>
  <c r="L2119" i="2" s="1"/>
  <c r="K2118" i="2"/>
  <c r="L2118" i="2" s="1"/>
  <c r="L2117" i="2"/>
  <c r="K2117" i="2"/>
  <c r="K2116" i="2"/>
  <c r="L2116" i="2" s="1"/>
  <c r="L2115" i="2"/>
  <c r="K2115" i="2"/>
  <c r="K2114" i="2"/>
  <c r="L2114" i="2" s="1"/>
  <c r="K2113" i="2"/>
  <c r="L2113" i="2" s="1"/>
  <c r="K2112" i="2"/>
  <c r="L2112" i="2" s="1"/>
  <c r="L2111" i="2"/>
  <c r="K2111" i="2"/>
  <c r="K2110" i="2"/>
  <c r="L2110" i="2" s="1"/>
  <c r="L2109" i="2"/>
  <c r="K2109" i="2"/>
  <c r="K2108" i="2"/>
  <c r="L2108" i="2" s="1"/>
  <c r="K2107" i="2"/>
  <c r="L2107" i="2" s="1"/>
  <c r="K2106" i="2"/>
  <c r="L2106" i="2" s="1"/>
  <c r="L2105" i="2"/>
  <c r="K2105" i="2"/>
  <c r="K2104" i="2"/>
  <c r="L2104" i="2" s="1"/>
  <c r="L2103" i="2"/>
  <c r="K2103" i="2"/>
  <c r="K2102" i="2"/>
  <c r="L2102" i="2" s="1"/>
  <c r="K2101" i="2"/>
  <c r="L2101" i="2" s="1"/>
  <c r="K2100" i="2"/>
  <c r="L2100" i="2" s="1"/>
  <c r="L2099" i="2"/>
  <c r="K2099" i="2"/>
  <c r="K2098" i="2"/>
  <c r="L2098" i="2" s="1"/>
  <c r="L2097" i="2"/>
  <c r="K2097" i="2"/>
  <c r="K2096" i="2"/>
  <c r="L2096" i="2" s="1"/>
  <c r="K2095" i="2"/>
  <c r="L2095" i="2" s="1"/>
  <c r="K2094" i="2"/>
  <c r="L2094" i="2" s="1"/>
  <c r="L2093" i="2"/>
  <c r="K2093" i="2"/>
  <c r="K2092" i="2"/>
  <c r="L2092" i="2" s="1"/>
  <c r="L2091" i="2"/>
  <c r="K2091" i="2"/>
  <c r="K2090" i="2"/>
  <c r="L2090" i="2" s="1"/>
  <c r="K2089" i="2"/>
  <c r="L2089" i="2" s="1"/>
  <c r="K2088" i="2"/>
  <c r="L2088" i="2" s="1"/>
  <c r="L2087" i="2"/>
  <c r="K2087" i="2"/>
  <c r="K2086" i="2"/>
  <c r="L2086" i="2" s="1"/>
  <c r="L2085" i="2"/>
  <c r="K2085" i="2"/>
  <c r="K2084" i="2"/>
  <c r="L2084" i="2" s="1"/>
  <c r="K2083" i="2"/>
  <c r="L2083" i="2" s="1"/>
  <c r="K2082" i="2"/>
  <c r="L2082" i="2" s="1"/>
  <c r="L2081" i="2"/>
  <c r="K2081" i="2"/>
  <c r="K2080" i="2"/>
  <c r="L2080" i="2" s="1"/>
  <c r="L2079" i="2"/>
  <c r="K2079" i="2"/>
  <c r="K2078" i="2"/>
  <c r="L2078" i="2" s="1"/>
  <c r="K2077" i="2"/>
  <c r="L2077" i="2" s="1"/>
  <c r="K2076" i="2"/>
  <c r="L2076" i="2" s="1"/>
  <c r="L2075" i="2"/>
  <c r="K2075" i="2"/>
  <c r="K2074" i="2"/>
  <c r="L2074" i="2" s="1"/>
  <c r="L2073" i="2"/>
  <c r="K2073" i="2"/>
  <c r="K2072" i="2"/>
  <c r="L2072" i="2" s="1"/>
  <c r="K2071" i="2"/>
  <c r="L2071" i="2" s="1"/>
  <c r="K2070" i="2"/>
  <c r="L2070" i="2" s="1"/>
  <c r="L2069" i="2"/>
  <c r="K2069" i="2"/>
  <c r="K2068" i="2"/>
  <c r="L2068" i="2" s="1"/>
  <c r="L2067" i="2"/>
  <c r="K2067" i="2"/>
  <c r="K2066" i="2"/>
  <c r="L2066" i="2" s="1"/>
  <c r="K2065" i="2"/>
  <c r="L2065" i="2" s="1"/>
  <c r="K2064" i="2"/>
  <c r="L2064" i="2" s="1"/>
  <c r="L2063" i="2"/>
  <c r="K2063" i="2"/>
  <c r="K2062" i="2"/>
  <c r="L2062" i="2" s="1"/>
  <c r="L2061" i="2"/>
  <c r="K2061" i="2"/>
  <c r="K2060" i="2"/>
  <c r="L2060" i="2" s="1"/>
  <c r="K2059" i="2"/>
  <c r="L2059" i="2" s="1"/>
  <c r="K2058" i="2"/>
  <c r="L2058" i="2" s="1"/>
  <c r="L2057" i="2"/>
  <c r="K2057" i="2"/>
  <c r="K2056" i="2"/>
  <c r="L2056" i="2" s="1"/>
  <c r="L2055" i="2"/>
  <c r="K2055" i="2"/>
  <c r="K2054" i="2"/>
  <c r="L2054" i="2" s="1"/>
  <c r="K2053" i="2"/>
  <c r="L2053" i="2" s="1"/>
  <c r="K2052" i="2"/>
  <c r="L2052" i="2" s="1"/>
  <c r="L2051" i="2"/>
  <c r="K2051" i="2"/>
  <c r="K2050" i="2"/>
  <c r="L2050" i="2" s="1"/>
  <c r="L2049" i="2"/>
  <c r="K2049" i="2"/>
  <c r="K2048" i="2"/>
  <c r="L2048" i="2" s="1"/>
  <c r="K2047" i="2"/>
  <c r="L2047" i="2" s="1"/>
  <c r="K2046" i="2"/>
  <c r="L2046" i="2" s="1"/>
  <c r="L2045" i="2"/>
  <c r="K2045" i="2"/>
  <c r="K2044" i="2"/>
  <c r="L2044" i="2" s="1"/>
  <c r="L2043" i="2"/>
  <c r="K2043" i="2"/>
  <c r="K2042" i="2"/>
  <c r="L2042" i="2" s="1"/>
  <c r="K2041" i="2"/>
  <c r="L2041" i="2" s="1"/>
  <c r="K2040" i="2"/>
  <c r="L2040" i="2" s="1"/>
  <c r="L2039" i="2"/>
  <c r="K2039" i="2"/>
  <c r="K2038" i="2"/>
  <c r="L2038" i="2" s="1"/>
  <c r="L2037" i="2"/>
  <c r="K2037" i="2"/>
  <c r="K2036" i="2"/>
  <c r="L2036" i="2" s="1"/>
  <c r="K2035" i="2"/>
  <c r="L2035" i="2" s="1"/>
  <c r="K2034" i="2"/>
  <c r="L2034" i="2" s="1"/>
  <c r="L2033" i="2"/>
  <c r="K2033" i="2"/>
  <c r="K2032" i="2"/>
  <c r="L2032" i="2" s="1"/>
  <c r="L2031" i="2"/>
  <c r="K2031" i="2"/>
  <c r="K2030" i="2"/>
  <c r="L2030" i="2" s="1"/>
  <c r="K2029" i="2"/>
  <c r="L2029" i="2" s="1"/>
  <c r="K2028" i="2"/>
  <c r="L2028" i="2" s="1"/>
  <c r="L2027" i="2"/>
  <c r="K2027" i="2"/>
  <c r="K2026" i="2"/>
  <c r="L2026" i="2" s="1"/>
  <c r="L2025" i="2"/>
  <c r="K2025" i="2"/>
  <c r="K2024" i="2"/>
  <c r="L2024" i="2" s="1"/>
  <c r="K2023" i="2"/>
  <c r="L2023" i="2" s="1"/>
  <c r="K2022" i="2"/>
  <c r="L2022" i="2" s="1"/>
  <c r="L2021" i="2"/>
  <c r="K2021" i="2"/>
  <c r="K2020" i="2"/>
  <c r="L2020" i="2" s="1"/>
  <c r="L2019" i="2"/>
  <c r="K2019" i="2"/>
  <c r="K2018" i="2"/>
  <c r="L2018" i="2" s="1"/>
  <c r="K2017" i="2"/>
  <c r="L2017" i="2" s="1"/>
  <c r="K2016" i="2"/>
  <c r="L2016" i="2" s="1"/>
  <c r="L2015" i="2"/>
  <c r="K2015" i="2"/>
  <c r="K2014" i="2"/>
  <c r="L2014" i="2" s="1"/>
  <c r="L2013" i="2"/>
  <c r="K2013" i="2"/>
  <c r="K2012" i="2"/>
  <c r="L2012" i="2" s="1"/>
  <c r="K2011" i="2"/>
  <c r="L2011" i="2" s="1"/>
  <c r="K2010" i="2"/>
  <c r="L2010" i="2" s="1"/>
  <c r="L2009" i="2"/>
  <c r="K2009" i="2"/>
  <c r="K2008" i="2"/>
  <c r="L2008" i="2" s="1"/>
  <c r="L2007" i="2"/>
  <c r="K2007" i="2"/>
  <c r="K2006" i="2"/>
  <c r="L2006" i="2" s="1"/>
  <c r="K2005" i="2"/>
  <c r="L2005" i="2" s="1"/>
  <c r="K2004" i="2"/>
  <c r="L2004" i="2" s="1"/>
  <c r="L2003" i="2"/>
  <c r="K2003" i="2"/>
  <c r="K2002" i="2"/>
  <c r="L2002" i="2" s="1"/>
  <c r="L2001" i="2"/>
  <c r="K2001" i="2"/>
  <c r="K2000" i="2"/>
  <c r="L2000" i="2" s="1"/>
  <c r="K1999" i="2"/>
  <c r="L1999" i="2" s="1"/>
  <c r="K1998" i="2"/>
  <c r="L1998" i="2" s="1"/>
  <c r="L1997" i="2"/>
  <c r="K1997" i="2"/>
  <c r="K1996" i="2"/>
  <c r="L1996" i="2" s="1"/>
  <c r="L1995" i="2"/>
  <c r="K1995" i="2"/>
  <c r="K1994" i="2"/>
  <c r="L1994" i="2" s="1"/>
  <c r="K1993" i="2"/>
  <c r="L1993" i="2" s="1"/>
  <c r="K1992" i="2"/>
  <c r="L1992" i="2" s="1"/>
  <c r="L1991" i="2"/>
  <c r="K1991" i="2"/>
  <c r="K1990" i="2"/>
  <c r="L1990" i="2" s="1"/>
  <c r="L1989" i="2"/>
  <c r="K1989" i="2"/>
  <c r="K1988" i="2"/>
  <c r="L1988" i="2" s="1"/>
  <c r="K1987" i="2"/>
  <c r="L1987" i="2" s="1"/>
  <c r="K1986" i="2"/>
  <c r="L1986" i="2" s="1"/>
  <c r="L1985" i="2"/>
  <c r="K1985" i="2"/>
  <c r="K1984" i="2"/>
  <c r="L1984" i="2" s="1"/>
  <c r="L1983" i="2"/>
  <c r="K1983" i="2"/>
  <c r="K1982" i="2"/>
  <c r="L1982" i="2" s="1"/>
  <c r="K1981" i="2"/>
  <c r="L1981" i="2" s="1"/>
  <c r="K1980" i="2"/>
  <c r="L1980" i="2" s="1"/>
  <c r="L1979" i="2"/>
  <c r="K1979" i="2"/>
  <c r="K1978" i="2"/>
  <c r="L1978" i="2" s="1"/>
  <c r="L1977" i="2"/>
  <c r="K1977" i="2"/>
  <c r="K1976" i="2"/>
  <c r="L1976" i="2" s="1"/>
  <c r="K1975" i="2"/>
  <c r="L1975" i="2" s="1"/>
  <c r="K1974" i="2"/>
  <c r="L1974" i="2" s="1"/>
  <c r="L1973" i="2"/>
  <c r="K1973" i="2"/>
  <c r="K1972" i="2"/>
  <c r="L1972" i="2" s="1"/>
  <c r="L1971" i="2"/>
  <c r="K1971" i="2"/>
  <c r="K1970" i="2"/>
  <c r="L1970" i="2" s="1"/>
  <c r="K1969" i="2"/>
  <c r="L1969" i="2" s="1"/>
  <c r="K1968" i="2"/>
  <c r="L1968" i="2" s="1"/>
  <c r="L1967" i="2"/>
  <c r="K1967" i="2"/>
  <c r="K1966" i="2"/>
  <c r="L1966" i="2" s="1"/>
  <c r="L1965" i="2"/>
  <c r="K1965" i="2"/>
  <c r="K1964" i="2"/>
  <c r="L1964" i="2" s="1"/>
  <c r="K1963" i="2"/>
  <c r="L1963" i="2" s="1"/>
  <c r="K1962" i="2"/>
  <c r="L1962" i="2" s="1"/>
  <c r="L1961" i="2"/>
  <c r="K1961" i="2"/>
  <c r="K1960" i="2"/>
  <c r="L1960" i="2" s="1"/>
  <c r="L1959" i="2"/>
  <c r="K1959" i="2"/>
  <c r="K1958" i="2"/>
  <c r="L1958" i="2" s="1"/>
  <c r="K1957" i="2"/>
  <c r="L1957" i="2" s="1"/>
  <c r="K1956" i="2"/>
  <c r="L1956" i="2" s="1"/>
  <c r="L1955" i="2"/>
  <c r="K1955" i="2"/>
  <c r="K1954" i="2"/>
  <c r="L1954" i="2" s="1"/>
  <c r="L1953" i="2"/>
  <c r="K1953" i="2"/>
  <c r="K1952" i="2"/>
  <c r="L1952" i="2" s="1"/>
  <c r="K1951" i="2"/>
  <c r="L1951" i="2" s="1"/>
  <c r="K1950" i="2"/>
  <c r="L1950" i="2" s="1"/>
  <c r="L1949" i="2"/>
  <c r="K1949" i="2"/>
  <c r="K1948" i="2"/>
  <c r="L1948" i="2" s="1"/>
  <c r="L1947" i="2"/>
  <c r="K1947" i="2"/>
  <c r="K1946" i="2"/>
  <c r="L1946" i="2" s="1"/>
  <c r="K1945" i="2"/>
  <c r="L1945" i="2" s="1"/>
  <c r="K1944" i="2"/>
  <c r="L1944" i="2" s="1"/>
  <c r="L1943" i="2"/>
  <c r="K1943" i="2"/>
  <c r="K1942" i="2"/>
  <c r="L1942" i="2" s="1"/>
  <c r="L1941" i="2"/>
  <c r="K1941" i="2"/>
  <c r="K1940" i="2"/>
  <c r="L1940" i="2" s="1"/>
  <c r="K1939" i="2"/>
  <c r="L1939" i="2" s="1"/>
  <c r="K1938" i="2"/>
  <c r="L1938" i="2" s="1"/>
  <c r="L1937" i="2"/>
  <c r="K1937" i="2"/>
  <c r="K1936" i="2"/>
  <c r="L1936" i="2" s="1"/>
  <c r="L1935" i="2"/>
  <c r="K1935" i="2"/>
  <c r="K1934" i="2"/>
  <c r="L1934" i="2" s="1"/>
  <c r="K1933" i="2"/>
  <c r="L1933" i="2" s="1"/>
  <c r="K1932" i="2"/>
  <c r="L1932" i="2" s="1"/>
  <c r="L1931" i="2"/>
  <c r="K1931" i="2"/>
  <c r="K1930" i="2"/>
  <c r="L1930" i="2" s="1"/>
  <c r="L1929" i="2"/>
  <c r="K1929" i="2"/>
  <c r="K1928" i="2"/>
  <c r="L1928" i="2" s="1"/>
  <c r="K1927" i="2"/>
  <c r="L1927" i="2" s="1"/>
  <c r="K1926" i="2"/>
  <c r="L1926" i="2" s="1"/>
  <c r="L1925" i="2"/>
  <c r="K1925" i="2"/>
  <c r="K1924" i="2"/>
  <c r="L1924" i="2" s="1"/>
  <c r="L1923" i="2"/>
  <c r="K1923" i="2"/>
  <c r="K1922" i="2"/>
  <c r="L1922" i="2" s="1"/>
  <c r="K1921" i="2"/>
  <c r="L1921" i="2" s="1"/>
  <c r="K1920" i="2"/>
  <c r="L1920" i="2" s="1"/>
  <c r="L1919" i="2"/>
  <c r="K1919" i="2"/>
  <c r="K1918" i="2"/>
  <c r="L1918" i="2" s="1"/>
  <c r="L1917" i="2"/>
  <c r="K1917" i="2"/>
  <c r="K1916" i="2"/>
  <c r="L1916" i="2" s="1"/>
  <c r="K1915" i="2"/>
  <c r="L1915" i="2" s="1"/>
  <c r="K1914" i="2"/>
  <c r="L1914" i="2" s="1"/>
  <c r="L1913" i="2"/>
  <c r="K1913" i="2"/>
  <c r="K1912" i="2"/>
  <c r="L1912" i="2" s="1"/>
  <c r="L1911" i="2"/>
  <c r="K1911" i="2"/>
  <c r="K1910" i="2"/>
  <c r="L1910" i="2" s="1"/>
  <c r="K1909" i="2"/>
  <c r="L1909" i="2" s="1"/>
  <c r="K1908" i="2"/>
  <c r="L1908" i="2" s="1"/>
  <c r="L1907" i="2"/>
  <c r="K1907" i="2"/>
  <c r="K1906" i="2"/>
  <c r="L1906" i="2" s="1"/>
  <c r="L1905" i="2"/>
  <c r="K1905" i="2"/>
  <c r="K1904" i="2"/>
  <c r="L1904" i="2" s="1"/>
  <c r="K1903" i="2"/>
  <c r="L1903" i="2" s="1"/>
  <c r="K1902" i="2"/>
  <c r="L1902" i="2" s="1"/>
  <c r="L1901" i="2"/>
  <c r="K1901" i="2"/>
  <c r="K1900" i="2"/>
  <c r="L1900" i="2" s="1"/>
  <c r="L1899" i="2"/>
  <c r="K1899" i="2"/>
  <c r="K1898" i="2"/>
  <c r="L1898" i="2" s="1"/>
  <c r="K1897" i="2"/>
  <c r="L1897" i="2" s="1"/>
  <c r="L1896" i="2"/>
  <c r="K1896" i="2"/>
  <c r="L1895" i="2"/>
  <c r="K1895" i="2"/>
  <c r="K1894" i="2"/>
  <c r="L1894" i="2" s="1"/>
  <c r="L1893" i="2"/>
  <c r="K1893" i="2"/>
  <c r="K1892" i="2"/>
  <c r="L1892" i="2" s="1"/>
  <c r="K1891" i="2"/>
  <c r="L1891" i="2" s="1"/>
  <c r="K1890" i="2"/>
  <c r="L1890" i="2" s="1"/>
  <c r="L1889" i="2"/>
  <c r="K1889" i="2"/>
  <c r="K1888" i="2"/>
  <c r="L1888" i="2" s="1"/>
  <c r="L1887" i="2"/>
  <c r="K1887" i="2"/>
  <c r="K1886" i="2"/>
  <c r="L1886" i="2" s="1"/>
  <c r="K1885" i="2"/>
  <c r="L1885" i="2" s="1"/>
  <c r="K1884" i="2"/>
  <c r="L1884" i="2" s="1"/>
  <c r="L1883" i="2"/>
  <c r="K1883" i="2"/>
  <c r="L1882" i="2"/>
  <c r="K1882" i="2"/>
  <c r="L1881" i="2"/>
  <c r="K1881" i="2"/>
  <c r="K1880" i="2"/>
  <c r="L1880" i="2" s="1"/>
  <c r="K1879" i="2"/>
  <c r="L1879" i="2" s="1"/>
  <c r="K1878" i="2"/>
  <c r="L1878" i="2" s="1"/>
  <c r="L1877" i="2"/>
  <c r="K1877" i="2"/>
  <c r="L1876" i="2"/>
  <c r="K1876" i="2"/>
  <c r="L1875" i="2"/>
  <c r="K1875" i="2"/>
  <c r="K1874" i="2"/>
  <c r="L1874" i="2" s="1"/>
  <c r="K1873" i="2"/>
  <c r="L1873" i="2" s="1"/>
  <c r="K1872" i="2"/>
  <c r="L1872" i="2" s="1"/>
  <c r="L1871" i="2"/>
  <c r="K1871" i="2"/>
  <c r="K1870" i="2"/>
  <c r="L1870" i="2" s="1"/>
  <c r="L1869" i="2"/>
  <c r="K1869" i="2"/>
  <c r="K1868" i="2"/>
  <c r="L1868" i="2" s="1"/>
  <c r="K1867" i="2"/>
  <c r="L1867" i="2" s="1"/>
  <c r="L1866" i="2"/>
  <c r="K1866" i="2"/>
  <c r="L1865" i="2"/>
  <c r="K1865" i="2"/>
  <c r="K1864" i="2"/>
  <c r="L1864" i="2" s="1"/>
  <c r="L1863" i="2"/>
  <c r="K1863" i="2"/>
  <c r="K1862" i="2"/>
  <c r="L1862" i="2" s="1"/>
  <c r="L1861" i="2"/>
  <c r="K1861" i="2"/>
  <c r="K1860" i="2"/>
  <c r="L1860" i="2" s="1"/>
  <c r="L1859" i="2"/>
  <c r="K1859" i="2"/>
  <c r="K1858" i="2"/>
  <c r="L1858" i="2" s="1"/>
  <c r="L1857" i="2"/>
  <c r="K1857" i="2"/>
  <c r="K1856" i="2"/>
  <c r="L1856" i="2" s="1"/>
  <c r="L1855" i="2"/>
  <c r="K1855" i="2"/>
  <c r="L1854" i="2"/>
  <c r="K1854" i="2"/>
  <c r="L1853" i="2"/>
  <c r="K1853" i="2"/>
  <c r="K1852" i="2"/>
  <c r="L1852" i="2" s="1"/>
  <c r="L1851" i="2"/>
  <c r="K1851" i="2"/>
  <c r="K1850" i="2"/>
  <c r="L1850" i="2" s="1"/>
  <c r="L1849" i="2"/>
  <c r="K1849" i="2"/>
  <c r="L1848" i="2"/>
  <c r="K1848" i="2"/>
  <c r="L1847" i="2"/>
  <c r="K1847" i="2"/>
  <c r="K1846" i="2"/>
  <c r="L1846" i="2" s="1"/>
  <c r="L1845" i="2"/>
  <c r="K1845" i="2"/>
  <c r="K1844" i="2"/>
  <c r="L1844" i="2" s="1"/>
  <c r="K1843" i="2"/>
  <c r="L1843" i="2" s="1"/>
  <c r="L1842" i="2"/>
  <c r="K1842" i="2"/>
  <c r="L1841" i="2"/>
  <c r="K1841" i="2"/>
  <c r="K1840" i="2"/>
  <c r="L1840" i="2" s="1"/>
  <c r="K1839" i="2"/>
  <c r="L1839" i="2" s="1"/>
  <c r="K1838" i="2"/>
  <c r="L1838" i="2" s="1"/>
  <c r="L1837" i="2"/>
  <c r="K1837" i="2"/>
  <c r="K1836" i="2"/>
  <c r="L1836" i="2" s="1"/>
  <c r="L1835" i="2"/>
  <c r="K1835" i="2"/>
  <c r="K1834" i="2"/>
  <c r="L1834" i="2" s="1"/>
  <c r="K1833" i="2"/>
  <c r="L1833" i="2" s="1"/>
  <c r="K1832" i="2"/>
  <c r="L1832" i="2" s="1"/>
  <c r="L1831" i="2"/>
  <c r="K1831" i="2"/>
  <c r="L1830" i="2"/>
  <c r="K1830" i="2"/>
  <c r="L1829" i="2"/>
  <c r="K1829" i="2"/>
  <c r="K1828" i="2"/>
  <c r="L1828" i="2" s="1"/>
  <c r="K1827" i="2"/>
  <c r="L1827" i="2" s="1"/>
  <c r="K1826" i="2"/>
  <c r="L1826" i="2" s="1"/>
  <c r="L1825" i="2"/>
  <c r="K1825" i="2"/>
  <c r="K1824" i="2"/>
  <c r="L1824" i="2" s="1"/>
  <c r="L1823" i="2"/>
  <c r="K1823" i="2"/>
  <c r="K1822" i="2"/>
  <c r="L1822" i="2" s="1"/>
  <c r="L1821" i="2"/>
  <c r="K1821" i="2"/>
  <c r="K1820" i="2"/>
  <c r="L1820" i="2" s="1"/>
  <c r="K1819" i="2"/>
  <c r="L1819" i="2" s="1"/>
  <c r="K1818" i="2"/>
  <c r="L1818" i="2" s="1"/>
  <c r="L1817" i="2"/>
  <c r="K1817" i="2"/>
  <c r="L1816" i="2"/>
  <c r="K1816" i="2"/>
  <c r="K1815" i="2"/>
  <c r="L1815" i="2" s="1"/>
  <c r="K1814" i="2"/>
  <c r="L1814" i="2" s="1"/>
  <c r="L1813" i="2"/>
  <c r="K1813" i="2"/>
  <c r="L1812" i="2"/>
  <c r="K1812" i="2"/>
  <c r="L1811" i="2"/>
  <c r="K1811" i="2"/>
  <c r="L1810" i="2"/>
  <c r="K1810" i="2"/>
  <c r="K1809" i="2"/>
  <c r="L1809" i="2" s="1"/>
  <c r="K1808" i="2"/>
  <c r="L1808" i="2" s="1"/>
  <c r="K1807" i="2"/>
  <c r="L1807" i="2" s="1"/>
  <c r="K1806" i="2"/>
  <c r="L1806" i="2" s="1"/>
  <c r="K1805" i="2"/>
  <c r="L1805" i="2" s="1"/>
  <c r="L1804" i="2"/>
  <c r="K1804" i="2"/>
  <c r="L1803" i="2"/>
  <c r="K1803" i="2"/>
  <c r="K1802" i="2"/>
  <c r="L1802" i="2" s="1"/>
  <c r="L1801" i="2"/>
  <c r="K1801" i="2"/>
  <c r="L1800" i="2"/>
  <c r="K1800" i="2"/>
  <c r="L1799" i="2"/>
  <c r="K1799" i="2"/>
  <c r="L1798" i="2"/>
  <c r="K1798" i="2"/>
  <c r="L1797" i="2"/>
  <c r="K1797" i="2"/>
  <c r="K1796" i="2"/>
  <c r="L1796" i="2" s="1"/>
  <c r="K1795" i="2"/>
  <c r="L1795" i="2" s="1"/>
  <c r="K1794" i="2"/>
  <c r="L1794" i="2" s="1"/>
  <c r="K1793" i="2"/>
  <c r="L1793" i="2" s="1"/>
  <c r="K1792" i="2"/>
  <c r="L1792" i="2" s="1"/>
  <c r="L1791" i="2"/>
  <c r="K1791" i="2"/>
  <c r="K1790" i="2"/>
  <c r="L1790" i="2" s="1"/>
  <c r="K1789" i="2"/>
  <c r="L1789" i="2" s="1"/>
  <c r="L1788" i="2"/>
  <c r="K1788" i="2"/>
  <c r="L1787" i="2"/>
  <c r="K1787" i="2"/>
  <c r="L1786" i="2"/>
  <c r="K1786" i="2"/>
  <c r="K1785" i="2"/>
  <c r="L1785" i="2" s="1"/>
  <c r="K1784" i="2"/>
  <c r="L1784" i="2" s="1"/>
  <c r="L1783" i="2"/>
  <c r="K1783" i="2"/>
  <c r="K1782" i="2"/>
  <c r="L1782" i="2" s="1"/>
  <c r="K1781" i="2"/>
  <c r="L1781" i="2" s="1"/>
  <c r="K1780" i="2"/>
  <c r="L1780" i="2" s="1"/>
  <c r="K1779" i="2"/>
  <c r="L1779" i="2" s="1"/>
  <c r="K1778" i="2"/>
  <c r="L1778" i="2" s="1"/>
  <c r="L1777" i="2"/>
  <c r="K1777" i="2"/>
  <c r="K1776" i="2"/>
  <c r="L1776" i="2" s="1"/>
  <c r="L1775" i="2"/>
  <c r="K1775" i="2"/>
  <c r="L1774" i="2"/>
  <c r="K1774" i="2"/>
  <c r="L1773" i="2"/>
  <c r="K1773" i="2"/>
  <c r="K1772" i="2"/>
  <c r="L1772" i="2" s="1"/>
  <c r="L1771" i="2"/>
  <c r="K1771" i="2"/>
  <c r="L1770" i="2"/>
  <c r="K1770" i="2"/>
  <c r="K1769" i="2"/>
  <c r="L1769" i="2" s="1"/>
  <c r="K1768" i="2"/>
  <c r="L1768" i="2" s="1"/>
  <c r="K1767" i="2"/>
  <c r="L1767" i="2" s="1"/>
  <c r="K1766" i="2"/>
  <c r="L1766" i="2" s="1"/>
  <c r="K1765" i="2"/>
  <c r="L1765" i="2" s="1"/>
  <c r="L1764" i="2"/>
  <c r="K1764" i="2"/>
  <c r="K1763" i="2"/>
  <c r="L1763" i="2" s="1"/>
  <c r="L1762" i="2"/>
  <c r="K1762" i="2"/>
  <c r="L1761" i="2"/>
  <c r="K1761" i="2"/>
  <c r="K1760" i="2"/>
  <c r="L1760" i="2" s="1"/>
  <c r="K1759" i="2"/>
  <c r="L1759" i="2" s="1"/>
  <c r="L1758" i="2"/>
  <c r="K1758" i="2"/>
  <c r="L1757" i="2"/>
  <c r="K1757" i="2"/>
  <c r="K1756" i="2"/>
  <c r="L1756" i="2" s="1"/>
  <c r="K1755" i="2"/>
  <c r="L1755" i="2" s="1"/>
  <c r="K1754" i="2"/>
  <c r="L1754" i="2" s="1"/>
  <c r="L1753" i="2"/>
  <c r="K1753" i="2"/>
  <c r="K1752" i="2"/>
  <c r="L1752" i="2" s="1"/>
  <c r="L1751" i="2"/>
  <c r="K1751" i="2"/>
  <c r="K1750" i="2"/>
  <c r="L1750" i="2" s="1"/>
  <c r="L1749" i="2"/>
  <c r="K1749" i="2"/>
  <c r="K1748" i="2"/>
  <c r="L1748" i="2" s="1"/>
  <c r="K1747" i="2"/>
  <c r="L1747" i="2" s="1"/>
  <c r="K1746" i="2"/>
  <c r="L1746" i="2" s="1"/>
  <c r="L1745" i="2"/>
  <c r="K1745" i="2"/>
  <c r="L1744" i="2"/>
  <c r="K1744" i="2"/>
  <c r="K1743" i="2"/>
  <c r="L1743" i="2" s="1"/>
  <c r="K1742" i="2"/>
  <c r="L1742" i="2" s="1"/>
  <c r="L1741" i="2"/>
  <c r="K1741" i="2"/>
  <c r="L1740" i="2"/>
  <c r="K1740" i="2"/>
  <c r="K1739" i="2"/>
  <c r="L1739" i="2" s="1"/>
  <c r="L1738" i="2"/>
  <c r="K1738" i="2"/>
  <c r="K1737" i="2"/>
  <c r="L1737" i="2" s="1"/>
  <c r="K1736" i="2"/>
  <c r="L1736" i="2" s="1"/>
  <c r="K1735" i="2"/>
  <c r="L1735" i="2" s="1"/>
  <c r="K1734" i="2"/>
  <c r="L1734" i="2" s="1"/>
  <c r="K1733" i="2"/>
  <c r="L1733" i="2" s="1"/>
  <c r="L1732" i="2"/>
  <c r="K1732" i="2"/>
  <c r="L1731" i="2"/>
  <c r="K1731" i="2"/>
  <c r="K1730" i="2"/>
  <c r="L1730" i="2" s="1"/>
  <c r="L1729" i="2"/>
  <c r="K1729" i="2"/>
  <c r="L1728" i="2"/>
  <c r="K1728" i="2"/>
  <c r="L1727" i="2"/>
  <c r="K1727" i="2"/>
  <c r="K1726" i="2"/>
  <c r="L1726" i="2" s="1"/>
  <c r="L1725" i="2"/>
  <c r="K1725" i="2"/>
  <c r="K1724" i="2"/>
  <c r="L1724" i="2" s="1"/>
  <c r="K1723" i="2"/>
  <c r="L1723" i="2" s="1"/>
  <c r="K1722" i="2"/>
  <c r="L1722" i="2" s="1"/>
  <c r="K1721" i="2"/>
  <c r="L1721" i="2" s="1"/>
  <c r="K1720" i="2"/>
  <c r="L1720" i="2" s="1"/>
  <c r="L1719" i="2"/>
  <c r="K1719" i="2"/>
  <c r="K1718" i="2"/>
  <c r="L1718" i="2" s="1"/>
  <c r="K1717" i="2"/>
  <c r="L1717" i="2" s="1"/>
  <c r="L1716" i="2"/>
  <c r="K1716" i="2"/>
  <c r="L1715" i="2"/>
  <c r="K1715" i="2"/>
  <c r="L1714" i="2"/>
  <c r="K1714" i="2"/>
  <c r="L1713" i="2"/>
  <c r="K1713" i="2"/>
  <c r="K1712" i="2"/>
  <c r="L1712" i="2" s="1"/>
  <c r="L1711" i="2"/>
  <c r="K1711" i="2"/>
  <c r="K1710" i="2"/>
  <c r="L1710" i="2" s="1"/>
  <c r="K1709" i="2"/>
  <c r="L1709" i="2" s="1"/>
  <c r="K1708" i="2"/>
  <c r="L1708" i="2" s="1"/>
  <c r="K1707" i="2"/>
  <c r="L1707" i="2" s="1"/>
  <c r="K1706" i="2"/>
  <c r="L1706" i="2" s="1"/>
  <c r="L1705" i="2"/>
  <c r="K1705" i="2"/>
  <c r="K1704" i="2"/>
  <c r="L1704" i="2" s="1"/>
  <c r="L1703" i="2"/>
  <c r="K1703" i="2"/>
  <c r="L1702" i="2"/>
  <c r="K1702" i="2"/>
  <c r="L1701" i="2"/>
  <c r="K1701" i="2"/>
  <c r="K1700" i="2"/>
  <c r="L1700" i="2" s="1"/>
  <c r="L1699" i="2"/>
  <c r="K1699" i="2"/>
  <c r="K1698" i="2"/>
  <c r="L1698" i="2" s="1"/>
  <c r="L1697" i="2"/>
  <c r="K1697" i="2"/>
  <c r="L1696" i="2"/>
  <c r="K1696" i="2"/>
  <c r="L1695" i="2"/>
  <c r="K1695" i="2"/>
  <c r="L1694" i="2"/>
  <c r="K1694" i="2"/>
  <c r="L1693" i="2"/>
  <c r="K1693" i="2"/>
  <c r="K1692" i="2"/>
  <c r="L1692" i="2" s="1"/>
  <c r="L1691" i="2"/>
  <c r="K1691" i="2"/>
  <c r="L1690" i="2"/>
  <c r="K1690" i="2"/>
  <c r="L1689" i="2"/>
  <c r="K1689" i="2"/>
  <c r="K1688" i="2"/>
  <c r="L1688" i="2" s="1"/>
  <c r="L1687" i="2"/>
  <c r="K1687" i="2"/>
  <c r="K1686" i="2"/>
  <c r="L1686" i="2" s="1"/>
  <c r="L1685" i="2"/>
  <c r="K1685" i="2"/>
  <c r="L1684" i="2"/>
  <c r="K1684" i="2"/>
  <c r="L1683" i="2"/>
  <c r="K1683" i="2"/>
  <c r="K1682" i="2"/>
  <c r="L1682" i="2" s="1"/>
  <c r="L1681" i="2"/>
  <c r="K1681" i="2"/>
  <c r="K1680" i="2"/>
  <c r="L1680" i="2" s="1"/>
  <c r="L1679" i="2"/>
  <c r="K1679" i="2"/>
  <c r="L1678" i="2"/>
  <c r="K1678" i="2"/>
  <c r="L1677" i="2"/>
  <c r="K1677" i="2"/>
  <c r="L1676" i="2"/>
  <c r="K1676" i="2"/>
  <c r="L1675" i="2"/>
  <c r="K1675" i="2"/>
  <c r="K1674" i="2"/>
  <c r="L1674" i="2" s="1"/>
  <c r="L1673" i="2"/>
  <c r="K1673" i="2"/>
  <c r="L1672" i="2"/>
  <c r="K1672" i="2"/>
  <c r="L1671" i="2"/>
  <c r="K1671" i="2"/>
  <c r="K1670" i="2"/>
  <c r="L1670" i="2" s="1"/>
  <c r="L1669" i="2"/>
  <c r="K1669" i="2"/>
  <c r="K1668" i="2"/>
  <c r="L1668" i="2" s="1"/>
  <c r="L1667" i="2"/>
  <c r="K1667" i="2"/>
  <c r="L1666" i="2"/>
  <c r="K1666" i="2"/>
  <c r="L1665" i="2"/>
  <c r="K1665" i="2"/>
  <c r="K1664" i="2"/>
  <c r="L1664" i="2" s="1"/>
  <c r="L1663" i="2"/>
  <c r="K1663" i="2"/>
  <c r="K1662" i="2"/>
  <c r="L1662" i="2" s="1"/>
  <c r="L1661" i="2"/>
  <c r="K1661" i="2"/>
  <c r="L1660" i="2"/>
  <c r="K1660" i="2"/>
  <c r="L1659" i="2"/>
  <c r="K1659" i="2"/>
  <c r="L1658" i="2"/>
  <c r="K1658" i="2"/>
  <c r="L1657" i="2"/>
  <c r="K1657" i="2"/>
  <c r="K1656" i="2"/>
  <c r="L1656" i="2" s="1"/>
  <c r="L1655" i="2"/>
  <c r="K1655" i="2"/>
  <c r="L1654" i="2"/>
  <c r="K1654" i="2"/>
  <c r="L1653" i="2"/>
  <c r="K1653" i="2"/>
  <c r="L1652" i="2"/>
  <c r="K1652" i="2"/>
  <c r="L1651" i="2"/>
  <c r="K1651" i="2"/>
  <c r="K1650" i="2"/>
  <c r="L1650" i="2" s="1"/>
  <c r="L1649" i="2"/>
  <c r="K1649" i="2"/>
  <c r="L1648" i="2"/>
  <c r="K1648" i="2"/>
  <c r="L1647" i="2"/>
  <c r="K1647" i="2"/>
  <c r="K1646" i="2"/>
  <c r="L1646" i="2" s="1"/>
  <c r="L1645" i="2"/>
  <c r="K1645" i="2"/>
  <c r="K1644" i="2"/>
  <c r="L1644" i="2" s="1"/>
  <c r="L1643" i="2"/>
  <c r="K1643" i="2"/>
  <c r="L1642" i="2"/>
  <c r="K1642" i="2"/>
  <c r="L1641" i="2"/>
  <c r="K1641" i="2"/>
  <c r="K1640" i="2"/>
  <c r="L1640" i="2" s="1"/>
  <c r="L1639" i="2"/>
  <c r="K1639" i="2"/>
  <c r="K1638" i="2"/>
  <c r="L1638" i="2" s="1"/>
  <c r="L1637" i="2"/>
  <c r="K1637" i="2"/>
  <c r="L1636" i="2"/>
  <c r="K1636" i="2"/>
  <c r="L1635" i="2"/>
  <c r="K1635" i="2"/>
  <c r="L1634" i="2"/>
  <c r="K1634" i="2"/>
  <c r="L1633" i="2"/>
  <c r="K1633" i="2"/>
  <c r="K1632" i="2"/>
  <c r="L1632" i="2" s="1"/>
  <c r="L1631" i="2"/>
  <c r="K1631" i="2"/>
  <c r="L1630" i="2"/>
  <c r="K1630" i="2"/>
  <c r="L1629" i="2"/>
  <c r="K1629" i="2"/>
  <c r="K1628" i="2"/>
  <c r="L1628" i="2" s="1"/>
  <c r="L1627" i="2"/>
  <c r="K1627" i="2"/>
  <c r="K1626" i="2"/>
  <c r="L1626" i="2" s="1"/>
  <c r="L1625" i="2"/>
  <c r="K1625" i="2"/>
  <c r="L1624" i="2"/>
  <c r="K1624" i="2"/>
  <c r="L1623" i="2"/>
  <c r="K1623" i="2"/>
  <c r="L1622" i="2"/>
  <c r="K1622" i="2"/>
  <c r="L1621" i="2"/>
  <c r="K1621" i="2"/>
  <c r="K1620" i="2"/>
  <c r="L1620" i="2" s="1"/>
  <c r="L1619" i="2"/>
  <c r="K1619" i="2"/>
  <c r="L1618" i="2"/>
  <c r="K1618" i="2"/>
  <c r="L1617" i="2"/>
  <c r="K1617" i="2"/>
  <c r="K1616" i="2"/>
  <c r="L1616" i="2" s="1"/>
  <c r="L1615" i="2"/>
  <c r="K1615" i="2"/>
  <c r="K1614" i="2"/>
  <c r="L1614" i="2" s="1"/>
  <c r="L1613" i="2"/>
  <c r="K1613" i="2"/>
  <c r="L1612" i="2"/>
  <c r="K1612" i="2"/>
  <c r="L1611" i="2"/>
  <c r="K1611" i="2"/>
  <c r="K1610" i="2"/>
  <c r="L1610" i="2" s="1"/>
  <c r="L1609" i="2"/>
  <c r="K1609" i="2"/>
  <c r="K1608" i="2"/>
  <c r="L1608" i="2" s="1"/>
  <c r="L1607" i="2"/>
  <c r="K1607" i="2"/>
  <c r="L1606" i="2"/>
  <c r="K1606" i="2"/>
  <c r="L1605" i="2"/>
  <c r="K1605" i="2"/>
  <c r="L1604" i="2"/>
  <c r="K1604" i="2"/>
  <c r="L1603" i="2"/>
  <c r="K1603" i="2"/>
  <c r="K1602" i="2"/>
  <c r="L1602" i="2" s="1"/>
  <c r="L1601" i="2"/>
  <c r="K1601" i="2"/>
  <c r="L1600" i="2"/>
  <c r="K1600" i="2"/>
  <c r="L1599" i="2"/>
  <c r="K1599" i="2"/>
  <c r="K1598" i="2"/>
  <c r="L1598" i="2" s="1"/>
  <c r="L1597" i="2"/>
  <c r="K1597" i="2"/>
  <c r="K1596" i="2"/>
  <c r="L1596" i="2" s="1"/>
  <c r="L1595" i="2"/>
  <c r="K1595" i="2"/>
  <c r="L1594" i="2"/>
  <c r="K1594" i="2"/>
  <c r="L1593" i="2"/>
  <c r="K1593" i="2"/>
  <c r="K1592" i="2"/>
  <c r="L1592" i="2" s="1"/>
  <c r="L1591" i="2"/>
  <c r="K1591" i="2"/>
  <c r="K1590" i="2"/>
  <c r="L1590" i="2" s="1"/>
  <c r="L1589" i="2"/>
  <c r="K1589" i="2"/>
  <c r="L1588" i="2"/>
  <c r="K1588" i="2"/>
  <c r="L1587" i="2"/>
  <c r="K1587" i="2"/>
  <c r="L1586" i="2"/>
  <c r="K1586" i="2"/>
  <c r="L1585" i="2"/>
  <c r="K1585" i="2"/>
  <c r="K1584" i="2"/>
  <c r="L1584" i="2" s="1"/>
  <c r="L1583" i="2"/>
  <c r="K1583" i="2"/>
  <c r="L1582" i="2"/>
  <c r="K1582" i="2"/>
  <c r="L1581" i="2"/>
  <c r="K1581" i="2"/>
  <c r="L1580" i="2"/>
  <c r="K1580" i="2"/>
  <c r="L1579" i="2"/>
  <c r="K1579" i="2"/>
  <c r="K1578" i="2"/>
  <c r="L1578" i="2" s="1"/>
  <c r="L1577" i="2"/>
  <c r="K1577" i="2"/>
  <c r="L1576" i="2"/>
  <c r="K1576" i="2"/>
  <c r="L1575" i="2"/>
  <c r="K1575" i="2"/>
  <c r="K1574" i="2"/>
  <c r="L1574" i="2" s="1"/>
  <c r="L1573" i="2"/>
  <c r="K1573" i="2"/>
  <c r="K1572" i="2"/>
  <c r="L1572" i="2" s="1"/>
  <c r="L1571" i="2"/>
  <c r="K1571" i="2"/>
  <c r="L1570" i="2"/>
  <c r="K1570" i="2"/>
  <c r="L1569" i="2"/>
  <c r="K1569" i="2"/>
  <c r="K1568" i="2"/>
  <c r="L1568" i="2" s="1"/>
  <c r="L1567" i="2"/>
  <c r="K1567" i="2"/>
  <c r="K1566" i="2"/>
  <c r="L1566" i="2" s="1"/>
  <c r="L1565" i="2"/>
  <c r="K1565" i="2"/>
  <c r="L1564" i="2"/>
  <c r="K1564" i="2"/>
  <c r="L1563" i="2"/>
  <c r="K1563" i="2"/>
  <c r="L1562" i="2"/>
  <c r="K1562" i="2"/>
  <c r="L1561" i="2"/>
  <c r="K1561" i="2"/>
  <c r="K1560" i="2"/>
  <c r="L1560" i="2" s="1"/>
  <c r="L1559" i="2"/>
  <c r="K1559" i="2"/>
  <c r="L1558" i="2"/>
  <c r="K1558" i="2"/>
  <c r="L1557" i="2"/>
  <c r="K1557" i="2"/>
  <c r="K1556" i="2"/>
  <c r="L1556" i="2" s="1"/>
  <c r="L1555" i="2"/>
  <c r="K1555" i="2"/>
  <c r="K1554" i="2"/>
  <c r="L1554" i="2" s="1"/>
  <c r="L1553" i="2"/>
  <c r="K1553" i="2"/>
  <c r="L1552" i="2"/>
  <c r="K1552" i="2"/>
  <c r="L1551" i="2"/>
  <c r="K1551" i="2"/>
  <c r="L1550" i="2"/>
  <c r="K1550" i="2"/>
  <c r="L1549" i="2"/>
  <c r="K1549" i="2"/>
  <c r="K1548" i="2"/>
  <c r="L1548" i="2" s="1"/>
  <c r="L1547" i="2"/>
  <c r="K1547" i="2"/>
  <c r="L1546" i="2"/>
  <c r="K1546" i="2"/>
  <c r="L1545" i="2"/>
  <c r="K1545" i="2"/>
  <c r="K1544" i="2"/>
  <c r="L1544" i="2" s="1"/>
  <c r="L1543" i="2"/>
  <c r="K1543" i="2"/>
  <c r="K1542" i="2"/>
  <c r="L1542" i="2" s="1"/>
  <c r="L1541" i="2"/>
  <c r="K1541" i="2"/>
  <c r="L1540" i="2"/>
  <c r="K1540" i="2"/>
  <c r="L1539" i="2"/>
  <c r="K1539" i="2"/>
  <c r="K1538" i="2"/>
  <c r="L1538" i="2" s="1"/>
  <c r="L1537" i="2"/>
  <c r="K1537" i="2"/>
  <c r="K1536" i="2"/>
  <c r="L1536" i="2" s="1"/>
  <c r="L1535" i="2"/>
  <c r="K1535" i="2"/>
  <c r="L1534" i="2"/>
  <c r="K1534" i="2"/>
  <c r="L1533" i="2"/>
  <c r="K1533" i="2"/>
  <c r="L1532" i="2"/>
  <c r="K1532" i="2"/>
  <c r="L1531" i="2"/>
  <c r="K1531" i="2"/>
  <c r="K1530" i="2"/>
  <c r="L1530" i="2" s="1"/>
  <c r="L1529" i="2"/>
  <c r="K1529" i="2"/>
  <c r="L1528" i="2"/>
  <c r="K1528" i="2"/>
  <c r="L1527" i="2"/>
  <c r="K1527" i="2"/>
  <c r="K1526" i="2"/>
  <c r="L1526" i="2" s="1"/>
  <c r="L1525" i="2"/>
  <c r="K1525" i="2"/>
  <c r="K1524" i="2"/>
  <c r="L1524" i="2" s="1"/>
  <c r="L1523" i="2"/>
  <c r="K1523" i="2"/>
  <c r="L1522" i="2"/>
  <c r="K1522" i="2"/>
  <c r="L1521" i="2"/>
  <c r="K1521" i="2"/>
  <c r="K1520" i="2"/>
  <c r="L1520" i="2" s="1"/>
  <c r="L1519" i="2"/>
  <c r="K1519" i="2"/>
  <c r="K1518" i="2"/>
  <c r="L1518" i="2" s="1"/>
  <c r="L1517" i="2"/>
  <c r="K1517" i="2"/>
  <c r="L1516" i="2"/>
  <c r="K1516" i="2"/>
  <c r="L1515" i="2"/>
  <c r="K1515" i="2"/>
  <c r="L1514" i="2"/>
  <c r="K1514" i="2"/>
  <c r="L1513" i="2"/>
  <c r="K1513" i="2"/>
  <c r="K1512" i="2"/>
  <c r="L1512" i="2" s="1"/>
  <c r="L1511" i="2"/>
  <c r="K1511" i="2"/>
  <c r="L1510" i="2"/>
  <c r="K1510" i="2"/>
  <c r="L1509" i="2"/>
  <c r="K1509" i="2"/>
  <c r="L1508" i="2"/>
  <c r="K1508" i="2"/>
  <c r="L1507" i="2"/>
  <c r="K1507" i="2"/>
  <c r="K1506" i="2"/>
  <c r="L1506" i="2" s="1"/>
  <c r="L1505" i="2"/>
  <c r="K1505" i="2"/>
  <c r="L1504" i="2"/>
  <c r="K1504" i="2"/>
  <c r="L1503" i="2"/>
  <c r="K1503" i="2"/>
  <c r="K1502" i="2"/>
  <c r="L1502" i="2" s="1"/>
  <c r="L1501" i="2"/>
  <c r="K1501" i="2"/>
  <c r="K1500" i="2"/>
  <c r="L1500" i="2" s="1"/>
  <c r="L1499" i="2"/>
  <c r="K1499" i="2"/>
  <c r="L1498" i="2"/>
  <c r="K1498" i="2"/>
  <c r="L1497" i="2"/>
  <c r="K1497" i="2"/>
  <c r="K1496" i="2"/>
  <c r="L1496" i="2" s="1"/>
  <c r="L1495" i="2"/>
  <c r="K1495" i="2"/>
  <c r="K1494" i="2"/>
  <c r="L1494" i="2" s="1"/>
  <c r="L1493" i="2"/>
  <c r="K1493" i="2"/>
  <c r="L1492" i="2"/>
  <c r="K1492" i="2"/>
  <c r="L1491" i="2"/>
  <c r="K1491" i="2"/>
  <c r="L1490" i="2"/>
  <c r="K1490" i="2"/>
  <c r="L1489" i="2"/>
  <c r="K1489" i="2"/>
  <c r="K1488" i="2"/>
  <c r="L1488" i="2" s="1"/>
  <c r="L1487" i="2"/>
  <c r="K1487" i="2"/>
  <c r="L1486" i="2"/>
  <c r="K1486" i="2"/>
  <c r="L1485" i="2"/>
  <c r="K1485" i="2"/>
  <c r="K1484" i="2"/>
  <c r="L1484" i="2" s="1"/>
  <c r="L1483" i="2"/>
  <c r="K1483" i="2"/>
  <c r="K1482" i="2"/>
  <c r="L1482" i="2" s="1"/>
  <c r="L1481" i="2"/>
  <c r="K1481" i="2"/>
  <c r="L1480" i="2"/>
  <c r="K1480" i="2"/>
  <c r="L1479" i="2"/>
  <c r="K1479" i="2"/>
  <c r="L1478" i="2"/>
  <c r="K1478" i="2"/>
  <c r="L1477" i="2"/>
  <c r="K1477" i="2"/>
  <c r="K1476" i="2"/>
  <c r="L1476" i="2" s="1"/>
  <c r="L1475" i="2"/>
  <c r="K1475" i="2"/>
  <c r="L1474" i="2"/>
  <c r="K1474" i="2"/>
  <c r="L1473" i="2"/>
  <c r="K1473" i="2"/>
  <c r="K1472" i="2"/>
  <c r="L1472" i="2" s="1"/>
  <c r="L1471" i="2"/>
  <c r="K1471" i="2"/>
  <c r="K1470" i="2"/>
  <c r="L1470" i="2" s="1"/>
  <c r="L1469" i="2"/>
  <c r="K1469" i="2"/>
  <c r="L1468" i="2"/>
  <c r="K1468" i="2"/>
  <c r="K1467" i="2"/>
  <c r="L1467" i="2" s="1"/>
  <c r="K1466" i="2"/>
  <c r="L1466" i="2" s="1"/>
  <c r="L1465" i="2"/>
  <c r="K1465" i="2"/>
  <c r="K1464" i="2"/>
  <c r="L1464" i="2" s="1"/>
  <c r="L1463" i="2"/>
  <c r="K1463" i="2"/>
  <c r="L1462" i="2"/>
  <c r="K1462" i="2"/>
  <c r="K1461" i="2"/>
  <c r="L1461" i="2" s="1"/>
  <c r="L1460" i="2"/>
  <c r="K1460" i="2"/>
  <c r="L1459" i="2"/>
  <c r="K1459" i="2"/>
  <c r="K1458" i="2"/>
  <c r="L1458" i="2" s="1"/>
  <c r="L1457" i="2"/>
  <c r="K1457" i="2"/>
  <c r="L1456" i="2"/>
  <c r="K1456" i="2"/>
  <c r="L1455" i="2"/>
  <c r="K1455" i="2"/>
  <c r="K1454" i="2"/>
  <c r="L1454" i="2" s="1"/>
  <c r="L1453" i="2"/>
  <c r="K1453" i="2"/>
  <c r="K1452" i="2"/>
  <c r="L1452" i="2" s="1"/>
  <c r="L1451" i="2"/>
  <c r="K1451" i="2"/>
  <c r="L1450" i="2"/>
  <c r="K1450" i="2"/>
  <c r="L1449" i="2"/>
  <c r="K1449" i="2"/>
  <c r="K1448" i="2"/>
  <c r="L1448" i="2" s="1"/>
  <c r="L1447" i="2"/>
  <c r="K1447" i="2"/>
  <c r="K1446" i="2"/>
  <c r="L1446" i="2" s="1"/>
  <c r="L1445" i="2"/>
  <c r="K1445" i="2"/>
  <c r="L1444" i="2"/>
  <c r="K1444" i="2"/>
  <c r="K1443" i="2"/>
  <c r="L1443" i="2" s="1"/>
  <c r="L1442" i="2"/>
  <c r="K1442" i="2"/>
  <c r="L1441" i="2"/>
  <c r="K1441" i="2"/>
  <c r="K1440" i="2"/>
  <c r="L1440" i="2" s="1"/>
  <c r="L1439" i="2"/>
  <c r="K1439" i="2"/>
  <c r="L1438" i="2"/>
  <c r="K1438" i="2"/>
  <c r="K1437" i="2"/>
  <c r="L1437" i="2" s="1"/>
  <c r="L1436" i="2"/>
  <c r="K1436" i="2"/>
  <c r="L1435" i="2"/>
  <c r="K1435" i="2"/>
  <c r="K1434" i="2"/>
  <c r="L1434" i="2" s="1"/>
  <c r="L1433" i="2"/>
  <c r="K1433" i="2"/>
  <c r="L1432" i="2"/>
  <c r="K1432" i="2"/>
  <c r="L1431" i="2"/>
  <c r="K1431" i="2"/>
  <c r="K1430" i="2"/>
  <c r="L1430" i="2" s="1"/>
  <c r="L1429" i="2"/>
  <c r="K1429" i="2"/>
  <c r="K1428" i="2"/>
  <c r="L1428" i="2" s="1"/>
  <c r="L1427" i="2"/>
  <c r="K1427" i="2"/>
  <c r="L1426" i="2"/>
  <c r="K1426" i="2"/>
  <c r="K1425" i="2"/>
  <c r="L1425" i="2" s="1"/>
  <c r="K1424" i="2"/>
  <c r="L1424" i="2" s="1"/>
  <c r="L1423" i="2"/>
  <c r="K1423" i="2"/>
  <c r="K1422" i="2"/>
  <c r="L1422" i="2" s="1"/>
  <c r="L1421" i="2"/>
  <c r="K1421" i="2"/>
  <c r="L1420" i="2"/>
  <c r="K1420" i="2"/>
  <c r="L1419" i="2"/>
  <c r="K1419" i="2"/>
  <c r="L1418" i="2"/>
  <c r="K1418" i="2"/>
  <c r="L1417" i="2"/>
  <c r="K1417" i="2"/>
  <c r="K1416" i="2"/>
  <c r="L1416" i="2" s="1"/>
  <c r="L1415" i="2"/>
  <c r="K1415" i="2"/>
  <c r="L1414" i="2"/>
  <c r="K1414" i="2"/>
  <c r="L1413" i="2"/>
  <c r="K1413" i="2"/>
  <c r="K1412" i="2"/>
  <c r="L1412" i="2" s="1"/>
  <c r="L1411" i="2"/>
  <c r="K1411" i="2"/>
  <c r="K1410" i="2"/>
  <c r="L1410" i="2" s="1"/>
  <c r="L1409" i="2"/>
  <c r="K1409" i="2"/>
  <c r="L1408" i="2"/>
  <c r="K1408" i="2"/>
  <c r="K1407" i="2"/>
  <c r="L1407" i="2" s="1"/>
  <c r="L1406" i="2"/>
  <c r="K1406" i="2"/>
  <c r="L1405" i="2"/>
  <c r="K1405" i="2"/>
  <c r="K1404" i="2"/>
  <c r="L1404" i="2" s="1"/>
  <c r="L1403" i="2"/>
  <c r="K1403" i="2"/>
  <c r="K1402" i="2"/>
  <c r="L1402" i="2" s="1"/>
  <c r="L1401" i="2"/>
  <c r="K1401" i="2"/>
  <c r="K1400" i="2"/>
  <c r="L1400" i="2" s="1"/>
  <c r="L1399" i="2"/>
  <c r="K1399" i="2"/>
  <c r="K1398" i="2"/>
  <c r="L1398" i="2" s="1"/>
  <c r="L1397" i="2"/>
  <c r="K1397" i="2"/>
  <c r="L1396" i="2"/>
  <c r="K1396" i="2"/>
  <c r="K1395" i="2"/>
  <c r="L1395" i="2" s="1"/>
  <c r="K1394" i="2"/>
  <c r="L1394" i="2" s="1"/>
  <c r="L1393" i="2"/>
  <c r="K1393" i="2"/>
  <c r="K1392" i="2"/>
  <c r="L1392" i="2" s="1"/>
  <c r="L1391" i="2"/>
  <c r="K1391" i="2"/>
  <c r="L1390" i="2"/>
  <c r="K1390" i="2"/>
  <c r="K1389" i="2"/>
  <c r="L1389" i="2" s="1"/>
  <c r="L1388" i="2"/>
  <c r="K1388" i="2"/>
  <c r="L1387" i="2"/>
  <c r="K1387" i="2"/>
  <c r="K1386" i="2"/>
  <c r="L1386" i="2" s="1"/>
  <c r="L1385" i="2"/>
  <c r="K1385" i="2"/>
  <c r="K1384" i="2"/>
  <c r="L1384" i="2" s="1"/>
  <c r="L1383" i="2"/>
  <c r="K1383" i="2"/>
  <c r="K1382" i="2"/>
  <c r="L1382" i="2" s="1"/>
  <c r="L1381" i="2"/>
  <c r="K1381" i="2"/>
  <c r="K1380" i="2"/>
  <c r="L1380" i="2" s="1"/>
  <c r="L1379" i="2"/>
  <c r="K1379" i="2"/>
  <c r="K1378" i="2"/>
  <c r="L1378" i="2" s="1"/>
  <c r="L1377" i="2"/>
  <c r="K1377" i="2"/>
  <c r="K1376" i="2"/>
  <c r="L1376" i="2" s="1"/>
  <c r="L1375" i="2"/>
  <c r="K1375" i="2"/>
  <c r="K1374" i="2"/>
  <c r="L1374" i="2" s="1"/>
  <c r="R1373" i="2"/>
  <c r="Q1373" i="2"/>
  <c r="P1373" i="2"/>
  <c r="K1373" i="2"/>
  <c r="L1373" i="2" s="1"/>
  <c r="R1372" i="2"/>
  <c r="Q1372" i="2"/>
  <c r="P1372" i="2"/>
  <c r="L1372" i="2"/>
  <c r="K1372" i="2"/>
  <c r="R1371" i="2"/>
  <c r="Q1371" i="2"/>
  <c r="P1371" i="2"/>
  <c r="K1371" i="2"/>
  <c r="L1371" i="2" s="1"/>
  <c r="R1370" i="2"/>
  <c r="Q1370" i="2"/>
  <c r="P1370" i="2"/>
  <c r="L1370" i="2"/>
  <c r="K1370" i="2"/>
  <c r="R1369" i="2"/>
  <c r="Q1369" i="2"/>
  <c r="P1369" i="2"/>
  <c r="K1369" i="2"/>
  <c r="L1369" i="2" s="1"/>
  <c r="R1368" i="2"/>
  <c r="Q1368" i="2"/>
  <c r="P1368" i="2"/>
  <c r="L1368" i="2"/>
  <c r="K1368" i="2"/>
  <c r="R1367" i="2"/>
  <c r="Q1367" i="2"/>
  <c r="P1367" i="2"/>
  <c r="L1367" i="2"/>
  <c r="K1367" i="2"/>
  <c r="R1366" i="2"/>
  <c r="Q1366" i="2"/>
  <c r="P1366" i="2"/>
  <c r="L1366" i="2"/>
  <c r="K1366" i="2"/>
  <c r="R1365" i="2"/>
  <c r="Q1365" i="2"/>
  <c r="P1365" i="2"/>
  <c r="L1365" i="2"/>
  <c r="K1365" i="2"/>
  <c r="R1364" i="2"/>
  <c r="Q1364" i="2"/>
  <c r="P1364" i="2"/>
  <c r="L1364" i="2"/>
  <c r="K1364" i="2"/>
  <c r="R1363" i="2"/>
  <c r="Q1363" i="2"/>
  <c r="P1363" i="2"/>
  <c r="K1363" i="2"/>
  <c r="L1363" i="2" s="1"/>
  <c r="R1362" i="2"/>
  <c r="Q1362" i="2"/>
  <c r="P1362" i="2"/>
  <c r="K1362" i="2"/>
  <c r="L1362" i="2" s="1"/>
  <c r="R1361" i="2"/>
  <c r="Q1361" i="2"/>
  <c r="P1361" i="2"/>
  <c r="L1361" i="2"/>
  <c r="K1361" i="2"/>
  <c r="R1360" i="2"/>
  <c r="Q1360" i="2"/>
  <c r="P1360" i="2"/>
  <c r="L1360" i="2"/>
  <c r="K1360" i="2"/>
  <c r="R1359" i="2"/>
  <c r="Q1359" i="2"/>
  <c r="P1359" i="2"/>
  <c r="K1359" i="2"/>
  <c r="L1359" i="2" s="1"/>
  <c r="R1358" i="2"/>
  <c r="Q1358" i="2"/>
  <c r="P1358" i="2"/>
  <c r="K1358" i="2"/>
  <c r="L1358" i="2" s="1"/>
  <c r="R1357" i="2"/>
  <c r="Q1357" i="2"/>
  <c r="P1357" i="2"/>
  <c r="K1357" i="2"/>
  <c r="L1357" i="2" s="1"/>
  <c r="R1356" i="2"/>
  <c r="Q1356" i="2"/>
  <c r="P1356" i="2"/>
  <c r="K1356" i="2"/>
  <c r="L1356" i="2" s="1"/>
  <c r="R1355" i="2"/>
  <c r="Q1355" i="2"/>
  <c r="P1355" i="2"/>
  <c r="L1355" i="2"/>
  <c r="K1355" i="2"/>
  <c r="R1354" i="2"/>
  <c r="Q1354" i="2"/>
  <c r="P1354" i="2"/>
  <c r="L1354" i="2"/>
  <c r="K1354" i="2"/>
  <c r="R1353" i="2"/>
  <c r="Q1353" i="2"/>
  <c r="P1353" i="2"/>
  <c r="K1353" i="2"/>
  <c r="L1353" i="2" s="1"/>
  <c r="R1352" i="2"/>
  <c r="Q1352" i="2"/>
  <c r="P1352" i="2"/>
  <c r="L1352" i="2"/>
  <c r="K1352" i="2"/>
  <c r="R1351" i="2"/>
  <c r="Q1351" i="2"/>
  <c r="P1351" i="2"/>
  <c r="L1351" i="2"/>
  <c r="K1351" i="2"/>
  <c r="R1350" i="2"/>
  <c r="Q1350" i="2"/>
  <c r="P1350" i="2"/>
  <c r="K1350" i="2"/>
  <c r="L1350" i="2" s="1"/>
  <c r="R1349" i="2"/>
  <c r="Q1349" i="2"/>
  <c r="P1349" i="2"/>
  <c r="K1349" i="2"/>
  <c r="L1349" i="2" s="1"/>
  <c r="R1348" i="2"/>
  <c r="Q1348" i="2"/>
  <c r="P1348" i="2"/>
  <c r="L1348" i="2"/>
  <c r="K1348" i="2"/>
  <c r="R1347" i="2"/>
  <c r="Q1347" i="2"/>
  <c r="P1347" i="2"/>
  <c r="L1347" i="2"/>
  <c r="K1347" i="2"/>
  <c r="R1346" i="2"/>
  <c r="Q1346" i="2"/>
  <c r="P1346" i="2"/>
  <c r="L1346" i="2"/>
  <c r="K1346" i="2"/>
  <c r="R1345" i="2"/>
  <c r="Q1345" i="2"/>
  <c r="P1345" i="2"/>
  <c r="K1345" i="2"/>
  <c r="L1345" i="2" s="1"/>
  <c r="R1344" i="2"/>
  <c r="Q1344" i="2"/>
  <c r="P1344" i="2"/>
  <c r="L1344" i="2"/>
  <c r="K1344" i="2"/>
  <c r="R1343" i="2"/>
  <c r="Q1343" i="2"/>
  <c r="P1343" i="2"/>
  <c r="L1343" i="2"/>
  <c r="K1343" i="2"/>
  <c r="R1342" i="2"/>
  <c r="Q1342" i="2"/>
  <c r="P1342" i="2"/>
  <c r="K1342" i="2"/>
  <c r="L1342" i="2" s="1"/>
  <c r="R1341" i="2"/>
  <c r="Q1341" i="2"/>
  <c r="P1341" i="2"/>
  <c r="K1341" i="2"/>
  <c r="L1341" i="2" s="1"/>
  <c r="R1340" i="2"/>
  <c r="Q1340" i="2"/>
  <c r="P1340" i="2"/>
  <c r="K1340" i="2"/>
  <c r="L1340" i="2" s="1"/>
  <c r="R1339" i="2"/>
  <c r="Q1339" i="2"/>
  <c r="P1339" i="2"/>
  <c r="K1339" i="2"/>
  <c r="L1339" i="2" s="1"/>
  <c r="R1338" i="2"/>
  <c r="Q1338" i="2"/>
  <c r="P1338" i="2"/>
  <c r="K1338" i="2"/>
  <c r="L1338" i="2" s="1"/>
  <c r="R1337" i="2"/>
  <c r="Q1337" i="2"/>
  <c r="P1337" i="2"/>
  <c r="K1337" i="2"/>
  <c r="L1337" i="2" s="1"/>
  <c r="R1336" i="2"/>
  <c r="Q1336" i="2"/>
  <c r="P1336" i="2"/>
  <c r="L1336" i="2"/>
  <c r="K1336" i="2"/>
  <c r="R1335" i="2"/>
  <c r="Q1335" i="2"/>
  <c r="P1335" i="2"/>
  <c r="K1335" i="2"/>
  <c r="L1335" i="2" s="1"/>
  <c r="R1334" i="2"/>
  <c r="Q1334" i="2"/>
  <c r="P1334" i="2"/>
  <c r="K1334" i="2"/>
  <c r="L1334" i="2" s="1"/>
  <c r="R1333" i="2"/>
  <c r="Q1333" i="2"/>
  <c r="P1333" i="2"/>
  <c r="L1333" i="2"/>
  <c r="K1333" i="2"/>
  <c r="R1332" i="2"/>
  <c r="Q1332" i="2"/>
  <c r="P1332" i="2"/>
  <c r="K1332" i="2"/>
  <c r="L1332" i="2" s="1"/>
  <c r="R1331" i="2"/>
  <c r="Q1331" i="2"/>
  <c r="P1331" i="2"/>
  <c r="L1331" i="2"/>
  <c r="K1331" i="2"/>
  <c r="R1330" i="2"/>
  <c r="Q1330" i="2"/>
  <c r="P1330" i="2"/>
  <c r="L1330" i="2"/>
  <c r="K1330" i="2"/>
  <c r="R1329" i="2"/>
  <c r="Q1329" i="2"/>
  <c r="P1329" i="2"/>
  <c r="L1329" i="2"/>
  <c r="K1329" i="2"/>
  <c r="R1328" i="2"/>
  <c r="Q1328" i="2"/>
  <c r="P1328" i="2"/>
  <c r="K1328" i="2"/>
  <c r="L1328" i="2" s="1"/>
  <c r="R1327" i="2"/>
  <c r="Q1327" i="2"/>
  <c r="P1327" i="2"/>
  <c r="L1327" i="2"/>
  <c r="K1327" i="2"/>
  <c r="R1326" i="2"/>
  <c r="Q1326" i="2"/>
  <c r="P1326" i="2"/>
  <c r="K1326" i="2"/>
  <c r="L1326" i="2" s="1"/>
  <c r="R1325" i="2"/>
  <c r="Q1325" i="2"/>
  <c r="P1325" i="2"/>
  <c r="L1325" i="2"/>
  <c r="K1325" i="2"/>
  <c r="R1324" i="2"/>
  <c r="Q1324" i="2"/>
  <c r="P1324" i="2"/>
  <c r="L1324" i="2"/>
  <c r="K1324" i="2"/>
  <c r="R1323" i="2"/>
  <c r="Q1323" i="2"/>
  <c r="P1323" i="2"/>
  <c r="K1323" i="2"/>
  <c r="L1323" i="2" s="1"/>
  <c r="R1322" i="2"/>
  <c r="Q1322" i="2"/>
  <c r="P1322" i="2"/>
  <c r="L1322" i="2"/>
  <c r="K1322" i="2"/>
  <c r="R1321" i="2"/>
  <c r="Q1321" i="2"/>
  <c r="P1321" i="2"/>
  <c r="L1321" i="2"/>
  <c r="K1321" i="2"/>
  <c r="R1320" i="2"/>
  <c r="Q1320" i="2"/>
  <c r="P1320" i="2"/>
  <c r="K1320" i="2"/>
  <c r="L1320" i="2" s="1"/>
  <c r="R1319" i="2"/>
  <c r="Q1319" i="2"/>
  <c r="P1319" i="2"/>
  <c r="L1319" i="2"/>
  <c r="K1319" i="2"/>
  <c r="R1318" i="2"/>
  <c r="Q1318" i="2"/>
  <c r="P1318" i="2"/>
  <c r="K1318" i="2"/>
  <c r="L1318" i="2" s="1"/>
  <c r="R1317" i="2"/>
  <c r="Q1317" i="2"/>
  <c r="P1317" i="2"/>
  <c r="K1317" i="2"/>
  <c r="L1317" i="2" s="1"/>
  <c r="R1316" i="2"/>
  <c r="Q1316" i="2"/>
  <c r="P1316" i="2"/>
  <c r="L1316" i="2"/>
  <c r="K1316" i="2"/>
  <c r="R1315" i="2"/>
  <c r="Q1315" i="2"/>
  <c r="P1315" i="2"/>
  <c r="L1315" i="2"/>
  <c r="K1315" i="2"/>
  <c r="R1314" i="2"/>
  <c r="Q1314" i="2"/>
  <c r="P1314" i="2"/>
  <c r="K1314" i="2"/>
  <c r="L1314" i="2" s="1"/>
  <c r="R1313" i="2"/>
  <c r="Q1313" i="2"/>
  <c r="P1313" i="2"/>
  <c r="K1313" i="2"/>
  <c r="L1313" i="2" s="1"/>
  <c r="R1312" i="2"/>
  <c r="Q1312" i="2"/>
  <c r="P1312" i="2"/>
  <c r="L1312" i="2"/>
  <c r="K1312" i="2"/>
  <c r="R1311" i="2"/>
  <c r="Q1311" i="2"/>
  <c r="P1311" i="2"/>
  <c r="L1311" i="2"/>
  <c r="K1311" i="2"/>
  <c r="R1310" i="2"/>
  <c r="Q1310" i="2"/>
  <c r="P1310" i="2"/>
  <c r="K1310" i="2"/>
  <c r="L1310" i="2" s="1"/>
  <c r="R1309" i="2"/>
  <c r="Q1309" i="2"/>
  <c r="P1309" i="2"/>
  <c r="L1309" i="2"/>
  <c r="K1309" i="2"/>
  <c r="R1308" i="2"/>
  <c r="Q1308" i="2"/>
  <c r="P1308" i="2"/>
  <c r="L1308" i="2"/>
  <c r="K1308" i="2"/>
  <c r="R1307" i="2"/>
  <c r="Q1307" i="2"/>
  <c r="P1307" i="2"/>
  <c r="K1307" i="2"/>
  <c r="L1307" i="2" s="1"/>
  <c r="R1306" i="2"/>
  <c r="Q1306" i="2"/>
  <c r="P1306" i="2"/>
  <c r="L1306" i="2"/>
  <c r="K1306" i="2"/>
  <c r="R1305" i="2"/>
  <c r="Q1305" i="2"/>
  <c r="P1305" i="2"/>
  <c r="K1305" i="2"/>
  <c r="L1305" i="2" s="1"/>
  <c r="R1304" i="2"/>
  <c r="Q1304" i="2"/>
  <c r="P1304" i="2"/>
  <c r="L1304" i="2"/>
  <c r="K1304" i="2"/>
  <c r="R1303" i="2"/>
  <c r="Q1303" i="2"/>
  <c r="P1303" i="2"/>
  <c r="L1303" i="2"/>
  <c r="K1303" i="2"/>
  <c r="R1302" i="2"/>
  <c r="Q1302" i="2"/>
  <c r="P1302" i="2"/>
  <c r="K1302" i="2"/>
  <c r="L1302" i="2" s="1"/>
  <c r="K1301" i="2"/>
  <c r="L1301" i="2" s="1"/>
  <c r="L1300" i="2"/>
  <c r="K1300" i="2"/>
  <c r="K1299" i="2"/>
  <c r="L1299" i="2" s="1"/>
  <c r="L1298" i="2"/>
  <c r="K1298" i="2"/>
  <c r="L1297" i="2"/>
  <c r="K1297" i="2"/>
  <c r="K1296" i="2"/>
  <c r="L1296" i="2" s="1"/>
  <c r="L1295" i="2"/>
  <c r="K1295" i="2"/>
  <c r="L1294" i="2"/>
  <c r="K1294" i="2"/>
  <c r="L1293" i="2"/>
  <c r="K1293" i="2"/>
  <c r="K1292" i="2"/>
  <c r="L1292" i="2" s="1"/>
  <c r="L1291" i="2"/>
  <c r="K1291" i="2"/>
  <c r="K1290" i="2"/>
  <c r="L1290" i="2" s="1"/>
  <c r="K1289" i="2"/>
  <c r="L1289" i="2" s="1"/>
  <c r="K1288" i="2"/>
  <c r="L1288" i="2" s="1"/>
  <c r="L1287" i="2"/>
  <c r="K1287" i="2"/>
  <c r="K1286" i="2"/>
  <c r="L1286" i="2" s="1"/>
  <c r="L1285" i="2"/>
  <c r="K1285" i="2"/>
  <c r="K1284" i="2"/>
  <c r="L1284" i="2" s="1"/>
  <c r="L1283" i="2"/>
  <c r="K1283" i="2"/>
  <c r="L1282" i="2"/>
  <c r="K1282" i="2"/>
  <c r="L1281" i="2"/>
  <c r="K1281" i="2"/>
  <c r="L1280" i="2"/>
  <c r="K1280" i="2"/>
  <c r="L1279" i="2"/>
  <c r="K1279" i="2"/>
  <c r="K1278" i="2"/>
  <c r="L1278" i="2" s="1"/>
  <c r="K1277" i="2"/>
  <c r="L1277" i="2" s="1"/>
  <c r="K1276" i="2"/>
  <c r="L1276" i="2" s="1"/>
  <c r="K1275" i="2"/>
  <c r="L1275" i="2" s="1"/>
  <c r="L1274" i="2"/>
  <c r="K1274" i="2"/>
  <c r="L1273" i="2"/>
  <c r="K1273" i="2"/>
  <c r="K1272" i="2"/>
  <c r="L1272" i="2" s="1"/>
  <c r="K1271" i="2"/>
  <c r="L1271" i="2" s="1"/>
  <c r="L1270" i="2"/>
  <c r="K1270" i="2"/>
  <c r="L1269" i="2"/>
  <c r="K1269" i="2"/>
  <c r="L1268" i="2"/>
  <c r="K1268" i="2"/>
  <c r="L1267" i="2"/>
  <c r="K1267" i="2"/>
  <c r="K1266" i="2"/>
  <c r="L1266" i="2" s="1"/>
  <c r="L1265" i="2"/>
  <c r="K1265" i="2"/>
  <c r="L1264" i="2"/>
  <c r="K1264" i="2"/>
  <c r="K1263" i="2"/>
  <c r="L1263" i="2" s="1"/>
  <c r="K1262" i="2"/>
  <c r="L1262" i="2" s="1"/>
  <c r="L1261" i="2"/>
  <c r="K1261" i="2"/>
  <c r="K1260" i="2"/>
  <c r="L1260" i="2" s="1"/>
  <c r="K1259" i="2"/>
  <c r="L1259" i="2" s="1"/>
  <c r="K1258" i="2"/>
  <c r="L1258" i="2" s="1"/>
  <c r="L1257" i="2"/>
  <c r="K1257" i="2"/>
  <c r="L1256" i="2"/>
  <c r="K1256" i="2"/>
  <c r="L1255" i="2"/>
  <c r="K1255" i="2"/>
  <c r="K1254" i="2"/>
  <c r="L1254" i="2" s="1"/>
  <c r="K1253" i="2"/>
  <c r="L1253" i="2" s="1"/>
  <c r="L1252" i="2"/>
  <c r="K1252" i="2"/>
  <c r="K1251" i="2"/>
  <c r="L1251" i="2" s="1"/>
  <c r="K1250" i="2"/>
  <c r="L1250" i="2" s="1"/>
  <c r="L1249" i="2"/>
  <c r="K1249" i="2"/>
  <c r="K1248" i="2"/>
  <c r="L1248" i="2" s="1"/>
  <c r="L1247" i="2"/>
  <c r="K1247" i="2"/>
  <c r="K1246" i="2"/>
  <c r="L1246" i="2" s="1"/>
  <c r="K1245" i="2"/>
  <c r="L1245" i="2" s="1"/>
  <c r="L1244" i="2"/>
  <c r="K1244" i="2"/>
  <c r="L1243" i="2"/>
  <c r="K1243" i="2"/>
  <c r="K1242" i="2"/>
  <c r="L1242" i="2" s="1"/>
  <c r="K1241" i="2"/>
  <c r="L1241" i="2" s="1"/>
  <c r="K1240" i="2"/>
  <c r="L1240" i="2" s="1"/>
  <c r="L1239" i="2"/>
  <c r="K1239" i="2"/>
  <c r="K1238" i="2"/>
  <c r="L1238" i="2" s="1"/>
  <c r="L1237" i="2"/>
  <c r="K1237" i="2"/>
  <c r="K1236" i="2"/>
  <c r="L1236" i="2" s="1"/>
  <c r="L1235" i="2"/>
  <c r="K1235" i="2"/>
  <c r="L1234" i="2"/>
  <c r="K1234" i="2"/>
  <c r="K1233" i="2"/>
  <c r="L1233" i="2" s="1"/>
  <c r="K1232" i="2"/>
  <c r="L1232" i="2" s="1"/>
  <c r="L1231" i="2"/>
  <c r="K1231" i="2"/>
  <c r="L1230" i="2"/>
  <c r="K1230" i="2"/>
  <c r="K1229" i="2"/>
  <c r="L1229" i="2" s="1"/>
  <c r="L1228" i="2"/>
  <c r="K1228" i="2"/>
  <c r="K1227" i="2"/>
  <c r="L1227" i="2" s="1"/>
  <c r="K1226" i="2"/>
  <c r="L1226" i="2" s="1"/>
  <c r="L1225" i="2"/>
  <c r="K1225" i="2"/>
  <c r="L1224" i="2"/>
  <c r="K1224" i="2"/>
  <c r="K1223" i="2"/>
  <c r="L1223" i="2" s="1"/>
  <c r="L1222" i="2"/>
  <c r="K1222" i="2"/>
  <c r="K1221" i="2"/>
  <c r="L1221" i="2" s="1"/>
  <c r="K1220" i="2"/>
  <c r="L1220" i="2" s="1"/>
  <c r="L1219" i="2"/>
  <c r="K1219" i="2"/>
  <c r="L1218" i="2"/>
  <c r="K1218" i="2"/>
  <c r="L1217" i="2"/>
  <c r="K1217" i="2"/>
  <c r="L1216" i="2"/>
  <c r="K1216" i="2"/>
  <c r="K1215" i="2"/>
  <c r="L1215" i="2" s="1"/>
  <c r="K1214" i="2"/>
  <c r="L1214" i="2" s="1"/>
  <c r="L1213" i="2"/>
  <c r="K1213" i="2"/>
  <c r="L1212" i="2"/>
  <c r="K1212" i="2"/>
  <c r="K1211" i="2"/>
  <c r="L1211" i="2" s="1"/>
  <c r="L1210" i="2"/>
  <c r="K1210" i="2"/>
  <c r="K1209" i="2"/>
  <c r="L1209" i="2" s="1"/>
  <c r="K1208" i="2"/>
  <c r="L1208" i="2" s="1"/>
  <c r="L1207" i="2"/>
  <c r="K1207" i="2"/>
  <c r="L1206" i="2"/>
  <c r="K1206" i="2"/>
  <c r="L1205" i="2"/>
  <c r="K1205" i="2"/>
  <c r="L1204" i="2"/>
  <c r="K1204" i="2"/>
  <c r="K1203" i="2"/>
  <c r="L1203" i="2" s="1"/>
  <c r="K1202" i="2"/>
  <c r="L1202" i="2" s="1"/>
  <c r="L1201" i="2"/>
  <c r="K1201" i="2"/>
  <c r="L1200" i="2"/>
  <c r="K1200" i="2"/>
  <c r="L1199" i="2"/>
  <c r="K1199" i="2"/>
  <c r="L1198" i="2"/>
  <c r="K1198" i="2"/>
  <c r="K1197" i="2"/>
  <c r="L1197" i="2" s="1"/>
  <c r="K1196" i="2"/>
  <c r="L1196" i="2" s="1"/>
  <c r="L1195" i="2"/>
  <c r="K1195" i="2"/>
  <c r="L1194" i="2"/>
  <c r="K1194" i="2"/>
  <c r="K1193" i="2"/>
  <c r="L1193" i="2" s="1"/>
  <c r="L1192" i="2"/>
  <c r="K1192" i="2"/>
  <c r="K1191" i="2"/>
  <c r="L1191" i="2" s="1"/>
  <c r="K1190" i="2"/>
  <c r="L1190" i="2" s="1"/>
  <c r="L1189" i="2"/>
  <c r="K1189" i="2"/>
  <c r="L1188" i="2"/>
  <c r="K1188" i="2"/>
  <c r="K1187" i="2"/>
  <c r="L1187" i="2" s="1"/>
  <c r="L1186" i="2"/>
  <c r="K1186" i="2"/>
  <c r="K1185" i="2"/>
  <c r="L1185" i="2" s="1"/>
  <c r="K1184" i="2"/>
  <c r="L1184" i="2" s="1"/>
  <c r="L1183" i="2"/>
  <c r="K1183" i="2"/>
  <c r="L1182" i="2"/>
  <c r="K1182" i="2"/>
  <c r="K1181" i="2"/>
  <c r="L1181" i="2" s="1"/>
  <c r="L1180" i="2"/>
  <c r="K1180" i="2"/>
  <c r="K1179" i="2"/>
  <c r="L1179" i="2" s="1"/>
  <c r="K1178" i="2"/>
  <c r="L1178" i="2" s="1"/>
  <c r="L1177" i="2"/>
  <c r="K1177" i="2"/>
  <c r="L1176" i="2"/>
  <c r="K1176" i="2"/>
  <c r="K1175" i="2"/>
  <c r="L1175" i="2" s="1"/>
  <c r="L1174" i="2"/>
  <c r="K1174" i="2"/>
  <c r="K1173" i="2"/>
  <c r="L1173" i="2" s="1"/>
  <c r="K1172" i="2"/>
  <c r="L1172" i="2" s="1"/>
  <c r="L1171" i="2"/>
  <c r="K1171" i="2"/>
  <c r="L1170" i="2"/>
  <c r="K1170" i="2"/>
  <c r="K1169" i="2"/>
  <c r="L1169" i="2" s="1"/>
  <c r="L1168" i="2"/>
  <c r="K1168" i="2"/>
  <c r="K1167" i="2"/>
  <c r="L1167" i="2" s="1"/>
  <c r="K1166" i="2"/>
  <c r="L1166" i="2" s="1"/>
  <c r="L1165" i="2"/>
  <c r="K1165" i="2"/>
  <c r="L1164" i="2"/>
  <c r="K1164" i="2"/>
  <c r="K1163" i="2"/>
  <c r="L1163" i="2" s="1"/>
  <c r="L1162" i="2"/>
  <c r="K1162" i="2"/>
  <c r="K1161" i="2"/>
  <c r="L1161" i="2" s="1"/>
  <c r="K1160" i="2"/>
  <c r="L1160" i="2" s="1"/>
  <c r="L1159" i="2"/>
  <c r="K1159" i="2"/>
  <c r="L1158" i="2"/>
  <c r="K1158" i="2"/>
  <c r="K1157" i="2"/>
  <c r="L1157" i="2" s="1"/>
  <c r="L1156" i="2"/>
  <c r="K1156" i="2"/>
  <c r="K1155" i="2"/>
  <c r="L1155" i="2" s="1"/>
  <c r="K1154" i="2"/>
  <c r="L1154" i="2" s="1"/>
  <c r="L1153" i="2"/>
  <c r="K1153" i="2"/>
  <c r="L1152" i="2"/>
  <c r="K1152" i="2"/>
  <c r="K1151" i="2"/>
  <c r="L1151" i="2" s="1"/>
  <c r="L1150" i="2"/>
  <c r="K1150" i="2"/>
  <c r="K1149" i="2"/>
  <c r="L1149" i="2" s="1"/>
  <c r="K1148" i="2"/>
  <c r="L1148" i="2" s="1"/>
  <c r="L1147" i="2"/>
  <c r="K1147" i="2"/>
  <c r="L1146" i="2"/>
  <c r="K1146" i="2"/>
  <c r="K1145" i="2"/>
  <c r="L1145" i="2" s="1"/>
  <c r="L1144" i="2"/>
  <c r="K1144" i="2"/>
  <c r="K1143" i="2"/>
  <c r="L1143" i="2" s="1"/>
  <c r="K1142" i="2"/>
  <c r="L1142" i="2" s="1"/>
  <c r="L1141" i="2"/>
  <c r="K1141" i="2"/>
  <c r="L1140" i="2"/>
  <c r="K1140" i="2"/>
  <c r="K1139" i="2"/>
  <c r="L1139" i="2" s="1"/>
  <c r="L1138" i="2"/>
  <c r="K1138" i="2"/>
  <c r="K1137" i="2"/>
  <c r="L1137" i="2" s="1"/>
  <c r="K1136" i="2"/>
  <c r="L1136" i="2" s="1"/>
  <c r="L1135" i="2"/>
  <c r="K1135" i="2"/>
  <c r="L1134" i="2"/>
  <c r="K1134" i="2"/>
  <c r="K1133" i="2"/>
  <c r="L1133" i="2" s="1"/>
  <c r="L1132" i="2"/>
  <c r="K1132" i="2"/>
  <c r="K1131" i="2"/>
  <c r="L1131" i="2" s="1"/>
  <c r="K1130" i="2"/>
  <c r="L1130" i="2" s="1"/>
  <c r="L1129" i="2"/>
  <c r="K1129" i="2"/>
  <c r="L1128" i="2"/>
  <c r="K1128" i="2"/>
  <c r="K1127" i="2"/>
  <c r="L1127" i="2" s="1"/>
  <c r="L1126" i="2"/>
  <c r="K1126" i="2"/>
  <c r="K1125" i="2"/>
  <c r="L1125" i="2" s="1"/>
  <c r="K1124" i="2"/>
  <c r="L1124" i="2" s="1"/>
  <c r="L1123" i="2"/>
  <c r="K1123" i="2"/>
  <c r="L1122" i="2"/>
  <c r="K1122" i="2"/>
  <c r="K1121" i="2"/>
  <c r="L1121" i="2" s="1"/>
  <c r="L1120" i="2"/>
  <c r="K1120" i="2"/>
  <c r="K1119" i="2"/>
  <c r="L1119" i="2" s="1"/>
  <c r="K1118" i="2"/>
  <c r="L1118" i="2" s="1"/>
  <c r="L1117" i="2"/>
  <c r="K1117" i="2"/>
  <c r="L1116" i="2"/>
  <c r="K1116" i="2"/>
  <c r="K1115" i="2"/>
  <c r="L1115" i="2" s="1"/>
  <c r="L1114" i="2"/>
  <c r="K1114" i="2"/>
  <c r="K1113" i="2"/>
  <c r="L1113" i="2" s="1"/>
  <c r="K1112" i="2"/>
  <c r="L1112" i="2" s="1"/>
  <c r="L1111" i="2"/>
  <c r="K1111" i="2"/>
  <c r="L1110" i="2"/>
  <c r="K1110" i="2"/>
  <c r="K1109" i="2"/>
  <c r="L1109" i="2" s="1"/>
  <c r="L1108" i="2"/>
  <c r="K1108" i="2"/>
  <c r="K1107" i="2"/>
  <c r="L1107" i="2" s="1"/>
  <c r="K1106" i="2"/>
  <c r="L1106" i="2" s="1"/>
  <c r="L1105" i="2"/>
  <c r="K1105" i="2"/>
  <c r="L1104" i="2"/>
  <c r="K1104" i="2"/>
  <c r="K1103" i="2"/>
  <c r="L1103" i="2" s="1"/>
  <c r="L1102" i="2"/>
  <c r="K1102" i="2"/>
  <c r="K1101" i="2"/>
  <c r="L1101" i="2" s="1"/>
  <c r="K1100" i="2"/>
  <c r="L1100" i="2" s="1"/>
  <c r="L1099" i="2"/>
  <c r="K1099" i="2"/>
  <c r="L1098" i="2"/>
  <c r="K1098" i="2"/>
  <c r="K1097" i="2"/>
  <c r="L1097" i="2" s="1"/>
  <c r="L1096" i="2"/>
  <c r="K1096" i="2"/>
  <c r="K1095" i="2"/>
  <c r="L1095" i="2" s="1"/>
  <c r="K1094" i="2"/>
  <c r="L1094" i="2" s="1"/>
  <c r="L1093" i="2"/>
  <c r="K1093" i="2"/>
  <c r="L1092" i="2"/>
  <c r="K1092" i="2"/>
  <c r="K1091" i="2"/>
  <c r="L1091" i="2" s="1"/>
  <c r="L1090" i="2"/>
  <c r="K1090" i="2"/>
  <c r="K1089" i="2"/>
  <c r="L1089" i="2" s="1"/>
  <c r="K1088" i="2"/>
  <c r="L1088" i="2" s="1"/>
  <c r="L1087" i="2"/>
  <c r="K1087" i="2"/>
  <c r="L1086" i="2"/>
  <c r="K1086" i="2"/>
  <c r="K1085" i="2"/>
  <c r="L1085" i="2" s="1"/>
  <c r="L1084" i="2"/>
  <c r="K1084" i="2"/>
  <c r="K1083" i="2"/>
  <c r="L1083" i="2" s="1"/>
  <c r="K1082" i="2"/>
  <c r="L1082" i="2" s="1"/>
  <c r="L1081" i="2"/>
  <c r="K1081" i="2"/>
  <c r="L1080" i="2"/>
  <c r="K1080" i="2"/>
  <c r="K1079" i="2"/>
  <c r="L1079" i="2" s="1"/>
  <c r="L1078" i="2"/>
  <c r="K1078" i="2"/>
  <c r="K1077" i="2"/>
  <c r="L1077" i="2" s="1"/>
  <c r="K1076" i="2"/>
  <c r="L1076" i="2" s="1"/>
  <c r="L1075" i="2"/>
  <c r="K1075" i="2"/>
  <c r="L1074" i="2"/>
  <c r="K1074" i="2"/>
  <c r="K1073" i="2"/>
  <c r="L1073" i="2" s="1"/>
  <c r="L1072" i="2"/>
  <c r="K1072" i="2"/>
  <c r="K1071" i="2"/>
  <c r="L1071" i="2" s="1"/>
  <c r="K1070" i="2"/>
  <c r="L1070" i="2" s="1"/>
  <c r="L1069" i="2"/>
  <c r="K1069" i="2"/>
  <c r="L1068" i="2"/>
  <c r="K1068" i="2"/>
  <c r="K1067" i="2"/>
  <c r="L1067" i="2" s="1"/>
  <c r="L1066" i="2"/>
  <c r="K1066" i="2"/>
  <c r="K1065" i="2"/>
  <c r="L1065" i="2" s="1"/>
  <c r="K1064" i="2"/>
  <c r="L1064" i="2" s="1"/>
  <c r="L1063" i="2"/>
  <c r="K1063" i="2"/>
  <c r="L1062" i="2"/>
  <c r="K1062" i="2"/>
  <c r="K1061" i="2"/>
  <c r="L1061" i="2" s="1"/>
  <c r="L1060" i="2"/>
  <c r="K1060" i="2"/>
  <c r="K1059" i="2"/>
  <c r="L1059" i="2" s="1"/>
  <c r="K1058" i="2"/>
  <c r="L1058" i="2" s="1"/>
  <c r="L1057" i="2"/>
  <c r="K1057" i="2"/>
  <c r="L1056" i="2"/>
  <c r="K1056" i="2"/>
  <c r="K1055" i="2"/>
  <c r="L1055" i="2" s="1"/>
  <c r="L1054" i="2"/>
  <c r="K1054" i="2"/>
  <c r="K1053" i="2"/>
  <c r="L1053" i="2" s="1"/>
  <c r="K1052" i="2"/>
  <c r="L1052" i="2" s="1"/>
  <c r="L1051" i="2"/>
  <c r="K1051" i="2"/>
  <c r="L1050" i="2"/>
  <c r="K1050" i="2"/>
  <c r="K1049" i="2"/>
  <c r="L1049" i="2" s="1"/>
  <c r="L1048" i="2"/>
  <c r="K1048" i="2"/>
  <c r="K1047" i="2"/>
  <c r="L1047" i="2" s="1"/>
  <c r="K1046" i="2"/>
  <c r="L1046" i="2" s="1"/>
  <c r="L1045" i="2"/>
  <c r="K1045" i="2"/>
  <c r="L1044" i="2"/>
  <c r="K1044" i="2"/>
  <c r="K1043" i="2"/>
  <c r="L1043" i="2" s="1"/>
  <c r="L1042" i="2"/>
  <c r="K1042" i="2"/>
  <c r="K1041" i="2"/>
  <c r="L1041" i="2" s="1"/>
  <c r="K1040" i="2"/>
  <c r="L1040" i="2" s="1"/>
  <c r="L1039" i="2"/>
  <c r="K1039" i="2"/>
  <c r="L1038" i="2"/>
  <c r="K1038" i="2"/>
  <c r="K1037" i="2"/>
  <c r="L1037" i="2" s="1"/>
  <c r="L1036" i="2"/>
  <c r="K1036" i="2"/>
  <c r="K1035" i="2"/>
  <c r="L1035" i="2" s="1"/>
  <c r="K1034" i="2"/>
  <c r="L1034" i="2" s="1"/>
  <c r="L1033" i="2"/>
  <c r="K1033" i="2"/>
  <c r="L1032" i="2"/>
  <c r="K1032" i="2"/>
  <c r="K1031" i="2"/>
  <c r="L1031" i="2" s="1"/>
  <c r="L1030" i="2"/>
  <c r="K1030" i="2"/>
  <c r="K1029" i="2"/>
  <c r="L1029" i="2" s="1"/>
  <c r="K1028" i="2"/>
  <c r="L1028" i="2" s="1"/>
  <c r="L1027" i="2"/>
  <c r="K1027" i="2"/>
  <c r="L1026" i="2"/>
  <c r="K1026" i="2"/>
  <c r="K1025" i="2"/>
  <c r="L1025" i="2" s="1"/>
  <c r="L1024" i="2"/>
  <c r="K1024" i="2"/>
  <c r="K1023" i="2"/>
  <c r="L1023" i="2" s="1"/>
  <c r="K1022" i="2"/>
  <c r="L1022" i="2" s="1"/>
  <c r="L1021" i="2"/>
  <c r="K1021" i="2"/>
  <c r="L1020" i="2"/>
  <c r="K1020" i="2"/>
  <c r="K1019" i="2"/>
  <c r="L1019" i="2" s="1"/>
  <c r="L1018" i="2"/>
  <c r="K1018" i="2"/>
  <c r="K1017" i="2"/>
  <c r="L1017" i="2" s="1"/>
  <c r="K1016" i="2"/>
  <c r="L1016" i="2" s="1"/>
  <c r="L1015" i="2"/>
  <c r="K1015" i="2"/>
  <c r="L1014" i="2"/>
  <c r="K1014" i="2"/>
  <c r="K1013" i="2"/>
  <c r="L1013" i="2" s="1"/>
  <c r="L1012" i="2"/>
  <c r="K1012" i="2"/>
  <c r="K1011" i="2"/>
  <c r="L1011" i="2" s="1"/>
  <c r="K1010" i="2"/>
  <c r="L1010" i="2" s="1"/>
  <c r="L1009" i="2"/>
  <c r="K1009" i="2"/>
  <c r="L1008" i="2"/>
  <c r="K1008" i="2"/>
  <c r="K1007" i="2"/>
  <c r="L1007" i="2" s="1"/>
  <c r="L1006" i="2"/>
  <c r="K1006" i="2"/>
  <c r="K1005" i="2"/>
  <c r="L1005" i="2" s="1"/>
  <c r="K1004" i="2"/>
  <c r="L1004" i="2" s="1"/>
  <c r="L1003" i="2"/>
  <c r="K1003" i="2"/>
  <c r="L1002" i="2"/>
  <c r="K1002" i="2"/>
  <c r="K1001" i="2"/>
  <c r="L1001" i="2" s="1"/>
  <c r="L1000" i="2"/>
  <c r="K1000" i="2"/>
  <c r="K999" i="2"/>
  <c r="L999" i="2" s="1"/>
  <c r="K998" i="2"/>
  <c r="L998" i="2" s="1"/>
  <c r="L997" i="2"/>
  <c r="K997" i="2"/>
  <c r="L996" i="2"/>
  <c r="K996" i="2"/>
  <c r="K995" i="2"/>
  <c r="L995" i="2" s="1"/>
  <c r="L994" i="2"/>
  <c r="K994" i="2"/>
  <c r="K993" i="2"/>
  <c r="L993" i="2" s="1"/>
  <c r="K992" i="2"/>
  <c r="L992" i="2" s="1"/>
  <c r="L991" i="2"/>
  <c r="K991" i="2"/>
  <c r="L990" i="2"/>
  <c r="K990" i="2"/>
  <c r="K989" i="2"/>
  <c r="L989" i="2" s="1"/>
  <c r="L988" i="2"/>
  <c r="K988" i="2"/>
  <c r="K987" i="2"/>
  <c r="L987" i="2" s="1"/>
  <c r="K986" i="2"/>
  <c r="L986" i="2" s="1"/>
  <c r="L985" i="2"/>
  <c r="K985" i="2"/>
  <c r="L984" i="2"/>
  <c r="K984" i="2"/>
  <c r="K983" i="2"/>
  <c r="L983" i="2" s="1"/>
  <c r="L982" i="2"/>
  <c r="K982" i="2"/>
  <c r="K981" i="2"/>
  <c r="L981" i="2" s="1"/>
  <c r="K980" i="2"/>
  <c r="L980" i="2" s="1"/>
  <c r="L979" i="2"/>
  <c r="K979" i="2"/>
  <c r="L978" i="2"/>
  <c r="K978" i="2"/>
  <c r="K977" i="2"/>
  <c r="L977" i="2" s="1"/>
  <c r="L976" i="2"/>
  <c r="K976" i="2"/>
  <c r="K975" i="2"/>
  <c r="L975" i="2" s="1"/>
  <c r="K974" i="2"/>
  <c r="L974" i="2" s="1"/>
  <c r="L973" i="2"/>
  <c r="K973" i="2"/>
  <c r="L972" i="2"/>
  <c r="K972" i="2"/>
  <c r="K971" i="2"/>
  <c r="L971" i="2" s="1"/>
  <c r="L970" i="2"/>
  <c r="K970" i="2"/>
  <c r="K969" i="2"/>
  <c r="L969" i="2" s="1"/>
  <c r="K968" i="2"/>
  <c r="L968" i="2" s="1"/>
  <c r="L967" i="2"/>
  <c r="K967" i="2"/>
  <c r="L966" i="2"/>
  <c r="K966" i="2"/>
  <c r="K965" i="2"/>
  <c r="L965" i="2" s="1"/>
  <c r="L964" i="2"/>
  <c r="K964" i="2"/>
  <c r="K963" i="2"/>
  <c r="L963" i="2" s="1"/>
  <c r="K962" i="2"/>
  <c r="L962" i="2" s="1"/>
  <c r="L961" i="2"/>
  <c r="K961" i="2"/>
  <c r="L960" i="2"/>
  <c r="K960" i="2"/>
  <c r="K959" i="2"/>
  <c r="L959" i="2" s="1"/>
  <c r="L958" i="2"/>
  <c r="K958" i="2"/>
  <c r="K957" i="2"/>
  <c r="L957" i="2" s="1"/>
  <c r="K956" i="2"/>
  <c r="L956" i="2" s="1"/>
  <c r="L955" i="2"/>
  <c r="K955" i="2"/>
  <c r="L954" i="2"/>
  <c r="K954" i="2"/>
  <c r="K953" i="2"/>
  <c r="L953" i="2" s="1"/>
  <c r="L952" i="2"/>
  <c r="K952" i="2"/>
  <c r="K951" i="2"/>
  <c r="L951" i="2" s="1"/>
  <c r="K950" i="2"/>
  <c r="L950" i="2" s="1"/>
  <c r="L949" i="2"/>
  <c r="K949" i="2"/>
  <c r="L948" i="2"/>
  <c r="K948" i="2"/>
  <c r="K947" i="2"/>
  <c r="L947" i="2" s="1"/>
  <c r="L946" i="2"/>
  <c r="K946" i="2"/>
  <c r="K945" i="2"/>
  <c r="L945" i="2" s="1"/>
  <c r="K944" i="2"/>
  <c r="L944" i="2" s="1"/>
  <c r="L943" i="2"/>
  <c r="K943" i="2"/>
  <c r="L942" i="2"/>
  <c r="K942" i="2"/>
  <c r="K941" i="2"/>
  <c r="L941" i="2" s="1"/>
  <c r="L940" i="2"/>
  <c r="K940" i="2"/>
  <c r="K939" i="2"/>
  <c r="L939" i="2" s="1"/>
  <c r="K938" i="2"/>
  <c r="L938" i="2" s="1"/>
  <c r="L937" i="2"/>
  <c r="K937" i="2"/>
  <c r="L936" i="2"/>
  <c r="K936" i="2"/>
  <c r="K935" i="2"/>
  <c r="L935" i="2" s="1"/>
  <c r="L934" i="2"/>
  <c r="K934" i="2"/>
  <c r="K933" i="2"/>
  <c r="L933" i="2" s="1"/>
  <c r="K932" i="2"/>
  <c r="L932" i="2" s="1"/>
  <c r="L931" i="2"/>
  <c r="K931" i="2"/>
  <c r="L930" i="2"/>
  <c r="K930" i="2"/>
  <c r="K929" i="2"/>
  <c r="L929" i="2" s="1"/>
  <c r="L928" i="2"/>
  <c r="K928" i="2"/>
  <c r="K927" i="2"/>
  <c r="L927" i="2" s="1"/>
  <c r="K926" i="2"/>
  <c r="L926" i="2" s="1"/>
  <c r="L925" i="2"/>
  <c r="K925" i="2"/>
  <c r="L924" i="2"/>
  <c r="K924" i="2"/>
  <c r="K923" i="2"/>
  <c r="L923" i="2" s="1"/>
  <c r="L922" i="2"/>
  <c r="K922" i="2"/>
  <c r="K921" i="2"/>
  <c r="L921" i="2" s="1"/>
  <c r="K920" i="2"/>
  <c r="L920" i="2" s="1"/>
  <c r="L919" i="2"/>
  <c r="K919" i="2"/>
  <c r="L918" i="2"/>
  <c r="K918" i="2"/>
  <c r="K917" i="2"/>
  <c r="L917" i="2" s="1"/>
  <c r="L916" i="2"/>
  <c r="K916" i="2"/>
  <c r="K915" i="2"/>
  <c r="L915" i="2" s="1"/>
  <c r="K914" i="2"/>
  <c r="L914" i="2" s="1"/>
  <c r="L913" i="2"/>
  <c r="K913" i="2"/>
  <c r="L912" i="2"/>
  <c r="K912" i="2"/>
  <c r="K911" i="2"/>
  <c r="L911" i="2" s="1"/>
  <c r="L910" i="2"/>
  <c r="K910" i="2"/>
  <c r="K909" i="2"/>
  <c r="L909" i="2" s="1"/>
  <c r="K908" i="2"/>
  <c r="L908" i="2" s="1"/>
  <c r="L907" i="2"/>
  <c r="K907" i="2"/>
  <c r="L906" i="2"/>
  <c r="K906" i="2"/>
  <c r="K905" i="2"/>
  <c r="L905" i="2" s="1"/>
  <c r="L904" i="2"/>
  <c r="K904" i="2"/>
  <c r="K903" i="2"/>
  <c r="L903" i="2" s="1"/>
  <c r="K902" i="2"/>
  <c r="L902" i="2" s="1"/>
  <c r="L901" i="2"/>
  <c r="K901" i="2"/>
  <c r="L900" i="2"/>
  <c r="K900" i="2"/>
  <c r="K899" i="2"/>
  <c r="L899" i="2" s="1"/>
  <c r="L898" i="2"/>
  <c r="K898" i="2"/>
  <c r="K897" i="2"/>
  <c r="L897" i="2" s="1"/>
  <c r="K896" i="2"/>
  <c r="L896" i="2" s="1"/>
  <c r="L895" i="2"/>
  <c r="K895" i="2"/>
  <c r="L894" i="2"/>
  <c r="K894" i="2"/>
  <c r="K893" i="2"/>
  <c r="L893" i="2" s="1"/>
  <c r="L892" i="2"/>
  <c r="K892" i="2"/>
  <c r="K891" i="2"/>
  <c r="L891" i="2" s="1"/>
  <c r="K890" i="2"/>
  <c r="L890" i="2" s="1"/>
  <c r="L889" i="2"/>
  <c r="K889" i="2"/>
  <c r="L888" i="2"/>
  <c r="K888" i="2"/>
  <c r="K887" i="2"/>
  <c r="L887" i="2" s="1"/>
  <c r="L886" i="2"/>
  <c r="K886" i="2"/>
  <c r="K885" i="2"/>
  <c r="L885" i="2" s="1"/>
  <c r="K884" i="2"/>
  <c r="L884" i="2" s="1"/>
  <c r="L883" i="2"/>
  <c r="K883" i="2"/>
  <c r="L882" i="2"/>
  <c r="K882" i="2"/>
  <c r="K881" i="2"/>
  <c r="L881" i="2" s="1"/>
  <c r="L880" i="2"/>
  <c r="K880" i="2"/>
  <c r="K879" i="2"/>
  <c r="L879" i="2" s="1"/>
  <c r="K878" i="2"/>
  <c r="L878" i="2" s="1"/>
  <c r="L877" i="2"/>
  <c r="K877" i="2"/>
  <c r="L876" i="2"/>
  <c r="K876" i="2"/>
  <c r="K875" i="2"/>
  <c r="L875" i="2" s="1"/>
  <c r="L874" i="2"/>
  <c r="K874" i="2"/>
  <c r="K873" i="2"/>
  <c r="L873" i="2" s="1"/>
  <c r="K872" i="2"/>
  <c r="L872" i="2" s="1"/>
  <c r="L871" i="2"/>
  <c r="K871" i="2"/>
  <c r="L870" i="2"/>
  <c r="K870" i="2"/>
  <c r="K869" i="2"/>
  <c r="L869" i="2" s="1"/>
  <c r="L868" i="2"/>
  <c r="K868" i="2"/>
  <c r="K867" i="2"/>
  <c r="L867" i="2" s="1"/>
  <c r="K866" i="2"/>
  <c r="L866" i="2" s="1"/>
  <c r="L865" i="2"/>
  <c r="K865" i="2"/>
  <c r="L864" i="2"/>
  <c r="K864" i="2"/>
  <c r="K863" i="2"/>
  <c r="L863" i="2" s="1"/>
  <c r="L862" i="2"/>
  <c r="K862" i="2"/>
  <c r="K861" i="2"/>
  <c r="L861" i="2" s="1"/>
  <c r="K860" i="2"/>
  <c r="L860" i="2" s="1"/>
  <c r="L859" i="2"/>
  <c r="K859" i="2"/>
  <c r="L858" i="2"/>
  <c r="K858" i="2"/>
  <c r="L857" i="2"/>
  <c r="K857" i="2"/>
  <c r="L856" i="2"/>
  <c r="K856" i="2"/>
  <c r="K855" i="2"/>
  <c r="L855" i="2" s="1"/>
  <c r="K854" i="2"/>
  <c r="L854" i="2" s="1"/>
  <c r="L853" i="2"/>
  <c r="K853" i="2"/>
  <c r="L852" i="2"/>
  <c r="K852" i="2"/>
  <c r="L851" i="2"/>
  <c r="K851" i="2"/>
  <c r="L850" i="2"/>
  <c r="K850" i="2"/>
  <c r="K849" i="2"/>
  <c r="L849" i="2" s="1"/>
  <c r="K848" i="2"/>
  <c r="L848" i="2" s="1"/>
  <c r="L847" i="2"/>
  <c r="K847" i="2"/>
  <c r="L846" i="2"/>
  <c r="K846" i="2"/>
  <c r="K845" i="2"/>
  <c r="L845" i="2" s="1"/>
  <c r="L844" i="2"/>
  <c r="K844" i="2"/>
  <c r="K843" i="2"/>
  <c r="L843" i="2" s="1"/>
  <c r="K842" i="2"/>
  <c r="L842" i="2" s="1"/>
  <c r="L841" i="2"/>
  <c r="K841" i="2"/>
  <c r="L840" i="2"/>
  <c r="K840" i="2"/>
  <c r="K839" i="2"/>
  <c r="L839" i="2" s="1"/>
  <c r="L838" i="2"/>
  <c r="K838" i="2"/>
  <c r="K837" i="2"/>
  <c r="L837" i="2" s="1"/>
  <c r="K836" i="2"/>
  <c r="L836" i="2" s="1"/>
  <c r="L835" i="2"/>
  <c r="K835" i="2"/>
  <c r="L834" i="2"/>
  <c r="K834" i="2"/>
  <c r="K833" i="2"/>
  <c r="L833" i="2" s="1"/>
  <c r="L832" i="2"/>
  <c r="K832" i="2"/>
  <c r="K831" i="2"/>
  <c r="L831" i="2" s="1"/>
  <c r="L830" i="2"/>
  <c r="K830" i="2"/>
  <c r="L829" i="2"/>
  <c r="K829" i="2"/>
  <c r="L828" i="2"/>
  <c r="K828" i="2"/>
  <c r="L827" i="2"/>
  <c r="K827" i="2"/>
  <c r="L826" i="2"/>
  <c r="K826" i="2"/>
  <c r="K825" i="2"/>
  <c r="L825" i="2" s="1"/>
  <c r="K824" i="2"/>
  <c r="L824" i="2" s="1"/>
  <c r="L823" i="2"/>
  <c r="K823" i="2"/>
  <c r="L822" i="2"/>
  <c r="K822" i="2"/>
  <c r="L821" i="2"/>
  <c r="K821" i="2"/>
  <c r="L820" i="2"/>
  <c r="K820" i="2"/>
  <c r="L819" i="2"/>
  <c r="K819" i="2"/>
  <c r="K818" i="2"/>
  <c r="L818" i="2" s="1"/>
  <c r="L817" i="2"/>
  <c r="K817" i="2"/>
  <c r="L816" i="2"/>
  <c r="K816" i="2"/>
  <c r="L815" i="2"/>
  <c r="K815" i="2"/>
  <c r="L814" i="2"/>
  <c r="K814" i="2"/>
  <c r="L813" i="2"/>
  <c r="K813" i="2"/>
  <c r="K812" i="2"/>
  <c r="L812" i="2" s="1"/>
  <c r="L811" i="2"/>
  <c r="K811" i="2"/>
  <c r="L810" i="2"/>
  <c r="K810" i="2"/>
  <c r="L809" i="2"/>
  <c r="K809" i="2"/>
  <c r="L808" i="2"/>
  <c r="K808" i="2"/>
  <c r="L807" i="2"/>
  <c r="K807" i="2"/>
  <c r="K806" i="2"/>
  <c r="L806" i="2" s="1"/>
  <c r="L805" i="2"/>
  <c r="K805" i="2"/>
  <c r="L804" i="2"/>
  <c r="K804" i="2"/>
  <c r="L803" i="2"/>
  <c r="K803" i="2"/>
  <c r="L802" i="2"/>
  <c r="K802" i="2"/>
  <c r="L801" i="2"/>
  <c r="K801" i="2"/>
  <c r="K800" i="2"/>
  <c r="L800" i="2" s="1"/>
  <c r="L799" i="2"/>
  <c r="K799" i="2"/>
  <c r="L798" i="2"/>
  <c r="K798" i="2"/>
  <c r="P797" i="2"/>
  <c r="L797" i="2"/>
  <c r="K797" i="2"/>
  <c r="P796" i="2"/>
  <c r="L796" i="2"/>
  <c r="K796" i="2"/>
  <c r="P795" i="2"/>
  <c r="L795" i="2"/>
  <c r="K795" i="2"/>
  <c r="P794" i="2"/>
  <c r="L794" i="2"/>
  <c r="K794" i="2"/>
  <c r="P793" i="2"/>
  <c r="L793" i="2"/>
  <c r="K793" i="2"/>
  <c r="P792" i="2"/>
  <c r="L792" i="2"/>
  <c r="K792" i="2"/>
  <c r="P791" i="2"/>
  <c r="L791" i="2"/>
  <c r="K791" i="2"/>
  <c r="P790" i="2"/>
  <c r="L790" i="2"/>
  <c r="K790" i="2"/>
  <c r="P789" i="2"/>
  <c r="L789" i="2"/>
  <c r="K789" i="2"/>
  <c r="P788" i="2"/>
  <c r="L788" i="2"/>
  <c r="K788" i="2"/>
  <c r="P787" i="2"/>
  <c r="L787" i="2"/>
  <c r="K787" i="2"/>
  <c r="P786" i="2"/>
  <c r="L786" i="2"/>
  <c r="K786" i="2"/>
  <c r="P785" i="2"/>
  <c r="L785" i="2"/>
  <c r="K785" i="2"/>
  <c r="P784" i="2"/>
  <c r="L784" i="2"/>
  <c r="K784" i="2"/>
  <c r="P783" i="2"/>
  <c r="L783" i="2"/>
  <c r="K783" i="2"/>
  <c r="P782" i="2"/>
  <c r="L782" i="2"/>
  <c r="K782" i="2"/>
  <c r="P781" i="2"/>
  <c r="L781" i="2"/>
  <c r="K781" i="2"/>
  <c r="P780" i="2"/>
  <c r="L780" i="2"/>
  <c r="K780" i="2"/>
  <c r="P779" i="2"/>
  <c r="L779" i="2"/>
  <c r="K779" i="2"/>
  <c r="P778" i="2"/>
  <c r="L778" i="2"/>
  <c r="K778" i="2"/>
  <c r="P777" i="2"/>
  <c r="L777" i="2"/>
  <c r="K777" i="2"/>
  <c r="P776" i="2"/>
  <c r="L776" i="2"/>
  <c r="K776" i="2"/>
  <c r="P775" i="2"/>
  <c r="L775" i="2"/>
  <c r="K775" i="2"/>
  <c r="P774" i="2"/>
  <c r="L774" i="2"/>
  <c r="K774" i="2"/>
  <c r="P773" i="2"/>
  <c r="L773" i="2"/>
  <c r="K773" i="2"/>
  <c r="P772" i="2"/>
  <c r="L772" i="2"/>
  <c r="K772" i="2"/>
  <c r="P771" i="2"/>
  <c r="L771" i="2"/>
  <c r="K771" i="2"/>
  <c r="P770" i="2"/>
  <c r="L770" i="2"/>
  <c r="K770" i="2"/>
  <c r="P769" i="2"/>
  <c r="L769" i="2"/>
  <c r="K769" i="2"/>
  <c r="P768" i="2"/>
  <c r="L768" i="2"/>
  <c r="K768" i="2"/>
  <c r="P767" i="2"/>
  <c r="L767" i="2"/>
  <c r="K767" i="2"/>
  <c r="P766" i="2"/>
  <c r="L766" i="2"/>
  <c r="K766" i="2"/>
  <c r="P765" i="2"/>
  <c r="L765" i="2"/>
  <c r="K765" i="2"/>
  <c r="P764" i="2"/>
  <c r="L764" i="2"/>
  <c r="K764" i="2"/>
  <c r="P763" i="2"/>
  <c r="L763" i="2"/>
  <c r="K763" i="2"/>
  <c r="P762" i="2"/>
  <c r="L762" i="2"/>
  <c r="K762" i="2"/>
  <c r="P761" i="2"/>
  <c r="L761" i="2"/>
  <c r="K761" i="2"/>
  <c r="P760" i="2"/>
  <c r="L760" i="2"/>
  <c r="K760" i="2"/>
  <c r="P759" i="2"/>
  <c r="L759" i="2"/>
  <c r="K759" i="2"/>
  <c r="P758" i="2"/>
  <c r="L758" i="2"/>
  <c r="K758" i="2"/>
  <c r="P757" i="2"/>
  <c r="L757" i="2"/>
  <c r="K757" i="2"/>
  <c r="P756" i="2"/>
  <c r="L756" i="2"/>
  <c r="K756" i="2"/>
  <c r="P755" i="2"/>
  <c r="L755" i="2"/>
  <c r="K755" i="2"/>
  <c r="P754" i="2"/>
  <c r="L754" i="2"/>
  <c r="K754" i="2"/>
  <c r="P753" i="2"/>
  <c r="L753" i="2"/>
  <c r="K753" i="2"/>
  <c r="P752" i="2"/>
  <c r="L752" i="2"/>
  <c r="K752" i="2"/>
  <c r="P751" i="2"/>
  <c r="L751" i="2"/>
  <c r="K751" i="2"/>
  <c r="P750" i="2"/>
  <c r="L750" i="2"/>
  <c r="K750" i="2"/>
  <c r="P749" i="2"/>
  <c r="L749" i="2"/>
  <c r="K749" i="2"/>
  <c r="P748" i="2"/>
  <c r="L748" i="2"/>
  <c r="K748" i="2"/>
  <c r="P747" i="2"/>
  <c r="L747" i="2"/>
  <c r="K747" i="2"/>
  <c r="P746" i="2"/>
  <c r="L746" i="2"/>
  <c r="K746" i="2"/>
  <c r="P745" i="2"/>
  <c r="L745" i="2"/>
  <c r="K745" i="2"/>
  <c r="P744" i="2"/>
  <c r="L744" i="2"/>
  <c r="K744" i="2"/>
  <c r="P743" i="2"/>
  <c r="L743" i="2"/>
  <c r="K743" i="2"/>
  <c r="P742" i="2"/>
  <c r="L742" i="2"/>
  <c r="K742" i="2"/>
  <c r="P741" i="2"/>
  <c r="L741" i="2"/>
  <c r="K741" i="2"/>
  <c r="P740" i="2"/>
  <c r="L740" i="2"/>
  <c r="K740" i="2"/>
  <c r="P739" i="2"/>
  <c r="L739" i="2"/>
  <c r="K739" i="2"/>
  <c r="P738" i="2"/>
  <c r="L738" i="2"/>
  <c r="K738" i="2"/>
  <c r="P737" i="2"/>
  <c r="L737" i="2"/>
  <c r="K737" i="2"/>
  <c r="P736" i="2"/>
  <c r="L736" i="2"/>
  <c r="K736" i="2"/>
  <c r="P735" i="2"/>
  <c r="L735" i="2"/>
  <c r="K735" i="2"/>
  <c r="P734" i="2"/>
  <c r="L734" i="2"/>
  <c r="K734" i="2"/>
  <c r="P733" i="2"/>
  <c r="K733" i="2"/>
  <c r="L733" i="2" s="1"/>
  <c r="P732" i="2"/>
  <c r="L732" i="2"/>
  <c r="K732" i="2"/>
  <c r="P731" i="2"/>
  <c r="L731" i="2"/>
  <c r="K731" i="2"/>
  <c r="P730" i="2"/>
  <c r="L730" i="2"/>
  <c r="K730" i="2"/>
  <c r="P729" i="2"/>
  <c r="K729" i="2"/>
  <c r="L729" i="2" s="1"/>
  <c r="P728" i="2"/>
  <c r="L728" i="2"/>
  <c r="K728" i="2"/>
  <c r="P727" i="2"/>
  <c r="L727" i="2"/>
  <c r="K727" i="2"/>
  <c r="P726" i="2"/>
  <c r="L726" i="2"/>
  <c r="K726" i="2"/>
  <c r="L725" i="2"/>
  <c r="K725" i="2"/>
  <c r="K724" i="2"/>
  <c r="L724" i="2" s="1"/>
  <c r="L723" i="2"/>
  <c r="K723" i="2"/>
  <c r="K722" i="2"/>
  <c r="L722" i="2" s="1"/>
  <c r="K721" i="2"/>
  <c r="L721" i="2" s="1"/>
  <c r="L720" i="2"/>
  <c r="K720" i="2"/>
  <c r="L719" i="2"/>
  <c r="K719" i="2"/>
  <c r="K718" i="2"/>
  <c r="L718" i="2" s="1"/>
  <c r="L717" i="2"/>
  <c r="K717" i="2"/>
  <c r="K716" i="2"/>
  <c r="L716" i="2" s="1"/>
  <c r="K715" i="2"/>
  <c r="L715" i="2" s="1"/>
  <c r="L714" i="2"/>
  <c r="K714" i="2"/>
  <c r="L713" i="2"/>
  <c r="K713" i="2"/>
  <c r="K712" i="2"/>
  <c r="L712" i="2" s="1"/>
  <c r="L711" i="2"/>
  <c r="K711" i="2"/>
  <c r="K710" i="2"/>
  <c r="L710" i="2" s="1"/>
  <c r="K709" i="2"/>
  <c r="L709" i="2" s="1"/>
  <c r="L708" i="2"/>
  <c r="K708" i="2"/>
  <c r="L707" i="2"/>
  <c r="K707" i="2"/>
  <c r="K706" i="2"/>
  <c r="L706" i="2" s="1"/>
  <c r="L705" i="2"/>
  <c r="K705" i="2"/>
  <c r="K704" i="2"/>
  <c r="L704" i="2" s="1"/>
  <c r="K703" i="2"/>
  <c r="L703" i="2" s="1"/>
  <c r="L702" i="2"/>
  <c r="K702" i="2"/>
  <c r="L701" i="2"/>
  <c r="K701" i="2"/>
  <c r="K700" i="2"/>
  <c r="L700" i="2" s="1"/>
  <c r="L699" i="2"/>
  <c r="K699" i="2"/>
  <c r="K698" i="2"/>
  <c r="L698" i="2" s="1"/>
  <c r="K697" i="2"/>
  <c r="L697" i="2" s="1"/>
  <c r="L696" i="2"/>
  <c r="K696" i="2"/>
  <c r="L695" i="2"/>
  <c r="K695" i="2"/>
  <c r="K694" i="2"/>
  <c r="L694" i="2" s="1"/>
  <c r="L693" i="2"/>
  <c r="K693" i="2"/>
  <c r="K692" i="2"/>
  <c r="L692" i="2" s="1"/>
  <c r="K691" i="2"/>
  <c r="L691" i="2" s="1"/>
  <c r="L690" i="2"/>
  <c r="K690" i="2"/>
  <c r="L689" i="2"/>
  <c r="K689" i="2"/>
  <c r="K688" i="2"/>
  <c r="L688" i="2" s="1"/>
  <c r="L687" i="2"/>
  <c r="K687" i="2"/>
  <c r="K686" i="2"/>
  <c r="L686" i="2" s="1"/>
  <c r="K685" i="2"/>
  <c r="L685" i="2" s="1"/>
  <c r="L684" i="2"/>
  <c r="K684" i="2"/>
  <c r="L683" i="2"/>
  <c r="K683" i="2"/>
  <c r="K682" i="2"/>
  <c r="L682" i="2" s="1"/>
  <c r="L681" i="2"/>
  <c r="K681" i="2"/>
  <c r="K680" i="2"/>
  <c r="L680" i="2" s="1"/>
  <c r="K679" i="2"/>
  <c r="L679" i="2" s="1"/>
  <c r="L678" i="2"/>
  <c r="K678" i="2"/>
  <c r="L677" i="2"/>
  <c r="K677" i="2"/>
  <c r="K676" i="2"/>
  <c r="L676" i="2" s="1"/>
  <c r="K675" i="2"/>
  <c r="L675" i="2" s="1"/>
  <c r="K674" i="2"/>
  <c r="L674" i="2" s="1"/>
  <c r="K673" i="2"/>
  <c r="L673" i="2" s="1"/>
  <c r="L672" i="2"/>
  <c r="K672" i="2"/>
  <c r="L671" i="2"/>
  <c r="K671" i="2"/>
  <c r="K670" i="2"/>
  <c r="L670" i="2" s="1"/>
  <c r="K669" i="2"/>
  <c r="L669" i="2" s="1"/>
  <c r="K668" i="2"/>
  <c r="L668" i="2" s="1"/>
  <c r="K667" i="2"/>
  <c r="L667" i="2" s="1"/>
  <c r="L666" i="2"/>
  <c r="K666" i="2"/>
  <c r="L665" i="2"/>
  <c r="K665" i="2"/>
  <c r="K664" i="2"/>
  <c r="L664" i="2" s="1"/>
  <c r="K663" i="2"/>
  <c r="L663" i="2" s="1"/>
  <c r="K662" i="2"/>
  <c r="L662" i="2" s="1"/>
  <c r="K661" i="2"/>
  <c r="L661" i="2" s="1"/>
  <c r="L660" i="2"/>
  <c r="K660" i="2"/>
  <c r="L659" i="2"/>
  <c r="K659" i="2"/>
  <c r="K658" i="2"/>
  <c r="L658" i="2" s="1"/>
  <c r="K657" i="2"/>
  <c r="L657" i="2" s="1"/>
  <c r="K656" i="2"/>
  <c r="L656" i="2" s="1"/>
  <c r="K655" i="2"/>
  <c r="L655" i="2" s="1"/>
  <c r="L654" i="2"/>
  <c r="K654" i="2"/>
  <c r="L653" i="2"/>
  <c r="K653" i="2"/>
  <c r="K652" i="2"/>
  <c r="L652" i="2" s="1"/>
  <c r="K651" i="2"/>
  <c r="L651" i="2" s="1"/>
  <c r="K650" i="2"/>
  <c r="L650" i="2" s="1"/>
  <c r="K649" i="2"/>
  <c r="L649" i="2" s="1"/>
  <c r="L648" i="2"/>
  <c r="K648" i="2"/>
  <c r="L647" i="2"/>
  <c r="K647" i="2"/>
  <c r="K646" i="2"/>
  <c r="L646" i="2" s="1"/>
  <c r="K645" i="2"/>
  <c r="L645" i="2" s="1"/>
  <c r="K644" i="2"/>
  <c r="L644" i="2" s="1"/>
  <c r="K643" i="2"/>
  <c r="L643" i="2" s="1"/>
  <c r="L642" i="2"/>
  <c r="K642" i="2"/>
  <c r="L641" i="2"/>
  <c r="K641" i="2"/>
  <c r="K640" i="2"/>
  <c r="L640" i="2" s="1"/>
  <c r="K639" i="2"/>
  <c r="L639" i="2" s="1"/>
  <c r="K638" i="2"/>
  <c r="L638" i="2" s="1"/>
  <c r="K637" i="2"/>
  <c r="L637" i="2" s="1"/>
  <c r="L636" i="2"/>
  <c r="K636" i="2"/>
  <c r="L635" i="2"/>
  <c r="K635" i="2"/>
  <c r="K634" i="2"/>
  <c r="L634" i="2" s="1"/>
  <c r="K633" i="2"/>
  <c r="L633" i="2" s="1"/>
  <c r="K632" i="2"/>
  <c r="L632" i="2" s="1"/>
  <c r="K631" i="2"/>
  <c r="L631" i="2" s="1"/>
  <c r="K630" i="2"/>
  <c r="L630" i="2" s="1"/>
  <c r="L629" i="2"/>
  <c r="K629" i="2"/>
  <c r="K628" i="2"/>
  <c r="L628" i="2" s="1"/>
  <c r="K627" i="2"/>
  <c r="L627" i="2" s="1"/>
  <c r="K626" i="2"/>
  <c r="L626" i="2" s="1"/>
  <c r="K625" i="2"/>
  <c r="L625" i="2" s="1"/>
  <c r="L624" i="2"/>
  <c r="K624" i="2"/>
  <c r="L623" i="2"/>
  <c r="K623" i="2"/>
  <c r="K622" i="2"/>
  <c r="L622" i="2" s="1"/>
  <c r="L621" i="2"/>
  <c r="K621" i="2"/>
  <c r="K620" i="2"/>
  <c r="L620" i="2" s="1"/>
  <c r="K619" i="2"/>
  <c r="L619" i="2" s="1"/>
  <c r="L618" i="2"/>
  <c r="K618" i="2"/>
  <c r="L617" i="2"/>
  <c r="K617" i="2"/>
  <c r="K616" i="2"/>
  <c r="L616" i="2" s="1"/>
  <c r="L615" i="2"/>
  <c r="K615" i="2"/>
  <c r="K614" i="2"/>
  <c r="L614" i="2" s="1"/>
  <c r="K613" i="2"/>
  <c r="L613" i="2" s="1"/>
  <c r="K612" i="2"/>
  <c r="L612" i="2" s="1"/>
  <c r="L611" i="2"/>
  <c r="K611" i="2"/>
  <c r="K610" i="2"/>
  <c r="L610" i="2" s="1"/>
  <c r="K609" i="2"/>
  <c r="L609" i="2" s="1"/>
  <c r="K608" i="2"/>
  <c r="L608" i="2" s="1"/>
  <c r="K607" i="2"/>
  <c r="L607" i="2" s="1"/>
  <c r="L606" i="2"/>
  <c r="K606" i="2"/>
  <c r="L605" i="2"/>
  <c r="K605" i="2"/>
  <c r="K604" i="2"/>
  <c r="L604" i="2" s="1"/>
  <c r="K603" i="2"/>
  <c r="L603" i="2" s="1"/>
  <c r="K602" i="2"/>
  <c r="L602" i="2" s="1"/>
  <c r="K601" i="2"/>
  <c r="L601" i="2" s="1"/>
  <c r="L600" i="2"/>
  <c r="K600" i="2"/>
  <c r="L599" i="2"/>
  <c r="K599" i="2"/>
  <c r="K598" i="2"/>
  <c r="L598" i="2" s="1"/>
  <c r="K597" i="2"/>
  <c r="L597" i="2" s="1"/>
  <c r="K596" i="2"/>
  <c r="L596" i="2" s="1"/>
  <c r="K595" i="2"/>
  <c r="L595" i="2" s="1"/>
  <c r="K594" i="2"/>
  <c r="L594" i="2" s="1"/>
  <c r="L593" i="2"/>
  <c r="K593" i="2"/>
  <c r="K592" i="2"/>
  <c r="L592" i="2" s="1"/>
  <c r="K591" i="2"/>
  <c r="L591" i="2" s="1"/>
  <c r="K590" i="2"/>
  <c r="L590" i="2" s="1"/>
  <c r="K589" i="2"/>
  <c r="L589" i="2" s="1"/>
  <c r="L588" i="2"/>
  <c r="K588" i="2"/>
  <c r="L587" i="2"/>
  <c r="K587" i="2"/>
  <c r="K586" i="2"/>
  <c r="L586" i="2" s="1"/>
  <c r="K585" i="2"/>
  <c r="L585" i="2" s="1"/>
  <c r="K584" i="2"/>
  <c r="L584" i="2" s="1"/>
  <c r="K583" i="2"/>
  <c r="L583" i="2" s="1"/>
  <c r="L582" i="2"/>
  <c r="K582" i="2"/>
  <c r="L581" i="2"/>
  <c r="K581" i="2"/>
  <c r="K580" i="2"/>
  <c r="L580" i="2" s="1"/>
  <c r="K579" i="2"/>
  <c r="L579" i="2" s="1"/>
  <c r="K578" i="2"/>
  <c r="L578" i="2" s="1"/>
  <c r="K577" i="2"/>
  <c r="L577" i="2" s="1"/>
  <c r="K576" i="2"/>
  <c r="L576" i="2" s="1"/>
  <c r="L575" i="2"/>
  <c r="K575" i="2"/>
  <c r="K574" i="2"/>
  <c r="L574" i="2" s="1"/>
  <c r="K573" i="2"/>
  <c r="L573" i="2" s="1"/>
  <c r="K572" i="2"/>
  <c r="L572" i="2" s="1"/>
  <c r="K571" i="2"/>
  <c r="L571" i="2" s="1"/>
  <c r="L570" i="2"/>
  <c r="K570" i="2"/>
  <c r="L569" i="2"/>
  <c r="K569" i="2"/>
  <c r="K568" i="2"/>
  <c r="L568" i="2" s="1"/>
  <c r="K567" i="2"/>
  <c r="L567" i="2" s="1"/>
  <c r="K566" i="2"/>
  <c r="L566" i="2" s="1"/>
  <c r="K565" i="2"/>
  <c r="L565" i="2" s="1"/>
  <c r="L564" i="2"/>
  <c r="K564" i="2"/>
  <c r="L563" i="2"/>
  <c r="K563" i="2"/>
  <c r="K562" i="2"/>
  <c r="L562" i="2" s="1"/>
  <c r="K561" i="2"/>
  <c r="L561" i="2" s="1"/>
  <c r="K560" i="2"/>
  <c r="L560" i="2" s="1"/>
  <c r="L559" i="2"/>
  <c r="K559" i="2"/>
  <c r="K558" i="2"/>
  <c r="L558" i="2" s="1"/>
  <c r="L557" i="2"/>
  <c r="K557" i="2"/>
  <c r="K556" i="2"/>
  <c r="L556" i="2" s="1"/>
  <c r="K555" i="2"/>
  <c r="L555" i="2" s="1"/>
  <c r="K554" i="2"/>
  <c r="L554" i="2" s="1"/>
  <c r="L553" i="2"/>
  <c r="K553" i="2"/>
  <c r="K552" i="2"/>
  <c r="L552" i="2" s="1"/>
  <c r="L551" i="2"/>
  <c r="K551" i="2"/>
  <c r="K550" i="2"/>
  <c r="L550" i="2" s="1"/>
  <c r="K549" i="2"/>
  <c r="L549" i="2" s="1"/>
  <c r="K548" i="2"/>
  <c r="L548" i="2" s="1"/>
  <c r="K547" i="2"/>
  <c r="L547" i="2" s="1"/>
  <c r="K546" i="2"/>
  <c r="L546" i="2" s="1"/>
  <c r="L545" i="2"/>
  <c r="K545" i="2"/>
  <c r="K544" i="2"/>
  <c r="L544" i="2" s="1"/>
  <c r="K543" i="2"/>
  <c r="L543" i="2" s="1"/>
  <c r="K542" i="2"/>
  <c r="L542" i="2" s="1"/>
  <c r="L541" i="2"/>
  <c r="K541" i="2"/>
  <c r="L540" i="2"/>
  <c r="K540" i="2"/>
  <c r="L539" i="2"/>
  <c r="K539" i="2"/>
  <c r="K538" i="2"/>
  <c r="L538" i="2" s="1"/>
  <c r="L537" i="2"/>
  <c r="K537" i="2"/>
  <c r="K536" i="2"/>
  <c r="L536" i="2" s="1"/>
  <c r="K535" i="2"/>
  <c r="L535" i="2" s="1"/>
  <c r="L534" i="2"/>
  <c r="K534" i="2"/>
  <c r="L533" i="2"/>
  <c r="K533" i="2"/>
  <c r="K532" i="2"/>
  <c r="L532" i="2" s="1"/>
  <c r="L531" i="2"/>
  <c r="K531" i="2"/>
  <c r="K530" i="2"/>
  <c r="L530" i="2" s="1"/>
  <c r="K529" i="2"/>
  <c r="L529" i="2" s="1"/>
  <c r="K528" i="2"/>
  <c r="L528" i="2" s="1"/>
  <c r="L527" i="2"/>
  <c r="K527" i="2"/>
  <c r="K526" i="2"/>
  <c r="L526" i="2" s="1"/>
  <c r="L525" i="2"/>
  <c r="K525" i="2"/>
  <c r="K524" i="2"/>
  <c r="L524" i="2" s="1"/>
  <c r="L523" i="2"/>
  <c r="K523" i="2"/>
  <c r="K522" i="2"/>
  <c r="L522" i="2" s="1"/>
  <c r="L521" i="2"/>
  <c r="K521" i="2"/>
  <c r="K520" i="2"/>
  <c r="L520" i="2" s="1"/>
  <c r="K519" i="2"/>
  <c r="L519" i="2" s="1"/>
  <c r="K518" i="2"/>
  <c r="L518" i="2" s="1"/>
  <c r="K517" i="2"/>
  <c r="L517" i="2" s="1"/>
  <c r="K516" i="2"/>
  <c r="L516" i="2" s="1"/>
  <c r="L515" i="2"/>
  <c r="K515" i="2"/>
  <c r="K514" i="2"/>
  <c r="L514" i="2" s="1"/>
  <c r="K513" i="2"/>
  <c r="L513" i="2" s="1"/>
  <c r="K512" i="2"/>
  <c r="L512" i="2" s="1"/>
  <c r="L511" i="2"/>
  <c r="K511" i="2"/>
  <c r="L510" i="2"/>
  <c r="K510" i="2"/>
  <c r="L509" i="2"/>
  <c r="K509" i="2"/>
  <c r="K508" i="2"/>
  <c r="L508" i="2" s="1"/>
  <c r="K507" i="2"/>
  <c r="L507" i="2" s="1"/>
  <c r="K506" i="2"/>
  <c r="L506" i="2" s="1"/>
  <c r="L505" i="2"/>
  <c r="K505" i="2"/>
  <c r="K504" i="2"/>
  <c r="L504" i="2" s="1"/>
  <c r="L503" i="2"/>
  <c r="K503" i="2"/>
  <c r="K502" i="2"/>
  <c r="L502" i="2" s="1"/>
  <c r="K501" i="2"/>
  <c r="L501" i="2" s="1"/>
  <c r="K500" i="2"/>
  <c r="L500" i="2" s="1"/>
  <c r="L499" i="2"/>
  <c r="K499" i="2"/>
  <c r="K498" i="2"/>
  <c r="L498" i="2" s="1"/>
  <c r="L497" i="2"/>
  <c r="K497" i="2"/>
  <c r="K496" i="2"/>
  <c r="L496" i="2" s="1"/>
  <c r="K495" i="2"/>
  <c r="L495" i="2" s="1"/>
  <c r="K494" i="2"/>
  <c r="L494" i="2" s="1"/>
  <c r="K493" i="2"/>
  <c r="L493" i="2" s="1"/>
  <c r="K492" i="2"/>
  <c r="L492" i="2" s="1"/>
  <c r="L491" i="2"/>
  <c r="K491" i="2"/>
  <c r="K490" i="2"/>
  <c r="L490" i="2" s="1"/>
  <c r="K489" i="2"/>
  <c r="L489" i="2" s="1"/>
  <c r="K488" i="2"/>
  <c r="L488" i="2" s="1"/>
  <c r="L487" i="2"/>
  <c r="K487" i="2"/>
  <c r="L486" i="2"/>
  <c r="K486" i="2"/>
  <c r="L485" i="2"/>
  <c r="K485" i="2"/>
  <c r="K484" i="2"/>
  <c r="L484" i="2" s="1"/>
  <c r="K483" i="2"/>
  <c r="L483" i="2" s="1"/>
  <c r="K482" i="2"/>
  <c r="L482" i="2" s="1"/>
  <c r="L481" i="2"/>
  <c r="K481" i="2"/>
  <c r="K480" i="2"/>
  <c r="L480" i="2" s="1"/>
  <c r="L479" i="2"/>
  <c r="K479" i="2"/>
  <c r="K478" i="2"/>
  <c r="L478" i="2" s="1"/>
  <c r="K477" i="2"/>
  <c r="L477" i="2" s="1"/>
  <c r="K476" i="2"/>
  <c r="L476" i="2" s="1"/>
  <c r="L475" i="2"/>
  <c r="K475" i="2"/>
  <c r="K474" i="2"/>
  <c r="L474" i="2" s="1"/>
  <c r="L473" i="2"/>
  <c r="K473" i="2"/>
  <c r="K472" i="2"/>
  <c r="L472" i="2" s="1"/>
  <c r="K471" i="2"/>
  <c r="L471" i="2" s="1"/>
  <c r="K470" i="2"/>
  <c r="L470" i="2" s="1"/>
  <c r="K469" i="2"/>
  <c r="L469" i="2" s="1"/>
  <c r="K468" i="2"/>
  <c r="L468" i="2" s="1"/>
  <c r="L467" i="2"/>
  <c r="K467" i="2"/>
  <c r="K466" i="2"/>
  <c r="L466" i="2" s="1"/>
  <c r="K465" i="2"/>
  <c r="L465" i="2" s="1"/>
  <c r="K464" i="2"/>
  <c r="L464" i="2" s="1"/>
  <c r="L463" i="2"/>
  <c r="K463" i="2"/>
  <c r="L462" i="2"/>
  <c r="K462" i="2"/>
  <c r="L461" i="2"/>
  <c r="K461" i="2"/>
  <c r="K460" i="2"/>
  <c r="L460" i="2" s="1"/>
  <c r="K459" i="2"/>
  <c r="L459" i="2" s="1"/>
  <c r="K458" i="2"/>
  <c r="L458" i="2" s="1"/>
  <c r="L457" i="2"/>
  <c r="K457" i="2"/>
  <c r="K456" i="2"/>
  <c r="L456" i="2" s="1"/>
  <c r="L455" i="2"/>
  <c r="K455" i="2"/>
  <c r="K454" i="2"/>
  <c r="L454" i="2" s="1"/>
  <c r="K453" i="2"/>
  <c r="L453" i="2" s="1"/>
  <c r="K452" i="2"/>
  <c r="L452" i="2" s="1"/>
  <c r="L451" i="2"/>
  <c r="K451" i="2"/>
  <c r="K450" i="2"/>
  <c r="L450" i="2" s="1"/>
  <c r="L449" i="2"/>
  <c r="K449" i="2"/>
  <c r="K448" i="2"/>
  <c r="L448" i="2" s="1"/>
  <c r="K447" i="2"/>
  <c r="L447" i="2" s="1"/>
  <c r="K446" i="2"/>
  <c r="L446" i="2" s="1"/>
  <c r="L445" i="2"/>
  <c r="K445" i="2"/>
  <c r="K444" i="2"/>
  <c r="L444" i="2" s="1"/>
  <c r="L443" i="2"/>
  <c r="K443" i="2"/>
  <c r="K442" i="2"/>
  <c r="L442" i="2" s="1"/>
  <c r="K441" i="2"/>
  <c r="L441" i="2" s="1"/>
  <c r="K440" i="2"/>
  <c r="L440" i="2" s="1"/>
  <c r="L439" i="2"/>
  <c r="K439" i="2"/>
  <c r="L438" i="2"/>
  <c r="K438" i="2"/>
  <c r="L437" i="2"/>
  <c r="K437" i="2"/>
  <c r="K436" i="2"/>
  <c r="L436" i="2" s="1"/>
  <c r="K435" i="2"/>
  <c r="L435" i="2" s="1"/>
  <c r="K434" i="2"/>
  <c r="L434" i="2" s="1"/>
  <c r="L433" i="2"/>
  <c r="K433" i="2"/>
  <c r="K432" i="2"/>
  <c r="L432" i="2" s="1"/>
  <c r="L431" i="2"/>
  <c r="K431" i="2"/>
  <c r="K430" i="2"/>
  <c r="L430" i="2" s="1"/>
  <c r="K429" i="2"/>
  <c r="L429" i="2" s="1"/>
  <c r="K428" i="2"/>
  <c r="L428" i="2" s="1"/>
  <c r="L427" i="2"/>
  <c r="K427" i="2"/>
  <c r="K426" i="2"/>
  <c r="L426" i="2" s="1"/>
  <c r="L425" i="2"/>
  <c r="K425" i="2"/>
  <c r="K424" i="2"/>
  <c r="L424" i="2" s="1"/>
  <c r="K423" i="2"/>
  <c r="L423" i="2" s="1"/>
  <c r="K422" i="2"/>
  <c r="L422" i="2" s="1"/>
  <c r="L421" i="2"/>
  <c r="K421" i="2"/>
  <c r="K420" i="2"/>
  <c r="L420" i="2" s="1"/>
  <c r="L419" i="2"/>
  <c r="K419" i="2"/>
  <c r="K418" i="2"/>
  <c r="L418" i="2" s="1"/>
  <c r="K417" i="2"/>
  <c r="L417" i="2" s="1"/>
  <c r="K416" i="2"/>
  <c r="L416" i="2" s="1"/>
  <c r="L415" i="2"/>
  <c r="K415" i="2"/>
  <c r="L414" i="2"/>
  <c r="K414" i="2"/>
  <c r="L413" i="2"/>
  <c r="K413" i="2"/>
  <c r="K412" i="2"/>
  <c r="L412" i="2" s="1"/>
  <c r="K411" i="2"/>
  <c r="L411" i="2" s="1"/>
  <c r="K410" i="2"/>
  <c r="L410" i="2" s="1"/>
  <c r="L409" i="2"/>
  <c r="K409" i="2"/>
  <c r="K408" i="2"/>
  <c r="L408" i="2" s="1"/>
  <c r="L407" i="2"/>
  <c r="K407" i="2"/>
  <c r="K406" i="2"/>
  <c r="L406" i="2" s="1"/>
  <c r="K405" i="2"/>
  <c r="L405" i="2" s="1"/>
  <c r="K404" i="2"/>
  <c r="L404" i="2" s="1"/>
  <c r="L403" i="2"/>
  <c r="K403" i="2"/>
  <c r="K402" i="2"/>
  <c r="L402" i="2" s="1"/>
  <c r="L401" i="2"/>
  <c r="K401" i="2"/>
  <c r="K400" i="2"/>
  <c r="L400" i="2" s="1"/>
  <c r="K399" i="2"/>
  <c r="L399" i="2" s="1"/>
  <c r="K398" i="2"/>
  <c r="L398" i="2" s="1"/>
  <c r="L397" i="2"/>
  <c r="K397" i="2"/>
  <c r="K396" i="2"/>
  <c r="L396" i="2" s="1"/>
  <c r="L395" i="2"/>
  <c r="K395" i="2"/>
  <c r="K394" i="2"/>
  <c r="L394" i="2" s="1"/>
  <c r="K393" i="2"/>
  <c r="L393" i="2" s="1"/>
  <c r="K392" i="2"/>
  <c r="L392" i="2" s="1"/>
  <c r="L391" i="2"/>
  <c r="K391" i="2"/>
  <c r="L390" i="2"/>
  <c r="K390" i="2"/>
  <c r="L389" i="2"/>
  <c r="K389" i="2"/>
  <c r="K388" i="2"/>
  <c r="L388" i="2" s="1"/>
  <c r="K387" i="2"/>
  <c r="L387" i="2" s="1"/>
  <c r="K386" i="2"/>
  <c r="L386" i="2" s="1"/>
  <c r="L385" i="2"/>
  <c r="K385" i="2"/>
  <c r="K384" i="2"/>
  <c r="L384" i="2" s="1"/>
  <c r="L383" i="2"/>
  <c r="K383" i="2"/>
  <c r="K382" i="2"/>
  <c r="L382" i="2" s="1"/>
  <c r="K381" i="2"/>
  <c r="L381" i="2" s="1"/>
  <c r="K380" i="2"/>
  <c r="L380" i="2" s="1"/>
  <c r="L379" i="2"/>
  <c r="K379" i="2"/>
  <c r="K378" i="2"/>
  <c r="L378" i="2" s="1"/>
  <c r="L377" i="2"/>
  <c r="K377" i="2"/>
  <c r="K376" i="2"/>
  <c r="L376" i="2" s="1"/>
  <c r="K375" i="2"/>
  <c r="L375" i="2" s="1"/>
  <c r="K374" i="2"/>
  <c r="L374" i="2" s="1"/>
  <c r="K373" i="2"/>
  <c r="L373" i="2" s="1"/>
  <c r="K372" i="2"/>
  <c r="L372" i="2" s="1"/>
  <c r="L371" i="2"/>
  <c r="K371" i="2"/>
  <c r="K370" i="2"/>
  <c r="L370" i="2" s="1"/>
  <c r="K369" i="2"/>
  <c r="L369" i="2" s="1"/>
  <c r="K368" i="2"/>
  <c r="L368" i="2" s="1"/>
  <c r="L367" i="2"/>
  <c r="K367" i="2"/>
  <c r="L366" i="2"/>
  <c r="K366" i="2"/>
  <c r="L365" i="2"/>
  <c r="K365" i="2"/>
  <c r="K364" i="2"/>
  <c r="L364" i="2" s="1"/>
  <c r="K363" i="2"/>
  <c r="L363" i="2" s="1"/>
  <c r="K362" i="2"/>
  <c r="L362" i="2" s="1"/>
  <c r="L361" i="2"/>
  <c r="K361" i="2"/>
  <c r="K360" i="2"/>
  <c r="L360" i="2" s="1"/>
  <c r="L359" i="2"/>
  <c r="K359" i="2"/>
  <c r="K358" i="2"/>
  <c r="L358" i="2" s="1"/>
  <c r="K357" i="2"/>
  <c r="L357" i="2" s="1"/>
  <c r="K356" i="2"/>
  <c r="L356" i="2" s="1"/>
  <c r="L355" i="2"/>
  <c r="K355" i="2"/>
  <c r="K354" i="2"/>
  <c r="L354" i="2" s="1"/>
  <c r="L353" i="2"/>
  <c r="K353" i="2"/>
  <c r="K352" i="2"/>
  <c r="L352" i="2" s="1"/>
  <c r="K351" i="2"/>
  <c r="L351" i="2" s="1"/>
  <c r="K350" i="2"/>
  <c r="L350" i="2" s="1"/>
  <c r="L349" i="2"/>
  <c r="K349" i="2"/>
  <c r="K348" i="2"/>
  <c r="L348" i="2" s="1"/>
  <c r="L347" i="2"/>
  <c r="K347" i="2"/>
  <c r="K346" i="2"/>
  <c r="L346" i="2" s="1"/>
  <c r="K345" i="2"/>
  <c r="L345" i="2" s="1"/>
  <c r="K344" i="2"/>
  <c r="L344" i="2" s="1"/>
  <c r="L343" i="2"/>
  <c r="K343" i="2"/>
  <c r="L342" i="2"/>
  <c r="K342" i="2"/>
  <c r="L341" i="2"/>
  <c r="K341" i="2"/>
  <c r="K340" i="2"/>
  <c r="L340" i="2" s="1"/>
  <c r="K339" i="2"/>
  <c r="L339" i="2" s="1"/>
  <c r="K338" i="2"/>
  <c r="L338" i="2" s="1"/>
  <c r="L337" i="2"/>
  <c r="K337" i="2"/>
  <c r="K336" i="2"/>
  <c r="L336" i="2" s="1"/>
  <c r="L335" i="2"/>
  <c r="K335" i="2"/>
  <c r="K334" i="2"/>
  <c r="L334" i="2" s="1"/>
  <c r="K333" i="2"/>
  <c r="L333" i="2" s="1"/>
  <c r="K332" i="2"/>
  <c r="L332" i="2" s="1"/>
  <c r="L331" i="2"/>
  <c r="K331" i="2"/>
  <c r="K330" i="2"/>
  <c r="L330" i="2" s="1"/>
  <c r="L329" i="2"/>
  <c r="K329" i="2"/>
  <c r="K328" i="2"/>
  <c r="L328" i="2" s="1"/>
  <c r="K327" i="2"/>
  <c r="L327" i="2" s="1"/>
  <c r="K326" i="2"/>
  <c r="L326" i="2" s="1"/>
  <c r="L325" i="2"/>
  <c r="K325" i="2"/>
  <c r="K324" i="2"/>
  <c r="L324" i="2" s="1"/>
  <c r="L323" i="2"/>
  <c r="K323" i="2"/>
  <c r="K322" i="2"/>
  <c r="L322" i="2" s="1"/>
  <c r="K321" i="2"/>
  <c r="L321" i="2" s="1"/>
  <c r="K320" i="2"/>
  <c r="L320" i="2" s="1"/>
  <c r="L319" i="2"/>
  <c r="K319" i="2"/>
  <c r="L318" i="2"/>
  <c r="K318" i="2"/>
  <c r="L317" i="2"/>
  <c r="K317" i="2"/>
  <c r="K316" i="2"/>
  <c r="L316" i="2" s="1"/>
  <c r="K315" i="2"/>
  <c r="L315" i="2" s="1"/>
  <c r="K314" i="2"/>
  <c r="L314" i="2" s="1"/>
  <c r="L313" i="2"/>
  <c r="K313" i="2"/>
  <c r="K312" i="2"/>
  <c r="L312" i="2" s="1"/>
  <c r="L311" i="2"/>
  <c r="K311" i="2"/>
  <c r="K310" i="2"/>
  <c r="L310" i="2" s="1"/>
  <c r="K309" i="2"/>
  <c r="L309" i="2" s="1"/>
  <c r="K308" i="2"/>
  <c r="L308" i="2" s="1"/>
  <c r="L307" i="2"/>
  <c r="K307" i="2"/>
  <c r="K306" i="2"/>
  <c r="L306" i="2" s="1"/>
  <c r="L305" i="2"/>
  <c r="K305" i="2"/>
  <c r="K304" i="2"/>
  <c r="L304" i="2" s="1"/>
  <c r="K303" i="2"/>
  <c r="L303" i="2" s="1"/>
  <c r="K302" i="2"/>
  <c r="L302" i="2" s="1"/>
  <c r="L301" i="2"/>
  <c r="K301" i="2"/>
  <c r="K300" i="2"/>
  <c r="L300" i="2" s="1"/>
  <c r="L299" i="2"/>
  <c r="K299" i="2"/>
  <c r="K298" i="2"/>
  <c r="L298" i="2" s="1"/>
  <c r="K297" i="2"/>
  <c r="L297" i="2" s="1"/>
  <c r="K296" i="2"/>
  <c r="L296" i="2" s="1"/>
  <c r="L295" i="2"/>
  <c r="K295" i="2"/>
  <c r="L294" i="2"/>
  <c r="K294" i="2"/>
  <c r="L293" i="2"/>
  <c r="K293" i="2"/>
  <c r="K292" i="2"/>
  <c r="L292" i="2" s="1"/>
  <c r="K291" i="2"/>
  <c r="L291" i="2" s="1"/>
  <c r="K290" i="2"/>
  <c r="L290" i="2" s="1"/>
  <c r="L289" i="2"/>
  <c r="K289" i="2"/>
  <c r="K288" i="2"/>
  <c r="L288" i="2" s="1"/>
  <c r="L287" i="2"/>
  <c r="K287" i="2"/>
  <c r="K286" i="2"/>
  <c r="L286" i="2" s="1"/>
  <c r="K285" i="2"/>
  <c r="L285" i="2" s="1"/>
  <c r="K284" i="2"/>
  <c r="L284" i="2" s="1"/>
  <c r="L283" i="2"/>
  <c r="K283" i="2"/>
  <c r="K282" i="2"/>
  <c r="L282" i="2" s="1"/>
  <c r="L281" i="2"/>
  <c r="K281" i="2"/>
  <c r="K280" i="2"/>
  <c r="L280" i="2" s="1"/>
  <c r="K279" i="2"/>
  <c r="L279" i="2" s="1"/>
  <c r="L278" i="2"/>
  <c r="K278" i="2"/>
  <c r="L277" i="2"/>
  <c r="K277" i="2"/>
  <c r="L276" i="2"/>
  <c r="K276" i="2"/>
  <c r="L275" i="2"/>
  <c r="K275" i="2"/>
  <c r="K274" i="2"/>
  <c r="L274" i="2" s="1"/>
  <c r="K273" i="2"/>
  <c r="L273" i="2" s="1"/>
  <c r="L272" i="2"/>
  <c r="K272" i="2"/>
  <c r="L271" i="2"/>
  <c r="K271" i="2"/>
  <c r="L270" i="2"/>
  <c r="K270" i="2"/>
  <c r="L269" i="2"/>
  <c r="K269" i="2"/>
  <c r="K268" i="2"/>
  <c r="L268" i="2" s="1"/>
  <c r="K267" i="2"/>
  <c r="L267" i="2" s="1"/>
  <c r="K266" i="2"/>
  <c r="L266" i="2" s="1"/>
  <c r="L265" i="2"/>
  <c r="K265" i="2"/>
  <c r="L264" i="2"/>
  <c r="K264" i="2"/>
  <c r="L263" i="2"/>
  <c r="K263" i="2"/>
  <c r="K262" i="2"/>
  <c r="L262" i="2" s="1"/>
  <c r="K261" i="2"/>
  <c r="L261" i="2" s="1"/>
  <c r="K260" i="2"/>
  <c r="L260" i="2" s="1"/>
  <c r="K259" i="2"/>
  <c r="L259" i="2" s="1"/>
  <c r="L258" i="2"/>
  <c r="K258" i="2"/>
  <c r="L257" i="2"/>
  <c r="K257" i="2"/>
  <c r="K256" i="2"/>
  <c r="L256" i="2" s="1"/>
  <c r="K255" i="2"/>
  <c r="L255" i="2" s="1"/>
  <c r="L254" i="2"/>
  <c r="K254" i="2"/>
  <c r="K253" i="2"/>
  <c r="L253" i="2" s="1"/>
  <c r="K252" i="2"/>
  <c r="L252" i="2" s="1"/>
  <c r="L251" i="2"/>
  <c r="K251" i="2"/>
  <c r="K250" i="2"/>
  <c r="L250" i="2" s="1"/>
  <c r="K249" i="2"/>
  <c r="L249" i="2" s="1"/>
  <c r="L248" i="2"/>
  <c r="K248" i="2"/>
  <c r="L247" i="2"/>
  <c r="K247" i="2"/>
  <c r="K246" i="2"/>
  <c r="L246" i="2" s="1"/>
  <c r="L245" i="2"/>
  <c r="K245" i="2"/>
  <c r="K244" i="2"/>
  <c r="L244" i="2" s="1"/>
  <c r="K243" i="2"/>
  <c r="L243" i="2" s="1"/>
  <c r="L242" i="2"/>
  <c r="K242" i="2"/>
  <c r="L241" i="2"/>
  <c r="K241" i="2"/>
  <c r="L240" i="2"/>
  <c r="K240" i="2"/>
  <c r="L239" i="2"/>
  <c r="K239" i="2"/>
  <c r="K238" i="2"/>
  <c r="L238" i="2" s="1"/>
  <c r="K237" i="2"/>
  <c r="L237" i="2" s="1"/>
  <c r="L236" i="2"/>
  <c r="K236" i="2"/>
  <c r="L235" i="2"/>
  <c r="K235" i="2"/>
  <c r="L234" i="2"/>
  <c r="K234" i="2"/>
  <c r="L233" i="2"/>
  <c r="K233" i="2"/>
  <c r="K232" i="2"/>
  <c r="L232" i="2" s="1"/>
  <c r="K231" i="2"/>
  <c r="L231" i="2" s="1"/>
  <c r="K230" i="2"/>
  <c r="L230" i="2" s="1"/>
  <c r="L229" i="2"/>
  <c r="K229" i="2"/>
  <c r="L228" i="2"/>
  <c r="K228" i="2"/>
  <c r="L227" i="2"/>
  <c r="K227" i="2"/>
  <c r="K226" i="2"/>
  <c r="L226" i="2" s="1"/>
  <c r="K225" i="2"/>
  <c r="L225" i="2" s="1"/>
  <c r="K224" i="2"/>
  <c r="L224" i="2" s="1"/>
  <c r="K223" i="2"/>
  <c r="L223" i="2" s="1"/>
  <c r="L222" i="2"/>
  <c r="K222" i="2"/>
  <c r="L221" i="2"/>
  <c r="K221" i="2"/>
  <c r="K220" i="2"/>
  <c r="L220" i="2" s="1"/>
  <c r="K219" i="2"/>
  <c r="L219" i="2" s="1"/>
  <c r="L218" i="2"/>
  <c r="K218" i="2"/>
  <c r="K217" i="2"/>
  <c r="L217" i="2" s="1"/>
  <c r="K216" i="2"/>
  <c r="L216" i="2" s="1"/>
  <c r="L215" i="2"/>
  <c r="K215" i="2"/>
  <c r="K214" i="2"/>
  <c r="L214" i="2" s="1"/>
  <c r="K213" i="2"/>
  <c r="L213" i="2" s="1"/>
  <c r="L212" i="2"/>
  <c r="K212" i="2"/>
  <c r="L211" i="2"/>
  <c r="K211" i="2"/>
  <c r="K210" i="2"/>
  <c r="L210" i="2" s="1"/>
  <c r="L209" i="2"/>
  <c r="K209" i="2"/>
  <c r="K208" i="2"/>
  <c r="L208" i="2" s="1"/>
  <c r="K207" i="2"/>
  <c r="L207" i="2" s="1"/>
  <c r="L206" i="2"/>
  <c r="K206" i="2"/>
  <c r="L205" i="2"/>
  <c r="K205" i="2"/>
  <c r="L204" i="2"/>
  <c r="K204" i="2"/>
  <c r="L203" i="2"/>
  <c r="K203" i="2"/>
  <c r="K202" i="2"/>
  <c r="L202" i="2" s="1"/>
  <c r="K201" i="2"/>
  <c r="L201" i="2" s="1"/>
  <c r="L200" i="2"/>
  <c r="K200" i="2"/>
  <c r="L199" i="2"/>
  <c r="K199" i="2"/>
  <c r="L198" i="2"/>
  <c r="K198" i="2"/>
  <c r="L197" i="2"/>
  <c r="K197" i="2"/>
  <c r="K196" i="2"/>
  <c r="L196" i="2" s="1"/>
  <c r="K195" i="2"/>
  <c r="L195" i="2" s="1"/>
  <c r="K194" i="2"/>
  <c r="L194" i="2" s="1"/>
  <c r="L193" i="2"/>
  <c r="K193" i="2"/>
  <c r="L192" i="2"/>
  <c r="K192" i="2"/>
  <c r="L191" i="2"/>
  <c r="K191" i="2"/>
  <c r="K190" i="2"/>
  <c r="L190" i="2" s="1"/>
  <c r="K189" i="2"/>
  <c r="L189" i="2" s="1"/>
  <c r="K188" i="2"/>
  <c r="L188" i="2" s="1"/>
  <c r="K187" i="2"/>
  <c r="L187" i="2" s="1"/>
  <c r="L186" i="2"/>
  <c r="K186" i="2"/>
  <c r="L185" i="2"/>
  <c r="K185" i="2"/>
  <c r="K184" i="2"/>
  <c r="L184" i="2" s="1"/>
  <c r="K183" i="2"/>
  <c r="L183" i="2" s="1"/>
  <c r="L182" i="2"/>
  <c r="K182" i="2"/>
  <c r="K181" i="2"/>
  <c r="L181" i="2" s="1"/>
  <c r="K180" i="2"/>
  <c r="L180" i="2" s="1"/>
  <c r="L179" i="2"/>
  <c r="K179" i="2"/>
  <c r="K178" i="2"/>
  <c r="L178" i="2" s="1"/>
  <c r="K177" i="2"/>
  <c r="L177" i="2" s="1"/>
  <c r="L176" i="2"/>
  <c r="K176" i="2"/>
  <c r="L175" i="2"/>
  <c r="K175" i="2"/>
  <c r="K174" i="2"/>
  <c r="L174" i="2" s="1"/>
  <c r="L173" i="2"/>
  <c r="K173" i="2"/>
  <c r="K172" i="2"/>
  <c r="L172" i="2" s="1"/>
  <c r="K171" i="2"/>
  <c r="L171" i="2" s="1"/>
  <c r="L170" i="2"/>
  <c r="K170" i="2"/>
  <c r="L169" i="2"/>
  <c r="K169" i="2"/>
  <c r="L168" i="2"/>
  <c r="K168" i="2"/>
  <c r="L167" i="2"/>
  <c r="K167" i="2"/>
  <c r="K166" i="2"/>
  <c r="L166" i="2" s="1"/>
  <c r="K165" i="2"/>
  <c r="L165" i="2" s="1"/>
  <c r="L164" i="2"/>
  <c r="K164" i="2"/>
  <c r="L163" i="2"/>
  <c r="K163" i="2"/>
  <c r="L162" i="2"/>
  <c r="K162" i="2"/>
  <c r="L161" i="2"/>
  <c r="K161" i="2"/>
  <c r="K160" i="2"/>
  <c r="L160" i="2" s="1"/>
  <c r="K159" i="2"/>
  <c r="L159" i="2" s="1"/>
  <c r="K158" i="2"/>
  <c r="L158" i="2" s="1"/>
  <c r="L157" i="2"/>
  <c r="K157" i="2"/>
  <c r="L156" i="2"/>
  <c r="K156" i="2"/>
  <c r="L155" i="2"/>
  <c r="K155" i="2"/>
  <c r="K154" i="2"/>
  <c r="L154" i="2" s="1"/>
  <c r="K153" i="2"/>
  <c r="L153" i="2" s="1"/>
  <c r="L152" i="2"/>
  <c r="K152" i="2"/>
  <c r="K151" i="2"/>
  <c r="L151" i="2" s="1"/>
  <c r="K150" i="2"/>
  <c r="L150" i="2" s="1"/>
  <c r="L149" i="2"/>
  <c r="K149" i="2"/>
  <c r="K148" i="2"/>
  <c r="L148" i="2" s="1"/>
  <c r="L147" i="2"/>
  <c r="K147" i="2"/>
  <c r="K146" i="2"/>
  <c r="L146" i="2" s="1"/>
  <c r="K145" i="2"/>
  <c r="L145" i="2" s="1"/>
  <c r="L144" i="2"/>
  <c r="K144" i="2"/>
  <c r="L143" i="2"/>
  <c r="K143" i="2"/>
  <c r="K142" i="2"/>
  <c r="L142" i="2" s="1"/>
  <c r="K141" i="2"/>
  <c r="L141" i="2" s="1"/>
  <c r="K140" i="2"/>
  <c r="L140" i="2" s="1"/>
  <c r="L139" i="2"/>
  <c r="K139" i="2"/>
  <c r="K138" i="2"/>
  <c r="L138" i="2" s="1"/>
  <c r="L137" i="2"/>
  <c r="K137" i="2"/>
  <c r="K136" i="2"/>
  <c r="L136" i="2" s="1"/>
  <c r="L135" i="2"/>
  <c r="K135" i="2"/>
  <c r="L134" i="2"/>
  <c r="K134" i="2"/>
  <c r="K133" i="2"/>
  <c r="L133" i="2" s="1"/>
  <c r="K132" i="2"/>
  <c r="L132" i="2" s="1"/>
  <c r="L131" i="2"/>
  <c r="K131" i="2"/>
  <c r="L130" i="2"/>
  <c r="K130" i="2"/>
  <c r="L129" i="2"/>
  <c r="K129" i="2"/>
  <c r="L128" i="2"/>
  <c r="K128" i="2"/>
  <c r="K127" i="2"/>
  <c r="L127" i="2" s="1"/>
  <c r="K126" i="2"/>
  <c r="L126" i="2" s="1"/>
  <c r="L125" i="2"/>
  <c r="K125" i="2"/>
  <c r="K124" i="2"/>
  <c r="L124" i="2" s="1"/>
  <c r="K123" i="2"/>
  <c r="L123" i="2" s="1"/>
  <c r="K122" i="2"/>
  <c r="L122" i="2" s="1"/>
  <c r="K121" i="2"/>
  <c r="L121" i="2" s="1"/>
  <c r="L120" i="2"/>
  <c r="K120" i="2"/>
  <c r="L119" i="2"/>
  <c r="K119" i="2"/>
  <c r="K118" i="2"/>
  <c r="L118" i="2" s="1"/>
  <c r="L117" i="2"/>
  <c r="K117" i="2"/>
  <c r="L116" i="2"/>
  <c r="K116" i="2"/>
  <c r="L115" i="2"/>
  <c r="K115" i="2"/>
  <c r="K114" i="2"/>
  <c r="L114" i="2" s="1"/>
  <c r="L113" i="2"/>
  <c r="K113" i="2"/>
  <c r="K112" i="2"/>
  <c r="L112" i="2" s="1"/>
  <c r="K111" i="2"/>
  <c r="L111" i="2" s="1"/>
  <c r="K110" i="2"/>
  <c r="L110" i="2" s="1"/>
  <c r="K109" i="2"/>
  <c r="L109" i="2" s="1"/>
  <c r="K108" i="2"/>
  <c r="L108" i="2" s="1"/>
  <c r="L107" i="2"/>
  <c r="K107" i="2"/>
  <c r="K106" i="2"/>
  <c r="L106" i="2" s="1"/>
  <c r="L105" i="2"/>
  <c r="K105" i="2"/>
  <c r="L104" i="2"/>
  <c r="K104" i="2"/>
  <c r="L103" i="2"/>
  <c r="K103" i="2"/>
  <c r="L102" i="2"/>
  <c r="K102" i="2"/>
  <c r="L101" i="2"/>
  <c r="K101" i="2"/>
  <c r="K100" i="2"/>
  <c r="L100" i="2" s="1"/>
  <c r="K99" i="2"/>
  <c r="L99" i="2" s="1"/>
  <c r="K98" i="2"/>
  <c r="L98" i="2" s="1"/>
  <c r="K97" i="2"/>
  <c r="L97" i="2" s="1"/>
  <c r="K96" i="2"/>
  <c r="L96" i="2" s="1"/>
  <c r="L95" i="2"/>
  <c r="K95" i="2"/>
  <c r="K94" i="2"/>
  <c r="L94" i="2" s="1"/>
  <c r="K93" i="2"/>
  <c r="L93" i="2" s="1"/>
  <c r="L92" i="2"/>
  <c r="K92" i="2"/>
  <c r="L91" i="2"/>
  <c r="K91" i="2"/>
  <c r="L90" i="2"/>
  <c r="K90" i="2"/>
  <c r="L89" i="2"/>
  <c r="K89" i="2"/>
  <c r="K88" i="2"/>
  <c r="L88" i="2" s="1"/>
  <c r="L87" i="2"/>
  <c r="K87" i="2"/>
  <c r="K86" i="2"/>
  <c r="L86" i="2" s="1"/>
  <c r="K85" i="2"/>
  <c r="L85" i="2" s="1"/>
  <c r="K84" i="2"/>
  <c r="L84" i="2" s="1"/>
  <c r="L83" i="2"/>
  <c r="K83" i="2"/>
  <c r="K82" i="2"/>
  <c r="L82" i="2" s="1"/>
  <c r="K81" i="2"/>
  <c r="L81" i="2" s="1"/>
  <c r="K80" i="2"/>
  <c r="L80" i="2" s="1"/>
  <c r="L79" i="2"/>
  <c r="K79" i="2"/>
  <c r="L78" i="2"/>
  <c r="K78" i="2"/>
  <c r="L77" i="2"/>
  <c r="K77" i="2"/>
  <c r="K76" i="2"/>
  <c r="L76" i="2" s="1"/>
  <c r="K75" i="2"/>
  <c r="L75" i="2" s="1"/>
  <c r="L74" i="2"/>
  <c r="K74" i="2"/>
  <c r="K73" i="2"/>
  <c r="L73" i="2" s="1"/>
  <c r="K72" i="2"/>
  <c r="L72" i="2" s="1"/>
  <c r="L71" i="2"/>
  <c r="K71" i="2"/>
  <c r="K70" i="2"/>
  <c r="L70" i="2" s="1"/>
  <c r="L69" i="2"/>
  <c r="K69" i="2"/>
  <c r="K68" i="2"/>
  <c r="L68" i="2" s="1"/>
  <c r="K67" i="2"/>
  <c r="L67" i="2" s="1"/>
  <c r="L66" i="2"/>
  <c r="K66" i="2"/>
  <c r="L65" i="2"/>
  <c r="K65" i="2"/>
  <c r="K64" i="2"/>
  <c r="L64" i="2" s="1"/>
  <c r="K63" i="2"/>
  <c r="L63" i="2" s="1"/>
  <c r="K62" i="2"/>
  <c r="L62" i="2" s="1"/>
  <c r="L61" i="2"/>
  <c r="K61" i="2"/>
  <c r="K60" i="2"/>
  <c r="L60" i="2" s="1"/>
  <c r="L59" i="2"/>
  <c r="K59" i="2"/>
  <c r="K58" i="2"/>
  <c r="L58" i="2" s="1"/>
  <c r="L57" i="2"/>
  <c r="K57" i="2"/>
  <c r="L56" i="2"/>
  <c r="K56" i="2"/>
  <c r="K55" i="2"/>
  <c r="L55" i="2" s="1"/>
  <c r="K54" i="2"/>
  <c r="L54" i="2" s="1"/>
  <c r="L53" i="2"/>
  <c r="K53" i="2"/>
  <c r="K52" i="2"/>
  <c r="L52" i="2" s="1"/>
  <c r="K51" i="2"/>
  <c r="L51" i="2" s="1"/>
  <c r="K50" i="2"/>
  <c r="L50" i="2" s="1"/>
  <c r="K49" i="2"/>
  <c r="L49" i="2" s="1"/>
  <c r="L48" i="2"/>
  <c r="K48" i="2"/>
  <c r="L47" i="2"/>
  <c r="K47" i="2"/>
  <c r="K46" i="2"/>
  <c r="L46" i="2" s="1"/>
  <c r="L45" i="2"/>
  <c r="K45" i="2"/>
  <c r="L44" i="2"/>
  <c r="K44" i="2"/>
  <c r="L43" i="2"/>
  <c r="K43" i="2"/>
  <c r="K42" i="2"/>
  <c r="L42" i="2" s="1"/>
  <c r="L41" i="2"/>
  <c r="K41" i="2"/>
  <c r="K40" i="2"/>
  <c r="L40" i="2" s="1"/>
  <c r="K39" i="2"/>
  <c r="L39" i="2" s="1"/>
  <c r="K38" i="2"/>
  <c r="L38" i="2" s="1"/>
  <c r="K37" i="2"/>
  <c r="L37" i="2" s="1"/>
  <c r="K36" i="2"/>
  <c r="L36" i="2" s="1"/>
  <c r="L35" i="2"/>
  <c r="K35" i="2"/>
  <c r="K34" i="2"/>
  <c r="L34" i="2" s="1"/>
  <c r="L33" i="2"/>
  <c r="K33" i="2"/>
  <c r="L32" i="2"/>
  <c r="K32" i="2"/>
  <c r="L31" i="2"/>
  <c r="K31" i="2"/>
  <c r="L30" i="2"/>
  <c r="K30" i="2"/>
  <c r="L29" i="2"/>
  <c r="K29" i="2"/>
  <c r="K28" i="2"/>
  <c r="L28" i="2" s="1"/>
  <c r="K27" i="2"/>
  <c r="L27" i="2" s="1"/>
  <c r="K26" i="2"/>
  <c r="L26" i="2" s="1"/>
  <c r="K25" i="2"/>
  <c r="L25" i="2" s="1"/>
  <c r="K24" i="2"/>
  <c r="L24" i="2" s="1"/>
  <c r="L23" i="2"/>
  <c r="K23" i="2"/>
  <c r="K22" i="2"/>
  <c r="L22" i="2" s="1"/>
  <c r="K21" i="2"/>
  <c r="L21" i="2" s="1"/>
  <c r="L20" i="2"/>
  <c r="K20" i="2"/>
  <c r="L19" i="2"/>
  <c r="K19" i="2"/>
  <c r="L18" i="2"/>
  <c r="K18" i="2"/>
  <c r="L17" i="2"/>
  <c r="K17" i="2"/>
  <c r="K16" i="2"/>
  <c r="L16" i="2" s="1"/>
  <c r="L15" i="2"/>
  <c r="K15" i="2"/>
  <c r="K14" i="2"/>
  <c r="L14" i="2" s="1"/>
  <c r="K13" i="2"/>
  <c r="L13" i="2" s="1"/>
  <c r="K12" i="2"/>
  <c r="L12" i="2" s="1"/>
  <c r="L11" i="2"/>
  <c r="K11" i="2"/>
  <c r="K10" i="2"/>
  <c r="L10" i="2" s="1"/>
  <c r="K9" i="2"/>
  <c r="L9" i="2" s="1"/>
  <c r="K8" i="2"/>
  <c r="L8" i="2" s="1"/>
  <c r="L7" i="2"/>
  <c r="K7" i="2"/>
  <c r="L6" i="2"/>
  <c r="K6" i="2"/>
  <c r="M3" i="3"/>
  <c r="V3" i="3"/>
  <c r="S3" i="3"/>
  <c r="P3" i="3"/>
</calcChain>
</file>

<file path=xl/sharedStrings.xml><?xml version="1.0" encoding="utf-8"?>
<sst xmlns="http://schemas.openxmlformats.org/spreadsheetml/2006/main" count="19568" uniqueCount="153">
  <si>
    <t>Key American Coca-Cola Retailers</t>
  </si>
  <si>
    <t>Beverage Sales &amp; Operating Margin 2021</t>
  </si>
  <si>
    <t>Retailer</t>
  </si>
  <si>
    <t>Retailer ID</t>
  </si>
  <si>
    <t>Invoice Date</t>
  </si>
  <si>
    <t>Region</t>
  </si>
  <si>
    <t>State</t>
  </si>
  <si>
    <t>City</t>
  </si>
  <si>
    <t>Beverage Brand</t>
  </si>
  <si>
    <t>Price per Unit</t>
  </si>
  <si>
    <t>Units Sold</t>
  </si>
  <si>
    <t>Total Sales</t>
  </si>
  <si>
    <t>Operating Profit</t>
  </si>
  <si>
    <t>Operating Margin</t>
  </si>
  <si>
    <t>Sodapop</t>
  </si>
  <si>
    <t>Northeast</t>
  </si>
  <si>
    <t>New York</t>
  </si>
  <si>
    <t>Coca-Cola</t>
  </si>
  <si>
    <t>Diet Coke</t>
  </si>
  <si>
    <t>Sprite</t>
  </si>
  <si>
    <t>Fanta</t>
  </si>
  <si>
    <t>Powerade</t>
  </si>
  <si>
    <t>Dasani Water</t>
  </si>
  <si>
    <t>BevCo</t>
  </si>
  <si>
    <t>South</t>
  </si>
  <si>
    <t>Texas</t>
  </si>
  <si>
    <t>Houston</t>
  </si>
  <si>
    <t>FizzySip</t>
  </si>
  <si>
    <t>West</t>
  </si>
  <si>
    <t>California</t>
  </si>
  <si>
    <t>San Francisco</t>
  </si>
  <si>
    <t>DreamCo</t>
  </si>
  <si>
    <t>Los Angeles</t>
  </si>
  <si>
    <t>Midwest</t>
  </si>
  <si>
    <t>Illinois</t>
  </si>
  <si>
    <t>Chicago</t>
  </si>
  <si>
    <t>Dallas</t>
  </si>
  <si>
    <t>Pennsylvania</t>
  </si>
  <si>
    <t>Philadelphia</t>
  </si>
  <si>
    <t>x</t>
  </si>
  <si>
    <t>Nevada</t>
  </si>
  <si>
    <t>Las Vegas</t>
  </si>
  <si>
    <t>Colorado</t>
  </si>
  <si>
    <t>Denver</t>
  </si>
  <si>
    <t>Washington</t>
  </si>
  <si>
    <t>Seattle</t>
  </si>
  <si>
    <t>Southeast</t>
  </si>
  <si>
    <t>Florida</t>
  </si>
  <si>
    <t>Miami</t>
  </si>
  <si>
    <t>Minnesota</t>
  </si>
  <si>
    <t>Minneapolis</t>
  </si>
  <si>
    <t>Montana</t>
  </si>
  <si>
    <t>Billings</t>
  </si>
  <si>
    <t>Tennessee</t>
  </si>
  <si>
    <t>Knoxville</t>
  </si>
  <si>
    <t>Nebraska</t>
  </si>
  <si>
    <t>Omaha</t>
  </si>
  <si>
    <t>Alabama</t>
  </si>
  <si>
    <t>Birmingham</t>
  </si>
  <si>
    <t>Maine</t>
  </si>
  <si>
    <t>Portland</t>
  </si>
  <si>
    <t>Alaska</t>
  </si>
  <si>
    <t>Anchorage</t>
  </si>
  <si>
    <t>Hawaii</t>
  </si>
  <si>
    <t>Honolulu</t>
  </si>
  <si>
    <t>Orlando</t>
  </si>
  <si>
    <t>Albany</t>
  </si>
  <si>
    <t>Wyoming</t>
  </si>
  <si>
    <t>Cheyenne</t>
  </si>
  <si>
    <t>Virginia</t>
  </si>
  <si>
    <t>Richmond</t>
  </si>
  <si>
    <t>Michigan</t>
  </si>
  <si>
    <t>Detroit</t>
  </si>
  <si>
    <t>Missouri</t>
  </si>
  <si>
    <t>St. Louis</t>
  </si>
  <si>
    <t>Utah</t>
  </si>
  <si>
    <t>Salt Lake City</t>
  </si>
  <si>
    <t>Oregon</t>
  </si>
  <si>
    <t>Louisiana</t>
  </si>
  <si>
    <t>New Orleans</t>
  </si>
  <si>
    <t>Idaho</t>
  </si>
  <si>
    <t>Boise</t>
  </si>
  <si>
    <t>Arizona</t>
  </si>
  <si>
    <t>Phoenix</t>
  </si>
  <si>
    <t>New Mexico</t>
  </si>
  <si>
    <t>Albuquerque</t>
  </si>
  <si>
    <t>Georgia</t>
  </si>
  <si>
    <t>Atlanta</t>
  </si>
  <si>
    <t>South Carolina</t>
  </si>
  <si>
    <t>Charleston</t>
  </si>
  <si>
    <t>North Carolina</t>
  </si>
  <si>
    <t>Charlotte</t>
  </si>
  <si>
    <t>Ohio</t>
  </si>
  <si>
    <t>Columbus</t>
  </si>
  <si>
    <t>Kentucky</t>
  </si>
  <si>
    <t>Louisville</t>
  </si>
  <si>
    <t>Mississippi</t>
  </si>
  <si>
    <t>Jackson</t>
  </si>
  <si>
    <t>Arkansas</t>
  </si>
  <si>
    <t>Little Rock</t>
  </si>
  <si>
    <t>Oklahoma</t>
  </si>
  <si>
    <t>Oklahoma City</t>
  </si>
  <si>
    <t>Kansas</t>
  </si>
  <si>
    <t>Wichita</t>
  </si>
  <si>
    <t>South Dakota</t>
  </si>
  <si>
    <t>Sioux Falls</t>
  </si>
  <si>
    <t>North Dakota</t>
  </si>
  <si>
    <t>Fargo</t>
  </si>
  <si>
    <t>Iowa</t>
  </si>
  <si>
    <t>Des Moines</t>
  </si>
  <si>
    <t>Wisconsin</t>
  </si>
  <si>
    <t>Milwaukee</t>
  </si>
  <si>
    <t>Indiana</t>
  </si>
  <si>
    <t>Indianapolis</t>
  </si>
  <si>
    <t>West Virginia</t>
  </si>
  <si>
    <t>Maryland</t>
  </si>
  <si>
    <t>Baltimore</t>
  </si>
  <si>
    <t>Delaware</t>
  </si>
  <si>
    <t>Wilmington</t>
  </si>
  <si>
    <t>New Jersey</t>
  </si>
  <si>
    <t>Newark</t>
  </si>
  <si>
    <t>Connecticut</t>
  </si>
  <si>
    <t>Hartford</t>
  </si>
  <si>
    <t>Rhode Island</t>
  </si>
  <si>
    <t>Providence</t>
  </si>
  <si>
    <t>Massachusetts</t>
  </si>
  <si>
    <t>Boston</t>
  </si>
  <si>
    <t>Vermont</t>
  </si>
  <si>
    <t>Burlington</t>
  </si>
  <si>
    <t>New Hampshire</t>
  </si>
  <si>
    <t>Manchester</t>
  </si>
  <si>
    <t>Key American Retailers</t>
  </si>
  <si>
    <t>Sum of Total Sales</t>
  </si>
  <si>
    <t>Sum of Units Sold</t>
  </si>
  <si>
    <t>Sum of Operating Profit</t>
  </si>
  <si>
    <t>Average of Operating Margin</t>
  </si>
  <si>
    <t>Total Units Sold</t>
  </si>
  <si>
    <t>Total Operating Profit</t>
  </si>
  <si>
    <t>Average Operating Profit</t>
  </si>
  <si>
    <t>Row Labels</t>
  </si>
  <si>
    <t>Grand Total</t>
  </si>
  <si>
    <t>Jan</t>
  </si>
  <si>
    <t>Feb</t>
  </si>
  <si>
    <t>Mar</t>
  </si>
  <si>
    <t>Apr</t>
  </si>
  <si>
    <t>May</t>
  </si>
  <si>
    <t>Jun</t>
  </si>
  <si>
    <t>Jul</t>
  </si>
  <si>
    <t>Aug</t>
  </si>
  <si>
    <t>Sep</t>
  </si>
  <si>
    <t>Oct</t>
  </si>
  <si>
    <t>Nov</t>
  </si>
  <si>
    <t>Dec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</si>
</sst>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6" formatCode="&quot;$&quot;#,##0_);[Red]\(&quot;$&quot;#,##0\)"/>
    <numFmt numFmtId="8" formatCode="&quot;$&quot;#,##0.00_);[Red]\(&quot;$&quot;#,##0.00\)"/>
    <numFmt numFmtId="164" formatCode="&quot;$&quot;#,##0.0_);[Red]\(&quot;$&quot;#,##0.0\)"/>
    <numFmt numFmtId="165" formatCode="&quot;$&quot;#,##0"/>
    <numFmt numFmtId="166" formatCode="_-* #,##0_-;\-* #,##0_-;_-* &quot;-&quot;??_-;_-@"/>
    <numFmt numFmtId="167" formatCode="0.0%"/>
  </numFmts>
  <fonts count="15">
    <font>
      <sz val="11"/>
      <color theme="1"/>
      <name val="Calibri"/>
      <scheme val="minor"/>
    </font>
    <font>
      <sz val="11"/>
      <color theme="1"/>
      <name val="Calibri"/>
    </font>
    <font>
      <b/>
      <sz val="18"/>
      <color rgb="FF2A3E68"/>
      <name val="Calibri"/>
    </font>
    <font>
      <b/>
      <sz val="12"/>
      <color rgb="FF2A3E68"/>
      <name val="Calibri"/>
    </font>
    <font>
      <sz val="11"/>
      <color theme="0"/>
      <name val="Calibri"/>
    </font>
    <font>
      <b/>
      <sz val="39"/>
      <color theme="0"/>
      <name val="Calibri"/>
    </font>
    <font>
      <sz val="11"/>
      <name val="Calibri"/>
    </font>
    <font>
      <b/>
      <sz val="36"/>
      <color theme="0"/>
      <name val="Calibri"/>
    </font>
    <font>
      <b/>
      <sz val="14"/>
      <color theme="0"/>
      <name val="Calibri"/>
    </font>
    <font>
      <sz val="14"/>
      <color theme="0"/>
      <name val="Calibri"/>
    </font>
    <font>
      <sz val="18"/>
      <color theme="0"/>
      <name val="Calibri"/>
    </font>
    <font>
      <b/>
      <sz val="20"/>
      <color theme="0"/>
      <name val="Calibri"/>
    </font>
    <font>
      <b/>
      <sz val="18"/>
      <color theme="0"/>
      <name val="Calibri"/>
    </font>
    <font>
      <b/>
      <sz val="11"/>
      <color theme="1"/>
      <name val="Calibri"/>
      <family val="2"/>
      <scheme val="minor"/>
    </font>
    <font>
      <b/>
      <sz val="20"/>
      <color theme="0"/>
      <name val="Calibri"/>
      <family val="2"/>
    </font>
  </fonts>
  <fills count="4">
    <fill>
      <patternFill patternType="none"/>
    </fill>
    <fill>
      <patternFill patternType="gray125"/>
    </fill>
    <fill>
      <patternFill patternType="solid">
        <fgColor rgb="FF2A3E68"/>
        <bgColor rgb="FF2A3E68"/>
      </patternFill>
    </fill>
    <fill>
      <patternFill patternType="solid">
        <fgColor theme="0"/>
        <bgColor theme="0"/>
      </patternFill>
    </fill>
  </fills>
  <borders count="11">
    <border>
      <left/>
      <right/>
      <top/>
      <bottom/>
      <diagonal/>
    </border>
    <border>
      <left/>
      <right/>
      <top/>
      <bottom/>
      <diagonal/>
    </border>
    <border>
      <left/>
      <right/>
      <top/>
      <bottom style="thin">
        <color rgb="FF000000"/>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s>
  <cellStyleXfs count="1">
    <xf numFmtId="0" fontId="0" fillId="0" borderId="0"/>
  </cellStyleXfs>
  <cellXfs count="43">
    <xf numFmtId="0" fontId="0" fillId="0" borderId="0" xfId="0"/>
    <xf numFmtId="0" fontId="1" fillId="0" borderId="0" xfId="0" applyFont="1"/>
    <xf numFmtId="0" fontId="2" fillId="0" borderId="2" xfId="0" applyFont="1" applyBorder="1"/>
    <xf numFmtId="0" fontId="1" fillId="0" borderId="2" xfId="0" applyFont="1" applyBorder="1"/>
    <xf numFmtId="0" fontId="3" fillId="0" borderId="0" xfId="0" applyFont="1"/>
    <xf numFmtId="0" fontId="4" fillId="2" borderId="1" xfId="0" applyFont="1" applyFill="1" applyBorder="1" applyAlignment="1">
      <alignment horizontal="center"/>
    </xf>
    <xf numFmtId="0" fontId="1" fillId="0" borderId="0" xfId="0" applyFont="1" applyAlignment="1">
      <alignment horizontal="center"/>
    </xf>
    <xf numFmtId="14" fontId="1" fillId="0" borderId="0" xfId="0" applyNumberFormat="1" applyFont="1" applyAlignment="1">
      <alignment horizontal="center"/>
    </xf>
    <xf numFmtId="8" fontId="1" fillId="0" borderId="0" xfId="0" applyNumberFormat="1" applyFont="1" applyAlignment="1">
      <alignment horizontal="center"/>
    </xf>
    <xf numFmtId="3" fontId="1" fillId="0" borderId="0" xfId="0" applyNumberFormat="1" applyFont="1" applyAlignment="1">
      <alignment horizontal="center"/>
    </xf>
    <xf numFmtId="6" fontId="1" fillId="0" borderId="0" xfId="0" applyNumberFormat="1" applyFont="1" applyAlignment="1">
      <alignment horizontal="center"/>
    </xf>
    <xf numFmtId="9" fontId="1" fillId="0" borderId="0" xfId="0" applyNumberFormat="1" applyFont="1" applyAlignment="1">
      <alignment horizontal="center"/>
    </xf>
    <xf numFmtId="3" fontId="1" fillId="0" borderId="0" xfId="0" applyNumberFormat="1" applyFont="1"/>
    <xf numFmtId="9" fontId="1" fillId="0" borderId="0" xfId="0" applyNumberFormat="1" applyFont="1"/>
    <xf numFmtId="8" fontId="1" fillId="0" borderId="0" xfId="0" applyNumberFormat="1" applyFont="1"/>
    <xf numFmtId="10" fontId="1" fillId="0" borderId="0" xfId="0" applyNumberFormat="1" applyFont="1"/>
    <xf numFmtId="14" fontId="1" fillId="0" borderId="0" xfId="0" applyNumberFormat="1" applyFont="1"/>
    <xf numFmtId="164" fontId="1" fillId="0" borderId="0" xfId="0" applyNumberFormat="1" applyFont="1"/>
    <xf numFmtId="0" fontId="4" fillId="2" borderId="1" xfId="0" applyFont="1" applyFill="1" applyBorder="1"/>
    <xf numFmtId="0" fontId="7" fillId="2" borderId="1" xfId="0" applyFont="1" applyFill="1" applyBorder="1" applyAlignment="1">
      <alignment vertical="center"/>
    </xf>
    <xf numFmtId="0" fontId="8" fillId="2" borderId="1" xfId="0" applyFont="1" applyFill="1" applyBorder="1"/>
    <xf numFmtId="0" fontId="9" fillId="2" borderId="1" xfId="0" applyFont="1" applyFill="1" applyBorder="1"/>
    <xf numFmtId="0" fontId="10" fillId="2" borderId="1" xfId="0" applyFont="1" applyFill="1" applyBorder="1" applyAlignment="1">
      <alignment vertical="top"/>
    </xf>
    <xf numFmtId="165" fontId="12" fillId="2" borderId="1" xfId="0" applyNumberFormat="1" applyFont="1" applyFill="1" applyBorder="1" applyAlignment="1">
      <alignment vertical="top"/>
    </xf>
    <xf numFmtId="0" fontId="1" fillId="2" borderId="1" xfId="0" applyFont="1" applyFill="1" applyBorder="1"/>
    <xf numFmtId="0" fontId="1" fillId="3" borderId="1" xfId="0" applyFont="1" applyFill="1" applyBorder="1"/>
    <xf numFmtId="0" fontId="0" fillId="0" borderId="0" xfId="0" pivotButton="1"/>
    <xf numFmtId="0" fontId="0" fillId="0" borderId="0" xfId="0" applyAlignment="1">
      <alignment horizontal="left"/>
    </xf>
    <xf numFmtId="165" fontId="0" fillId="0" borderId="0" xfId="0" applyNumberFormat="1"/>
    <xf numFmtId="3" fontId="0" fillId="0" borderId="0" xfId="0" applyNumberFormat="1"/>
    <xf numFmtId="0" fontId="13" fillId="0" borderId="0" xfId="0" applyFont="1"/>
    <xf numFmtId="0" fontId="8" fillId="2" borderId="6" xfId="0" applyFont="1" applyFill="1" applyBorder="1" applyAlignment="1">
      <alignment horizontal="center"/>
    </xf>
    <xf numFmtId="0" fontId="6" fillId="0" borderId="7" xfId="0" applyFont="1" applyBorder="1"/>
    <xf numFmtId="167" fontId="11" fillId="2" borderId="6" xfId="0" applyNumberFormat="1" applyFont="1" applyFill="1" applyBorder="1" applyAlignment="1">
      <alignment horizontal="center" vertical="top"/>
    </xf>
    <xf numFmtId="0" fontId="5" fillId="2" borderId="3" xfId="0" applyFont="1" applyFill="1" applyBorder="1" applyAlignment="1">
      <alignment horizontal="center" vertical="center"/>
    </xf>
    <xf numFmtId="0" fontId="6" fillId="0" borderId="4" xfId="0" applyFont="1" applyBorder="1"/>
    <xf numFmtId="0" fontId="6" fillId="0" borderId="5" xfId="0" applyFont="1" applyBorder="1"/>
    <xf numFmtId="0" fontId="6" fillId="0" borderId="8" xfId="0" applyFont="1" applyBorder="1"/>
    <xf numFmtId="0" fontId="6" fillId="0" borderId="9" xfId="0" applyFont="1" applyBorder="1"/>
    <xf numFmtId="0" fontId="6" fillId="0" borderId="10" xfId="0" applyFont="1" applyBorder="1"/>
    <xf numFmtId="165" fontId="11" fillId="2" borderId="6" xfId="0" applyNumberFormat="1" applyFont="1" applyFill="1" applyBorder="1" applyAlignment="1">
      <alignment horizontal="center" vertical="top"/>
    </xf>
    <xf numFmtId="166" fontId="11" fillId="2" borderId="6" xfId="0" applyNumberFormat="1" applyFont="1" applyFill="1" applyBorder="1" applyAlignment="1">
      <alignment horizontal="center" vertical="top"/>
    </xf>
    <xf numFmtId="165" fontId="14" fillId="2" borderId="6" xfId="0" applyNumberFormat="1" applyFont="1" applyFill="1" applyBorder="1" applyAlignment="1">
      <alignment horizontal="center" vertical="top"/>
    </xf>
  </cellXfs>
  <cellStyles count="1">
    <cellStyle name="Normal" xfId="0" builtinId="0"/>
  </cellStyles>
  <dxfs count="37">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font>
        <b val="0"/>
        <i val="0"/>
        <strike val="0"/>
        <condense val="0"/>
        <extend val="0"/>
        <outline val="0"/>
        <shadow val="0"/>
        <u val="none"/>
        <vertAlign val="baseline"/>
        <sz val="11"/>
        <color theme="1"/>
        <name val="Calibri"/>
        <scheme val="none"/>
      </font>
      <numFmt numFmtId="13" formatCode="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numFmt numFmtId="10" formatCode="&quot;$&quot;#,##0_);[Red]\(&quot;$&quot;#,##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numFmt numFmtId="10" formatCode="&quot;$&quot;#,##0_);[Red]\(&quot;$&quot;#,##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numFmt numFmtId="12" formatCode="&quot;$&quot;#,##0.00_);[Red]\(&quot;$&quot;#,##0.0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numFmt numFmtId="19" formatCode="m/d/yyyy"/>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0"/>
        <name val="Calibri"/>
        <scheme val="none"/>
      </font>
      <fill>
        <patternFill patternType="solid">
          <fgColor rgb="FF2A3E68"/>
          <bgColor rgb="FF2A3E68"/>
        </patternFill>
      </fill>
      <alignment horizontal="center" vertical="bottom" textRotation="0" wrapText="0" indent="0" justifyLastLine="0" shrinkToFit="0" readingOrder="0"/>
    </dxf>
    <dxf>
      <font>
        <b/>
        <sz val="11"/>
        <color theme="1"/>
      </font>
    </dxf>
    <dxf>
      <fill>
        <patternFill patternType="solid">
          <fgColor theme="0"/>
          <bgColor theme="0"/>
        </patternFill>
      </fill>
      <border diagonalUp="0" diagonalDown="0">
        <left/>
        <right/>
        <top/>
        <bottom/>
        <vertical/>
        <horizontal/>
      </border>
    </dxf>
    <dxf>
      <font>
        <b/>
        <sz val="11"/>
        <color theme="1"/>
      </font>
    </dxf>
    <dxf>
      <fill>
        <patternFill patternType="solid">
          <fgColor theme="0"/>
          <bgColor theme="0"/>
        </patternFill>
      </fill>
      <border diagonalUp="0" diagonalDown="0">
        <left/>
        <right/>
        <top/>
        <bottom/>
        <vertical/>
        <horizontal/>
      </border>
    </dxf>
    <dxf>
      <font>
        <b/>
        <sz val="11"/>
        <color theme="1"/>
      </font>
    </dxf>
    <dxf>
      <fill>
        <patternFill patternType="solid">
          <fgColor theme="0"/>
          <bgColor theme="0"/>
        </patternFill>
      </fill>
      <border diagonalUp="0" diagonalDown="0">
        <left/>
        <right/>
        <top/>
        <bottom/>
        <vertical/>
        <horizontal/>
      </border>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s>
  <tableStyles count="9" defaultTableStyle="TableStyleMedium2" defaultPivotStyle="PivotStyleLight16">
    <tableStyle name="Slicer Style 1" pivot="0" table="0" count="1" xr9:uid="{475C0B3E-E79D-4B71-82D4-9507BD66241C}"/>
    <tableStyle name="Slicer Style 2" pivot="0" table="0" count="1" xr9:uid="{DFCE7FB4-1A34-4813-9105-3917C20AD611}"/>
    <tableStyle name="Timeline Style 1" pivot="0" table="0" count="8" xr9:uid="{E6843AA6-9646-4E24-9073-DA05DF9A3868}">
      <tableStyleElement type="wholeTable" dxfId="36"/>
      <tableStyleElement type="headerRow" dxfId="35"/>
    </tableStyle>
    <tableStyle name="Timeline Style 2" pivot="0" table="0" count="8" xr9:uid="{89F5D76A-CF10-4333-A38A-FB9988F904D2}">
      <tableStyleElement type="wholeTable" dxfId="34"/>
      <tableStyleElement type="headerRow" dxfId="33"/>
    </tableStyle>
    <tableStyle name="Timeline Style 3" pivot="0" table="0" count="8" xr9:uid="{7DDF3705-F021-4648-A945-94177F470562}">
      <tableStyleElement type="wholeTable" dxfId="32"/>
      <tableStyleElement type="headerRow" dxfId="31"/>
    </tableStyle>
    <tableStyle name="Timeline Style 4" pivot="0" table="0" count="8" xr9:uid="{0CC6DD02-0182-4EE9-BF72-37FDA8DDF73C}">
      <tableStyleElement type="wholeTable" dxfId="30"/>
      <tableStyleElement type="headerRow" dxfId="29"/>
    </tableStyle>
    <tableStyle name="Timeline Style 4 2" pivot="0" table="0" count="8" xr9:uid="{CEC29590-E644-416B-95C7-BA1B2B797B0E}">
      <tableStyleElement type="wholeTable" dxfId="28"/>
      <tableStyleElement type="headerRow" dxfId="27"/>
    </tableStyle>
    <tableStyle name="Timeline Style 4 3" pivot="0" table="0" count="8" xr9:uid="{C6849B7F-D52D-47FA-936B-FF6F61C194E7}">
      <tableStyleElement type="wholeTable" dxfId="26"/>
      <tableStyleElement type="headerRow" dxfId="25"/>
    </tableStyle>
    <tableStyle name="Timeline Style 5" pivot="0" table="0" count="8" xr9:uid="{B09895A5-43AC-4016-AA55-45C352A8B018}">
      <tableStyleElement type="wholeTable" dxfId="24"/>
      <tableStyleElement type="headerRow" dxfId="23"/>
    </tableStyle>
  </tableStyles>
  <colors>
    <mruColors>
      <color rgb="FF2A3E68"/>
    </mruColors>
  </colors>
  <extLst>
    <ext xmlns:x14="http://schemas.microsoft.com/office/spreadsheetml/2009/9/main" uri="{46F421CA-312F-682f-3DD2-61675219B42D}">
      <x14:dxfs count="2">
        <dxf>
          <font>
            <color theme="0"/>
          </font>
        </dxf>
        <dxf>
          <fill>
            <patternFill>
              <bgColor rgb="FF2A3E68"/>
            </patternFill>
          </fill>
        </dxf>
      </x14:dxfs>
    </ext>
    <ext xmlns:x14="http://schemas.microsoft.com/office/spreadsheetml/2009/9/main" uri="{EB79DEF2-80B8-43e5-95BD-54CBDDF9020C}">
      <x14:slicerStyles defaultSlicerStyle="SlicerStyleLight1">
        <x14:slicerStyle name="Slicer Style 1">
          <x14:slicerStyleElements>
            <x14:slicerStyleElement type="selectedItemWithData" dxfId="1"/>
          </x14:slicerStyleElements>
        </x14:slicerStyle>
        <x14:slicerStyle name="Slicer Style 2">
          <x14:slicerStyleElements>
            <x14:slicerStyleElement type="selectedItemWithData" dxfId="0"/>
          </x14:slicerStyleElements>
        </x14:slicerStyle>
      </x14:slicerStyles>
    </ext>
    <ext xmlns:x15="http://schemas.microsoft.com/office/spreadsheetml/2010/11/main" uri="{A0A4C193-F2C1-4fcb-8827-314CF55A85BB}">
      <x15:dxfs count="42">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rgb="FF2A3E68"/>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rgb="FF2A3E68"/>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rgb="FF2A3E68"/>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41"/>
            <x15:timelineStyleElement type="timeLevel" dxfId="40"/>
            <x15:timelineStyleElement type="periodLabel1" dxfId="39"/>
            <x15:timelineStyleElement type="periodLabel2" dxfId="38"/>
            <x15:timelineStyleElement type="selectedTimeBlock" dxfId="37"/>
            <x15:timelineStyleElement type="unselectedTimeBlock" dxfId="36"/>
          </x15:timelineStyleElements>
        </x15:timelineStyle>
        <x15:timelineStyle name="Timeline Style 2">
          <x15:timelineStyleElements>
            <x15:timelineStyleElement type="selectionLabel" dxfId="35"/>
            <x15:timelineStyleElement type="timeLevel" dxfId="34"/>
            <x15:timelineStyleElement type="periodLabel1" dxfId="33"/>
            <x15:timelineStyleElement type="periodLabel2" dxfId="32"/>
            <x15:timelineStyleElement type="selectedTimeBlock" dxfId="31"/>
            <x15:timelineStyleElement type="unselectedTimeBlock" dxfId="30"/>
          </x15:timelineStyleElements>
        </x15:timelineStyle>
        <x15:timelineStyle name="Timeline Style 3">
          <x15:timelineStyleElements>
            <x15:timelineStyleElement type="selectionLabel" dxfId="29"/>
            <x15:timelineStyleElement type="timeLevel" dxfId="28"/>
            <x15:timelineStyleElement type="periodLabel1" dxfId="27"/>
            <x15:timelineStyleElement type="periodLabel2" dxfId="26"/>
            <x15:timelineStyleElement type="selectedTimeBlock" dxfId="25"/>
            <x15:timelineStyleElement type="unselectedTimeBlock" dxfId="24"/>
          </x15:timelineStyleElements>
        </x15:timelineStyle>
        <x15:timelineStyle name="Timeline Style 4">
          <x15:timelineStyleElements>
            <x15:timelineStyleElement type="selectionLabel" dxfId="23"/>
            <x15:timelineStyleElement type="timeLevel" dxfId="22"/>
            <x15:timelineStyleElement type="periodLabel1" dxfId="21"/>
            <x15:timelineStyleElement type="periodLabel2" dxfId="20"/>
            <x15:timelineStyleElement type="selectedTimeBlock" dxfId="19"/>
            <x15:timelineStyleElement type="unselectedTimeBlock" dxfId="18"/>
          </x15:timelineStyleElements>
        </x15:timelineStyle>
        <x15:timelineStyle name="Timeline Style 4 2">
          <x15:timelineStyleElements>
            <x15:timelineStyleElement type="selectionLabel" dxfId="17"/>
            <x15:timelineStyleElement type="timeLevel" dxfId="16"/>
            <x15:timelineStyleElement type="periodLabel1" dxfId="15"/>
            <x15:timelineStyleElement type="periodLabel2" dxfId="14"/>
            <x15:timelineStyleElement type="selectedTimeBlock" dxfId="13"/>
            <x15:timelineStyleElement type="unselectedTimeBlock" dxfId="12"/>
          </x15:timelineStyleElements>
        </x15:timelineStyle>
        <x15:timelineStyle name="Timeline Style 4 3">
          <x15:timelineStyleElements>
            <x15:timelineStyleElement type="selectionLabel" dxfId="11"/>
            <x15:timelineStyleElement type="timeLevel" dxfId="10"/>
            <x15:timelineStyleElement type="periodLabel1" dxfId="9"/>
            <x15:timelineStyleElement type="periodLabel2" dxfId="8"/>
            <x15:timelineStyleElement type="selectedTimeBlock" dxfId="7"/>
            <x15:timelineStyleElement type="unselectedTimeBlock" dxfId="6"/>
          </x15:timelineStyleElements>
        </x15:timelineStyle>
        <x15:timelineStyle name="Timeline Style 5">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microsoft.com/office/2011/relationships/timelineCache" Target="timelineCaches/timeline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theme" Target="theme/theme1.xml"/><Relationship Id="rId5" Type="http://schemas.microsoft.com/office/2007/relationships/slicerCache" Target="slicerCaches/slicerCache1.xml"/><Relationship Id="rId10" Type="http://customschemas.google.com/relationships/workbookmetadata" Target="metadata"/><Relationship Id="rId4" Type="http://schemas.openxmlformats.org/officeDocument/2006/relationships/pivotCacheDefinition" Target="pivotCache/pivotCacheDefinition1.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 Cococola Sales Dashboard.xlsx]Pivot Tables!PivotTable2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Tables'!$B$8</c:f>
              <c:strCache>
                <c:ptCount val="1"/>
                <c:pt idx="0">
                  <c:v>Total</c:v>
                </c:pt>
              </c:strCache>
            </c:strRef>
          </c:tx>
          <c:spPr>
            <a:solidFill>
              <a:schemeClr val="accent1"/>
            </a:solidFill>
            <a:ln>
              <a:noFill/>
            </a:ln>
            <a:effectLst/>
          </c:spPr>
          <c:invertIfNegative val="0"/>
          <c:cat>
            <c:strRef>
              <c:f>'Pivot Tables'!$A$9:$A$21</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Tables'!$B$9:$B$21</c:f>
              <c:numCache>
                <c:formatCode>"$"#,##0</c:formatCode>
                <c:ptCount val="12"/>
                <c:pt idx="0">
                  <c:v>321375</c:v>
                </c:pt>
                <c:pt idx="1">
                  <c:v>306725</c:v>
                </c:pt>
                <c:pt idx="2">
                  <c:v>282755</c:v>
                </c:pt>
                <c:pt idx="3">
                  <c:v>280075</c:v>
                </c:pt>
                <c:pt idx="4">
                  <c:v>416722.5</c:v>
                </c:pt>
                <c:pt idx="5">
                  <c:v>503675</c:v>
                </c:pt>
                <c:pt idx="6">
                  <c:v>579300</c:v>
                </c:pt>
                <c:pt idx="7">
                  <c:v>525200</c:v>
                </c:pt>
                <c:pt idx="8">
                  <c:v>404475</c:v>
                </c:pt>
                <c:pt idx="9">
                  <c:v>373687.5</c:v>
                </c:pt>
                <c:pt idx="10">
                  <c:v>468775</c:v>
                </c:pt>
                <c:pt idx="11">
                  <c:v>612450</c:v>
                </c:pt>
              </c:numCache>
            </c:numRef>
          </c:val>
          <c:extLst>
            <c:ext xmlns:c16="http://schemas.microsoft.com/office/drawing/2014/chart" uri="{C3380CC4-5D6E-409C-BE32-E72D297353CC}">
              <c16:uniqueId val="{00000000-E6FF-4DEF-93BA-21C9D0CF72AB}"/>
            </c:ext>
          </c:extLst>
        </c:ser>
        <c:dLbls>
          <c:showLegendKey val="0"/>
          <c:showVal val="0"/>
          <c:showCatName val="0"/>
          <c:showSerName val="0"/>
          <c:showPercent val="0"/>
          <c:showBubbleSize val="0"/>
        </c:dLbls>
        <c:gapWidth val="219"/>
        <c:overlap val="-27"/>
        <c:axId val="985432240"/>
        <c:axId val="934561840"/>
      </c:barChart>
      <c:catAx>
        <c:axId val="9854322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4561840"/>
        <c:crosses val="autoZero"/>
        <c:auto val="1"/>
        <c:lblAlgn val="ctr"/>
        <c:lblOffset val="100"/>
        <c:noMultiLvlLbl val="0"/>
      </c:catAx>
      <c:valAx>
        <c:axId val="934561840"/>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54322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 Cococola Sales Dashboard.xlsx]Pivot Tables!PivotTable2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a:solidFill>
                  <a:schemeClr val="accent1">
                    <a:lumMod val="50000"/>
                  </a:schemeClr>
                </a:solidFill>
              </a:rPr>
              <a:t>Monthly</a:t>
            </a:r>
            <a:r>
              <a:rPr lang="en-US" sz="1800" b="1" baseline="0">
                <a:solidFill>
                  <a:schemeClr val="accent1">
                    <a:lumMod val="50000"/>
                  </a:schemeClr>
                </a:solidFill>
              </a:rPr>
              <a:t>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Tables'!$B$8</c:f>
              <c:strCache>
                <c:ptCount val="1"/>
                <c:pt idx="0">
                  <c:v>Total</c:v>
                </c:pt>
              </c:strCache>
            </c:strRef>
          </c:tx>
          <c:spPr>
            <a:solidFill>
              <a:schemeClr val="accent5">
                <a:lumMod val="60000"/>
                <a:lumOff val="40000"/>
              </a:schemeClr>
            </a:solidFill>
            <a:ln>
              <a:noFill/>
            </a:ln>
            <a:effectLst/>
          </c:spPr>
          <c:invertIfNegative val="0"/>
          <c:cat>
            <c:strRef>
              <c:f>'Pivot Tables'!$A$9:$A$21</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Tables'!$B$9:$B$21</c:f>
              <c:numCache>
                <c:formatCode>"$"#,##0</c:formatCode>
                <c:ptCount val="12"/>
                <c:pt idx="0">
                  <c:v>321375</c:v>
                </c:pt>
                <c:pt idx="1">
                  <c:v>306725</c:v>
                </c:pt>
                <c:pt idx="2">
                  <c:v>282755</c:v>
                </c:pt>
                <c:pt idx="3">
                  <c:v>280075</c:v>
                </c:pt>
                <c:pt idx="4">
                  <c:v>416722.5</c:v>
                </c:pt>
                <c:pt idx="5">
                  <c:v>503675</c:v>
                </c:pt>
                <c:pt idx="6">
                  <c:v>579300</c:v>
                </c:pt>
                <c:pt idx="7">
                  <c:v>525200</c:v>
                </c:pt>
                <c:pt idx="8">
                  <c:v>404475</c:v>
                </c:pt>
                <c:pt idx="9">
                  <c:v>373687.5</c:v>
                </c:pt>
                <c:pt idx="10">
                  <c:v>468775</c:v>
                </c:pt>
                <c:pt idx="11">
                  <c:v>612450</c:v>
                </c:pt>
              </c:numCache>
            </c:numRef>
          </c:val>
          <c:extLst>
            <c:ext xmlns:c16="http://schemas.microsoft.com/office/drawing/2014/chart" uri="{C3380CC4-5D6E-409C-BE32-E72D297353CC}">
              <c16:uniqueId val="{00000000-2C88-4EEB-A594-1EB9E00AD436}"/>
            </c:ext>
          </c:extLst>
        </c:ser>
        <c:dLbls>
          <c:showLegendKey val="0"/>
          <c:showVal val="0"/>
          <c:showCatName val="0"/>
          <c:showSerName val="0"/>
          <c:showPercent val="0"/>
          <c:showBubbleSize val="0"/>
        </c:dLbls>
        <c:gapWidth val="40"/>
        <c:overlap val="-27"/>
        <c:axId val="985432240"/>
        <c:axId val="934561840"/>
      </c:barChart>
      <c:catAx>
        <c:axId val="9854322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4561840"/>
        <c:crosses val="autoZero"/>
        <c:auto val="1"/>
        <c:lblAlgn val="ctr"/>
        <c:lblOffset val="100"/>
        <c:noMultiLvlLbl val="0"/>
      </c:catAx>
      <c:valAx>
        <c:axId val="934561840"/>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54322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plotArea>
      <cx:plotAreaRegion>
        <cx:series layoutId="regionMap" uniqueId="{287E495E-50B1-4487-86E0-A900FAE407D6}">
          <cx:dataId val="0"/>
          <cx:layoutPr>
            <cx:geography cultureLanguage="en-US" cultureRegion="QA" attribution="Powered by Bing">
              <cx:geoCache provider="{E9337A44-BEBE-4D9F-B70C-5C5E7DAFC167}">
                <cx:binary>1HzZbtw6tvarBLn+5U2Jc6N3A01JNchjnGEnuREqtiNRA6l5evqzquzESbXTOwfH+AEXAoWURInk
xzV9i9Y/b6Z/3BR3u+bVVBam/cfN9OfrtOuqf/zxR3uT3pW79qTUN41t7dfu5MaWf9ivX/XN3R+3
zW7UJvnDQy754ybdNd3d9Ppf/4SnJXf2zN7sOm3Nm/6uma/v2r7o2v9y7clLr3a3pTaBbrtG33Tu
n69XhW307e71qzvT6W5+N1d3f77+6abXr/44ftR/vPZVAT3r+lto64kTKil1PSxfvyqsSR7OO8I7
IYJj4gmMDj/87aUXuxIa/kZPDv3Y3d42d20LIzn8/0PDn7oN589ev7qxven2s5XAxP35+r3R3d3t
q7fdrrtrX7/SrfXvb/Dtvu/v3x4G+8fP8/2vfx6dgOEfnfkBkuO5+rtL/4HIv4vdl135jIhg74Qz
RjyG5PeJ/wkYdiIIwthDnrz//QzMb3ToaWC+NzwC5t8vE5hzfZPqZGe+zc7/XVYIORGccMmFez/x
4khk6AnHSHIpH66zb+++F5nf6dHT0Dy2PMLmfPsyhabJd6bdgUw/lx7DgI2UAmGXPomNBHWGpUsp
FfdSRb+9+x6bf/9Gj57G5rHlETb/vn6R2PjWmLubTt/03bcpegbRcU8opy7FmN5Pv/uz6HBQelh4
wvWOcPnN3jwNzU+Nj9Dx371IdIK7YjfumrvngwbLE4QEZx5+kJwjR4DTE8IEI9gFAdv/jhD6nR49
Dc9jyyNsgvBFYrO+s02in9cVYASkQvAHU89/lhqBTwghmBP0oNSOfLTf6NDTyHxveATM+t8vEpht
UWhj9TOaG4JOXI+4hFJ0LxTHroA8cYlgmIpHobo3dffm5nd69DQ0jy2PsNm+TDdta271zjyn0MiT
vf/F5QMy8kifCXYCdkYgJh9MEfmmSx+g+fsO/QKZbw2Pgbl4kUJzYZsufRXscts9IzqEg8piGAkX
3wvOETouQmBuJPa8Bx8arv8oOL/bq6ch+rn1EU4XwYvEaWvH58THO0GcMMoJeTL6lPhkLzbMRQ/X
j2Kcv+vN07jctzrCY/syjc3pc0c2AogYAh4A50+6zlKcYIFAoX3z38BJ+FFi/r4/T2Pyrd0RKqdA
urxAmuYUpqS/yedvc/N/D2kwP6Eexx44x0deGQUDA2CBnrtXcUcG5ne68gtIvg/iGJRPLxKUM9vr
9pmtPzqRAoyIoOAL/0ibSRcIAld4nnjwC45Q+a2+PA3LD02PcDl7mSrs4m58Fd017d0zisveY8bg
k1EM6Ox/3s/4cHLCuKBApT/4BUf4/F6fngbox7ZHCF1EL1JyznfaPCMHQOgJJkA60x9syI/Cw+SJ
5zKXgGvwpEr72+48jctDsyNIzl9m9H++a+ZiZ26f0cKIE7k3MRR84B/R4OyEI9eTWD6gcRT2/05P
fgXItzEcYxK8UDFp291N2rd3Xfec0b934nLgyygDLuwnZNwThsA/BprzXk7ANfjRFzvf/WZ/fgXP
T82PMXqZxuZcA9/cPm+QyUCdSRcI/wdezP0ZJklOXAl5TYgyj/D5nb78ApvHpse4vMz4/1y37f5f
Velvk/QMTjPw/B6wzd9psSPVJuQJo8xDxPPuvYSj8PI3O/UriH4Y0TFILzOs2c+H7ZvnRAjCScYh
S0ae9tP2iTTO8Z7avFdxTyD0dz36NTz3LY+xuXyZxsea7lmZTeDO9pbFlUD4H35HIY6LQHoI7OVg
+Mh5Pv/7rvwCk28NjyF59yIhubj70uzafPd8Co1AYtPjLuac3WNyFNZIeQLh6D5/83Te+Xd69DQ0
jy2PsLl4mf7zPkjb7MqqTfVzpjcJPmGCMld+yzwfCQ3fZ6Yh+wmh6XcAf3TZfrtbv0Lpp1EdQ7V5
oWI0vvpkm/wZxcg7gXDGgxzzUYoTss/gDiAiQO0dfkfs5h6ev+vKr5G5b3kMyqeXCcohX+PvGgvJ
zmfUcJieUCwxp7C16RsCP8U8kOoUlLgcKOjD78invs+5/E6/foHT0biO0fJfJFqXqbbPKD6QNIO9
TRD0POQIjpQcbObkCDSg+EVW7e968zQy962O8Lh8GSrtv6cw7g3Afbjz053/y921sLeGQl6GIwpe
8o9CA24BpGywB372vVABYD9anaOdr7/uz9PIHDX/aQj/n7bV/nrL7fftyMGu24WHfcw/7Lr971cP
w4XN1UdNH+buyfj0fu62t7DX2RMM4s3v+6P3D/lp1h9dqv9odLdruz9fOxKIUhf23FAiKTA9kOF5
/Wq8O1yCjOgJgk1uDMP+0MNmttevzF53/fkafBDghCDzwLCEDT0EAy0EYdvhEvq+YfzKFnNizfcJ
eKi/Mn15ZbXp2j9fux6HF1b3N+6HRJEgFNE91cERZhS6BtdvdtewLX1///8rcO+gOU6HMzOQbppT
v46bczO6ZRTruIwOpcfD//5cksFTpNA8V//9MQ1JnZVNIMIjgYvLbHV4l60Ze2g5EJypgWsyV+W2
iYs3cTHa00Iuvc+9cV2LRuXd2LxLxw9WWG9rlpGHA4bmwnU/lY63hWdVKqNFHxnT/FVGEKiusqru
FNn1vWNCu6iJaqYw64c1Sie14GFZj7J6F4v0Y9VnuWrK2e8c/L7rU79s6/6KVgKrxorEHxs7R7EZ
zots+CBMAztxGnYus8ZVncxoVI186+HGWaWxU6nKotBtYkehOUFBUn7gku3GscaKxFMc9Mz41cx4
RNGI/NxzPpVM5qrspLvt8ajmHt+6HVPlOCgD71E99vIVmRzjo8SeS0dYP7ekU7Hg/SWy8bDq9IIU
W1KfzJnxM7elQbvimej9LCe16irzwcuSTctovyXO8HUkKQmS0bzNUTaovpd9EOdFuaKdSsVkVIWL
DwkAFXIR5ST2AotHsZnMkAfuxtGqog5dmdFcmKGQSk5TaPRUrM18G6ejXA1CWkUyUqwWmpwBo/BB
JqX0LRN1ODTvDGO3XSKRD7Fsdz5rNPmjLa6atE7XfbdaSjOGDZZ/DZn7dmGWrgip1i0v3yyV+DTY
uvWJky++SWqjmn6YlGx4qpyh3U65cy4yvMV1LhV4LjeDrudwnGAdaJd8zmSeB/FYZX7BPqAR25U1
iCmCmk71fNQq5dbP+ixweGKUcS/iBp21xSSCjCylyiu5+HPt51mipsqENZK7gbkw+Cr1VvFsVVN1
ceCiGzsMJsjozuFpuypQWQWaSTU3eX0mhqIMCAikcvPGqL7IAT1bXValZIERmQNLOq1DzcjlMhkW
lbQ/5bgsYX3gba/HSg2jsGHC7AdjebXpvape9cMwrqrC2bISh21dhqSuM99b6PU0u0IlqfW9IiUK
0xlEYGqiqm5Kn/GxhdVmE7+3ce2XDGUh8tKLMllm5RbOxmVZ70NX08Ct+ZeiKb+kdR9YUg9qIPw6
64o7hJzZT+m2NxULGZ2ryCE7w5dC8VbTcPDmMznSbTsvt9kwxSHu3pABe76T2WDKC/HGzUflJcXn
PM1D5E5flmL4lE51s6H5YlXVmZ2o5sxvO6IcjN+LKqZ+PwJWjlfTMOtOHfllcqu3e/2qxEwkgEZ8
PphzWY/TpuuZL2JvUM5I0NpMcXXaxfory8trUI/hIpNsbfvEhnqUvsNY54+pZ9UYkh6/80z1rslN
vHEQ9XOBTXR/4E6iSvKXLuc+yLR3lTXsTd45MsjitPZpuxjl9gJFzFtnsaOveD6sRyI95TJ0umjZ
+01CosmCTPBsyoPGCKpMf57h/F1X9jcZSBdxlhUoAOB8rh3bK9yXfum55LR2Qrzov+jSDWrp2kVl
9Vj4c1ucFmXRBDpKFq9fUTxShbJxPsuWcQ1juV2SgZzjcrqYdAxLw6s3fU38pJuu6iLRiict3/AS
a5/n72enqlTCKxxoSc8TLr7wGo1nDd1MIs82KG65ypi4tloUq6TwSjXWPKT9ohXFl0hPQmUDW8Ik
F3Po0BhEbGnnN3oYzWVcUx91QYVq4zMv+0TkEJUVLv3EmWeFylZl3Uz9lFSjKkW8asWSKne5q0q6
YUM/rtuJm9Aj5HMVT37bnzdzmNUNDiqSV0E1x4WflvSKaNW7Dfd148a+N/aDanNaXuBGX7us9+tZ
YF/0DQ2axfnSE6HVUrme75FWqyLWOvCGXgeVkFcmDuLBSaLCLo3qcJkqTiblOjML06lc/KHnhUrR
ylvSLsA9wf6cxau9aE1LP54VlM1hnt16JdrGlETN4qW+y8wAQufc1ePwERQSnM2GlezdM5va28qO
l2AMzppEFCpLQemmpHgjUdGFiT2T2WyDZvyqPa9QpmzuUpaWqotHMJXd1zme+6jN03dZ11aboa8D
6ybLqmPd12zqJt8RIujgT1nONK0+GuqGOdcFmD3dB4y5sMqzYgqdWHxduhIrk1I15kOybbthk5VU
lU6tlSspzG5BLxF32AXkwkp/nlJ7nhL3yzh51808n3XJ2G/TYTZnQ7zqkqRV0is+uB1xI5PjYd0Z
CapWz1ciNu9rZBwVZxJkJ6sVXZi3muNyUawq1TzG511tVSsqEOQxwDmdQttNPIzLO6lNG+S1A76D
5/poIacyB1k2YvrUjTlaxw3exXXskx6enfD+ayVLrjyiz2zHlrOl1W/m8oPwEjcCA8TJUvscFUmY
z+wrLSa+EthV1eANQZw2ME2UX8Mj13Wfg9IbUXalkYHV6SVn+Vg7Z0OfnqJKGlWXqdyQfEqU9dZw
s1asrudT0V2PFXgZtm2CoZLcLwtZ+AjkSdU9TZW2w0U/yzaoXPeuHmQoiVf5I6s+ljXV/pCZr3Jw
/XZE9boDl85faJ0q2SWboW3noC2H8XTW2kcNrxVphga8i0b4rlMGeesWgajbwWeg2JJSn+rEOiud
N4WiOvSgwz7OhyvwI1tFp1QH0qSzwqCOw1aPm05Mu7iLJyVsy1cDHu+SyHEt37Qml4FdnE9elun1
1PL+FHwFprqCVGDspYTB4C6oJ2L9Iq+/uMXexRPdJnZYfuag8tS24nLuvNFfcCmDPkEhZ44b9CWR
AZHLek7KboOncj13qPNbAEsNedsoQaoAzVmlCpyC/aZp5meivut7UBgYWxFwzWkAumxW5eymFzXF
sFDqelIEO9m646U979JKua7hqmcIFtCUpWrA5R2fcX426R500QaN+tYAkvXizeBfleOWz7pfjYXs
lJji+WzkDV4JmlSKOh6IkeOFcz3T9biAZa0SHmZZ7qkC3ivHhfhmbusVQsYL2tEUQUdKZemE3jgt
rhSp027VMLdZD1l6baomP6NO5a1sCw4DYf05rAHwQYptvaA8rJMYlqcZbnmb3y4Z+tI2/G2cToVf
kQlc5r7/XKeLCOde0KjJTKdmsO8hpfN7p9LZhplyOm9i/E4uYxVYO7t+5SoaD7dkkqHTpWUASr1V
QwGHZk7XYMPGkGl7anB/43UJvZRch6XE3ZpVzruyFNUbmvk6pltRu6UipjGrRIrz2mobZC4Y8iWp
hgALgwDupD9r+bRiGar9uuVNUNTaOS3mxU+LsbykBo1rylkGSiAt/WYBnz5ZnOGdM9FL2zQXeZEm
GxcTu0EFkcqAXUOxXaVpZkAhdvois4z4i/Woz53UjZhTDj6qXBBeW/d+noJng1mK/cxUEpSyrs5Q
lgyrIa/vkMzr0zbD9emh1HvjJdDI7tZzJnAb+YjVxMcZvAWK/cSOfzlz6azHfD4jtKcXKQfBprrb
zNncb0cwmyoThVlnaHBCcNIvpjLHWy72bjuXjoLIsdp4NkW+k8Tns9tPQTZUdDXSTGVkjjdgKM6a
lnenRTzrTRsvb+ZsiDdTHnM1Ih5NvMMqn+ol6gZ+XQyVCaQm+TbOavShFPgqc4k/uXMX5l6Shl7G
w9mt1TAjfNpXU3Zex+K8BEXSu/astQu6murUx+6cnvWYfeo0TRQicbzJJ/uubhdxWlb1WyqrYEGG
b7zyukViuVrQosN6KeuVMGUcSmnNWnuM+RmK+WoUSxb1zHmLylH7MUQWKzNo5RXI/avzwgE8N9UM
5XgxesZemvEsicfWXwQ4p9bU4CfsD8uYPhyOzom8uNEJeBwx4kNUiQHMYtLHSamcJh+jw1lU8aC0
oM+qykwRm+IxQoXJS/VYH0qtt5AUgPjBQ4UayrkOjUm+ZmiBcG1x+jY6HGyZzIXCg3ea1HinO9z7
zJC+UE7dNpGU5b6IZBPd17t6l1R4CVk715GbO3UBEVIxbTRNgybldXS4cDhoXAfOkPSbnkzpcAqK
nG5olvt8KsfFLxLPRiWJs0IdikOZiLB3279SmtuIFML8cBjb7uHc7DhvakKbVd/GyO8Tk/hsiW10
eMbhgECxQwDC14+n7l/Q1Jlyh9QJpnl5eHjsICdXh5c9npREb6yH5vXQahMh8Asi8LXi2T8UG5ks
28Q9K20B0pAeuIPO+1aM3dJEda6n1Zw6l92Q2AgCD2cJu3Zi6wn4g7xlXST7uITpchYIUQcX+W6d
dBDxI4g36qTqIhvTXvE+7YPUhak/HJz9hLGzvKapF+YLeIwxkqvcywClPVSH0lTixQ21ozBY7ajx
JhthqcEx25cqRIfFJxP/2IMGD3GBqohRUUW26he7mcXiJ7FEG7ALdZRir45yUwDAh7rXOHUE/smy
wQ72p8Q2UVfTJjqUSJP3G8r7oHfHJmr3h0OpaDoSdt70adjfGqOg68o00i5+WHyHkhYaxj1MZvbd
rMj9w2pLwNdxw8PAAaT9QqxSlXGch3o/4m6/1HpJp2ozlsU6zVy2TvK0jg4HOpAqqkhVR2MbRyNK
zPpwalm4DSSEoSo376kz5LDwjakisV9B7r50qBpSNeGE+1vgNruVnLs3dYcT8GH3KzNDNv1W3Nfn
NNNBLktX9U5tIpk4sBbaffFQPxwO1cWJG0UbI81ZX0IYrveBGFr6Mwji4tVh4TgQMoRpXH5MU2YL
1exHcBjQYSzTdW/dPKpxVgImJi0K5fGhikBNVFHmGbNmPYvqemkj7vA2arQsmo0gGagS75qS0S1U
P+ddlNmugzgADjkIStDYzFVmv9YPB5Dph9LMOhjLY/1wGR1OyiEfQzlDjPy9HUM5WsJDveu9svl4
9LSlxeW2RXdTNcHYagLr7r5IalmAFu/BN9mfzIY0VmWjQc8/3jm0RR1N+8OhdLhxmMAOA3sz+wmC
JeFlfVhRVm4ONciFNtGhJHHzse47Hh5qTQ5UW4gSZNS4VDSoHKODzA6ewuDO3reg+9JRlblmLRlo
lVFAkKoeH49x6wQ5qfL7uT1MqxQw/YepPhzG/aQ/Vo9uSe1CN4MBjQ5/2V1FQDPBMrRujEInadiG
A+EJYTYpL20KynNy6xH4swTWYLvXLpz2sDIPxXr2zjXP2EpOV3amw1bYwUTxQTnJvV4ShyLQuHWw
1GATOvvGOaDZ70H8objsdZ5oIJLW6bCWByUJJhxUpZWGbHKS+XkPWGA2iLBy0F9g+qrosfuHqt7f
cSgdDmlVf1rGHofeXh85FQPNCCoL1vD3ejzOaC16Z30/nP3wDiUD+nMaPL0BmrgJPIr6+wEfLtK2
mVQFHFQwJjNEeDNwf3v9AgKUNptDcXKw9YHT7vxir3xLbwIZ2JcO1SlpIAItddZHXbFLR3fYDqTp
QW/DAYPVB920L46uc+Gl6ngR7tckS/o6OqxJCvzbyh3J1Q/r+1CEr5UwlY9M+IdqhdN8Xbju6Q/3
HVY26twLlzp49cPiP9zz+I7arZBvyir1D+d0moA8mQk8WE3EQwcPTVpWscWfGK+UQOMSZG0agwO3
t356L+TpvnRUPVzAueWQlIQ0w0MO5Cdi/8ZWc6OT9OFjMN+r/3pnS/h3aPN4cv8tmccafAbi/iM0
//Uu+OPd/V8ytsc37Xvz/VmPH0XZZ0G+d/Uor3L/2ZpfJF3+68Xfy8gAiQBbM3+dkHn8tsJjQua+
zUM+Zr9fEJIxHDbYQFgCuwdgQ+5DPgY2eTKXScY8wkG4qITMyEM+BjNIywmXCNgVAjt1Ibf9PR+D
IVXjQj5bCjgtBfzx9f8mP+O5Hoznx/yM68LjEIbEkAsJWkLZUX6m1rVHKq8nW1oI4eN9vJuU7Wmq
6YeCcL3tPZ2EIyM3eFnx1mfYZVsmm098qlHYg5O1Sdj8VrDyUyuLNGALpEmshTSD6yTvpYvPLbjZ
W7z0U+hhzaJUAwWQnPdonsLMKwegKyVRwF/9lczZBOoqC1MC5APQdlGXYDVTvpwHqcimlVM6QhXu
TFeet3clYuxXuftFTH6cofYMGT0A7YYm1fEMWCIXD6q2/GsOOZq3QB/4o0cCr8/Sy4LGm6IFltz0
ReVXYAlVNiG6Lj0PiG8y+QwxIADm9IoY6W0LFDZ5+XnbVOn7qlrYqajFHPQ1sGvDQi5KYZerTGcu
8BsLCto3KRu7M0dki0K8BPbF5nJji2jWebbVNtNXC3V8oHor33rZdEntJfxhkF11QPqHEpUuEIBA
1JMSqMWkt3eG8ruY42JdN/ajnIHoLEdjTsfldF4WICkhfeCjYojVhTu049b2USVj7zRt2vN2qBXw
m3jNs/nDWHpvS4fhwJTpX3Kps3DqcrKCkBFIUNw1q2X8GhfTZdfEV0WWx0ENPsGagM+t9FAxvynL
Td5rcsrGRVHIO1xySSAyais1QgIA9Kz7V2xzHXYGNRBYgVuUaOARWL2K6bAqa8eugGhFazvSc+qK
laiTdSZFNFhcr6q0KNVUZLHCzZSs3VyUCpmaBWJOwUeg8l1FDVV10zRrPdogYVW2WUbz2aL8Gkz+
lrfV50b0GngvuVzEDueq7dASLLLRW+CzLrykjiSkonzG0mIfMX6unY2sq+R9m625WQIvMTdZ3fl9
Ol13nTJizja9KUHp0ulzKiyCjI3rjyXQuiVyL8c+2c6scjcdEx9RQ/tV0Qx5CKTpLRCU72UbxpDZ
awoBdr4oYVwu35EJyGYxayDAAN2a2h0fikwlY26CWDix0o7DN2XinZd2zvfBUXyKsiCv4jz0cjb5
vOtzNdXkE6r03eI1ZeBZDQx9RVYjZP06AnReUQXZnpnPZieD7ia7wUvoNo+vnCyZQlnOHzPsQbTM
1rPXBSOweqprE3nNywHCgzu6pOi6nSjkrQqyzk2yyUwLObV0DPJiTmFCvTftKN4W6YDDDzYT1cpA
r1UvWKpQMfpTz66aHEM+zXdbqSGRBTR7nWenAxk7H2fWApN5k7ttrwgRoD+qzq89/JlkNIP4eyS+
lWzlVo3P3RxoZhoDqB3kQ8y1ZeOwZsvA1sCMf0ghS2YYySCrGm9SoHYrRD7Zgvtp050mOlESUjcK
haMdz2FMdszPXS2uM5C4Togzqj3I0/BMeXQwvpGuVtPQB7gYm7WX48ARznYo+BviyJAkI2Td+mwz
kboHN8JV3tJArg6VN94wAjlUllc174DmKvS7xEmHIPHG80RmVpXG9YKylsDXD3nvj2b86uBlUk5R
f6I9Sn2I+bDTZJFwyOe2SNML0jTb+FPNphEcgpRFBDJguNP9Rk9zrtyOfo37XABlMcWnyTVkowqV
x7XzlngR9/htYTKxKrOMhLosQHS60rcJScFvrnNfomFbxkXkmaYLJ5l8PGSTwAbAMidCKDs01NcL
/wSu+fU0YbQXynFbQS4yG2N8ngnHwGiaNsCwQPEwnSdeR/25khpyfTbe8NS6qlwM0M2DC2QY0RP4
Z9PncXbyAFGgeh3+hejzhja3OR0TP8lztXDgimwL2d8m9Vwg5tUkl2JV9tklzutiNefAprEEKOsy
zpyNyBPltkhuMwPxNYgKJAggf9RMjj7rltlnoH02eQGp2eLWTjz3k9Eqm4grTzOrlgKhQOYeeHMF
H/yqH0KHSXHaj8m111knaHNnWGWxB5wBUOTO+YzmJcAachR60n5SuSziZQVEJmuL9URhZdjprIzb
81QkXrigtApE0ejVhDNn3c1z6EpCYEGnju+mVvvFmCarri4/xMAugjGb/C5tdYjjEWLzgTHlLBmk
uzW8ARj/lVd6zm5yCw+S3xZMLHxtJZSduRym6pPWXEBys7uYaluHUzt9dPoCbaf+o9OZ1i8EsoE1
jp8ioGyrNBU+dXOmdH7ZJAlkKsoZlLLB2NewxYHGTeO3DDSeVLaZ8nU2NxL486kLCkw/CJt8qJnD
w3poHMgsl0ngUoNVFttqpWfg2/P+ooAP+azHIk+CkTkQHyT5rtLj+8w2y4dFbFoiRdBjnfheDpsn
xo1Jsn7jCZifzgC9x4aNmHtgx6f60gxLEVIZJbitA2L4ObMOWESmo1jgDeQr8Sav9GbUow4mV34Y
WPpeS7FKKFaQ6l4jgrESFXCWmYau9gkgu1CrPEwblYLa5TFY1YHG8FZgZ8ECDeFYf6gFmBcWyzio
FrixWhzuDzlQBLEHaaP5bW68/2Hvy7br1LVtv4jTkEQhXoFZF65jL7/QEmcFURcSCPj605Gz7CR7
373vfb8vCirAMxMVY/Tex5g3nsJntLCRhAXPrH02OvFoqf7igeQvi2QGo+O9pl2yYE7qw5KR4OSm
Op4aaCx6e46SHgu5scsdaQdxSXLvnM2VOkt3jJTd7Ns6yWKddV/nKq5yeqoTn6Rh6/wIWIuZP28b
IeST6MChpw32XDADkw6aeMgCOx4scUOXsbyQk6xTLD53YpdkYXuSDd6Bw2oCfdLF2RDs7SX5O1DP
Ve46Ue82bWTrYi8Ui5KprA5gxZON5c+37s0wY+IVpHsFTtCBxsYBra059LGZxXnfLqGqJrz9IttR
TDidDIBgAudbj4UYl/bwMlqNBGPQAuQovXh58W31OjdOdbYTftvAegNxPMutnpz05BbBK8m7dttR
HxaQLh5zywJJvZ7aQ5p0B+g8A3g+Bd6fM25AGicxq+TLYjF7B8r24pMpx8jHrhjF1q7+pl0BQhdk
SAN1RqLLr05RNbFscZLWRWpjP8JmhVijfO/by4E7wR2lwRS5JSxBqIGe5xUL9aWawnoBoGZ30gpr
G3oTrLA5TBU95L2F6TGA5U0EL2IqSBoF3XRYNGitXAkeOk1y4P6SRc2ywGaC2vsAK3AIR36YGN56
MVuYogwe4FixOBiz4dzKJYuVS1assaAxwL39ALFeVLF2DAkTX8tCaIhw+m258CvOpWnjN2yOU99T
mJGYoGWdPFMHmpzhcZzGIEpA2l1KkJYiB31WQ/3gpPTF9bt2U3tuyLmc3m2uwsriWXN81bnErE2O
0srBazchgbhpX3Hv3DI/P2gPR+BsdyRaBCyLXkByQBwQVi7LYnsonDhpweOKm0CPKU6wGR+ps++X
st2rpL8XGUsjd4E2JJdL3OEl9FIdBsKe5aDmA8nbdpvXSbmBsgymhPYBSHd+rIdg3JfK3SFxKI09
vMyomrxgMwPlO3iODXj1pYTtAvYqVzGd+vHiL/4rqbpvAOI7CB3Sb9kybOgIypPkvN5NRY3TrZxO
85AG0QyXAzKH8QeRqR+mtWw2iDfywP/4HjQtULC5jQNzE6Zm4gAcbTS76h+atV9n4W27hl0qCroo
K3keioG9dLzeD4VyYidXx7bMJDY3voWJyI9dE0SKhrLP263ULfRbAF/hDA12rMVy73fTFJdVn2+Z
3xxdOT0WYzvEU9sVoaucetNPnMHr6IKot8cSLE5xLxts766VPyz+6Ma5UjO4WZjgFc2/ZrYNQmM1
N5swLfwgysrADyevAyJx8L9zP90AngGzadVYJ31ccG0fvHI8NdX3RYAhcsfWDz3OT/Bc7cdZH9ys
hTit7rdZI99gK73C0qsn3sHpcYZN4PHYLWx/08+D3KhpjL2VOG1omoTKa7pIWK4XUg+CLG9stpjW
STW2oQ23BbzpfE5n+5CTwbsMSeNFWidvi6eb7YwzZ/BrtqnzyoskxE2KWzFJyiZk20KMYMwh8Itm
IWB8lerGgfrMXUaOLU5lYdFYpwIL8NAzeiMG143SXD1zAaKmGPPXSurQz632whYgvlXnjaHr1mMs
B32CPi+4G+b8YolgOIDtwvTg+i97AJHE+mXft+xHycqHscNW6pELFyVcxGAE89QEm7Kwb1K5tTNf
7ZxEnmuvhRvTM77R1DuMc3+GIvFgFXa24x37AulLC0ZeNzuvLO0QZ+gCLyz0x5NHb8YUtkRqU0De
kxelvZ1tZrXEqWu9sWYHGCoDJjw6G1lU7abBRN6CNot7S+6KzPqWa5KHwALSMGlwwrkMNgmcHbIZ
fCG21E6PwP3hzKtZHHnZOKHsoLaCUYvznAgSChhiUZEWMYfMK+ygpYC3yvMIx+kPJIu7CpA4ORHB
rinaCTLD4K/Moc/ETtRD4Fv3dt3A7W/3oEudKE+f/BpvrsgSvU3hstczfJPu3mnhzQcLKA/fS7w4
BYFO7fYrKaBc8bIi2HoSVla+QOLmDE5UNsVj4I/nIAv6fTM4j1YgurDtZ1A5oTPYj3nOQjlBVtgN
PdhZIk72kEHwWEHeGfDuyzwz4PKzajdp5n6zpPvU5jleO30J3CqPRd7j3IMZxUjsClJvtAZzQNpm
3naFF4+ldyyKtI8HObNQuM6WFURHY/OXklYSNZk9bql+1ZloTg22gqzmfJcL+sCnKSptp310qt1o
U6CAnge9p31rS+7H46Jw5hXx5KpiE6RSRE3+VqfiGRoD9wyc57JYMw9xXk7kR2D1r6AaARTbW6df
uh0H8hJSqSGsgNgtIcMZouE5slysYaEdnCEFeA/K0xC6rBAQRHJI5W1dvGo1l2eqZRstOr/6tv4+
1D+ohoyi0YsO7WGIErcYI1drdzNZHVBKp46XRI/xosDfeRPZVClEnbK5+p5O7hJLQ9YIyV8BgWrY
ESu0Bn6BRmsD783aQDuLFcr5fZn0yR54dlQpeJW8g0ZLz4Pez4MXN6U6K8ddsKcCo5Ki3vrcfqQQ
fR04W54rf9tYRRJVOTaXJiGXolJ0Vd4dvJzk8aihP4GWKQl73l6T1S5JE/hNrKwvQGydneIzwX5q
f2nH4KlnWGme+uJ1fNkyj77pJkVDjrnsdGfNYTkMUomLB1TLpemlaqvH0cYWlQVALcYBa7PKHybR
aaiXAMtEeZk+lMBr4YvNUBIBGlLtrDGdbHpfL9lLQW15TwQUlnmtvy7Qbci8PfiMvXhsii4qUA/Z
Ih4XBjEwldjAMqeNDEEpB7zr90tTz6vvxcCbg5WpfN8Be297UEWmIB7feVhzO1MztGpHarXjTnJL
oWqZKx/yMFEHAP4Xa5sM9s2Y2RBWV8NBVg45GJrLncH4YTaBktAl3ylgbztBMuxkYBGNM8l7J9iW
6cQi4cnxTugunDv9o2ayOAji9ZuUilvp0y+D7FPI28Z6z+DekXGcQ4Ud+U1bt55wh2+6bA9dCUnl
KN36JHEV2YPXA+LQU8iyhOOTTdiYuhLfZ9q/ef508KwFgIU7YEcj7gbfdL0hFYgwQoubdbmGIiig
B3ywfUhRbVvfssS/WNqDDTkXQ5yl7cFWA0AgksGls/dMqvk+sZoJxslmhPzt3nK7N2xFdZgy7+Lw
6ljo8tXT+tqklo4by476Ir1S/wQW7EkzXuyWbLDDZiXGWkztllcbEdAFmqvXjGBrr4bRxgzh0MFy
el8GnMbKb//C8XAitjp2eS7DKl+WHXfdc9LWsOiswtn1LQliv+TXQnl/BS19ga7svmtbCTRofBum
oAuhX8+aChpnjwy7vEtnUC8lyLIS28rSJlXoxQUmrX07BP2FzGMa+o1PgM8mIa0JROSdvPpQZ+zd
sn5YrA1MsrvRtYod6EcLMOv4UjER+SxJQ11VxVFDb1dmUCZ3bNvXIip8F1QX75Zkl5bFCXDC1WH0
PM9WtzWcroZqJ5xWqtzwoIYRNYWhctnKBJuqKxIZWWyqI8P26qkaN5Rbb21V0qO3pDcSU2lnaklX
PcmKf8tGoCadLGW8lPUQmsUBcQ2UCDan2GRkxEswrk1WsKM62lPfHutAA5XRPGZT92IIdr0EoGth
Q7ZH6I+gbnM87FTrx7ImaFqzBb7f4pMFQAja1DiD1vW14LssZbt0LF4bZ7nrc5j8fGUGTVFBHYgv
5aNO8KLs3BMH8xFNMdcTvrf39Uz3DuD0QwPPSLE82HZpbPQA0JGDfxtBEG17hFSkkuZLZGhpeJvd
QfFnsxgZeH1Gx37vrP9380hiCMj3S/xtVkBrMqe8GsBnpafSqqud+R9DElCvOyTYQVOvRdBvfTrf
u2z4FkBzMgjAJ1ri7bpDv4PsOIPaapj0cVocmFPwx+xQgyiHM5bqoxOog84KtbNWZtN80nfefK02
PVsivvpN/cocmo/es/Klw2mFIwZ6l4AO0eCNzh58i9rXSbNB5MG0EQMEygkd7pRMnO1keM6pqkCr
Gk2IFQT1tquDeyMHGWdnL9pm3MEGw55QQZewF/kCWAqU6VxN1o55stdRltsnO0ucE+kHeGSTAF2+
ynfsVEHl2vteXC0z2DijdjF/Z0l7+DLlQrBxgC82FD6IwKixJN17luPZEcDFud2vFobZfwtBISWp
5VUhDAOvsAXk3wWwRlchRJL/o4b4lETYmfVjsadq81M9kAJg5na5f18qH/oH6kFeDzvdhx4bupuh
5RkUD6v8JMDNIYfGOobubsDMZ0lUy9oL84HB0Ms2TtEc2rkT8DDcv6t0oMeqdK8cSMHWnofxaArm
983GVVjyvl+OR9Z2HHOeTX6UBz1wo0SmwLux26jlmEmY6nCummgok10x5dlpwsEWEwWvxyxGU7Sr
vsVciczq9ypVsdXX0He4K7ucdmCbTbGsU+Nt8AacsmRo2DFtJwYt15Nd5+pg3gNdpUfvbwRoDqfW
mzW6cAW97Fung/kMV285Q8cIfWma97vUXp4m6oK9z6qb2eLsYq9Fl4ntYNF5K6X4Yrtw6SY+/+wj
vbVzITw/+FPjnstV1r9Y9oa3cJgqIBJnjwPpKjNvZwbUepIn6qnQ9JFKn6WXIPZFYc/orJ3T63ln
F6MKqYY4PkyrftwxLDSEcdTVFTFJe0S3yL0EGkrGvsEGlbji0rnAINxpCDa6WP9XTRsDvXoAtgAE
t4eRRNcPbffguFprGaMKhsZFTHBLrRFVy1m+BfOA45ENZ+U7p1HW+2KpLkNQAr6oSX1J5h/NQMTZ
oxIYEgC3cBFzccj6fM9Tz97mCt6z1rMzh5ji5IItk17GfvBjykEoOEV5FkW3QOBvFREdy62CixX6
3PqrS314UzlQzqY6QXnNm3Doky5uJ/fODiRkXlP12s5Ae1y7fBm6RW/cFpOBaP6W9dVtVTRAHeSY
74YONrZ9zni7bISXnYlL29MQQIhLZ6hDPCJzuCciBa8JzjuyKatOn4U/UcSh8IXEdXKmo+9tBQ/u
ANzaDSSJXXmqoNFshkXBBkmhlM9w1HHVxO5M6ZFLix7NlZPTjYWcF3vbLqsTW3j5XvgcIGfgwjgb
/L+n2c9i4VabLGhk2MwpPSJmDoLv9apbC3P12SFkS49TUlMIRIE7mw5bOLD+WreKP8eZp5jBDsm+
SODr2862POgfqHekTS5r8HK4DHxi7WdHxKXl6mNvI6IGrZ9Frxv/vVr3iGhr3KqIyMhgok3+sVbK
DvmyniTAyY9pYvPjZCMeTFf2vk/muIRFOEtMTt3ZaTj26hvAFQcPIEVU6V2gE3FqZ6yYoGUbHAV4
L/Lopsw62jg4Dy12VSOzqSynBCivvchPC30i0DY6uZ4gKocxSRJ9cCj2NWUVzdbFLrAGpry5wsby
ls8ZAoGAriDAS72wpsPy4mo7NPIxK+DjFjx41gVPohICZ3yPe8Ctw7VOxPeydRLIaEsITXUL6q3f
UFl5BsM8sqJ8JfqSzxo4BpC00et5bNHybbK7bsPwlZW9fAt8cN5cbYKJPebBC+TZaZy5kNkoZ37C
kU1DP1A0mjWQrqZ/8DmIL+5BM270dZUP7bWz60T2KOwS0krF3Qju0QahOc+lRJwio0Ae2YBDFjue
i2gIKVt8Cy7gtjq/5VIck1KsDJt4HKvXrBo59rUbNltNxG0oj6hlx22VPCVqXezNxnbKDfbB9kDq
CehQB2MBUXskRwhJ79ftlQPWJr2HVZ+MR05LdVph2dXqZ6z94VuQZ1N/73X5LZsdN6Y+jtKlVN9w
MugtpzelNR3B499OzbTTuXjpZnBsQfmoQJxiYoHO8sJe14+9n4gwyYoU6mjMAOyUuyCYPChKpy5i
SX6z4GEj0MV66vEdqWwn2waIcSnCfmNL54QIL4D9oUvdGpEz87UqKIj9R6kyhDYwCiFwr7CCk00P
BzeinQJ4u9hQGSd/KQKYMus2TVcdJj7h+8m+tmAC/EogHq+7lg3YHOvWou0xAU/iBeVdl8RqKBFs
mdRX5PMISeYfxBR8H/362iU5KIUx+wrhxmYaNkPLRpxodwnnRVRItoEGGTp8whAp1kfWjNAthMPp
IQYaEQ983BFAfk1uhU7QblyHngEEIpKP2xedjLsBwTkjszdgIc6Azx06XcsfFh33mcRbdfu3qV0u
HDr+QqcnxCZ8gXj/gXjnxHe/9+xaVAhdAf73MCFwD85NceimID/NljfFCBd2wmVk5ITVTk7myhQD
S+lp5thLK5G/tgupw9lfg8+cRWwhQnimbtIgAKusgfQLAWZdhNW6BYBz6LDGB4jBZH43dPuAw3qb
Zihh7RrL3usDvRpnqEvpL3HWwOrWVAVQjg9TlANhHLTTwYfDzqvTgv0lYHuEpZqxU8JWY6ufCawC
L1OtUtV+LSiUX6FAjB5Wp+w3WepfByuPs1UGi8C6/oikRQVIoZoDUIAfbgrf9+9ktfTb1ghEMyMI
5axdIjl98xYbEZoVnBh/1ZeOY7vniT/vRJuscoImLI362XRON7msyiMQ1/ZI1mIy+s7KHlVUAWqO
qi6H9CRDVGyOtVILOkMtSXAc1ljDBekn6PdsvHgQdCFUDtFYQ2KKLTiIRuFqChwsy0I92TUYXU8f
07Wo4PIc7Ve22ttqsR54jf9Jba1HnhnUVyAMBMJ8xSq5lavkFs4a1I/mcsrb5DD1G1KUyUby9Jlq
BXeiynpYi+76P57erUeQQc4AVYZV+mw4TWs0GB0qQPGrhcpWHfnoNPBnPus1cQ+2TtUuQLQ0otI+
/ny+XoHYA9ONvWVVpVeFwyOvQ2weZIqrxBht5soUFsWPmGHpwz4KpiNMFX8/+WKTlMtfzJEKnmv9
xR1JdsJZQADBAWRqah8kXcMSRDIOL7bMAAmPK1m4qq8HezgCChyOqc8W6KJdkEAewWm0FumCBZta
064GNnw0hSv8DU+sfK/M/1AuTR2XMHmABOQ0UqkFGIvk2TZr2VNpYVvcTOWkQ+I3fdz2NvbpYbQw
AWBrw/eCu5F56UZK7KjvgkUjYNQqePj/Yr1ffk3u7dffYPsnK4VJn7DmFvg/a/X+yDnxKdij630/
9Xqe9z9rogL8OsMfcj3k0/wfQGMIkvddGtBgTazwU62HDE0MEj/mIYMCoZ9SPYL0qMiggbxASIuA
/YX6/y9SPaRx+E2p54BWIdQOPMKojx8gWJV/v2dSIHlfE124f3esuUA4wJ6mrqRxK5ZgR0aPPmHX
hNBk6YOd6bU5AthML+1r9t5blsXP3n937+fgf3cvCb4iXE/E6dh2J1PwsuwQo/tRD6a5O/lr8Udb
ni5rMK8ZaMmzV6tpnzpLf/4syjb4tZo5lXVqCuizAvactmV1humZRtZa7eYamh4t/B2oI+eZ+up7
USt9k05LSITYND4Ys2LR86vbdlGtCKL402nrBrlSCTR5ixOXyZKc5rlLEMqEKw+KOZDsqdcj7vaf
epEQhn0/D4vZTjeOnwCd7Fmexlwv5DSVxO+2q4bzZOrCG26sJrG/tQWC2ubcqRH1LJpzuRYigXsM
HMVBWO5vHaZqCi/rm3PRFpaEY4zLdh+A+j6bvnKarE0qpnyTpvMIWQn43lz24zZtEw62BVfLNAGh
DLCltWTXSCa/BHZn3SrwIrvCAhE2tWNzHdcigfl8TfxuDt221qFSOh0Q9Fd5Vdx2abBjSl1JqpZr
2lrOA8Hv1qxUabrtp959EGkLWVMrn7qqSmJbICjlvihyHPA4KD1X3g8rRIr/x7ivM0SBmjZTrGsl
DAAOHkzVW2h6/59uMg8qXUjS+qZB9BpsegSJDvNJ8+LXwrS1kAr80mHagMg9/XznnF0RqbZ3iC5v
epaJhySx3B3APBL1jiceJjmD9dQSAW84B3ddodiJEAolpa8hSCFddnWn3ENM79LcU5CuEUBQ8VyU
PgIRpmA8tXUH+40i6DHXMv9irsqPK6mt7L3t8wqZ++k+L4W3IZAKRcSv3V0gEqT9MHVdj+4O+SoQ
DEcQ4D8uYLMsqcWDD8t9v/Rjt08nm9+3cgRhbFX5dzHpjepE9aqSmcTCsbKLq2hyTtnKw6s52YIW
gyy2TUDBAplzQ0x6kK4lba5iFs3VBrBzndei8xG4PwV9uzUdPSSYBOsGPZZQ0Al07RugN9jR5SvN
Ky0goe2s41qt63EESeUv1pENzSuWJ/5DH9W+dvo7uRwIW6rT4iqGAOHCIae8XvVCCr/0smEaAe6m
8b0/l+QbIrAF0gJAStEIy4twqOZ8B6bTgujkUkDEc62mIOLwX5YvYwnj0u4QglcD6oKNSFwwh6lb
zLfB4k7vRe3EuCP7tSVFuoCm65dd4mAozvFocui8K/00u2uShgJR6Ku3TKf7KR+mZ8QtXP262xXr
bmEK7HrJyV33EVOtzGbyWccLvElWUZzfk/ysRlJdRO/4MY6b5QUO9dmT1PsusuXBWdzsueKB3thu
kp8R8F9dMvye0PtQWIbn3Kma51+Owp/6/t8S9RAkdPpFBw5BsR3QNWmQA0U6Diz7Dx24T6psQBA/
/7vwsvKQGXD5M7hDmWAPE/dhil/qfw79pf4vl3/ei4wciBhTk7Nx2GI/DV1637nzdIPox/yp0VFS
ySpKmjnZlOtrNgXxoLlOrKo418hFYJoqBK2y0Fzy9Y7J6pONGfd528cdn+0uXSAwN3f897/R1f2l
Q7zSw8x7hIhB9XGX0R6cvSdyeFGq/ZoW4xGkV/qlCqzs4PCk2qYgG7+OJ5VBBSerRq5ZVvjeKwv5
xbKqQwVBgV7Uw5Qu9S0ieNz7SgyXdPaHl9l1xX7xPGdDIPl9qUcQ7VUvxU3lynTfpz6JSE8qZJ2Z
xSuELPMK8U3nEaLlh6robv21XfIJqs9qSQ5d5tbPy2BHpn0IoP+ZVU53SVWIV6Ju9Iy4wmSuLcTe
9g6yGqAZcORB5W32hNhpdVLOsqatSbNXRvP4v8w+jhx8v88+pOxdf6sE/CUsHEzF322bJWdcQnSf
fc9JAT4iwtGV28Xy6tgLWNWZwmZoE3Y/LBxHeTO/2isXaKVKIn3CzO5Faj3PWLAI3mnyeC6T4twz
uzhXa+y6uTJtFq9ugf+m+z/azQiolicwcOu9n9251932rMc3/m8eZ9psiMdbMdz5rtPA80eyDVtV
7rnoeb6pmiV9UV5+46+L203c2w76pGczlArn59Bxob8MbfzS/95YiJVuK/LsIaHPhrRkDc9V0PCG
FlKytPUtH/QBS3Krcwds23qF4HOIYtMBijdz9Xvvn+OsCerUosEdv49ruCRH2kNQwevAPlvz8msR
tOSQM68//NH+ObZIWvtsqp7bnNVUJfusmGfgXf/mcabNbeobqhGDbG41Dzbtf95WBfa9VdBVQ1ls
k6WcH3F45hHhpH/xZuh6MsX1N4TfXpYiFWmYF0i3lFkQaVXQKCk36O9JVgF7cesnkk/5DRU2ffqo
IQcPe8qy7omOVX5D1traZ2oUJ9XnyP+r+5b1L3w85fPvpfgLpvbR9/n31r7P2scnc+vSP0DnCryK
ZOLC2xSxlS5tQDY46cW0mavPojAdaYlIBzL9HPfvBosJofT/eSX7SHf660KG78QYflgwYB5Bhns4
Pb8vZOTssKjomfUdFNqDWnp+x/08v8gigQhiXdEwCd6GmvE7mD7Zpfto52gHW/SzfVwQr9N0dDbj
ER0X/DLetLPUfyuTr1kf3AeqXIYQi5uck49p9n61ttmL7DY5clmFgZCIPjRzzHSbwsw2c2UG4nQE
v84cPNE0vj+ckwQAKwIjYquBUdyVRRvWY1CfutUorppVeWpD9Giqds3LOwXRiakBwXAfwJC3YTZV
4OPdV4h6kEVmdk9lp+SNphpSjqyo3hAbHuWJN71WMJOBPPwzwnO/Jy6CKbm3KkIKwF4ejKzPesv+
izWwZn/88y2uzi5FNCYNOPvzLbaQ+/rYg/h3Ky2hjgld0tGN8SIbsisHaj2aSlHstdtajy1U9Q/Z
/HWs/FMi8/TieT2swo9qm9j4wAgfeO8NMr+/C9I5Rsadvbt09MycEonhWpue3fWKrW3myrR99jZt
gvjSj3HmCvLvewINDVKgBPBBAI5uFcITbool/VmYjmYIJjiF/7SZIQsOWeDD6GiRaMcN+/U+hMn9
fIwZbQZCMhKE/3mleP+6Unw4h/j51MBxOYVP//tKSd0xs+xJsO9urdJIZhk5Dx+FJzPMVFNXyoF1
2KbIWpbJ42dTV+PFlBlicBaQDVcrK5xrAXgvB8h3cebBudK1MO0Z0uAh4BvZN/7oML1TACi1h/ZM
DYGlDs2S+eXVbkbgp7R66aaMHNzGlTdyGuQNW6/W9sbx5v372CJ3ihtnKBDgM9KnhTbBre9np163
7IkVM79d+zrILj77kKiDPjmOfgR2OG9AUXQHCGDzk7nK9fzzqvy4+uz9vEq1n58KAL67//xuCPvX
BYDfgPDwO4PIfwo4yLF/fznCF0mZzzYiVFS9SGfjtwEiU2brUvLutrWm8WBq700+WXX+9QDpNeNB
VL7X19GmPy+y+Yj8PIe55haynwl33AFA/uUxpsOMzRAtGqtGI69i2yOV0JrTyKWIe2p7BAAAIJmV
j39TdjvRunvVSZuCMKrtB1ssSAHYWMmla+38AKwZ4m1klbkUODQ3ROf9A6uQm2aWIn1dnygKH1Rd
f3aStLjnTPQ7x2pZqHRXvSEl4q6b9PySjcifgvgHfSSll9yaEUgGqa9lnuehMtN1nZ4TYNUzcu1h
zupuRg4iSLG3w0fP58CGDmXM0jXcSjN5F0zA0btJPED5IB4owgiR7I1D0Lu2fYxQU4eUj1Ny363+
I8LT6i1NECAh16ppy0q/2nYBbD/feJzpR72Gp3ZnBpo2K8jzeCG5vDMdn8+qjONag+Mj0lJHyLw3
neL1dUgn+MPrlU+r5rrGIJ6Q72PzR7sZYTrXO83Qz5vc9c5+vfPjsWaEaTfDaDa9P9Y0/XH774+V
QfNfzmz+L5Pdpcj6ihhkDz9tQl32x5mtvMxGNEWd4OcJ65gQHyFSw9LBQ7fhpnuEVydT7VwkenIh
ZkKmLSQACE33HwNzLkDQvg83g6b1GWbk53DzSFM1j+Ste1OCmt9mSLp3zRzWUnBs5XBtT6Zl0Wy+
FqbZb5HVLtUI8UUyqI6Gn/1AbZFzxS8htiPZfH3v/vkUAhQp7PvK3TQptDd8UEBMhv5McrB/iNvB
pSmkVSanKt2Yiq2d/vzL4M9h89ojbB6crHKDn6fB40zT+2UyIH2MgiRum8iyuci6nreQYLShD+zt
YtpM4QJZAAuyjuHaP7f23B885IL62fY5UATq5xNMW9AiIuq/bHfOH84/8j8HCIYy/j92KPxc5+/b
XRosObIoKetbIRHACuyCIV0R72LSIAeUOSM+zxI+BtOVv5qGrG4x1Jwpc4UgmWJZfo43bebOJVum
6/iGnWR96npKvT/r9+e//9Es93/4mATFVMm7ai1G/17YTnf7bjOshgNc8M8WqNaK2zY/OwONJryX
/6XsvJbbxrpu+0SoQg63zBRJkaJEpRuUZcvIOePp/4FNt+lW9+mvzoVR2AGUbRHA3mutOSYEzNh4
dAAXUapHVh3RjPGYjma4MwtqjMVor/TG43QBCbzqegERVy5A1hxXVboWaxvJoRqUeybbiKaXAB1V
YwXK1xRMB8Xwa1RE3m+jIvIuRuVp8pdrlUhOLwjik+2Y9z9d0qgnX/bT60Hy2h8jgvat6BKDjR23
21AtfyZKlZ5iWR0XPS4F/EuSLG1WoeYt2mnlGLZVNB/UwTgWgwyqtTJIJlau915Z0rx0fe11HN2F
5xXZ2qXaEllO6aNS0PxHJUIR7NXSUXT1QZ+xkM39BcAQ3nFNp6I0bNKVL1GNbyiZcywQ8B2t6Sw3
PLRo5hhvbwN95OgHqo7hZDDt1i8+pKkBTt4GiBWOM02WWGxQajfu2rIguhGxmgvz7EQRy/d6sPrX
oc0o9VaMAbpbPry6TXY0G7s7R77/Px6EX1jVOggETdZ1WTcUi7SN9pWF0HSuXcrF2H/0JZF+GSyH
hOpU740D67QHShfcHAG2/lNrfWcH6q59JGxbbSIrgRs4NcWhzZ9MhGJn0VADvjfwIdyVaKIcgGUa
Gg+i1UBzfmwD9ydS1WanthK1F0WuX+NcFMkus64DRTeFvq6xqth2/BUyjGh+m6eJKBZMqiXVgwsp
Jh/LIixxWClHeSyj4mellf296QxOMtUYr0h7GQctzh5FcF8c8ig5eW2Z34uWy69gGWson67ZACiz
t/mZMmjzlgUqJR29thBnidnbTwVilm6K04h+fYj0O6d27Seq+r/2a53McigMynmnyJ77v1ZyxpQV
Y8kIqHzKCU6/UxO/aA07dVvX0LR8iWvahUoBd2VmHxWCNiq93HJbJ819iJJ6mJGnR7+M1PUgzrIo
rbZmWd2zn6uMOzF5aiadG1Ioo51jObYOThYkm9xx/Lta6pKDFY7m0gJi+MibxZmVQZB8s5J+FzV5
xQIrtmcWqJwf1jCEqAaNe5WY4GFSnBHhghOnsz1eAFJEem3GQ3pKqVNwrHHdJK5KRYkaBZ9qGtSL
dIA+OE6vntvB9INqb0+HWx8sohkIY6ozVRBcDsu7+py15jZ1yw3sHO1FC/1sMeS6AfFD0l6AF+xd
1cnPTTx0Z6r6djwCo+fcOlrWGO35q0R7cSYO9lgOaCnbGmBmrGxEX+m0ZIhUT15ft80knp7ivHLX
t4222JvfmmJjLfbdv+eKLjHDlPIlvIh6W+XesLsdUD8NuyRONskk7NA0Ly9mt9Frm5p+6l7ccWuE
Hehqs1vAbygO2tQSXTVvnZ1c9wfR4hnzq7/N5GA1hDLlhL/7xBRyOO9KM1Trjhhv+RFq1GB0dW9u
tdRk+5UP3luipdqc2OWwy4YkfVHK8NqfuW62BTAWUlfr+W8gqYhFUTh01JPUfFD0+mJO/QYBkhUF
Du46RYhKEmnw0di4BZzEXdt35mOKPOtSZysReNIrRTRE/Ej3bX8aEY14mgY38jYN+kYROj52TL+z
5qfrrfNnqkCTSWl/uaV4NloqdrgqKwdz8pf+E+nfax2kynTUPhKf+8XSZXsvDhJkxVUxxPXs1qf7
9dCiAi9/zUnRsu2584zfV4m5X5piviEP6PcT/klWUT+C2xugizkERqfDYKBq0FmJ3LrMoJIRmqjp
plAz/TrNB8+/MtFSzUWf1kXItwoH9qkDNibvK1TOfeE8IWuXlya1zCvRzEe93ERUrLLtYDREcbhT
shxc+tQEZKocW1k/iFbkj9mTZ1wvFD0JInY3DK2T5wTfQzlJdwkShQmkiPpo2rMM0wbkS5889UV/
n3frkyi4nl1zbV+uazR72FEjRAme5L01URI9Vy18T0X1eaUMgDypZGoXMTrMN3n0tjJ6yh9/nxpZ
vH30aapRtO0i6PtubYODJPPS+vdwyMDWUgS9l2FVUIzq35tGkchoBxkQ7c7u79ns6VsJGJc8E31O
a/j3pRQB/PCHdPnHdYWkgne0qQMofD8+amP9PlqO/ByaLNP0hOCYaJZ5p6+tyE+XolmpMYQEu3PX
18mx64OTb8udaHpS8YrWpDmaXqk8+xF6C834bNCho3PUjMfBKIJDbiqv4i0musjN7djfBkcrc6y9
F+lnHZG7AmmEzZ6SAEXNFWJJt53abVsmRlWIHqsv+zXJlbNtD2Pkzhldnj41YtG7ItCpE5SRdqk2
Kfeh2mnTwcNqjIQhZ2NG3X2VT+Clv7rEmZgmZoimOMi1Ve1cV0HIGYUBdf2NvVahAy2zLAheTfC5
s2AcxgOVgO6zMxxRaASvsmu4u9FNqQWbmqqT6Av84pKtaGZ1umtTxT2HZfjmVua3SBks+DouVZx+
llxqP96VcTu8i/5g6ld1+V/7LWLq0MmorhLp0B5LCXCWNEVOVGRDxcAtbXrro9B6k4/yVqpkcAWy
n614+SHOn5q3g/O76coGNXKFHqzFKCBpCjTEaVmo4WEMtm5ewCtxQsoRe8TSGuq5Q882HP1zV7wR
OEAv45vuriUyeckbTBP6oHjTI9SAoRrXK2hO+Rt4rEPAm/3R1n3nevk4TftyedJIC9HPUklfGkG4
Dwpb+qP8QctyKLqJpd2J8gdWAsqxovZctIbUqlHCs0q0Gy86Ws0l6F3LnrErZ3NAsnHRI4xYtiEJ
LNGHoRwZDOviNNnfpqXGa9Sx86EWUnIe9OE8EtxDO++kYA7hb8Hkb/xH2SncabCYah/c1sTf8r/e
EJTVf3lDqGzhKZECV60ZJjL8L7FNC6RU0aZtDh5fR3zA+msnt0FaItpTOF7PTdcwdq0FDk/1ISQb
Yug6QQxdD6WRr8OOokSSn8W6TdL4GojGpw+FK9/NpdhyIRDP14ht4qXYkCEn/zUatkn2QFnxStQv
iHoGcdZUzaW0mmB767+VQnR/DYr5oibiNs2RwZmM1TlTqTpOo+AShZAX2mR8VRWoGX6QSIS4yuEV
0ja4bWK895HTXadJ1Ige0Bkhx50yFawu5JVroNa+ZSFuK6EvGY3b5C/LqS/N2yfznoJRMP2g24eq
fbtHR2Yfnb6+F3nJJOgeFCnqXvTSKJbwgOu9I0XOXvIGfylJYfJaaeV9UBHgx6SFAHHq1d7Z5V06
U/K6OOoGa99Ole94aw+vWmUkm2ooyRdMTTFNpZRpnyttijpoKAhr98np9l32huTS5r0MV3f6Mmtm
3m+0hD2umCIO9fTFh6p6QQ4v3936b3PFZ15vGsnIrp8XZoC2qtEv4WjF0ZlItLLoK8NZ5o4RnsVB
TYL3MdGHnWi5VOif3OhVNMQ1vuWqW612KopluObfPqdPI/l/LLEoUP/HDaTh+Gg4FBlpU1juy64l
6qMqcf0sf699FYEpiq8Dannv0FdDMo/YfCwMJLHVQnT+27AYqHPjrap0NDHTRrN2jo3ptWfRiEoI
Tiq2Q2vRlPpGOchuf75ucqNI/gSd5+3b0jY2gwL33+17A9aL03gLrQBc0JWDuSnC5iVg67PM4Fgu
6nF0jhOplgruUXuxUz2kMpk+cwoXQCMjF+cWa9EaBzgh1NpR29S1eXUeMujysxQW4IPtj0vxl0pU
Ig9yZPpLsVt2s8Z/IJE9NzOvexQzSh3ZRgY+YCuahWXad90U6BFNRYv1GTjnbh3rY7oHR7+oWS3d
m/kw3I9FTZxR8eVu6TVSPfftJjUXYqiS5Hcnt/XNAC167qGW3GQDCAiv75Wzb1Wo3AnunL1oaBf9
dBZOfZlrqwdJLNutSEFDrQek0mP/BPGZtMl0qKb8kuhn03cSrTGQl+SxnZ1tRtYJrvybeHRUGX4Z
oKeStVJS09/Uobn1U/ehjvvqIErWajVFTe2UwIumR7o4SIn7EEVWdRCt2wxR8iau+v0ZYkbgof/Q
uONnt+eieNipSuUfavfHl27RtFrVPxCqEo3bI1M8H8WY2/y4PSzFWaEf2souzfvp/s7tMNrDtkQy
QOfGDI3uICsZxTJ23BPvw/UBFmP43Ph6i99QkX0rkvrkUG7/06w/2nSAMicpUC2oIPxR1cp7ajrp
mxeZ3jwl4XGX4wGxUCXNOgxqaB1CKB2HwKiybapED3aUauPCn/rEQGo/mj5rwBbZHxvw3oNJDC1v
fQvN9Wm8ypz2wLfgwfZ8/fvvk9gLrz3hXyfTUK1YR0gZ0c6UYxtQSNWMs64ktNgYUslWhE5HoYJz
UdQu4LzOCh6C0DDucrkHJ9fUcjyvdMNbSBS9r8TigKdP+RAOyGrsdUER2/72/LP431ix3ksAk03r
hbY6174tLS2FMku0tjGmCsar4urNRxOYyaxVSPYYulPdWTJKrKIkh2ThdiNmIPeDN1SW0SFpGuve
dEEMRIWlbvH64qVrO8YuZ+e6K6eDaN4OZSGvOy32t7euxoy69aS7G5+VskK9BF2G4Jt/r5KNPPVk
sk+2hBJI6Udr3Vo68MPMxoDGL9DKimF9mhj0fsjOwyORWYRrG2INFf2asw7jcrwDQpDu46hWVg0i
iocW+7l5ZbjWS2EZ3/vRSD9z2CTYIJA0G71hIxVl/wHcqEHDADVqICg+s1s0WZmEhYmqmg9xZReP
WdgES/hF0UoMakFtHV0JpsE0KLo8BbOYmoDkVjQlsIcAvtA9Jl1UT9iM+BKHGniOAq5dblCPuyoq
Gfkf7PCdH5NckXWTHIo4FZ3iEE3D1zMZBSe2GiRfbnNEk8etCbKhl+4i11fB9+hlAFU1fEVu5eBs
lDjHdjor1ECay1E+ICSj2UVZv3FLT5qxe7HmkRvwWLH74VVVyZz11gsOM9AE+7yazEGAaOohMtYU
BXdjqOFZHDzp0uBkc5IIOp9rI+1R6JXvt3Gt1IHZ5L26EH0wLb7ZWR+yULC6oV/HWNAMnZd/qw0E
do6JvCPANuJeUUBh8E1Jvv/LjNyTlVWX668a27OzR/xTY5NxEa3Q8P5oTWOsNEg5TzMzRVreWtPY
gNPfZ0IQdxdnTXhqqJm73m9FTNC/JxJ6Xa6LwmPoOTtXp2DPzZP7oVakZ8Ou5mU5tk+uVLVnWUnx
38ukZz01+n2hoQvrpllh3llon/18KUbj0K8WyDOpLgaDMxMfrWZxfFJqXAWnemlxaLs2W5du+Otv
EHpasq69KMQvytb2/aiemwSxG7+ZIIaVRKoXMSzAkOlAvvS+zzNjiSD3aIjClbIiQ+YHuFk40+Lv
2hkPRrZuVVKpLmiWxQhDAhp/lJ6QqqWUwkrdMfS3oufWfZvqK0ZyEgNxoiB48lk4S866zdFGbIJM
VpfEyDFYMs34s6K4TMncTyvB0kox6/pixA4l+0oz7vscbrYlAX2Ys0iUFtdinji4c8B6XmTPKu9a
D5zT736918JDNmYfiZdoZ14+wG4150lEWjIEnQ52dGfRCl3rVWld9xqXUQmCzvGewhtgCtq0Xo0L
kDSC3JuagWbW6zCw1IX4NHMoB9iZUEwN261WrZKFhDQdcsVuaexlncxKaSnmrHNr/4N77wFlq3fR
NV5gOXQdoE5ZcRimDBe76XVVSsEPK8apgEdw8+iOnrRu/GHYUIXUnqG1gUCfpoQR0RaqQN7jTuI3
0voUr4FE/h8xcP1fFpOWbFn4uep8mzTly25Mo67TU5w8fg8AHplt0ZwUTarOUa1Gd3kFz486pfos
+nKrUnjox81aNMXAqMEL+vtVvaRshsyppUcDPhZkSbt3oEbqze2E2orkQZPhYRKNoiTA0uoKD0EO
bmIUq8yQv42SVO1Sz+pz9KRqtZOng5gimnpac504vV38xzXic/qhfPsfu1dR3JH9kTJQLd5DwLqp
g6Yu+h//X1UpV36XaN2b2qbJKvGAZeGaYR2U6SDOQEXyWg/k+lzC7N+KPpAS1qEr8CqakQeo1paE
najoBIuIrY2qWfuotdgCZR6bUVM5fjlr1Vi99vW/z/7/53VquaoNb1yLPCVgWxu5M4E1sS0WTU8P
o51ITIpmBJP4j6YYvU2+XVtnrT37MvnWhAjGD4phXcm9Yu3tLMuO9hBtkqmSQxyI12tzXJq0NQFY
HxqSkx5NC3WhKhcfJfzDGTXK9eQopG5ybPI2vq1H7AtgeIZAUX9ELvyuofxhRo0E1q0P73KFR7KZ
w5+2+zh99QYe+ZLfK2vRhKn/JGVW+pCqJOOozrvHizN5DVD2bnypQWogmnB1ZiCqhkMXtsOzln6G
sGtfuxjCtqbjqSI+C6VBsMhsuboTo4MuzR0/LSkYlXu2E/wNxIfJSeCtxN/g2tSdpwy60UPjpMW5
ag1MLX1jaRhhsMX3QVmUvWWQ0sjdU4BD08yOiuCDm+MtsDPtUZPxEDUDxV9VRli+29aHVFv+x5cL
gU6+/Pf3XzWnbP+f339CVKaKUbBqqLKq26I46g/L3lHjqSk5ZvJs9qxFnnXF1leVH5oDNouLpm3c
HRRxd+e3xYMPRHYtWqKfzJpVzm5t1DRE3ikD23SdnkDLDtnj+XqWzC0VzqDljtVWa43+XBRmfsrw
RPTKeDiLrjTrMcGSUvwMpxliQFedR7NsKBicuizEOfvKHy+iJQ69q+SIu4iqtJT8AphHt2SNlbVG
BY4NRUipJItMPDnkOob/HOkvfUBVgp0MFyrpvG0RWuHcb1sDRJ+EEFjVLXshbuLrLS9u5aDO1rpe
7rxGVlHpegkU87E66iS9roc80tWZHsMduQ340xRxBUz4ZC0mY1f6oWiuiX4mRx/XYkSxE0Zf9e+z
UoyINoleCP3w9ZB7OxR8T95gUi/f17J5+hIHEM1bXzDMIIPoe9GT8To63EIGNVh0smyuPvPt1L9D
ASI946n8rvPsP4pWUx9jPbMvieomD2CzjqSdpGcVSvpOlvUAqmIjPSNSCtYmodaqozr1jAAnPfOs
Dh8qfiF+JBuPUsih8JG1O3lY7ERfksMIBIm2dsO83Umu1OykbGh3TqzaOaSTv9ri7DbHnmaLJtu+
e4BeCNSUfnPdxPkEL+58N7+IMgpROCHOdL8pZgB4qTQfcjZ7HqHk2zwD37kZlNOR5YGiH5UALqRZ
soLSpqY4yDVWc7gLPUwVvXdDaQQWiKbIPZSw979MCwu4m1d1HIxdfYdVoH8UB1gG0b09nESDaCBh
ZyLLz1mjjpOjdKLPxIgVTMknXSFsO13q8GXCuTE88MQJzz3Wp3HWxSfRyrEgIn8RTE+j8CwOWDoW
qxF9FcuLv/r03Gctn9vzBCzuIS2HH5XbapfIzG3RggmkXUJp/KNFzu3aqhJVvUQR7mzTdWJmiyhq
Qeg1Ac1ojncYH8rgeDiru368nok+dJjaTO5iCvQnS5k/DHJMq5nwUsIsR9HRKSZhnM4sct5buxiG
bZ808V61XfR40uDeN10yAlpxvHMGRg0etF9fUqOwZpBKw7e+DT5Bk4ffjRTscd7XKAACIJdtwKaj
KsuZFXl4MQxxs08Kyf4w/eqni33OKxaggJdyJblkqMSA8CNG+u8H6j+Uu7ZGRRWbRx6qPEwZ/lJe
FZlA9bqisi5+7coz8ert8qaAAx7GdyJ83UsoVXMIMnfi1StGk6D6NSor8a/R27ViVDV6DDqy/OHf
rhcfJy7wcUmcG2WpDru06KlrqcEOfFEEmBjndmyG8VK6BrHs0On2uhrAXQua7pIDGZt7jtldJnxH
Q7GrJKmgVYP8ZQQNctdb+COIJpFCcEieNvCQZNTE8pR0dl0cxlrJXgwjw/i2iNeNUTtLr/bNDdqf
Ym20qnlpRuMsNoLATH2QKkH1GHaGsak8zEa9OrQuUqudA6RSG0AoOoacxZ1cZembIVGaj+e8ctC1
FO8LRzVAbpjtc1KZzyLK/XtqUqW/plqtq1yn2k7/knW5tEAxacH0Q5a8UGK0U2HW7GrHZ03XQEg7
qKRgD1rd2R9qMp5NbsoPWSs+LchKb1qeNDMncccXVGtIIk2zvYCVwZABctljHKbDBPvoH2SpBkxV
+PoxTcHMUxjs40KQy+u+0eu92ekYGUq9g6e9ldxpgAe3VtfJeI4UmLyZiAGdIAvWTZ9b93loSEvT
HsaTSlkwKcCuOUN1jvGDtuunqlTZy6tp98yDC2Ju0iuvgQWTvco76d0ax1f+JeV3FgDwkQvr0+iS
ld5kPnwfvd0UHf+cVk/j45ANxUOaFx99qClviqfjceIp2MtVCCGVuJuJ/qSvrXVJbduq9yz5zfeM
jR/b/lPXHHFdjbajg5tGjlQapRSAT5Ja0XcdKwW/iJrPoQBC2phNfgnc2FuphqTt6iL1DrYHMymW
C+8F96XnzhmbTykKV00DYdXMQhW3uyCaZ1rUnJPM1VZaI7c7zE4iHohevmpKP3+skpDHpa8lH0Yx
TrYS9Q6CVIzHdG7vJp799SCaJlty1iDYIYoBxQIuMhOnchJyKiZdT53pcq0eU2Ccf3yMmGwHNU7I
chbj1ImTbt/J5b0rByqsslRdeVQtYrHtprxw9PRT89+60R+/p7yY532Zyg9qMaYbCTuGjY5v4Eny
bW69wio+Kg8+/3QN+NifjSpnlzzRo1XDV29naCizJSW1KOH1e8LRpcxrMUzueBo+BmL1MR20aZUi
+stmfKTy81fXrZ+s5KNoda6KKAJg9fUz/p994kPET+jbGCIkZQJmYBsLxELeU9PCkKwT+6RCCHkS
XaZR4w6tDEd56rIdTEwMapDXYjA0IGrqIckA0XTUgXicudYtOazgsrRL5HX3WjzWR7OW6sfaD3ag
JQljKW28KRRDW7ZTVAvpdDhrVac6FprWPKqN98e0ZqDSMnFetMgaNjlhusTpqOJVC7vc9wa1a+Ig
mkk08PszjHRB+Eg7uUrm4fVzhzSXeKXokjrjXZMdEJKibzS50SkDKJZilFVGvvvv9wlxhr8v0G0E
IzZVnqRWuTmxb/pSgFNoaTJmYapeyH+SjAGbPOR33QjdlbjbQzG9yEfHWSPb/NWaxm6taUzMrKfX
ev+3mf+8Tsysps/8/RN+XxdEUrnuynScua1LOsVtOtIrzl6uWmombXO4Fz3iAP1/WEshqOcvA5UZ
swsQgWLbTnDmKNM7PzJQMkwpN27w7N4ACyxa4oA9urHmQVHOFcPvIioQ7WbeOjZwnhQUvWnZaAAb
54hFsnsXaOFDkIbOUXSJMykgXdN4o8Qb468BolvQc3BTvQ8x7tGTUT1506p1SIp8YUZSQdlJajz6
CmRI1g8Rhi/qR0mc9ylQ7M+xVv1LqbQdbHJXuVPcyLjXdc2nYtirtnnWOUuiUai3auNs5Un+GOXp
OkrM7MWEx7438NueiSbodJWnloH/cp/mL8OoBnMJz2A8Pu+lOMXtx5mcQcbM5DbvjOweXNmoVJSM
VpK0ZSlRL9sEEewaa6hvhgqOaYAtuCQybV+aXD1rJFu/JxhlsBJGEkJpkLnBuZqX6z9nEN3MFrWr
qGuEPMpqzGuSGmqSHNgD58skl5Nn3mU/EIq4n6r61tRNdYpRFusb1wKGiaWMQfQmNk5dnCl3IZGS
JaIL41XOpZXfG8l3RYp/zeBvL+OxmFm4bpO+qnJ8pfwkYgk+lfwSUm/mccleWc0pcqHmNJDsbnct
kXP9xsM8o9/32Nt4hAgwM5Iq9KAVHmDR0Kk/PUW/J8wcfZRoe2ctpbAvdg6nnkVp9DS0gbJw+cec
4sCpVyml4wfDT4ZNX1PKMgStv3N7I9tkdmYfCDfGq7AECcBvDCiDRkIZY3CzWrEGHw9agU1Mpmba
1pOl4TXqeQfkvUPMHD5rj/5gJvphv0Ox8numTQ+uvuj/mIa9hjHD53x4lQYsqbLa+DUtwu0dINRP
Xu3Ri85/IRCF8s0Dd7CMTdvf12FR3scKBGwPgd4HBsqxJ5vfQf5n87GOSMJ6jnpX1djS5KZavERZ
cp+Ykfkdv6jPVOrKJ6vAB+K/H1Wa8UVZwKMKjzddxXfOlg0duRuPsj9iCXUfKVbcZMOFah3nXOrP
ttbw4AWXcWe0DooB7NjfQCTlM1Oqm2PbFdpDryqgNeiPRjxiYO/56DDmWt5HW7EREc2gMv5silEz
q3dFkD84QBj3rhJ0K7/s83NcRuUcyqf6piXjQyDqch17m2N88bMy82/aENsvEhJPWIVKsiX587Ou
K3knyRXJmyYf3n0rPeNcoz6WU79PMf7C07Xhvd0XmN8cO5nQu9jRZ9Eor4Tnutjvi+0/Ca7+EKi5
gZWCpddrI8O+FB94TMfilpUlwnFylXaK3boIpludsqBaut1bYeqxQJL7bi/arpfhRt1jNFa7Pd4S
fx8QU8wcV8mZmFg7Zb9M7P5S6+ZJVBKK2kNU7jEcdfMkIRp48HMrBjFhdwtElfLBtupiacnTZkiW
cxAgQf+jDlCuYiD207KLc+ja0itAAWMehaVyGhGr8/xXiMX9vjxwqRkTl/M/d73cNDz9Zxm051Eb
vGOju93GCvr0WCErwJbJTF/LMqhXtmUma6ms0lffMt8aV+9OQTEGjw6yWdE9OKm9AZ4A4me6KB3Y
/elq6e51X65fgmyja9jvOllu7sgSl3PR7KXhEf3NMZyAQGnp3mMOWDx5XR3vOiwCsUqjHyfqI0V1
xZNWD4vUGRVMdfKVXtcswVnJ7yke//Nw65Otulvq0ItnYsptQDSpFO2WaJasRdpVw6JXk/jBgUa8
ZLkh86IMIBGHSbH3iiHbRiwL7xIqF3YQ54uNFjYNjJBEWclei5YiHCH/JmF/jmPHned2Wl2iOgNd
qSjNq+xX8MXCQfumulMOOM8+y7zCNssFsQhO3jaoRZ1pgztrMMrCRT0jCeNa9ffGCx61dkzDny3F
FFuRMesr8gI4jD3IUzYts/Fb4vn2IMbI6FzHtEkU/3tM5OT+eZ0TlT7o/VS9qgfw5jYpKnV8GM4U
ZaKN1XCv9hFnTRrp2rOklQ7znVJXvpHNoyN7W5bx3k+UilvfzYI3YiEKD4o+uo+dWAMein8h/kjW
o12SxQ5As3yG5py73/pRKoU8G9VUOtvKmK1rFgO4XYNL8grWm4UaD29Z4e1wWa4PlRxhkUgkb0bg
0/tJyWmS6tpPKa/fMpLLL1YT5YvCbsajZuXDZtTUfKu5jb6KpNjfgeEOVrFfKTutVIKDXBc41vR+
9KJ18TMcgOaTKpcVbjj+tyGC25Gbg39CGMGTpkj9jVe22oPlR/jKDKrxYXXvLJmRG8Sp1h0CIVMw
+7zbTfnJbtIriAEqgn6d6Qq2OrWR4TY5GOap7eq3Mnf619YehpWV4iuhT4VYtaJjySM5T0PcFXt0
TfBwaz14baBOLjS+HhvRdMby0FRedy7dun7osuhRnWY5mRZvknoASjM1Cd4R+ZT876nRNffkE/iv
yBEj3YqkxmCwyDQHxPJ/F1uBcVxIIKeOostKrWBTxv6aXIG2i6MewYVnOWs9r3gyyDFmXUrTPEUm
RFC5bLv32ssfQr4dGGFJyyiKMh/8ab4btNb7qEd4npIHcF/G+1EU4UjRdx7Uz26tay95rUAiBua4
FE3HaZu5JHGnXUf5Z3WpZ97/98vP/Me7z9Q0AsQqFfzY4fxD4a1g0w6Lu5CeOifFo9vFZW0oxvYo
d6Dyq650V8glsyc3Y1miq4n1I6cu0Ku5iW9zB3SN2yG6Z1nA9CBPn/ICNHyeaeZteiJDpBIfHSNw
vbvOnT7amNQkFSbS2E5Nou50bCipj+NdTcT3s6yVu77Jove6avU5fhHpSY9KdZOx79h4mRKePFSj
c1PKvPcERbbHolxc1HZWRBSUOo2Rugl1ehLkRhI8WR5eilN23gd49RThPiKUCWLsd2uIxq9j03VU
uVj/AytDydzXjRKKEw2GgWxq/KEC/e+rD8I3rk45ofWkkdpdRLh45y+Yv84oMYvWFIpVOxtrZfxL
p9OyIR1ZT4frSKoP+CqJdlyRiRwHG1sPg0pSczyIOhdRDiPOvtTEfGlikzJAj6hNfYNYCjZQ07Ys
wFv70VJUFp122+wUqbD2dWS2ywq0xgVUiTebdkGfSb4HxmD8EBclUsBFVtisZI09v7ioijxuS9/W
LlaMe40RH1U19380XQf/vOIuKbxsbg4Uw6Du+2bV5vjqKHU1R8tinOUhQhYbBeahDnVpg/5Q3kZy
5B8MygVW+thJd46vP/suAbWYIps9ITpnR31ouJKSsXtK0cRNpp/Dp0t5c63zBaEej3qPNryAJjcA
Xpe/LiIQHlwvYtta/L5oEJUCJaiuMlaD60Xh9JOmbdP1J7mq1D3JrkmKhAKgdas7CVb1ox88j7X3
TTFsZd9pUXg35qHDYpcoY+Wylq363tvoUwyy0GB6G8XgXGOQ4KVm037zksfGosPlljJXxXzN25/V
VOdeN3W/KomnbGwjtKbuAtPSk6dHr8CaXfBoaHWrSn0BY+jeiy5xEE0nAXWuFeH+S79eqeq8Sbpy
ia9m1GjDzp8AiGRAEBNPZ7eD6Is8iLNRuucJZbfs2+THNJoKjmPX2CuTBNUyqadV7dSEXW6qFzE6
NLKxL51Hr+yrrZpE2gtOVyuSdOajDDr1ofS7x3gSgWV65WyUBOciaVS15f/Rdl7LcSNZGn4iRMCb
20J5Q7JIShT7BiG1WvDe4+n3Qxab4HKme3piY28QyMyTiVKJBSDP+Y3UogeUF1W278m/r8WvVrHH
bO+MdntritHULDCBGXdG0fwy5q3ZAFB/SxrHpIumFCmXEvzno5f/1EZLOtfOaF3EC26gbENLLi+3
d17VNpuJ7LzarUlO8zoTo+7WyxHqaXUAuppXMnaZ/hq5guBcREH6ZEzRx/6JXd+QGenTHG+0qfOK
aHIygvBPGzi2cRtsdPGJwrQ48OqP7q/WyXsTR8cN/sfTKm0a+9LEQf5FavyN2GeOWVscUvLDbh+r
7dM4BMWusLVoKwqFXpxqKwRrnXPMV/aC8nYhK+NX0GfPt/d2sF7aetIkecu7sXVMvVa62F3D9jJq
ym84OD34c66zi4qjmWbGa48fAkBxJ7wvZ+MvR6prbEMc/THJ8Gixwar8bNStHte/MrgOr1n+SDI4
h0T454kkfe75OJSBXkDu/0NMVjbWqwy5T5QcwL7MNSKLdOv855TVlIzUUPG3YrSDJlnm4w/bwpCL
vbrHf6cLlaC5S0IrPrdGHqK9VluvbVpt6qRRfk/zVl45SjxdE16SAAKa9jbB5fpL2nTPIqJKQzas
YfKlKZJy19pZeFCStnxs5+SbiLAQniiMbrwU3NPWzaw3Us2HXoZMIwcp1jRKMLKvNyM6LVNzk9aK
vqRDeKepSfkgHj45LSYUD+LPeB5bWgg9f2i9z/M8/hD//unvyNa/Pv9nuA2VH4VC3b9qIWmGVEu+
PIzPk3OsJAVvnDAFk+Q4erfu8sg8CWKEOMO3iw2QDsdpHdWeBJas87ZthuwP5BR4+OQmMGcZbKrn
8nNsxc7G5Fa1G/Um2ppeRlZ4hhYLkHE0a9w0OfpEJYS1EFGjk8md9aulO18zO1bvRUvG1EHLouc4
JGujmJl3nG381n5mGa8wrn9aAOWuhVNLd/HUDXiI9urd6GD1lcbDNWi6GvJf+9NAqfa1IrMGdqEb
X5BoDt2wSh7i0ccOKYKFHtp2flc5lrePlL4+VOxOU/aQm7Etu6dBladzEra/KZPaPY0lbgcRtjRb
1Nb7VcGz7qdj4mbEd7ePFWx/S6/5MVbowKV6WvB9+Nq6V5zqu8KvPVML60UfdW8HHTjbmWXRXgOz
uCRAeV8TPDVFXUlu0CUa+zx4sKLy2ktBdBiG0Dx5GVwUceDxCUIxL5Fbm3lCM6+q+9WrPG+p0ISl
8y3IPYQ2Nbk62dbY3FMS41HahuNGM4ZyW8Wefl9xd3J7r8TivAdRsIK1jWpTG1uPtocwPzC47wqA
mVVe5NnKs4qCDQ+errL9EmA1+MO2ka0ue/ymoqmNdmYlKy53gP7FMU08MvWg+92HDl/5Jf7Qrfbc
Zbrzy+ikK5titKoDez1aMBbGGJHqRmlWfYohUaw3zikf6mFv2tLRQ8t6o4yw2JO6W8mgq1+mrB22
Hbi4be617MCz5l7FOwY99zH80cb9g02x9Q9KTuRssI70cTrdwgZpjgmwGMH2I+BPWmA2Iqcdj8l5
8IPoKg5lKSsnKQbCN3fFklS5YWobm8LIlUtvjfAP+uLbYBcPpZkVz6Byn5XKSe4RUZK/5JLyNfcV
606NivoyGtUDRAAg/bhcs4X7I5Lb7CyH/qMDr/vgW2moQ8TO9bNEAtrZTIGZvvYmWeOilfG5n5vS
aN7bBdtDU+36u9bE3dWXsuxVl/D1q+Q2OKlOewGmaYN/RkVMMGgCh7MSzaa4CPxdiqPDrV8MxiQx
SdfMIaKN2thvkoVmeOeNX6iMZPdlEn3h7aS+G4eIX9LUKzhm1d1X2eZODTQ83ZEk+clzt7+mdofp
zGDhvKUH2MWbSAJzdhWD8uj1126wrGMxxT+oMRLRo5BwcEJ0yW7tEEVcXFLQGveGrNsUZJa/8hrT
boDe81ibm6ZmOq7sKC2MngkHZ6cY3R6/QuRfTC073U4tvWWbxBuX7fZzb+zzgLJVrBD7u6IPnCMe
uA/lGBn3dtrs2H1udEf7mfcKb3hR86PXje5hatLCVXO72lbh61QB9I3Y6YxtVP/q9afetvovdRw4
Z/yS4Q6XCbSKuIVEEnFLR8LP28s9zlIFP+eHVGqLh2w+s3TlIeWmfxJdYrDL63TX97jKiibgpvRO
UqofODaf8toynqsY9/O+xkJONK3Qn8i8xd8jKTOf0RbuH9M2d3HAMp+LHMZm6HftZpAH6YzxksR7
ePZ2lsRat+sC8/vStYQtsQ6MYkobXP19pmXWJ1C8v0qvwESlrKOD3XoOlNAh3Ye64l/6MKx3QaXF
d5QSx61WaOX9ZFfWxkmR9uh7/8HhybzPU9xz0CNujgE//30b5vZZQyl1q47ydD+UTb7xAH88tlOM
9LTey89Fcq0qA9SBPaVXdK2jfadjNB/5TnM/hm1I3iupXlUvu2BuYv0RJ2ALlKz+LapazQWplz5o
lF33AKnkPTa0sVvmKnQ7sqgHxWS13pDmR0ZfuralKd9NNhaqXJl/2EX6pPAO4dZkBR96TdogLlL8
0iGVBdwLX7FJs9w+iPMHI8PjvhqbO5uf0g6D9n43GGBlZMsmt2AG6ots1D9UM41+ZeYFlCYCC/yY
H0xqz69WoBVu2Sn1I3Iv7bZMmvxsD9XJwY144/lS/QDDqMXwikpAmQ9ukFfJH3LANsvJeCcxbT3b
Qi/MT9OkGRcsRRBRdnrlm96PF3IgNoVKR+GWva1ls/weBsa06W0Zqy69tx6zuv8DbgU3Sqr27Ihr
85ricXTC6Bwlv7TDm8SZty+G8SNSCh9aRjPulaBpd6bPKxKSRdcWlO7vDjC5lZKl4+OY6j0I80re
VlnXvpCeoEBCRDi/ONtlnl7Vvs7BAdR72cL42Joc86BMUX7m/zLejXJj3jt66azDfparGiJnP6p4
6mYFcPwhdLxnQ9frBwvviRhmaq/1K62k3OsPTXIJEeDbUUFuNgLc5fNdrs0+LA8C+tUibA5SxG4Q
tQL6Vbf2qkXT9FmWu+xRxjpCKxrjZFRd4mp61x/aVvE3k61krxAx/qDqMjyUDtSOXAt+hvM9F8fv
VdFJBSb05GFHR8YON+zG3dDF2aOP8Sj5yrb+3cQVC5Vi5Q+JkkWJj+6XUtanjaLEr/ZYFfjca85D
Oh8g2Pcr/PDkvWdKqrQiEaSsp8oqNoFXOQ8i0HFMfWdHurNa+lB2g99icGOZVxFhiTGYD/Zt7dti
iansfFANXT+94NodbOy8yC6STwIQfiDvz52WnJ3I+c2KNecSauyvg/pp0rTQVScVwVoHlnvlHS3H
Vi4FBBV3Ql8b6Ami+E5Sq4esS8b7Yj6E+2xMsy2b43BfsFNY62arviB3+l2rhuEX9bkJpDIvKuy2
KylJV3Xj5Jue3De3y8SfjlLCjVqXjOvAfWQvj3iiJKWpfDEj39p7sZQh0oinoqUk38DMYApp17xw
ycV4njzQI6lm4ORragN6QHgu2fJonfOyxY6FktyTkVvpXvQtBwXb2rcQjC7Iq1nAv3gbQZGwrl/s
uq9XmaWHX7Eyy9ddamgPsROwRQULAZ57F2kTFAEICeB7EILsVRxUp7C59JXGFpAM1VNKnWkFKXs4
iD4l1XC7mxpIxZL9EGmh9Qe1KFwQXBzq7Edf4y05VOXvsiSNR5Cn01GXYJqscB5cheOcmiilnhfB
+JtUh8lrLwcA1oEDzcBlmwR4cASV3iGAppluPNjVxgRDbwQhBUk/Dc9yMWSHcMr4PRSytC6tSaW0
53iPo9U/+qZ/gRvtB4gDSSRY4nbnKVV+JZ8GJVkqM3hsDbRxk7cmKLXVFzMfo8tAXoNUSFN9iYvc
vnNi/Zm/H/N5GmHzQAf/kyFuzWoxCxWsZBe3LjsKwIIgLgaisvbumuJ30TCDQN7kVh+vLauaHmKk
sVaa0gwwE7Tp4daH2sdOTWywF3OIGGC3gEaKhAYMPUUfxa5sZLwAz6ppg2OV57ZN3s6w1oo3yEYa
yHz1dUMdlpjbKXci/q4SXJCRzEcX0UByUpKhdqeK413EgT8D59DCtNLQFrkYlckDII2uTSnF/Py5
LfIGa12VCYcVj2/mYFSGdRV9jZ0f1bie9nlkqwhMwexq8WNWvAE1ODlDU6Uc76g6aQ8y3u44SwX+
NeBT70ZrTPYSW8tS9SfYaOOcQrgHwbruDFnnMQ1y0ylUuDiR/tpB6rsE3c9Ryym0tmOxdWwSt0UY
W8faq3kXm8+UGPmcW6doi0Nj3VHlHbddGzYb0qaUKArYer2UvHpxEP+GmcCsiCI1X7nfK24Tef4T
WBQMGaPKuzdl/ijC+DubKwrwbQV4vzV4tMxNcegdFVSt4ZAdgNfGkDpY5jHr11KfqA9a/RjqNcRG
2UR6xeMLRhIB5WTZqZKDZ6pYFE+KFLrFRD5Aj41kHU6SdhWHcjb25W2r3Sq+/NZXNW1LwUYtD0NS
6be4XlHuKOiZ5zg3nG0RzThxS9GPTUimxUHD+lkJzPqxrzGPRgT3Wbe6jRPL0nV+UffaWnnRQKye
SRB4t6ZRpKmL7Vq0TdUCa62swwGjQP5/hwRTQi02/932ohzngL4/8lvDHanRh6uBkoY7Osm0MxzP
PsWV9DWI8vixhyGpt1X97I9j9ZyDRiq0RrkrfKl6drQewyU0qrnD0sSFxdspHakZr/HujBxQFdQt
7y6LzJ/KNEUvODtXh1AOqAg5fvxiwpbZ6H0d7sUojAi0OwO9AL3CKDYTqNzG0pNs6/Ijzw9gLHQP
VgdvMcjxlGajebIk/NeKztD2hlYna1RETBhTcY1gE+gxeODml5RUAv4Vtrwmr8/oKCu7IufxLuGx
S4olQL8TmOhGzFWdzt8VStFubnNbQGc87cnzzcG84dXbfAIZL0bjjtyfPk7lrQlMiwfWOMhbEZz1
CfXNQUfOcL6u7MfZBk/UArdXmvEweGuLgvZOBGtdo66rwPZuo4lZt+hbpOX+NjfsKbx1lITEPyGe
sLCnwhrvMOPZG5bT4Wo/WlsMs4qzHZ9An4TPUu12itw/S9hqPafV8BUWlXPJ9WzYlx3kTSyB+/u2
QYIu7By4Q1KIreTc1yjfywk9tVtXh1jBnU6x2ZMLdG4jdswAzYOj3dv9vYjP8L1C8yQLd3Y2uKmF
C3cYhNYa+HRy8n2I37Defs9ITn0vigA7iFwz7lPPiPbhYB+bZkofWiP+0sqx/wIfWT3ia4HitTP4
L1XcNFty7eNWjAIeqF1qhM5RjOZ69YRvWvfg44j7tf1el6m/V4Mcy74e38IoNat1DW91V0cUOfG0
QAbJKXAH2USG9edpMp/qSlqq7oeAD6d6qhTbeCR94BuPHiTMryb/vCdHB8Y7OP5Xjb+2q5fk2BrT
koxev4/88VG0sNBGAjXrfxctbMUM6NthSbm1DL5OFdpB9kCNTqwaNZOGYeFUrSNT0u5HT3476NLB
knr/funmhb84Jp7/RQQt/YneKptgpFL8aSD3I3lVerAFlmARQj6CvQ46Zv375byODaNRKcoX+PDb
EEP7V3vC43tqADWPSiZfZJV0F9jptY3WC/z3KnDD2QVFHPBVejtLNMPm540N3GThfyJGlfezJE+d
zdBBKPk0IILFaN9K/odRyD7Yr5h9TVaC3OttVTzBVkk9AdzDp9okwTJb1CEX9naIeFU4JvNBnC0D
S9wy8CnuH4Qsy08A4vH+nC+8zBPNJWa50j8I+bTUMvcvP+VfXm35BEvIp+VrfwbmfRr+dKVlmeXD
fFpmCfnvvo+/XObvrySmiU+p4Dq7bYPwcfkniP6l+ZeX+MuQZeDTF/HfL7X8Mz4ttXxh/9XVPn2C
/2ru338vf7nU339S5B0q3g613EUghFe7cP4ZisPftD8MUYpiVjY7UItZt3aLq/bH9m3Ch2n/9gqi
Uyx1W+U/xS9XFTPFQabuPG2WkY8r/af1/tP12cyw9e71iLfz5Yq3VT9/Dx97/6/XvV3x479EXL2B
A2GUfbdd/rXLp/rUtzQ/f9C/nCIGPnz0ZQkxksz/5Z/6xMA/6PsHIf/9UmDq2/WIww/2yWN91w44
WVYg4l3RDLpZMkDHel40wWgZrlza3lqy61zdJTWmfnXl8EY5TxaBw+iDiQO8coakjt1qjmfTWgz7
3UbXE+cC5hcGnejqJic5lQ5vgYVaqDt11Ky1TlHJhffnUmYAejnbtd3M3ISvm7B0g7OHpKc4NYYp
ltzF6E213iYuXYsVnOdpESrHdfLdC2vpoCP57GZpGu+oSZGPktP8EVTmXi+z5g6xpexRIvtyNpzm
QYyJqJJf7tYxq2ENLTx7FGFqjJVYQLLlKEJUT+YVKePVlFVFQFLkYLj0SFktC/3Dq6t292AZqkcS
9d9c2RlRXlK9H36mkYHL7P4ygcQaVybaHxfRxmwycIfEeRteBvT3EFOXCMkHQvL+bZqYKw4iznlf
xcA8epvrkHeVAkaLVkVUAcSpOJAlRKR0aX8Iim37Avpy3H2YA/L0z/APvYgrJrY7aDIe9jUa/ri8
mXfYt1p34izBu6LrsvbyqZ8XonDN+yl/Q58mDE1w7mIftYY/1xAR4lCwvUUFyux2S584CxKr20OD
/ONTv1ikqO1TVUzmUQyKLivpt6k89ocSvD2YSeqEGDkZfEWWm5mVc+sXg6JfnC0H4HXmSTQnIYAn
Tm2KKV4Vvc0V02o99LArxq/aS9NhCwSgc8NoUp0V+nr1w6pUSJJgaiTxVwuEmrSdOWwjJ28eel9u
HiqlsI5WZz+LrqUf+a1nI21s9hqEikMKHHlr6hhij/NM0Xe7hlhp6RTXsS1/vF1HDMjF9C3Nq3on
aLriDB2o6xtf9xN1FxE+p8D4e+by3s4FZ1ewd5GFBe3QrB10OQNquEe50bQEXfMSi2iplEzOPQlP
4I/njaLhXC/CvabqhlOjqObKr7t0XUfaG3c6llrHJrsBO3o5aEWNWCfZfNH1IeQz81qM+5ENHftD
qCZ5vZguiNjIF6xCdP4xTiNnrWsQpevENk/BDIrAIVL+Lc1RB5qdNJaIwFQURIP71FUPn0A/cQr4
fCs6rdktFP6rQQJknb9jg9A0OmWmT+VozgDyS3kMqaIiXIksnjggyJ7iK9d0N9G8QuhJz3EN1bBb
HFCLfoPqSY10XFFfZ4WCbdhU0TpA6j1wQQpmwEHSCOd7p7oW/VhdRZ8y97WQurEcIke7FW0x/Gmd
QY7u69bzD51Z9+dONrqz01MhXol2hAr9yVbv8jYfsvVtgOQTeIDBan8EmNtQuFc79Jf9Yr2s0GbR
21qf+oJ5PU+9+9RtyqG0k9Th2r67hH54rry5iFbe5JJDUD48YW6PHUqAp1uMaH+YeXvI9F4ouz6g
JxeGH/q4EhXTNAlfenhhu2w2mxOH5P1sFKZyS1sMd318m/GpXzTZQXc7kP/f6r61pxWJT1hTDiTm
VA+ly3LIvPqtqfvNqgUmchaDov82t4ON4/pTNW2WaWTVvXVXlIp7U7vVIRxCg+oRA9S1MAQErJQb
yapftbFN/WOTWf05izI2pmFdHqIpKQ+xltjyY2+QO5AHO3NFTDUHxoKRMDogo1uqbuQh70SXHaiY
3fdGjzxIrcip66gmesWDNe15zCn3kFnVe3GW4gOqTmF7WfpVrNvOqWqgXUSoIwOqXSlDYewsPjYU
PzqXA2k9/iWgvtehhIj1bTjUHaQq368mouv5kkMuUZLhassHCKqsPne1frvah/4sKUHH4IvXT+ph
SsJyR55afnLaFKFKyTN/qth5BG3a/7CbrHcrSP0P3ntsqFnTp9je+lZxmaRET9lXKAG0NeJoiVOT
Tsr8vYZeU38bLs2QjCRIh7e+HGJVPpQ47MwzbpPFOn0wJ/XKwF7V80iFjpmyFiuaQ7AXIZ+nzGtD
rQ1RfWeGGM2Ncp2oljWY92DWs41dIzTMf5350wzgiShx+T0wI3Q9jDq5L6sY71/MDLcGPJdnESvk
Wv53rNxNBmUaoA+SWkkrS+GRJDgDNa4HkGFimjOMWNbQVROjgm0gRi0boIMYFXPzljqk7Gi6U7ke
67g6dfJVNbsckK8nA1+Cn1qaYrScnajEaJrjKlPpAJpqBZVfp13pXlLfI1QCg2c+WwaWvmAeBcGh
7MwItoKIE4ceNebbANyNnxMVvqnvKaIuE8QlPq0kLjGidoIiNAuL4OXayfyhQF/VlxJYk2bpxcYc
geOF5hC9woPCDkZ+9fkCKBaGSA33rfJaGgogq2J8GvMefp4UJ1TCfeXVymSL4qfsXfxkkjFA5A92
ni5WzZqsOgzke//Zqt6goo0hSfj78PJ4MHrb2CleBzMbfNYK/bDuHKqh/xIU08EvyfY3djQ952Xu
DrMwGvy5/E5tsY3y5yhIi7w7m3jMiFEnVkv+KSwpRsWSsPL6sxgNdfnDktmYUShmDbvJf1JSSKgw
ODkIeqt9lBEcP7R2YG4xuzK/SlN4J57DS0QC8PNQhJaxDWoD0WUddap+VU1GuRPvyVMUaifdytxP
78qQKnkDn2RZOxnR2+hbnxgJ6+rDyDjw+FndXtUp+Oy1vH6KZ/tGLUlQ0dHrYyP3Un/33qQo6l/E
YcqsA+To4mJK+NmxUL6vFTt8FAcHgEcRg8UTLbQt1EupNyet0zGAScd02KVt33GTZcLE7//RSpPG
nf23djlSdJjENPKxaFrrIkJG1evvTHvaLRNUc4r33EFh1YsJUJkNt0E+/RZzu+4U3xd5HtwW0ZB3
vA9GCp/iU1jA8LFt94yViBUHUNPJGmxTv9Xn5SfJLtwBV4QnKVnLEcYpeVv3T6NfqW7YY3wr+gYQ
t2dQUT+dWe9VdJW5jlRQKl+suasHnb6NK5O3yLlZsOl71IxvYkyE6xE8UieFstPInn4cU+8V7ZD+
5Ph+fxq9ARS6OBUHbu+ShK/Fe8DnqPJ9RMSIppc3frkSbaTOwo1qTN1tzSUmzaPRc5fZYl2jGt8+
x20J0S5S61nuK3/3KcSsZZ6ovvMlMCqcVFpHP9qdFIIdnGROxWFpi3ERKYYtpLLeIkXbXCJvQyKU
gsToKj46IyJIrCHOlkviTSBp7r+9mohkjxqgOggyUVbr4d5CYHAdDUq8Ec3OCejrtOG+sydr1aNB
sf004PXJz4B6y+Fzfz4cgyJVTlVWJSZ2Kiwy2E/qWPR3vuo3gJNSa+uws7wial+tvGrqD6IpDnFr
P8p6F51Fq4wi5doawzrDQOg+n1uO7vtXiJnLlBIVjkvbGntvrKfQddoGlQEn/a5A/w5dNF4mfiIq
Yn9i+nzhQQ/6bR2m4JTKygXe018rSw6eIAKAq/SexEGLzAYEkeEdk7nPrgGqTpOEucvcpFrf3me+
eix1522C2gFhMDASFF1Q0dKNNXXIxs7xYG+zc5dbv5Z4qIHAu0zc7eaAsitH1++CcS+aU1O0gNHM
0BVNyU60x6z4msbJ29VQRSpJX5rWQUuaGNRNrpG0sWffMrREI/5lkb9GYh3HsrkvzA1AxEtbP2gQ
5dDqJ8CbA0SUaIqDFpoROJrcX38aWJp4t+jbwDDBCH7VFBufnFHzsUqxKTYN6NgbAB/XTV9PW6rw
SNfbYXCVQ3sVjUX6L6Niro4lj4hNNNt/EvMh93+eLyICxGlvEcsV3q8vBpc1AAWj5QsI3UHqf2sE
aHjFFRZ6KxPyzsWWmg3MDB8hAaP/vWoi/xjNGOuViG7N0HLHQBsexKFBNfVSeDWy9s34kJmQPNLI
S3fiMyExjSWDUZ1vLZsyWi0Zw4rCK1/H+6j4dOm/GU1IiX2Y285z+/mry+TY2FOr9mE4JVBv4qI6
AhdEWwoA7OMQuEk4F/znnlyOnKM5ZL/E0C2o8tpNUtrhZpnj93myGjv/bR0xgJjx/+M6y7WH//x5
2m6SXc1AoaxMDO2c1+qui1Tj0Hga71tJ12nnsWQZXr0S7ZyYWnQcoABjC6mdRVcvRm8xIryElLNR
GgcuyTxFRIq1RVMacI9Ylz6CT01cjhvRKYZvVxThAySkDeSrahXaYfx2ly5GcD6rQtfGPZ4YG9zv
Qt0lqaEfwzI1gG5zz298HnlYTNB2xP1djJPLGe1NUTbN/u29xhvCA1k+6Y4fiH9vt4m9HfJGQ+v4
zz55HsD/DmZOpd76M5R3MEueQ3Aw/9apRnEQ80WXmKDw57PmLwVZlHm+GOi71D6b6ihto3SAz9EX
Z7AS5XlSjOL875piQISMqFqb1QS19j/HipWS0P9umSiiVeZTIWmSK850QCu3s2zuKxIJ87/30b+P
ww9WAhVMMtNONp+0sURTBcYrZSGA2fk9TnSJQxV0/gcb7gRoQeJpyLal/kWxfMhn1Jd1PQXjPOga
AOboSZu7vbSNjyN7aVc0jRLqPRpJEgDmKX9RFZLwZIEQHJ2DeaO/rTHxTvMQWcGTD1nphUPMz1bn
PQaHCzPF722XF9Zj7Zm4SS5NyCGHzkfQZCfVzm3UR6zsGpm6cUYifHiYkEkxRq09IYI2Png6hzqU
UMEuQ3VtdQU3ryEy4/Nkv00Qs8TB1pLbVNES8wcjjjYWUJp1YZcJuc523OVKqF0LiFabtiBPphsG
lnpznyfpjVvkZn0LEQMjC6xQZsuOhTr+0fqGciQ1rF0RNT3KUSBflLaxQzd/GeGKXZt5aGwb6aKY
w77RLCfESDsdj7Gk/rpF6pC1QKfruSuuuXyYxEfrOwIWU4BhP4n+pHEat8TiY3dbavkwYlh8wMhK
bh9kWS5/UZzYOmSR6iOYwMZOm/eTdih1e6D+8LYktvSrpVMZJ3C3Yr8owsF8E4lo/S1mWWIZWPqW
ZXD7iVYTv1O87oevpNBeIFRKz00+Gru81Yt9k1bJM0p+P1SAj7//74AhxPCi8knLCCmgUYYnoyHk
JST+5MDU1maZfmzqc1MEi1ERvDTF6Ke5uQk8vQFj7fatoV3SGDzQ4NnfwLcq3tFXkEuHxIPKV1VI
I2maSL+Q29UuIroemnVcaf0pb34luaEfAySeTjBJ+a8qJXwqYYbmFSJi9OJjPpxICYnRcQ4RZ+JQ
1ZCkbiOf22bYaEez+x1LMxNe9BwnlhNtkkgtVOjyGI0+cu1+3KXQoDlokxJI+6EkYT/xHHE7o8zs
X0mipyfQwAWpzzBNTzWIKDe2PMUVk2o7cTZh24a8W2WWpF/waoa13o8wAGeH9LmJatR47wReiwm5
8zZqyF11nbAGuEDAe2HXmX9r02haKXnovbQtcCSly8cXrwyNldPU2YtnYTuY576Di0ItrSQDzm6r
wWiibOAcFdxpbzxtPYq8W1MRUg+o1XxoLqOCV/dP5yaJH7pWz5a8mdmfWgs8RqtChXcFx7qYs9oJ
5TNQ7CM1w1PvlxvRNwC5nNa34XlK2uXKpppX0CF0bRxFrTZ2JRV75FPsTQxt91WNo681FIOr3JXq
fZ+WyUr0Z2mnr1MZGLkzg3qhP/NqpnzzprI58gXUOJWk8SvstnpV+453BxZweiyk5ir6fTUtt4mn
GyTGuEhYN9tWB07UoLP5Ev6mBdHws5987Aq4rV27opn2uJ+Ue1lP/Ue2g2Dozcz8Gf6mNuifiEjk
zcarGeW++/Zmjd4kzCc8HddIWCRwoN7t50UnVINkM45WcgGNZ91npSS5km/wNHs/8zNSpaIvfD9b
Rm9n0ZBf2gxxrNA3rwFvrwf+FrU7cYDErt8ZkYdrI86Bq08DojlG3rUoUvsgYpcIdN7JhBlgTrvE
f0TcL3tSqiTaeDKw/7yGOBZJReEanZX83gyRO+nj8JuPu9hmquKPEfVcIvnbCKETlUShm4YBbqK+
BOEjQ2pzh7pNyq9IkoN7b95w1IFjrQ0ZTbCbiXIgNifWvA0R454Pv0EKjZODZmi7duYBMeokNj+a
pLqMUlFBCpn3NB+mzWtTAx5OdXVpZqtdtSPhq5VO8TgCTDz0tqRuh6mQvpLBukVokH5W6YjwkBlB
icqoDyuz3jou4N8pPSsnlHWbR3QUxzu0z/daxsd25XzMt8ao9msRKw6anHxHwk45iVbZhhOcym6P
nnv9wObS7aaKsqSHmZswym1q8nC5RnZkqpvxi6Vma0GBRh6V7TB2KmvBcrZVS1nZpilfICi6SaB0
0lPojeMG1f3chCmDLK44BKYsHyVjPoA1T7mLcAq2VlehFLQ/Uu6NVArmERE+c9r/6jTzMYGsoMPC
ey3H4RrO92vEvgxqOInBth7iQvbH5DXZdrH0nMDd4u5X4hU4WnvR/9n1U4RkkTackjHQVxMqHGsR
KAaWpcSZH9e76H2pT2GxfS85SlqHOyRX1GjdpMa6aczswSgSNpp6HO0qtUnWtRqy05QTiPOtjM+o
Xv3oi9TZqp08YUWAP7XwrhZ9jdNN7iAN9VUM/GWfPM+F4Qc1dYkRU5Kq7t12HJS1KDwuAtG3suWH
OmaAe9HW6/svomp5G75pR//r+a28qWtY0t00p9u8Nbdd3n6xwzXilytDHZJLP3ZdsIklqJ5W9i/N
eGYZZz0ZuqRrdqL1HtrMXORqPrz3ixVFS/SLiPd40a/PBknv8eKSItT5zSwRYCpm1WpxyAvP3NRd
Na2WPnE262de1NxBxlbEGDa6hPD13+Y1dg8pSET2cYmVVh9bm7yMP8YsKzYIr+2oRv3E+cA8lqVx
d/s+RBPVK2jRfAHLv4gq2y1MdNmZRRXgfeqtKUY+9ZHx/e75VblS1F7e1A13NqEuUNTaTwD13b0P
tBgMq/I/rF3ZcqS6sv0iIkDMrzW6Zpfttrv9QnT37o2YBwFCfP1dSrxdbu8+58aNuC8ESqVEuUyB
lLlyrQVxEIi4KY6OA55Q8qJBfjyAfUFTmf97UCey01uqxEosKH07Jcrd6kxBQwryzIus9sYTtWPI
42wGhVQi2Qzt89ERVddrPK38eTR1IyZsIbOI+Buw1zaIh9JfDjJvO6NU9j0dpm7wV74U8fpma1Fe
hxSiGS+K0nSwLYZUu9QiYXRAtBp8qy1i3uUYgcFRC4dxL7MhRv1KDh/M/WBtQGdbLMl2mwMxOeCe
hO/Pc1CHV1rhicVYaupL9e/XAwoo30yTIz93YM3xE6nXYXebvAnxM6idHjdfyO7AoARKGC3aClLD
9mqzCnXWvnMRJQReIQ7ZXrUDmciBDqn/0USueiDAyu488Pe5btP/Ppequq9hklr7gPGF77lvKjKp
VUHx3or6N12brgIpEptCZ9ebefcwDEV4PxRcx6igJSNj6KtGJrznNgJXyMWX1pu3j3Kc+wpbmc/e
t+vRCFPPTzbljOH9iPmp1dfWS1LwlzFL/OsosdxrMpvvqEmlO+HkH1CFJk5Uw1OkYXxNrQM1yImD
mR61jM5Tout+yA7vaJsNQE21LorBlj2k81aWwC+HRpAPKpDfLnWbSl/KRxAXstv4MFZX8WvUos5P
z2Gi8uoocZki1JktMyo3sckBsgBO/54Xw7mdcnUgEx1qsDptIYrNQOYIN0QewSWfws90AR7IDL/Z
N6OT+lAShuz2HW0lMnrF0SkdwOEYrTrLsha0TSEbbUvo7Ga7jfhkowkcZP0WZlD1a44CUECGwBf2
gTQMxaL+rjXzw0wnhnLXN8KwSrVr12WgyBwgLrgxUD+5aXWCdMrqYoMyg2zT6GzqrVfF7OdoAUGD
lF6yRJ2Sv/4Ek6cm9dZIOc69N5g8wemRpeXz2E8d81S6N5twJ0PbENEtVBFB0+h5qsHUFVlg9A8G
y32OevYKQabyQp19xxYgyWNPTdGGD4rxLZl5ASE+W6IOd2SJ9zxWptiVZp2tqNeNhbGOwxR5NH2B
CNrH8wXmKUf/0wWQTPxwgSQQwQZUpkC9osylO7o8W6KJsAs1CxeAPmWxZZ4NexB4Bsc+UslKuEny
o0Ehx8TAfwohOGcjWeWB1KLKvoxGeyUHACh9kF3E9uU2EvKA/EdjYRMcRs7XfCrcDcRdcFu5YK3P
xwL8MBqzMmiwy+1AthLCK6C3Lbc3e5i0ctMAKIk4F8TBPg2lpkFgSj0WdbrQi3qfWD2kCW4mt4/b
etFrfQo6eFWPQBWdtikgWJ0+3LrJpqaYryaJQBB1fJ5inqdukShGFHpls9Y73g6yH8R+qAFderfH
QCMd7RFEe6t/TlFyOEzig0/VJeM268IfQzxWZ3Als1NrbKgBamjIPHtYjs/2ptiSnSx01ukxMhPs
hLXNzRxDUBKcdkiy/jbph/lu9t8mjSGINZQiCfwlQ+WU3lPQBsSNAm87jtnrvEWhxIk+fNp/oFD4
K0S/gKfVncCXsU2SjogW/+7r69kanrzOOyDqnfczQyNXADQFh9QuGoR0yvZR5CjgM40JxShF44NH
uPGflIfKdBDW/A0Ju+CLhecnYnhWdJzStj0wG0BI6BfZj/jO5YIbnfmX0V1I50uPcRv2NiayjOgo
4gTS3Fml1pZUS1VU2BUjov3a4fm8GEDicmnFADoPM8buixfTq/DB/QC+SLXMBbgcfamqFTIq6QXQ
43HnBcrYMl9U18AKG+x8UIdlh6Bb1uRhKpH34yDY10+DrK41wLbqVNeuBe9BoJi/c2SoCqhOYAGJ
+qDW32RuaT9n7XjOVZD/zOwMlZRYvT2AX7NFjSk8uGHaz60czhQ/+5PH+xz/0QNFbMGyRBXwKuiz
L+ClKO4J6NCvTWS3nl0lWhSA8ScCVFTc9PYjOLZmmENR24B6Qg1jY49gr+rBt7ut7XJYVpUDtW2N
hEjLZJ6UxncrmlQBLUmTEoYChZ3+PGlvqX6dQrQE0GIsU0xf3sdmUx6hbYAdCMTJ5iaJ1BNvrAUT
YidgWNHLHbJrU5ua5ZGmeJ+HTBD0XPqpYeFrBn2/B9AjCq9A8hEfJ49lF6GF9HrOy589B2KqC8NX
NZnRKsdGa/ZwO3NYcIB0QiDtNp5IUUD1Hk8FHYC4VHVuoQMycoripzejCx5syFwa2LrQaCRtmgUD
54N+IcfeqhonhNdUUVyKGlyipGveN+kIQNW/O1rPwF5Cd8SIqM0jsiHEXaw74rR2jswGD/FpRKiq
qIQpHt/iO9L2i82IBDXp3a2iQZnfu+wFSqHFT0T6zGUSqulsAd90RAE7KMLeHMohWbe5ATyfkQZb
1fUb1+z8g6ci118hXJJtShApAmUEjXnqTgzmHxL8PaAfgl5ljtK7Xc5QxE5/GWDWaxvo/5d+BNPH
zQ5unLWTZ/zlD/6etrMkrIBsFOAiq0DvkWctfqU6JkltM4jbBdLGLgTtELsIa2tcOF7RQTK2sV8E
Mi9thyAkggNn3vb1glg2wbMCSisDfIfUdDznvw9qLAfgvFKdEKSqQH+rDwZ4KgEvhH5GN/1j0x0p
ZMqgCCMBezK9tQK7cW0FzTEVSl25PpSjuxZ1BXZ33aIDAP9OIrDo1Jaw6M1Lj1wxtUDpCD4OIPsg
iRwfbqZ0bIuDHMxvZKKD14fVLjBZN48USct3Zev+gkRPfwD3J6DP/ZgNEAet+iWI0F3kmGSNeLs2
Ug950tnsTm0nLn6VuWkCL5ONR2yZrHUzDXJBWEtLovoG63L0UJt86IwOYEkDb0F2vJlB3wsAZ933
bwNaAYntZjIvGfMhZWR0oY9nssHwzfVttFZNHKzSzFZPYuCIo7rhlZnAcvGxBnuoZxkH6pykaaKg
EkLr1BuA/ukOotXRknoDvGpOnvK/o7JYPbnggn6EHEDVtm2/rFrj0khwi5Fn5aI6u1GluaN5WIuf
jnClWlMvE73cW6h3BRsmPhFwHOl9yuo9TUseQEKCsM9oHqiVlCCixJazOdJsiFn1ILFvFGi0POiN
OtDDc60B27CJsy8RilmR8EhAEwUl0juJG3lng0b3hKpsPJrbuH5qQI6xMCWU2Sp8aRECPjHkgsTK
jNPxro9LAC50TBXbaWuZJLwBKx6aBau4vQCaITvhpQS+ltpBsY3h+Ku0S61lHhW/OXIfIgBRU2zM
soEKsE7BGToFF+nUXI4YUDiM3ZlM1OkJENiYoSM35EEdXg8iJxpPttskltsDo1v0Z7KbwpCQpIFm
Fur1rWPbN+VdzaNrNBkOqL+I0iouGIisLHCkTlH6s8C7HOQquoeLEKfQgsk2HrSDF2QEdzPc6XR2
BXVlue57pKUgT70KwxdedepyCwEow0FZQJQYdxQ4oI5EOCOEsEW7wgPWvqeOnAnkvCvrBQQZ+d6v
qhIPvpBtnaIPz3UHXYPCTSCoEE3T0mz99KWTQbXwpyL63gTNWUoE5Bfj9Fpjw4dvtepQQTI0vzKn
eHZlVr72Bv61qF9WX7AfKFa8zMW1HyoEBBzXOgV8nO5U7Pf7xgwlVHnZv65cjc7HK7v6ygavz7Wq
EGep8lck7T9eeeiz57QuzGVaOsNlSsoNSMzAxj05xtaplPHdlrjPwz5jIMNugzUo/sMjav6HPfLo
1taWqXmfgdBs6Yum/uqK/kWDtjH+b1AbIdM5Zd8NyzBf4sHPVgw/+vs4j4wt6rfTfZKl4jR26bR2
w6l68nkEwmjuWD8gpPH2MSx8DCOK4x+9jSDgp4+hpvBfHyNxguq3j9FiYXOysU5e9iN+z42EfAWS
EMUTqGCrq93hsaJbTmjiACxf6avyTCastsQqFHa/pSYN5xOwStTs7HEejrpuXyz1UBQGoMYcpMj+
5CSrwebuY1RZxRVbLQATOvcRegLu4xDrIAxEkA5ka+NYo3411xVIjh+BMCquXvQ2HJJgyCcmLqIJ
Tm8e+855Owh9lgH+7hkD0KW65SXDhNhKbiNwqntAzgPVHsvcmWCpXJGug2MhuoAUyHQEGyw09cyf
ZIa6KKRitBfp1JBXOSl1rBvzinVLtEzqGnyYSjrtcdAMKnRg3TBgfQwy6AT0j7tbB6QR4G2+e6ux
XVdddAe5zn5pI362o+RdnoH7CgwTAchQgbOmXnBehztK/BVsghxvAHpZL4rWM3BgkpwvokgG2yqx
WntFeu+WNkJTIdiSsDuJxdMZ9TKwuC063dt0wM70soPqOkjCLhO3nxix1OqW8swnorClPt269WlP
893z93EQGJ49a7u1UUgGWFgkXbXOOnAo0RJwXg2ScUxq6IToxSKlyukwezudjSpfpOZvh1AZaq1q
rH4l9+5Sx7ABUkjUK4BdqzoPsxeVtDVK/WAnbtosCcFk0eSzPVCaYSyI1Ku23/wt5vzC8k3iGYbY
y6gZ2+nQZQzVIrJPEG6D7dYba7/C7yaAHWi3WOYFP8cWXlxdJ1FpofzxaxhG8Wq0C7an7I5f3U+T
Ei+fvKSf6tziPscO/mrgn9bbHhIXQeI7q6DkSHBqYVZpi/HaKPxLKa0xMOzZKL022oZ/zR3TfgTL
ztrA+waaKW5/NHLs10iphuUWlnOMo4hI69hA9qUENJ2LA/V2ubtXoK14iGPu0BxkHiAteuQF5qAp
bcTBgEfKikXBqwwKVj1/rFXTgH4HQKXGTvhjBeJ+kLUEy2kE++yysQdoGkaRv2kc7603w7aahpLp
T+O1B3X6KLBbu9CkQe1A63e1/lPETGDuV05zxJ8iZs5y0+XtkXonnRmnXmTH4czBb37rpV8TNbnP
Po79kzP91vBUy47yUCb+uCy90HgyYvWvMzWyN5t8P/vkZ6TQch9FO25FmdkHPgYg3dE3LXAQD6oe
1aM7dPah7lUOVUPcnC3ovm3sXj7Y6WaO/vGXKbhAp6GSnrmuPR8BIpCYHCbB2UGxzltBEt5ekO3W
8acmYgmsWdC4W7ddTt6q41DI/tRh6flzvHFXXWBD4suw+IUORZU/oX7VB+LxHxOdgdctXIJTPl9X
pJdJxjoVoE3xAlCg/e6dcIDdc+/HzWyrOLldofCrtyv4LrBbmjUuXLKY52sacXP2jOIxlsXOMMCy
ieqldNEUY7rpoPIJLbmA7brJbM6mzvQavAgPZg+Igc704k0rHgRiTpBZaKDbqj2ooxDOzkIN2TwI
5cX9SkDcTFlTdIYcabcw8rD+1tVIR7qs4IciGuoX6JHN9lZBpQiCRM66ydrmW421qmVV1YNdRmAr
KhSQxto+6OGogIpvwxtIrj7GXv8MkYtqBe297FGaCLfQGdmktilto7P/Hz+jQnihNME1PY7cWob2
BLp9/URzt9Oguq8O4+qgTGCWyZrlhbUcJZ4oNbehX7HuJ5BghxDhMUCQt2lFam1J6GLy7bNrVeZD
VozZfSLYX2QmryAJzG3pOOqr9jJDf2sXwMNUhvOItWZ5sFw8BJCPdx/JVnG+GlHkeLVd6JOkEGpe
+UBdb8mDBjgK4U4tAPtINj1g8MDeOscBAhYnAPFla7B28xfApdtdNLRszXXoy4fd7dyP9grbolft
/ye7nHKozzbRgo+8P2elDDYZG6p1VfLiC2gM7TvoUoZLHnXFF8lbFC37sb8wQjTTKUJQogY9Jjlb
Nvh8hkKeqTOr0+khAwlZjKWThM7Wqogr9sR6mVyl38m7IfMCE2E4r9vXeFnmC2nF0c6xt5YrxPAX
dRgV6K4OBRu7/ewO2T7ozUCECuipBiwsUz2enaTqX7qVNzryxTREB8GpMV9QM657zTBpmGtqQpW0
hrgCSlmoWYxQMItd+YjMdHgNeu9EZny7YCiKAXKvsxZTBlBBKyAEc0e9vqVeI0d1myzH/u72ukV0
JFeLBBESaAF8eA3T2/b28o3GtS7q/eBAfZwUWNA5QeZlflfTQIYYdAIypKMDdnfsIS25GXSWrejH
7iGZok3X8/hCpt4MoHfM27+oj0y3QTfb74O6cWoOVi//Iv//66CkB1oMbA/4aL0IECf1x0uYxoB6
1ELazQ/VxgcjxWrzsYy66qnMor8tvepq/DZZBFhMnkAnaM9N7/cm9d6cEbESp1tTZqg4s/K4WYXG
LnJ0ZfFoB9M9WjHVGQ9/bNl+WS5k7jUPgISwpVtwdg2YpTaQlW6PIIIb9lJALCf0A3FBfNleGQBM
fJkaCGmoqml/BA3fCQt420UFODf4CSAUWtg/oLzDv3rMZ8sM6bZ5ysHQtI9++TalnABY6qX7NiVK
yo8x7t2kE/KrUbEB1Iw4U6jBW0DnQH4tBa5JZ1Lb/uhX2RNoYkMQli7HruAb0gaLEFY5eT4oLhoQ
J6+p2fYthMKhyElKYaQZVhfMP73bSVrMQwADL+MsxVrwFJSQDV7gxInw/llAqmM++dj1X3xMAH72
w5TYm7i3+xWf/GiXhKH66kPOupdV/SysKj3lYIhejND1+EpuSZIZO3AEQ2fT8Rc1G8K7NGPRlqNY
cYXCZGedyBr/6zqf+pVd5dD9oLbqnB60Io6zHiEqBF1Qb1rbpr8FlumvyFXxjnjrAbrqLnT2br+Z
yD651uxPFPdkcjVgZIQdb9V4R3YyUef/av80P+7xD5/n9/npc4aE6HifWzJ3E6KqbWMZnoMb8p/D
ACJbxfpLX2bgfW9kgNRFmf5obT/K1sC2I/7T9iAZ0QNmH3tKIfSS+lCFSfGU/vdUN8v7dPPwFJS+
3lhAIVyrITiVq+8iUS9DK8g3ZCPthB7Mp2eZmwt7YODFxqvUdmJrh9SoOePGZJA7C1cE/ckHy/yX
pLHfXsBp/eY2w8i0W9hV/QmsIaD++8dt6sZ/zfa7Gw2vohj/Yg93vz1hYwwFpktXu9Cktxv/mojE
uQLtKVE/jBu9Mo95B2YL8hSO3d15nh2AK5FhU6L92ykB1SFvwXVLPspwvUUrgKZjyLHMPvoKYF92
P1zBXM3uuYymI2gj7smbph1DPLfsOTlkinE/+kCtOJFR3OXQwXw2a6QkIj+KT9QE1d+2Lbrk0YAi
3WOh7JXSNa5ZbjNUPYlqQc1psuw7kDGbc28+cgBhxrK8o16akkNw40RNPaXKwclHU5ag18n7uDu5
cQRaFCNEsIIvGcVN9EG0BWDikIM7Uiylj+sJmnhJvKGmlXF5YCY0i4aGl08x8kaPTj6HUsihbUD5
fBsuRGMuQ79fW50NlcI4Da9jg1I1ptVCazmAdsLvADTuB7A//NtDBt2hHfGq/+QB5BTC4jrl8Yc5
fOzfV2NiQx8ea5aCrYHEQUjFsx0cJ027P6TGhoj0Z9vcD1J9kOw3LVhg3dKwtm7jICvBwGqKPFhz
9KmJlMncJIQNYWq4dGfTDVPzPojQOuT1bqIWub4PZChHOPIYpdQpqy59nh0gP+g/AhrsP/qMPaOM
qz2BJNaHZHkTrBHfHtfU2flGeFIIWXW6k0xlmZ8rP2dgpcXoLHHTNUrq2w0ND0xhYSfa/phH60GQ
0tgC3p/ck8kMBiyqQPy8pU8wDkF/4NADXlAvzcGQgytNNlzJJGsDFUTSz+7oI0Bdu9m7zDMBAPnn
E4H0B6pfxgNZOrOA6tP0I0qTYUcBOAGC3O3U9PUcwJOJ3Z3xor1SJ91kyMZC9D3lV7rBeNah7OP3
4aKo6xX3GOibyyzYJXgPALsb7LqwKZ5clpZPBdZJ9piNl7ixcY+7zFm6jIs76gRCerqzQZSwpAHv
w/G8KkDiqvx14FXp2bYfCTTB8BJaAdI7gX0HfPdZg6RyK8fkB2hwv3s99H1ANBLuCg41Rj/PrVcM
pH4aqGojWLkpQDPlyjBTtnM1BN8yGnWHtLiloRfiirywu4jqNt8EYC2QkEH62meJDbbTHBmMXCtJ
aSkXbQeyln2w/+6PnOGJhS3vdyhdHgFhzYBU0JG/TzHA2k/qpZ0goXHr+BAsbCkS6EuwapYJnuHD
UIFLQ0ZXqHhFV89ClgXL43A7QMb2Co4AxPw9lH7JIDySB4tS637sv0/KddNlHnJP04f/inzppUtX
swO3ekrypTloSrdpodmnr9AMDMHbHurd0YCiN72zw3PJg4xf3O2o2TJzxcEK+yXBzgPLln+70ati
cKGgHRbdH90aPRsBmd/d9D5mno3sdFGjd8TtojRbP4BRecgkgBMQJtt2U5YdoAuWHwrLcLYKKIQL
lxVg7JUVPPYRQtcNc6tvLOHfEi7rX00KvbvMH/nCHgGBbnn1qw+bb8rg5beiKVNI42T+o2L4MdcG
zy8QqHi7SmONH6/iOUm6Rh6sBf3xa2Obb6wxUJqWB2C2iCPmgxnakDOtzJ9sNEhTcASxBYmNMFjn
iL09QiSm2rtI2UCYx3UeyRaLr510hgdp4XUQupAdbidwYd38IX0FSKMwsUptrfY6H16GboJoaeXc
u2r09rZerHrAbmysTKVIY0/igmT7CLTr78ZZPJ6MtvZM185+FEHwV5WZRxMsJ7cT37NmS/jPyW8+
VRqq56RrXmmNTKtlWiirAWLzIjJ3ZJdhcOF2AOxDPn3rY8gO3MK7FAbWdodB7Nzx4g1VHij5XMdQ
qoBUhLVKkGeE5Fw6ne1ImEtycMPnrGucJS9RrN6KOF+KyYw3U+I6ZwOI2/lghYwfQ+GshyJCeIs6
yEVCbmlZ4ke2IduA+r+V6SYxhOl6cRkk6EI6Nxs3VSnw/TWVgQCkUHssGtVXsOf6kKh0jX2vm4xt
mnD0X2qQ1xzcAOp9XGtHW8XkL3sBCv/JN0owYdW/amUbr/okyOq3Ewv8uJmAIIhrIbtYWrn13ARd
t+K9cC7SgrZA1ibFHgkDMDpEU7iuGVQRUisql3kN8p1Yy9OV+qwPgPYGkAdt00LSLx1Na/2ffciR
DmkKthOuvW+T0RkvvpdlF2K7ZR9pyzlUfLpnxnQkGbIsZepe99EOk/pahrtFb07f+/7bOPChgOV+
dF5byDIsQHzEH7kdBRsVAGMjQWN4YmmYrPtGWM+V0X8vqhFq5gl48LCq+wm6Z3sx6kEG+2cQwLfj
CQU9KZg1DfN5Gsd5EGRV50FthYAW4CZGNGSHpHGNZT7JdImYU3aIoxEk7dTTRal6O6WuKTMRQHGL
aW+PSKCVuqyyMlAInlgQXocWWHIMIzBoGIVoHwwnrZdVLfirKuTFd1HrtRjk90EE3S+UTP3NAzd4
9nMbPMzB6Fwy38yg+yT4Ht9sfcqUzdbCCfxHloqXJIq3k84f0UFWKgS2hqNunNq5jXRx5o57izJQ
H3zeu3nA1Z5anQnF+U6F05YgQdUInfKhRURvRghp+BAoWf5sEx4YKEiUmpzJb3wfS6gjmo/8/uN8
bos1epB1R/BvoDzF9I3VLcIyOOYTWNKBudFBmtIBKLByPVCVaXS0PtCgCNpO65ttSsOzZbw22Hbv
kyCssUs2jRHfYbyam6MsvIuSRYrK3SREuADESYk+UAeY7KKF7ZZ8+8Ebq+VVq/LhdHN2fU3sndWP
H9wg5J6sR7dowQX+AoKY8CSq2rUXHeIBu9COXmrGorMS2LesAL/feDYYyGYX1FxNizSJDDxdVLEC
ngiiBrfn08jyGmTWa3owdWR3VO+cy7wrVlI7U0+UIwO3MAUAgqmYnT89/Gj2gtkWyBZRlq7ZDj1N
jxizEnWZdGoS8eGti4zSSh2g+oDN0ENIA++DHx+siq/I0U0slAfZtW/vmCNn2zyDreq7FjJtDl8U
dQG5Ccty7pNsau7cpMt3pe2qywQhSGjEpc23EXKPvhEbvwLZ3HkV8187vxiXNKjw0uZO5haYR8Je
XWxMOQ8qTO9ETwSn7O4QI/LmQRFwbfdhqtYMCn2LQlcqeLpSgQ712CwRtApPtiMt4Gr01h5cGxz0
Vyg9ACHjmx92TWAuEXUDvDlCPov3wWaVyC300SBvjHTOBZjh8VJksjkxDwr1ghUexHdAgWImrdpX
oXmllqdNdAbekvyu93R5gh5Kk1BHacTZxqwBv/OjtnybJczzbsV6RFITK4iSdelgozlmDISEt0sh
t4RPAwTNHc02qvQuSlNxFiBVWAeBTNb0i6r0z8pMykcoubEjtdoo7E5l04P3D310CBtTrj0gLtZp
Fb7ZULl6jSojmH+LqKotT/VkX8iffoogjxfrmMtmfZtIRuLehmzxieZBcBj0G8pPEWQCpUqt+a+s
LPlbyNS/dweId4sIrPVkF57rL63WYoc2LscvLOXbTgXWt1xaULIuW7Ultwwp9NzCxr6dBrb/T9NO
zAC/pQQNF01bRLLc2wQLbI3evkPVYLQu3KnbEAsZNVPE1j80uW4SZZnZNtH61htJBCXM8u8Yr4Uv
AzSF9iLDX0lNhyNaXnkBChF0b+pqjkheA5eom2YK7KHQNP3URMogOWV1l83NWEnzFNfGr3kmZDzO
aVx+p1YsXPc8dOazP03Tl64U3cWAjhj1ccvm920enqlvBHLxvlU2OANwRTBqNFcssO4iEKx8SYzJ
AKZIbaivGJj14IEwkMb1bt8+qi5ZUl89xcmTV/xd487byhRY9z4qh0dZlBloufLh4GlyJ8CG7buU
OTW0dMAXNbugmqaxXfdKrbTMGTCAibWh5mABw11m4ZlaNKjEAn2BAMFwoCZN6Qf91c/SJ6VpT/Kh
zR4MHbUta+5sscAYIHfD692I2v0zuSApw8/QoNjdBnSFMLcoBACCQk9Ch75IxDxJXDTDzgZ0eQGG
iRCp7NpbpE0INHPtOMaCGS6HyJYIV04/Rfd1XkX3qJbM7xLIGy1M8mkYyuzKuj9TLx3IWe3LMPbu
Z6esxcOlxT0wz5uFYEoy3Sy+uw26XavUl7FSUNiGWemuUHAFDEkYm+zg4st5XwsUMgFam9of3v5j
ovJ17yMIXnfmNu3z4c5DtdBjzN2/eDoVP0szRObAr74UoEv7k0PW+l9CVdWzA168w12tsOnSM+TY
LD344JFZJB407Usrrk9+btgvTGymqEhe6mZszmMSA6etzX0p+TYDcHyDZJT9chv01sRqPUUka5qq
w/xmHFmI30jCK5T3QR7pw6GPAHjjg4LKLzpa/W6lM8i8+2dseBJ7DFdkCRnDOierqm2Ul1DDc50Q
sq65WLuCpV9EgaVg0sXdXxViVQZznL8F0li1r9JvboegRg58NnbaPbaHWH7vrbpFsZ0eHkHsZh4+
BWb7BSmPYZ3mWO23GgvhaXyEaB28Lv3+TC3fBJvC1GViaSkL+A7d2wfyrTeOUS7fuBUQU3ro+/gw
GMuNGYLBNAGFNWIBKIQfdI1KboNWBT+QR+TtA3BFYS8w+Mx87eUT9UfgdlsxO5wONDDXAzsqbpnG
pyZP1N7XZRVNF5RnV59RM/Yi/E6j4WhN0NoGCwf4GZtKHsmNPCYjrrZdD7LYHcBH/TJwiwYZT2XM
tQFRnlaLxDLlvTUE9RnYFwNoVqROPVlXuD9rLU76zwg7zsIrCAHBYZ47P30RiAO9nPo2Cc+QQdt2
HG/6ZcviYQMmvXZ1W+rpAZ7MuwOZJGj6NmZgAySN8KhIvfE1yusdiHeMX5ZrHSFcOn0TYBZY+qj3
v4A3y7hze3O4Q3kpUJt6kO+ibjE1m9008uoyRU65yFTJT7muSs0SwKMlJIHm1rvdFW4pVoUs9qUN
LsUbyQxgodD1MXof7KpmuaeOHLfXusod5PhZBCXX3lSnBgxpL/3ftbT6l5iNMThywYoWNqH9IsD/
tUktOW7ICaytb2OY1zgv1k8nzu9kUybXvrH5IytsAONzE/RVbZo85qJqj3jifKPOifP6BIrqUzl6
+dFWWb6CMi4EFnUz7PEGXNApHSIjxSNM96gxQ48P4U4t1OOtyTi4PwCJy6+O8ptzDvzoohtC8ytv
R2NVNazcUTNDxgLqmPJLZuktGHC2Cw5mmK9R2ozAVpjBzudBekDVqbfEcmjRZ0I8T0XMT6ahQhDo
AgYAIdluZVRBvK90U7sJ7WbGDT8hXglNtLhFMgworBWobPiemu9ulp4NYDFwoxGoYGp/oLIDDFt1
9T30EFPXEfPUbCWQVn1wHsOyOqIizlu9eyAlgRKAVMqlpz2iDpTy5AFNoup73LzNQR4GFOfARQSO
ZDyQzIcOybT11KAGZKwa6wGl9NZDLsJNiyjlhTyKJLWBOAjHBaJT4Nn1U29a4GmjduTs2KjJFqoF
5gpDaUSr50Q4sl07lZyKZe0Zm3FwvzFoau0y0DEtOs0M405RfaAmRGrsL24v3prxqJJNglLl1dgI
764uIRhGe3UPf/WdqGSyoo089VKTdus3Z6eT0QFBnXRBWa3O6UAVnJbDJmkDAyDlot8Lxw4OJlBb
c3Ysi0DJNSLDSgPITqmzVo3JVgEDNM90G/B5TkSKoEq4yjiWPSwH0I0XQ3YfZnijjZN/baISJmAI
DiMLXm+mIfUgieAUchl3eZ8ufV6IVWp02WZu1/GkOcsTeze3rQgv36YqzzRFVXjZvRp77A/1YODt
5vlzlNiCpG7c58mhiGV2xGrn7TAFKcA+n9u8qodD0R7ITiO6KLRBo2oS1Yx99jXYfBoiCAb7qKW0
I4MtyObqDvz7q2UJUNT6RgNCZwijI40KpB1PisfJVe7TKACTUcmlF4b7RBbbmHagj+jvhTYNttks
0rr3D+RRIiOxagWU0Fqj9bCiQqmkaMAhRUM5pGT3KMYKF9RESax1/l+u5NtNf58A4tIiCx/2uYtK
6akpDp0+JKONdq94AczQVBzojLorpx9BTmyP4G18HxOTO/WTZz3V4PP5fEr9Rjs06/9h7ct65OaR
Lf9Ko59HGG0kpcHcech9r8paXX4Rqly2dmpff/0chuqzyv7c3bjABQxBDAaprHRKIiPinAMprXBr
J368It3wfarQYTl+Jyuz1LtzgwL8M0uSeJXopnXsefa98uLmZHTNx8GP7OZENu6AX4/ZyZE6R+XR
gK0BcbSfLtTTA0EHSmfwqqXadU5Tja0IjvpQvFQ/keU20gxkojQVHbQaFJXKi1rkSgPHoJ4GThmt
v+aap/91LrL/vOI8l/nXFWlmU0rrCCw2Hp94GBUxkLdUwev8bGK7Yz5GNR4rcy+WE5+b1IuEeJCY
5dlmWnfuzcrb49V2qM0IFTtkm04dFKjsI8M4kI0OkufAM6sDYAYgKX0OauwgwNtVieFRQ/m9E2nP
eV1kb9Jynh38EN5ABT2doJ50OvmlS/d68QSpjIPqlmrkf5jif9wHEmBAeYG/e80axk5Fz+0FET2k
QRJsSujUTuwQloCyS57r7FLjT34ynYdwNK3nPw3yHLOc2CH+PqiPcuvZt+zw1EmAL5tU62/pUIci
gVbmcraMCMTd8lAtyONAib7qis1S5sbWCLFH5Z0xfBqaNEvNKzJvmrI1wNWh9yoooa6gYnq3hRcY
29gDESzZbGQoF2UtJKhBZb5uganfe6JKngZt3MrCRFGrsutW7M72zs8+7AKMbfsC9XVPLMMe8qd9
9v/VnhXAr1H2akp8qewVKC+hyTxMybICtLWnxi0f5vxZ0prFtmVOv5zzZx1SmIjChs5mToo1tv+S
+HZ/JNNkD5aZB0QZ5dxGzYtPgZU/zJdu8MDZFkUwLOdpSq/9PDV1DEYyTU0T6aByvm24uRwNIAQr
PiIwmKAk5ZLknC+1skqBA+i9y9SDJ9SwB67lMVU28itNDwqKqCDZ0gzTWJrg5ywd2H0AaFKT/jxg
eTrNNJvmOYsw3uJ9I47UiTqwu4glzakFjH/VpwIrbrWQmVYeePHlg43UrDI54JneZckAqi7VpOUK
kz5ybZ0XH8nGHRAcoCj8hjonNzUvRyp8M9uk+WOeVhucz9PSIFdDMCvqqhj7KCyDaNoWjNbUSYf6
57Reha3CkGNV1dca2+c1Vna0nnF81EFQk9Yz1ORO2wGIhNTE3KReYNlwv8Qnx8eupwWCeOv146tb
Y0vkC709gVAcazxqC2WkMzqEnoREbFxuaagHlnW8NtQQas8zeBkI/q22vPvNPs386SJD4oYL4chu
gxBHu++Ff2/arf5VQIjV9Vj4LW2idln2kXOB4G99Ao0H4IRD5r4axZkcGFSJl5kAp3zR5/lZQkdk
RR18a0Fj6g3KzsWKF114dgM/vQQjag+Q2gq/cfOhzY3x1QIofQUdW6mWzd4WKWLEHioId+KdO3xN
dbtahLHl30rJ7Qt1YAsAbIXq0ACxmzpyDfzLngkcRV8chBGAWpGpEqi+6u7I1tUMVXZDO9wViAxu
LF/rbrwkMG+MUr9WalEbIZVEra7Wgo0GxnwoAkPk0RfCPCCqsidQywx0oSbUndkB5OdTJ/mTnQ4D
UksHFvLd73Y1LdihtUNm1LtP/spOF4hHLTgCkDN1/jYc6F3kj/Vu+ngz3obcUBIpj2OebOdpTdTU
nyOnWxZa1Z85R0KnR03+TevhdQ2gWXhXxS7KfjMoNvSlK5eGbeTPoioB4+vK5KvjoAqg6+Q3NwZ5
kuTNj8aWqzhOBfRD75AMirBLSapl7lreD6TOUMadxG99+A6MXvFoN82wDvBoPBW6zI4Gsqub0bGx
qAT5wMJPnfqbZfpLbUzSH+DgfmrYYD+7Wo/gPiLvF67p+j6zAd0X2JNdI+m0y67Wja+D3e47biQ/
dDEemsEtvqJoEwJdYD8UTbUIuna8100ZbT27iA+FqOIb2wn8leG23VdU0m+HPE6+60PwpUmi4ant
+gG7T0OeXKOxT7izs7VoRfYsGoQDlatVj/tQOMGxKEO2zP2oAQU2q46hY4z3dWXcg6eDfYVGM9Sc
PLs+QT8svwNN2xvZ8ccgKtMW3VmCtu5aVgEKqUNnpbkA14EA079oqQzPhRFgs29Z7VvJ1jwK5TcU
10AmSzmYFR+2wFAG68iM5S3AL/I28wDwQsAhR7yepbcGtNecRZ7iE4/JDZmA4dKQme5cK1j0Wrbz
tTradKroA//V2tV0knCBsHF3sNR7b+rwgBYYveyWWgH3snNqBud5UJLhrT8EIUg8f04kkTBe4WaK
NhqViGBB/TEx+YjAqBapU34jsrdR8XHmcTMc63QhmaJ8m4jfpiP50OFTO+/98Vih1rUxnAMkbBaM
g8UjS6zLVLMwQhoDwYFoQzUOvjSrMwAaT9RJJh4YZ9NqP/wrVLgjTeazo1Y6bEl0FHZWfslC27gz
ETQ7/cHeFvKzPTLrLyypPvwLFAAtib0Cv5svrheZd70PNNUUyZJeW33wuyIJchIc3KBUk0BQtRT8
C3VZg3vCs2/xxWSPLSSZdjUg3Jt6sIwvIx68fiOCN7zCQJ9SxdppaNh4A5VqB0QZACSrkcjpZo+9
GlllCAz5PJ9GkgPzAAKjkRYqKm6aCKLj4q+RdE1doESRRrLA0b9UKD4iB6z0gL3w16lf2neoEI82
+M9wT10cgm8Y4tU7q7Jy5AUCC2rhjQ49agv0qpYZf4N00WbIxegDkxiswdFlfItsIAtRMRs9sVHv
Vq7ZmTdZ52vbdmzrAy/q4YQ8O8THRVbcFXjMA57XyhcsIx68GMW9i+BubEowhuUiV6oi9kul6XL5
p882NtbfPpuf658+W6hpENlV2C+CbgV9lS4rK6gPEzhLNVE1Xx8I9lWZ2h1wJNU+7+K4WyCyCgo5
Ctc5pSjWVgjGgMnIkbZdO32gLZDGlti11mLTQ8xsGfQevnUyVlmId7TPTqNS8erVQTa62FQ+xM5F
3m+tXsiDhpKQc8eb/kxndGiiDAxlHueruaMovLew0r1FWop+Y0W+tXdEHtw5g4K0DaD6ReXJCRDP
/Jk8Btsykd+0HoH+6ZbQY/cPPR4l1pzW/xTjn07JaYQTpQBEFLJN1wfY9oONbkBwlwkHGBQvWReq
rLiyqnph1KgMbFEW9MAZSqTtePxCbp4OmlOW54jAtdhrhGFdX2rl1vrA8qnhf3LrcedvJUoRIWMl
mscyTbeAciOvhztvY7Jg3Kaq2SX5MoJuyHMsC/0Qmxyy49qov+is/z5ErnOLRHN/AzZtINaVv2W4
fFk1ApkrNW3ayC35D5H4mDZD3Hg3pkC2g1obDLsbBzVjS2QXwz1tbamZ61G0nza+qheIjfBTE7HM
cB8VOjLRBdClDhWu+iFrF4bRsrUrXf3EqNoVL4mWbwDPuP24ItRpjn6NOE0ymvUJIBPQS6Qgqj5B
oNMzN34OUHkm+m5D/XTQRPga8dzc9tJsgGHBIZR+e86qIgOUP2FgkHF4vyBjmFUfPhZvmmVeVcj+
Km/qaITfg/8SSgtxjuQttNabc9N5KCaEvtSyziDR2MWo5kfqHqdYedUbML7VCwehyX5BxlL10JmD
Spl9Voib2Z4bJqg/pt7GWhk5Cg17rAwYXuPHim403ELBuY5t3HN0Gjj3uZVEUDhD3JwOyFElHUK6
f7Vr8AtJ8PqT5dNIao9xaECzfElzzWMgJIRQvDqYqbDWdp/w5AJ6sHqjgwv8khueddabR0OVe9GB
zHQ2Bp215NEg1yFWKgJ7EM85jX66JJeYbIMrS+j3BPZ6nqEM9UfsTgLQ9DmNXGhQJTu46kBnfsxq
CSYFDiP2c+6arPVY2ijfVV5M2FA6r4Yd+ZDJZtlfo2nKuU0+1MyylNnLuYcbIlsZHIKSZYeEUSfD
j0OEaGQJvDzaSe8UIBzyv0+2hHrInZUi27Sp9oMikJ+ClHEYQuUnAHl6jWr2E/aOn6OZvwU3abDD
/Ect1J5QBW2dTQ38gJ0VDFCKH6JzMSQS3EuNdgUIzVwWdWAixpP4CzBGyvfej9coUpSo/QghXMO8
4HsTFW+Zz+sv5YC8vcYD/Q4LHgfck5WO/8cs3uOl1YIFpwSaX8Rrjpcr7gcm8V1E3XCaTjWr0Q5G
iTWVjAsgiVQPHXiHyqwBtHg9doN1aAK0BzqMFxReXiHWWd47Y+6eABYsl2TXGpAvZmVQ3MSeNd66
rMf6RQ0IwBWAjFHGjjbwxQ9OBjndTpePfjaWix6MfCc6DJ2WnnR1mG3UbLqmWrLE3GQjCsI7WZ0r
7mePLqpg7yrHW+pmGaCuZVVymTyyvs4eEXlFeWPe3JGjnyUXVEk5N9Qqo/K9l8UwTQK9OtCqJgHu
QzVnpja0eBB1e2omIxtXqAWyt9SsnRzpQQS4N9QcQq/Cbqx0Vpa6KLhCwz2yG9aSepGJ1w5FBnoL
6nV4G57rGitU6tV7s7xByOBKnVi6houcDfou1TRrBNtyXAKQUR5qLA4QSkpj74zflnemM63Lv4Av
u9uZRsbGhVl4LQLwA5jgjRQbwxTKzOqMDj5UAQ5eiMPc/JPfPIxGkAsNm5v//anmS/421W+fYL7G
b37UIaqu2bfGvRdAZFmDSki2oNP5AOIPtsqsvF9AKCE5zh0iBCV9kaV/DaH23O2oGecmnf1+gaRG
RtIQYDn899MExc8PRlehTzIZ56uSkZeFnS24bVzHJsTeTX2IeQg1Jxc6pSF5Hj1DebPYa1aY3daQ
hmRIBZ2kYuykQz4wVIFoXr4cTOvD1tFZFG80iBqdB3UHoDa6qTZlEwMr8XMsjcgiVMv1wjzP9lEH
dntM8CSiq84dA+h1Ot7FF+kEWJk3QcvXcR66y+mKPydGlArAbXB4d3TtpJHYJRdGtJqmosFB85KI
LriZpkoaI18HoVZMLq7mXiyQEG3BMNEceKM3h+lMJO3H2R9s5NI7tkhwY2McHeTPs9nG1TTzrNQx
2wqwhC4jG3c86N3cu7wV4KYKwKROTY/F7l1jQkK7i82bQHkUkFfbBTVrl9RZ2I57lyHekhadfp4G
dQ2UAgHiQeQLJaKyqeSNY1kX0KQU7/nILhrX83e7EZdA4ETC4nhRdRJhAm4mV/f2ouwfqSCdytB9
VYuOSMBkn03kQfa0GG+AMl/oAzYECYtuQaBnX6MwEhc8kNbUooM2gs05ser3dvBjZPpqVOTlblEt
He6BxUCk/rFMbLWfL/hL/fMsjowPG521ic1fgmBIFnqWipep19/qhnsfN018ZYzFV/Be81NVj0cy
QRwivtYoxL/x8CyDal7vL8mtba8ByJhuyYsOdVntYivrztTqwyi+ljJ7zoQEk4aamUx9Bc4Krpn+
fra1mVUunUiPt+RCHUmTAnSRAcRDNpozKCAn6td2vJqv6ovG2sY9GKjn+XwrMffC6FGvZTj4wFE2
Okeb11caRn8S6iIKKJXmn2Y3CtDwRtNHmP+EGDvKDuxfl9kkvfK2d0Vwmj9ZI7xwYYAmEZhUfGHk
W/HSW2gaF5/+qsL0UEZqgq6KXOjgjuAAqYzKmP4qmlS0LkT30rRZzpfVa+nstAJ16/Nf2patdtCd
7sv8xSFACt7/JtnPn66XzL3J/Beaa/o/dPtcRV2Hm6k55vYBDBudAtN0e2FCJEHL0v41quoHM0nj
hwiSjQeh66jQVXbo2VlaVl9GrMNR/OlUmxpURnsnze3HBkR35KRz01jWXC/PocW0lcaydNFAgO++
7Y2nrh7kuVMtnrvjBrUiYE4uXOO+5H1564D0qnZi455MrQFqLz/1wyPZ+tbPd2mY6ctpADP9+97Y
eE1jgIkTJXpYV7fRniYHJ258QFTEWFCTBrj4sWjc6K9kakeEEpO+Lbc0OdAm6Smy5HfqpI+rhcYR
KVz/Zrp6bXWoNgv5miZzRNxddDu/kD8d3Ch6zWJhnKjVY3m49YTZgk4Ef9Co9f4VlSor6iRTBonM
hV16/YGa8ZhbOxEiWEcu9BE6IOP08Z4MmoDGi1uM+o4+AGg99IPf9NhKYk/Vhc96aLXX0RbNbT52
717nul8g7T6soQg47PwezaDRViDdQo1m5LqnvEyhwAcE9RfwFNqgxE3rY96GKF0zr5O5hQJfUxTg
C0GMZvmx4waF2m6q05tr82OkPo6tzBefCvWsqIKYuGHdafjYue89U/7a1+VbUzXZQ44k266pIPGD
KK37oBwotY014JtdfdUQ5HyLGAog487+EVvJTZ0M5ksT1QP0QE155VbYbp3C7A9ewWPEKWIdrIF2
/xAPUMaVEOj8poZDo9T+EWK4SBEMxk/U23hWgp9GogOSoHDkoaOB2cKIAT5Lgv4JGhXgcoZ9dusU
+jxxBdKICKhNbhzYe3IDOuJjtkG5zbOF0TePiA4geTyA5hvwDm2RDu+pCFBd6prPkB0uUJRopLuq
r+OnorVPIjeCN+B5kmWO8uhLI0z9nBkDUmvWEL79HNklEKOgkRn3UbZtWfpKiyIkiHyZPNGZ9Hk8
nXV/sP3Jz9cNHc/NPPmUZ9O4NRzBDLb7lNWbcmxsuNfYyPeUXpt6BbJka6YVgJn8zNGRM82SFNWO
7H2ULOSIxO4lb/N8y0E/8Gym+cRnxRPHWMeWU+5RhQRx3iSb+KywloY9qkGgbbrak/J3ECcDSg1l
CmzIwKNs5p25VrXzy4C74MEugvhftLtl1Cy8sPGObgzZEZTKxNklHRkSLka3og7kCbNLCA1BaxWN
/Qo1VN5xdvMGFmwGPxHL3gaas0OhxrFJ2/Yh6Ey5BktZv5maI4jYbF7iI5mifWg6YwSBa3KiTjp0
AoRhAHVdqUWz9bHxMZttdB+z+Zbmb9pG1oh4OWa8IM4syA+dOscoL9Sq9KTaRW5aLqlJBwR5Qczp
Vxe7cFGwqTwqEIgtbSUlQrY/zDF5qAG/zvGnq1gFtF/zFtyTwWDn91psHImbwYM66S4G1mrdq5sC
Gn2hikV3NwVEu+/tbjzqEH9d4+EojkHlB8vaGe1TFWfWkw669Im2rpHZASyU+cpH1dwXcvOSwj4Z
ur91zKwFqJ6/0R1TVRCuKBCzuNa6Xh9rv3VWuh+Hb016zgrL/drGoF0d6zE86Gki79VA6i/jDBo6
JsqFrDDm+zjBPLwy+buPgE8Q1N0bsqXdsrXd4DZ2DANiriNYRq1shIhy/OHLoMjSQI5RrgwkT1sw
9IL7w9ZXPZ1Z2Kp2snEQLsDZ1KvOrOCV1T1U3B3AhNQBpJiNv61Q0LtltY2kbIMnUY1lBPj9xbh1
8Zy5FgKpdcWXNv1nBPWwqjiCrvR/mQRtdIWynNLgumWuzr4m4NqFmGL31Rx7fdnEUQctPb/b1bzV
djoynTcdIOFL5OXGl6LvT8Sh7Uqwd4ZZ91UvEshBAn+hdVH6IAG9B3QbZ36ZQzYUj+QHLWo+bHMv
nUldr9adLMEMZONBCYhGeqCP7PEkOfGifJ0+sfpTeA6yL/JIg2YHxYLo0U3zU5Zp7kMEwqcDnijq
LuyGr8qe6HhbmEFgH7gAVcqv9hGJjEVmVMUOj7/+jAV/fx4Z76APbWfb2MzDRaH30bCgHhGE46Iu
WLDNugG6Zhp0EBxXBbVUc7aJOBl2qG0rr606VCDWR/YCNmpSx2zLKlFtCs9sl1TlRvVu2ANfhc29
PdW3zXZNRONWR+3wIiGa1lnZyrXKK3Jr1Vo2eHr4mmHeyJhp61Cd+Xz4OCPbn3pRWAr6HNRKbiP8
eg4OUgebahT5Y1nKdwtRxvewqDYIxHVfjdSLV6ifGi6N4yCyZ2TVRiaCL005agvPSY2TQ4wIFCim
NkNEDusc/0AmOggVRaYzpCmg5ZqPEKJF8eomEg3QygpwR0VcZAMBAPRvLH5GICe7uOrxKxvzxRxr
fRfZDI/kXOvjva1reEsUMTTQ28q3IaZjRO8e7grH5Ow1d4NoZTCWXtxYd47BmFXrvpENsN7Ai0PN
892u0h9D1tYPThDWW8/L0r2fMiilqcnIY7SguB5W7BWh/WjliVGuhO4MO1AIUo06HVwpi7UnmLmm
Zgfw3h3/cLAttuVpinLxob4fpQdofxyme+Q0ADCEwsMVyiAftkKcNS/ay4Cv/6RZ4Vl41arOUaXi
hQz0FUoWO+0e0TV8C13o5yvC/sdIXe2Q6zXxCoPKE4gUy2uAYMxkoyZ1oLq93llLTYAAobVb8xEw
8PZgm7nipnYQPiwhDTE3OQgU8b1a58jyUSHtcHcZK4ZxSLU+8ar07wWrk1M7xN6SGL35X/Yms5JT
Zil5JkTg1+DyTSBKmC9w2xpv4NtoUPNvJrei4QO4XvAfkbCwvdedEoRD6lE7BB++bQBGY8tsgrvA
AHl14yGRhb3h+NXWoczTN8Mz5GI+7FSIAY7MyU7+o4y8ta+NwBjUdbyzuzDYIMmBvJ4z4rmIXDnY
bQAKiZNkZ8Rp/YU8gjq0txHE+RZYbKXLiXq+1vR++8c2Ec8jXwaUDHPcnclBDRfwCupn9JU25ecm
9SLi3+3p+y/C7m+9v42dnVs1VeFozXb0x0M3IOkKKfTi2CMCsJGlYd1LlIRB5liO75l3k/ed990a
ix8Wc5zHJjGws/R774Qq8HIa06S5tpYDkEp0v+mDXW4jLcgQe1JroEYteDp1SNzRWur664yZnnHV
Ocgk9mkBcR8byOuOpxUEiofmA4k9+0GTAWvzNn209UrH77QrwU2TWpuEobg4jIv8DBC8XKPsqXgq
hfGNoI0a/4bHVvw+j9HDMVhpHntpOP4zCbWGCuNiMzfdqi82kEcONonw/RMbAL1i/TNVv2dZC2m6
wBsuju10J7PBRiYsPOO1iicHq7/Xe2OBbEGBChHcEhlWmAgL2/mJZGhS1WSqSb1WC2wn9WKvaD5S
75/GxjxA5iKVIFDV5AXLBKwrIUBrFr1zLBodS01l70oOwoChfikaJ7N+NLFw7qBHuwLDrZ9eA18B
GJrwBKZuZn+TwBCvQKth32g5VP8GTcSPfpKVayhJjWdAvpIDz2O+HfPMurWinC1bxoOX1pR3aZLZ
PwDsR32j27wHxV/DRdCgfKONTRD5410BfgQXoRg3PbG69VA90D/R7U9205Z8K/JyUh9yBzO9Bbb7
KCWEkWZBojQP6i1rApDhjhAkmjuM3Ibgh3YLBhswUeWo2kdwZVGwsDtSsx6yjyZBD/F2+Nw7/Nqk
3kgHPOxfjs1G1OgUMl2B2vbEKiH3rlpgoRoRimxOkQZnatNBuXjZKPdRLMKTgcUn8RlETffdY1lw
y7vevtPH+EJkCJbsrC3KRqMNeQ3p+B0oPf8Wa9vJi8zmYMGrT+ClVq4/5wJ/xeQlq5xvGqey1ohQ
okC4L/Xn0AI3HO5r7yqDCnzcePifgZFBDsprAwRdOus8olQc4oiVdVdnVb3MDNl/iVzrtXVF/N0s
agxXeSiWFNgq6fE7dyG02vtMhyCbj3var8CN0g1Ik7RGePYM7TXRPHtaULaxkZ6yKHilZRptEByg
XBeO1cYHWqy5Nn6DAMPna2LzIl6vpveSs1biVaGYv8he9w2gHcpud85ydiU7ZDoTvBjcYgHC3nEL
0Ez6LCAvLg0neEs9wKAFuNguURJ0FwcAapQa1MFbBGkApoN7wxSht/11ZGyE461MrWeJlc0ZFEzy
jFWvPGMHEu1Yrz05VhgerSjc+GZa3CdJ1N7yWKCgpYMyaI+Yy7L0dH1HvVrL6pPvO1+nXn3g7xXA
H0csjrBr4bYGyUtEyMiXDiCu27BOajfUCguXr/75j//9//7vt/7/+N+zW5SR+pn8h2zS2yyUdfVf
/+T6P/+RT+b9+3/903Ydy2HMBocFc8E+wrmD/m+vd0iCw9v4X0ENvjGoEZn3dpVV97W5ggBB+h5J
zwc2zS8QunXtneUqVgUg6e/qeAAMt2nEO1LnSJ/Lb622mvaxfhfERyBWtjGtsDrG2h1KzVhy4WOQ
bh3ilYNcqr0IhiLcTiqDcVj/0gaO+BKgEGZeZkQxi1bIxqQQCAEzER382PtsI+ciTVY6fuMHyBOj
elYdmEz7s6UOfVSXmwwPPTAy/dWblM0XkOmnO9bqWLGzlJeoR3LayYXGkjNNADUFffHvv3rb/PtX
z7nN8ctiDDlobv/61YMeL9O6SvD7uguHHZLAPqqmjHGd2lrxUsZImqjlRDcCB104dnlLHhyYJ0C1
dZSJ/dmrlJ52SAPn0zydrmg2rL6BWLF2YKwKXpKwNFeRFXdnAUnMY5GDJ2NAbuppBOkzvl7+rlzB
P40ab+Wqe1Aa8ZPhRLeZUQ43TRBZB9s28cwFpEH8h9+la/3+5dg6or74dmyUhnDG2a9fTufEhYPS
eXk/LdJ5zoDLz+wnZCiyKxRl2yug+o/0OAwrqW3okUdN5YVyLXkdcmgVm4H7ihhws+YslWBNw4Mp
kBXEGhirv5hNeRZqjYiX4p2M9OyZaTkkg/IOrkNmHytxG2hZeYtC+w0S9uw+U2z6BbhtQXcQe0ey
gTIs3tY5+B+plwaUYb9hipcfUTOo1pahDdyelS4RnIr2o5Bg7fckII+9B84Mq4vLZeUBRRjU99Cu
Z/e/+drGbcXNvQPljt+W9qQwZzbMPahOkp8bWx/opA5BDyx/9ZNhh9/Lzk0fanVApDAvWQQCMDTS
kLeLFtDDQ+rm8sFsjHKjGWO2pl4a3XXJNDoDee/NFG+0c1Nfm3YdfyKXb2uhnspGvaGOwtSD//CL
sN1ffhFM1x0D/xgUswVgyMJSt9OnJxWeLOYAKhn/nuEVBfk4vb90BuiVCWcYFk+GW5mvtAiztbY/
+czrL1rgYommlZCCjOIzqcpOKrEkHjvJw9Jp6eZ5vqiV2luIIkBo7xQRxGXi4kiDqIOa/9I2Tebr
sbetKgdVNoPlJDvRjcZRtx3jSGd2H1vFQoYDqq2QKNJ3thPt5+6/+UwGu2y2/+HZ8+tjX32ZIIDi
ts4d1wQRnct//TLjoNSNJNW9O9FXA1KxqbswgF+4NUPNRdF3aqzbxJUvmc7WtNYlj7IMgNLr7A4M
tyCeRRoxd4A9bvNdhTyDes6W6un66QCQ0bltoOUGBzJD4wNBJyNAOM0f5bKMDdC7mnp6Ndw4XFCw
hTr0VPvoQHYmRJQAtO6a3chllOfgsvHc5MpR5/LvvxVX/O0nZtlCZ8IwQbmr29Zv3wpWVLYv64Tf
6ZDLPVtKMAPUJjFK2JTKLXGi+jyKVn1+DfmYrD5RL2cQNCC6ZLKBPw/AWAdU8kSt7IkBdXA9r1dV
GWng4k6rJZUCZgz0HJBC9o9MVQxG/lY0uXievSqO6jShQ7qxU6Gh3ItAihFq/o6ajbJ1DhBKwWD9
zUZ+uQo1Tc7Kj2xD5WCpbWsvpaL3Xgh/tO/xGIauiOlHYOrixZ56wgIaW14JGS7q/eTt2lUFgVzb
PQWNqX4Cw1f8nPJNZFbjTjIUqii7nvUczwgEFcGagh0/CPsdFOMzZ9FWbn9vKgBJDiAyUrfYKamW
6usGKCglNcJykAgLfAl6587w9hD3zi9NHYJmfqy9o5OKL4ls6jsyZXh1rRLkMDbUpA4jAYRKN17/
/W/EZH+7dVzobbgGxAVcZmMXrvo/PYcGV8frbrCKuyAwVNRZPkdVGb7JDkWHXs/1W2R+QpTnoQAY
/HrBWw5GDOT3vZccaaUNdFPBkiF4+PDrSLdsdWxghpObaiEwruBi4V1UIiYFulpqOuG4DvJmvG8D
AVYRX25CpYiXZ1p2Bk0sSk1VEzuMeucIxXKjmmkJ8tHCYf2OmgAafUxJTUghr0OUmq0dC79yQgSF
nlmtw5HXn6DXQItjZVSWE3AIgapxn9iAuk3Qa5aCSAJKYMYEvYbaXHbjWewT9Dr3+2rddGkzXYKu
MwCYg7pvMxYvpimaKzdd/yZugX/tAeJ5sRoTSuG6np5QoSAeDL/Ye0FuvIBVpN7gmeptyS2KwH+e
I9fV1Q7qnVrsIMjO7fp1ntbyR0SA1XCaNm8yH6H4/FQ19oi6UUg3DkUbPIBz3UZ9DqJ1paj2Q4WM
AGAFYgn2i/Adyye5SMfCe4zb0Vx5Wp/cSNSG7pqsNfc0E6uRAZxn6vTUv3PzHuBk6GS1Xr80IRqH
4DSwyY46kJ2V9bCumNUsDT5+2KiD/HqMsnTdmuZwwi1ErKobx0cERdpN+hUE8AdShqyj+sj60X1B
ESNfRmIIgJ+AfKqoS2PXhwjYG6Zl4RM46VcnrA6VJx8BZohvdDwOrwM2RtC8gMA1y9oH5Ll8yNn5
2UOWjhVkAvJ2S01eJM2+alE4Tk2IMFu3VaVvosbKroiwG6tMT8SdWWTJjV6IrTH04o5MfejVK8/0
xo2lbKZdVFDumNy9LpEXM5d7CtZCNAjshgnfU8AooAyZstW9QG10qwMQjsWSA+q2F00a17BkCOpl
1d7yyuJHa8avVjQ6wLxW3hLbdPu2MKxqayeVhnqgEXQNQHFu8rDJ7v40TxLv+zQvtghYtOuihSSe
DPO7XKFRUAYJlWQFRJFaBtHGKpG4pWCjA4NwAPnyEU8pJyyQk++HL06WrcYhGx6jGAANp+AGci3Y
sWN1awOgkeFFqsgNWZKvACzqD11Zl8jAdW0X/3/KzmvJbSNKw0+EqkYGbkkwDsnJmpFuUJIsIeeM
p98PzbEpyy7vri5Q6AiIQ6Ib5/zh3MRFtW5U4T6iTxrudKeMcJwpplOiEZ0Hkmg/WxqJAqsInW9w
qjZpFhg/g86961syMnI4cAD30QjCaAegad7+95NQ/321ZNdgCF2wMFiqqvJM+fuDkDBU1Wqj0mMY
rxJiHXzSS5IygNzUgxt26h6pMCIisq7HOyps+5e5tSoMb1DJt+xSfYz7nP3AUGXfC76VgMuMt1sP
MPwBiWo/2tuLxIrUWekQWeX9p3c3UlSlWwxs5RkWjhjjroOmya77CB308bozpuTSha32IBsEGZCH
//4Y1N/3pcvHYAr2Dcs/y5Jv2L+sB/Y4gvN2RHf5wLTb7sIk5ScvcD5GxIswgK7N6GXefvRpoHvG
qFe/PwzkiDIF5C9//WGJnh2Zsnj937dsqL/tc2zVUR2Hv5zDw8P4x5snTFMVo8Eovlw39LNv1yih
B9EXYsLpEpRHbSfZVa4vdn9WyzW+VoFS/bM6QLfxWi30LvqC1catdxO3tmdGVY5G00aGOTPbjV41
Ey2XIt1MYYNwMCkPL0/U8EkJqo8zjBAMb+igeeSBanjTcnbrl2OR97+8jsv3h1skxGRN5zXY4MVC
t1xDUP7713mY5jGqZzPZTz5UL3OtY8rSz1ht22w0CSDZT8M8YKi7EE6GLnkA9FZ/uvXwFWMmP6SN
qyHwcW3UoDJE44iVU4jAdMqaAwu0CJ9NkVXHYWmVRXkISARP1hicQkPgVfXX+HwwE3jCqvpNDHf/
/R3QlujC3/+7/HgdG5UQQ7NtOFl//+9CtcgmMlnB/srh0sv1NSJDbN89a0FO4hINlXo5JHPQoANO
fT/lcNoQqF4lFiqOQdcjzCdswtaBpu8mtJxD3heg7v5SvrVLTphT/y/fZv5I+hIN+OU/YwqN/4nr
6hoRHsNxfo9iCVx9CzsKm13aJcaxwy58DVIIBNtgBu9R5iKBB/DcsWuYksYYrWQ9CCB7ixYjCego
D99dUaSYHZnWRSXn8JqRF5Xd8sLM74KQsIssFiay1E08CEQdI3bLY1seyZh9A2wV/8zKC5tGVqQ8
0MlI+c7nRWp4TWSwezL8tN1moqpObdrbR5LIw66tjfkBbnbg8SjX3pZ5+taPfs7zxzyagtKjRTKx
LC9qELKAoCDZXwDan50gKY4av251CQ91KFAF3XlWXmt0Ny6yl6yWxamr5j3s56+yXlbJRnmY+sr3
VLb96+sVZGWzTNmoY7/q8jzYybpfLubY7a6b4ubul7qsz7NTKyrPHCr8JuUQeSkT8tdOS+vs1zrZ
RzHrYvFA6wlY/POusaLmndAR7o6dVnUIBCqIKcwxXBxV+JlOmnuw/TTzFJca4fpE9ZHJ65T+TpYL
pwjWbaBG7G6nTeo3Fq5qczKtEVBmRbHa7NnuQvs8G/69ZYSUlqou9dVV0woTrxAzI38TGHeKkf28
9RhM8RMRbJtHu5GwX2QkiTj70NrYLMs53GUihNMRLejMs+xhpFWyJzZOAHpplHV6YmwIXYUP1ytl
7rTNpmn2rnNE7HjjOb63613UJCjFLeO0xsk3qqvam+sMhV896vhb3ia11TnyIHqWOzmrMZf+JUqD
o2MKs1hDB8SRovSnfSqu12kD3zhh3fImu8t5RtL6qxYhzaMs+qFjLKwdcJ3LLchDFaCnkVraSY4K
nEDZ1yV/E3lXsk7XoCOQ677I/pERIc7hq6EnP5tp9L/oRROdHLTheMb0Wy00jCeEHo0nfUYKCz8J
d9NaZpivRyVZ4diSPcouYAx0KGy4kUaaVmy02Gh3bo+acJN+TYc03Y6zER0MRSs/pbPPBsROv4KA
bDyrLbQ7XEfHJ6Xvv6mVn3wFF8VWIm/VixO4yT27U2slG3Jr/NlXtvIY+UVymps29eQFiIzfOQuc
seinC1J9yNiP/CnkRVL/pShdHfXVMd2l5eDuGkMp37HeXk+i9rda2kAtdUnjKO3dEFfkHjqCgWue
LvFBTWwBx5qPjMijWJVjJKq1z0PMV4P8UbaqVtR7Fm/+O1kMFRc8E8ar16lqvsMVMZqL43biGUOM
aOtrBPJkscprcQ+lcX/t247ws7EKKLZ+o3+Xs9mlreww2TXXvIWrz5oyGk+ZfifbrjU5TIgMxNv1
Vh2lzY+8s2C1sty5nvJ+hYgItKGGRZN47Mc9LzHRmGTdTt5HVwjjpBv5xz0PlnMPnDi/3vPyddii
bVBs5FVTEwT7bNtk0pcLLAd538Sbh+t9/dc9y0Fjo/zjnoOkRrCfvNt9m4/bQUnMXVe7h5LcHBy0
rgTYofRsLeTplHY1sFVyImVkm3tXtjhKAVsxT7F1u/ZsIXXEphPg2rbgQpY5BhDVWz9y3hI9xEha
1gnkRcOTPL3Wlr0mVkDt/FxJvDBiAdCT57ip4HPUqLyxBUmf4V2mz1WGI+XgPsoOgAb0jYBKtZHF
UiTaE4NlRzkEBzDHG8Ih38q6xiFZ3EVrrFCnQ9Gn649hzNuELbicrkJ3W+vTZxGY7f2kWrtbj6ya
Ov6bXbGXc3Vz6575RPJ+XZXlnewnh9bBiB2bGJuDrMtHMZwmI/48V3N3cPQq9YjsxjujHc2jSPLs
HIw1O/XR8/Py4CQF9lYiz1ZpWE4/wnmb5nbzc0rn77xBa5+cguRCXPs5mHCE7+bG4MVSa4PH0UdH
Ju+17IumOuSKGQRgljedVvsamzpC/O2cPckrj1NhHuN4tA5IA+5Kx0JeSJvtuzYOf+iDVpEmVRC3
tBzzHLFqbI0yUGHTYZk9JZW7Fj6YB6XZVAbCHCkoi69OIC5IaC/pT6I2zsiHHAMUCCOt+EPpgu8V
zq7v1iiStTFM/nODPqWHDYOA9jF/XBsWf3n87bpRFziP8CGgzYXh8AmUMARnFUTB366HRTd8vqIp
t+5UomCO+vm2RgPE81MsdPJeZcM99epXiHkrv9eaz24D1T5ENW4viGV8cg3rWGXLrLWrrp0ZoyN9
7NX7PErI5ciRxCL9sJqefVctjzZm0hs5IMt3sxY7X6CWpBjkDM0BmL7zMrvWg2yfrZiYrloNl7Ak
PA+7Eb/z5UqZGyD0Zdgv/OzawyjCZFtptf/Fr7fXgbrTb7RuLo6qIMKFyd/79UZAza6UnA8u4YXg
rJG/WRfLhACXjkXU5Z9mJ5z2GlTwbdZ23eeknFayg6LDz8O7L7tDfKl6ch3Mp+SlGhPydsOu4SEA
A3GyUMD0ZINiNluXp+Zb5+jGzkGqdBcmo/JWGPzll2sicVd5c+ikpHBB/OCRXF0/rgJj9RV4l+DJ
UnCo8RcTYTmijkH8EEj63M5WsBvnst7jQjJ9mgt8VpYPOsnQVUAAMztbs+ICwYu11cyS9Eqy6rWa
cPCIwBPsiyDBNuya+Cb7baKdQDzLInW5CMHIBjWwn5URc85lNa2V2Hwql4OTsrer9FjZyOUzcnsa
nO+hNTbXBbXMonlXoPuzloNkrx707sR28ixL1ti5uG4MLMNFoe3Y5qpHGFQrG1TMa2ooymMSlHeq
3wdvo13w4UD2vMYi61oF5iSycSNbrSxIPYXU3UEGH0GS/kxLR1xkaZlRA0Xxmi8zIk+HsDrxS7Pi
un+SxdMQv0lIISewp86pM3t2p301avvB7u61pQGuGySyX5qVsdzz0LcOcxnjYQcuyzn5pvbn6RRa
uOzM4x+B+mUwAsS+uz4jCObqyTq0w3btsEbuKl0YyRo7xp3WO/qlgW/yNNciPOuZuP/onCsk/MYu
865ljXghDM2qxelmmazJ8SEV8WMauekTqXEC/qH7o7NS2rTOyTZa2/A1kxdqjOJ7V7bqBiS62IB3
1lHisuK3NFCsTaa4BcY2FKsBSXY/TMqTLI66tgeDxi6q8M3nfC43xZQnb0FYk8lYTL3YSCdvuCU4
u1r4H61xOiYeik3TQbb2wv5qFGF9L4cqwWbWBYyFtCofCL68yutkuVEd5U1ly/xQxv/9pmRrRvRR
3pSCwiebhaTa+dMsThLlecV7LsWcBPjK503mKhYgu1xlBH5BhgaKT4B96WRLMYHbRNdOcs5o6WRm
2exVbbDhlX4NLCl+Bgcyv+qg3ZMWdrAsiaFgi4Yauyw5qn7QZ5FcS2k5nfSgGB5km9+69+h1Ofey
pAXiuUJa8loCVfnWjbZ6kW15kH1TQzO6qoYLHObJjRjD+XoJUacrfhv+SWqDI7Bar3J3AhCy3Jzf
FWgWqKlzJ1tz1vmVmhnkaWQr/u/8plKQtl0gXi3bTdeZOLdWnRxIjRUvs2XHu0QRqieLQSras1P7
77awIr7F+JQGE2pjslG0XKrQG/eYN0rxMiZ9sc1jQvSydfD17NRMPNGuY1t0Upz0RXbNcqTKCdSz
cV8uGnZDv8HxISX7zkQuCgxH0P9pPTSXVMdaIE0y1SO/3lzMCp9fQDmcxiEYiwnHhu21sgpdmqpG
fYiz3jgQepiwhFvmEABBMj17r4fwMM5g1BFHzJ9Vd8guVRRehKIqBWDRmRc2VcdOaGk1o6a98ycQ
Z35WFc+yDqOrL2amAcRaqiJ3wDR+eRGa5ASTCmtBKxqevowfVaBTfoi5oyzKEVq5DZNePMkaNWSv
N5lpspVt4ZQMD4RBrt1lj2HE8LoriSTJokPYE+H+/mm2xy9I5bQnWd0qwBr5gvZHWQyayoBpBF1A
FuVhqLUXvU3Ts7ySO0OviFi9oCxxo/IgTA/vDY8vSvowGKPY6KLrNzxpqm3eFrYnB/aFqjwNP67/
26ZyZ2+CbA4sj1nmWNfukzTeaeGUP8vuZk5iVhOz9nH7TmDwDmS+uQl+U2v4ovDxgzXOTih727r+
kNgLMltxjrcqeZaM9hYk33iWpWsVhhukDcdxB6H2Yzg6/zrQ8alfo3RwCMvR3qQGPIcJFOxDHzvZ
9eA3zmK44B/drkBmJmuQuxvH/KOf7nbDtrMx9nPDMvKGJFDP5LPbM0jAzEvGNPzuH2SY+dYujP4/
2+V4luaMl7+02JLlsr2KFNFd18LNl+7ot6IU0bkVoQ4hP7N0hqZIZ7bfr7dWObYBlunVrhgPDhms
+0ZXf8qUsOWESLTVtbWTKWF2becJI4Knll2o7OXH9us0oFccZIO7vXooaepr30Xto2u41WOqp58k
EqaMA2drl6W77Vg6ScmuJgtaJSTjYnfT2UqVOjuFvLYkSRSWoID+7CI1tpIxrDykcMbNNBTJtLLd
/AHdw/ggAVLXOgmTssa28a7mbnh+AxApRxTQLeHwoSGkHM4GkN0c4gy6f/qrbMViDINjfB3SZAi2
Y0CcrlQG1DRVrRDnMHE3KtmxB305TKhfPARZ+W3S6uQoS7Le6bSPobJOHoSljN7ES9u9qaN1HCFO
fTfZTf9iJl2zaauw2Q5L0VBU+2DFQbSWrYURu/dVbRxlo6wq+95zdaE+yhJ+OcjzTllxhwf7r7MJ
dRsFtfWIU3b7pCTnTsuHR3WxPx8yUuiu34qVbJN1VqBgYxUNBISW/rLOTc5t3WmnPs4ut4HWNIqV
LP42UM9N0uIMgg82EKaYP64kB8RZ7u8LzXHSS84+AdEFlRBWYO8VJdfucn+w/nHGDn+r2j7or5bo
EZE0ohQLCwF4wFD15kmWulEx7zDG+CpL8gDkf1rHOJ3v9GxAqLt3gqeeeOoyWE7jR62y/Lojr28S
VLeXGdvQNE/DoIRPVghIKs3xgJw/afK/FCNr7Rmh5SCByscnD3Fd36W6rpxlaRrg0Y6D+kmWanvo
T3XhzLuUzNkpCkIcJZdD8teZGbndrk2qz7JHqlYfPWRxStO1aZQxtoRGiwQtJKAZy9qVi1r2ZahS
914sDdnSUBiAWRGEhaZfDO49ZOOPEbBdf86lBl3HTA/9AlHQ1dl4NFC/nLXmKVtgCjaP9n1TEkaR
HWTdsIgBKWBhr4OaQjEebXeb22fLHNdWokWApXPjIg+DO2LDhofutsdQiRd6GkJnATpPS4sBf3HU
CanJfrIVcOFLjyvbXipr5a6FJYrl3ElhLVdFY38lG2R5aVX84DuYT/j3IV5CuTtoz7ezQJlCr1zq
lIBWI3F/bb31GwvzhNnNt3AYqs8EZ0mH8Oe/kHfVniqykbK+xoOesFlT7sUYVZ9DXpOysbQ+9R0b
HiQ4eeVe6m/Dc1xq7mqg2Q+thmLNjI/TGy8SCKAvZ/VSJ89knWyV/Ya+Dn9vddzhY2xR+/XaHUJt
p8w6JLk2RCQJJf4jAJSNrLrVy7PCaoNz5xjNzjWT+cVI/bOCSccfywmQyUGeYAp/rbFrnHyvVuQ+
f4ku7sKjUqsPqc87RCT/cvK0cWfMepxpIEDC39RaDrJBn7Xw6P45wuF/erlSgWyMW8B46LOnFWO7
G5xKfeFPqeyGNMg9WUwbkMYmYZuVLDZjwmsaO4WgjrRurSvadhjiGOwQQ10QjquKX96d0urqi5y4
jisCq0sxtJjYzYm1+0R40QmenAcExjZlqI0XdyEHJSMWocIMvB7WE6lsvzX0NxTDkDRMsnKtuqnx
plg50Volr+C5VfpbXTafJ1NPHwLiny//MkhRJ+HlhWadc2y1FSVO2Ct5QQDqkl+MF8mTYfZYsay9
pVvmNlO0fDeB8SY+zuIri3pj8Ga1LL6y2OKnup6zsHqcptQ4aqmrrJGBmt4FoknrvjOzEyGX/g1M
Wm7gmSB7haWhQDdzx3fXQbQXwafspPeK7CUH/1svXYELkqtWSDQk6d8M5SxnKNvu47Ky+Ntl6dWk
Q7GtlEH1yB9ml9sh1tGDK8X5VpOprOMrMFnrujbLk2zAXSS/QH7vTgJh3/c847fMOvOKS5i1z6bK
3CZkPt/7uvHSBbMU25gYBGXrnGKUYO/HHsvzK5iJkX4dJ69p1X6MVP3sOlJ2SP8aWWmZfh0p0U5Y
TD5ORbuP8Kr42uS7EcGqnzVOlKuq7K1XE5WOTdEP0bmulOSuVkZt65pW8UykhdyW3Rvfu7lbyVFJ
MX3uwjl6awnGe6DKwktokFpVTeJ3kGCTp7jxw3WQpdW3aHBQeSBzlvisqErZvM+RW6HZ0oT3yEX2
B6cuPrPpz7xqNIhFYbyE3tPkfGHDCaa2i34uRicJrLfPeabaa78wowe19bW94yTWvtBVkkTg77Hp
HcbPhlVgY8Paqir+544FoVNN9+JXavHSQyFYl3iE7FW3KF4EqSronu68Lo2wfBmmQdy3uCXyuyte
ZA9zdPbBPKUPssqq3WYdO054kP3noDd3VaamnmwliN9ekEd7lJeSVU44eljtdI+y1Ia6C98IHxM5
dxTVytbCUxlpWG7GCvQCEGz5RfYdi6y+ZJEJ4ztSdMx0ouyF0NWlT/Piix6BkTaQ9DnWjgO2dobU
0ajFl8mfUPPsDL4UeHm8l+Kb7K6oYJNGh429LKLLYBft8LnQu2qPs16zldX4mHqtEWdwKTLtUGhh
tZGT9op5LPgxvlh5CyVPNw5gyJKnpDDw7TEAdzd2jz9V0fsshRVrNdHkp7IFZRROPSSvfEjWVlB3
e1S8FBKkS/n/OPg61XK1f51ADXABjdsC9ZVFsaGF2Y+exWusIkbWqaW5kvW5Os5eGQz6tVudj790
a530124Wm6WDYJ98niJpCU4S8Y8oad1VY6v4JbSz8SZw3s3Rg/4khBveW1YVrublIcr+oN+5cDM2
smhVJnl4AgUnWfT11z6w2k+hXhuXMQsS0phM1lsmZOIOicO4X1nk/L/DZveElhOcANh0F6uu+8XQ
cZPDOlE8IdbSb8ekVe58t+ruIHc7Wz0qlcd4QvAthOP9xey7iybHzwkyUENU/1HmWFSMdjug0Ir3
cOm7+cUup+6AjPW0j/2mvc8mBVVhrEg+kSD6kcV9+DMQe1PTuY9K1V6d1Blxo+G3pywksziu1B3M
gO7YhjNurX1ubiK0P1/E8qDg7X38plgNWtbExPCL7PeJLvz9pNSB1zaa/ppHrbMvK4IQsjgBKdsn
ShJfi5ic6nvNbZJrcQj4lWZYn3miiI3XVIxky/U8Z32l2JrxSNEqrp1t0tX7CiPFa6tVB+3eJiJ0
HRsWNvu8NMRqcBlbWmRPmknF/nG5K+g9GbZxSn9tzUyIpJ0jUKFcWl23jPaBqkzX1tT1lV3Qq+La
OqexvyPFDhljmbm2SYRgCa5fW00Vp2dTQ3BcThVGQt+JFh1VWWRtU3dz1yBbsIzNx2HeaaaPacpy
XbXXxh32bVC1pubQOGW796f8Fe+hcVzBsmzO8sCf9+Ms1u/tZh5Pv/eQ3UIorysSeelOFpsSk+E8
NDFNWuwjM0Nzzu7cgjMq/XsWX91GHMWKtlWA+KmslP3kISjib3YEslSWZKOloD/ZZcM2XsbfusYp
sag0Jhd2q5NnrSZetBxL09vcDc6sd05oHpvIZ8WT3fwYzm2FVo4nJ1YzHj6rCPZ4Bsv67nYxv8B+
pFKKh4QX8l+uD4WjQeQojzey7+1itpYcTKcpT7f6LlCyI9rVn+SVb3NHueasCYyp1znsZ99WoYou
divyoEQ4rYQuLtnTwir7szpNQ7NdybKGVcZfpyapNPRbkBzQlcwTACxO11PZtS1TZRW2+PHJlv+Y
rk2jneYHpBaWS07LPFbQ8VYky8akOEiMuNpGjR32ZujguoPqHqqAb7ksWmZi894UFmdhusGnGg83
Wa+Ojn6oasE2FvDVu9pABbMa4M6gnI3XjGiArE8ydzzM4Qg5UE6OLQ85EnCFxEDY0KqkAuShbGP3
VC8HWWxbs9oKH6K4rBuqiiQ1Of5yJTRhEJmK7XNst/Y5SRuvc/X5jkXYIDa2NFi+3W8IfLGuJDn7
bNlRtqgRto1L73AZe6uXZ66vfgyTxevYOjCPRoHm6rcqbXbTpCknIA2pY2RneZiMCMGq5SDPZF1E
wsgDB12vf2tAahwC4jJWdo6VfjeJsjj+Vi97yKGkyf1tzXb5esV/u5gcq9buNwKIS2SO0G86+NNW
LPaI03IA1/VxKKWBYgqt5GAFYlPL4q3PoAdiLVxl2GmNHa9M1YwwlK6Dg11m6W4Ig/RT5CePklIy
N37M16L9tYcLGP2/e/hK1XrT3CIP66Ig6nYtwas2yE+asDeGjtfurcpOY8QRbuXbiFpLur1eVGfo
MdlJ1l8725OwvT7D0c7suvYBrXmYLQaOHSOxE5d0X23vsaUqVtVktg/XyjJvdgD6FiFX6orl0NRp
tOEdW3hymmuDauMfk6CmPYvFxmnxdhqVSazT1O/Wt7rYCW37Wi6kd9OtSVWRU13JkbLyl3ZZbhq0
MH6b7l87jssdyBZ5kDNaqvNRdyvyq2Nhl32cvMIRZptAQPNcMi7jqgym8jzixkhmp6jEXQU3Regh
RdnS+Y3WeUFbw63kr7yVlVZtLaYgkx57SY32qT40T1UkeJZokX1w3IRwyVAnj5rzLttkDYjTeG8T
eVzf6iwTH48oh02nJmb9FIIVeCqeZHd5SHWXbbtw7Os1ZJ0RihjRkLDZa4Uz7NVMgIHJsvRMMC49
N8Q+9iEqEJVfqAPfXYejbJF9wHK24LF7dJyX3rIB7qS6LXodybAs1Y6FmfTNi59h+GtWWOG5TvCc
mdH4Wc3ArNdm1pKHrjClSwMAEnkzHacKUj0bx+ABIU0MGhUYmAmvzqshM6Y/INqvIaEMwSrtBrBG
ugtmyUBQII26F8UnidfrNdIdNtLbIk3ig7Lsu+AuFRt9nMaXsgFMHlko66tOcrjOhNEpwRUfwceO
n1+a5Rd/zhBRbcs73dTI49pTWpId+rMsz+ShiZpibzQ6Yk9BcLb+OhBag/s+8ljLIkfbCaf5LBtv
9b/1nccqXLBt/zrHbWiYOP0RT76NnPtWL89udXPpRKcI2ezlDn670q1O3kwyI73s4EL4V1cnN6Jd
ZeUIbQVmc0YYFqN6O9C3o5M1mzqewe9nj64NkVMpWuelzLWHEvule0Ei9aXp1Hk122161w+Z+zL7
XeMRd7H5DGg1msHa6mz/N9pSdBcv3VkBgiNnivtaxTcm/CobTaSCnnx+Luy5T3ViltiwBfzU8V7n
6C9ytmSgwDLIsjxFJn04gmhdeB+j+5r5+Hyn43CRJaicz1kuhvtrKTQIbDnjw7Vk2ftsLsSjLLkJ
ERIL3YBct9/An0MbHtr5Xh40gLCb3NcFEAXq8sr4aKhBVGK54jibVpidBcN/aUFUZRXwhNrfZqjQ
CbiPg3CXpxFm9H/NDDne3eQ66EsXE07oTpmxQXvMemgB3TwYhR3vJ8OGWdaXQEuWg05U5JxhPa/5
vI2wK6Wu04OdXs8j21NKsm8cGdqqtiLo6tj7PHSYJsXKeBLRNHgZka1vqPBUqvWtRmnPE0mmnXSl
tC9TT1pNNlSwzfHtFJ/7wYTDObc/IGQ5u6lpi2OGWQMigLfTGHj2kbRuM6/jQCuOrWrh3TUq/gFL
B2LOECotsy5fwh4YOCt8fSC4V75kbHB2NVbYnmzNIBee6yH7RDA6bdfdMK+cLmqeyiWpisrMvDJt
XBz7wMUUAIYUtiJdLo6N6s/XQ5IPvxa/KbOVIfSrBHdEheClLGf+XIS/FGXDb3Xp0q90cixo5RB1
bjc8W8x9DRxoDEMyHlMWbuxQ1LBio/hRNWuYMFVTfWt668Udhf6SdKOxT2zD36Zl778p0AhGoDTf
qhnJ0byf2kssMv08ku1cV/WY349RKJpdEMBEy0F5oYcx+Ae1SfCKbDT/QVsOvDVVl2EhssWE+zdg
YNmkNwOuMTTKbizRPwhfx0c5hzyEVgQIPNhCSwWXFhoz3uZIGRr69EUvS5Q2SaTjCtXFu6gHEe73
ZniJ0XG4FFWI5mvjW0QiKN4awqWYGS3QJx0TpluDYpnVWQG4aVc5yrl5Y7/rgY/WcljbdxbE4reh
+2Yt1T4eUIduCQ6SJahWIJiDvQrXFQWsQcEd1VJOkIeNzRBkJH6WBlknW02V11zE2ukDHLZao0G4
UrLZvndbEOKObUTfxJQ+NVWlvJRAu/bNbGjbtMqV99xU1rLDhMO211WJcZIj/RyojrRewWbkKVMF
+d0PK4jWTFntEv0+tkztnojksA0yBQeRv+rkWR2H1XoJZ2wnd+rhEPJm1E+jwxeTsfJg1ql2cYsX
WdALHhCrDNDfYSzsP+x66pIN++50Y8Dg826jqmV8oJf9qpl8eycb5K34YB+w8AkQmV9csW2o+ErX
hJ8mPN/v+1INViT0CTjX87Szq8beyG6OT4rAMlzW3aX1/z3K7KPqtcN8SdG1/gFxov4BNgJSHzo+
yWSSTrf6LspJFM+zw+sg3WRDkgpxIsR6kINkPf9fRB/aYQlx2fo92W4i7INjvQlTvEtRndjdoTtg
/1CCBvl+1Sk/2Y1ieb0Lvk4PwvbQ4Bi1B5ml35tl8zGaT/Qd9PBPPeh+MF1wvur8SQVAe5GmCU1c
nCIfQ8+bNKBsaPvxPk8T4WmpChi4cc6TiqqaVKSKe20XiMg5y5KsX6pkL3cO/d018avlBYA/wwqf
y0nzH5XsCZAwlJflMGPJ5MXVGG1lEbjoYqNcTbsqnhG2dLpTo7bTvTlnCFmSdV9DqZoPsjGyx2mL
C3O+ka343Y53WY4Pj2ytMxS9JnBcslFWwbQAamtM97Jk+sQY/Obk83qTa97iN50udho9gFIvBZC+
lsWbX/XV6EaWx6VPUyntWnpaC9sZ4Uar07PjINupKRiZsuWdnxVYPbxMjK/TUpJVQtM+IRObnmX/
hq/sDpt4Vp2lhwOM6LEPDQL4TOZCpkBkA6SYho2OFl2wx2ILOPL0KdPHSVjsHo3oTF5KeNzQ8Iis
ncbGdsVz83Gs+xJwpZasp2zCb0/pcQno3oPWdB+So8XD5tGG251OE9nWNLN3BtH1rWO71tYo0vcy
LhVA+payDklP7knHHhACjh5dn4e7Ckfxi0Og22hRaFY1Q0fjwhgv8kwxgRtVJQKOmsWfNVaGDPv2
chE9dtfEn1ilCcUSOWNJHoSP23HjG55TaERxkwVJvrfHx8lddkQu0r4B10cCYyqOulbP61ctguWN
fMaR3/+4Asb2vUBi76kUenAInOyz2wdfwzhwd36kuvvEV4ht8TrMKhnxLZpfzWhKd9aCZnCa8RDX
Jf9X9HOcCJtiw1xNyEk9lDARtyGyB4kP+rxSXzpd/eKqmrMSIMI8o/OJdir2qtZJEIkJ4M8QdOt+
4NdDlCDHc6rFtgvNEPHgugL5c/KEK20OIQCRiNgAerYhnpZj45Hp2AxDx7os0vhuBLa4Cov23BGO
D4jY/5GYORKzld5ugkKttmWrZKvBAGCqpf0aXUmATtFn1ermr23V7fAvPDSzea+XtbhzG7CtLE79
xo3qfKVG00+/+1rnqC/z7vsDKWw+i+YzKoO72M3f+gwwiVZ2UHGLJw202mqoMZfXlLcgT9ZmXbGs
VC32Y6HxNc3f0f3a6nwyuYtp3mg3PwTbBO9/2Dqv5VaZdA1fEVXkcAqKSJaDbC+v/4RakSZDk7n6
/YBnxlNT+4RSN0iWJdHh/d5gme+oAZoQyjG7E8JefDMdgAwUZQz0pcwhWFn/6Im+QPhmTekllQi4
4Dti0n1dMsHOBWFTTZ3dEhtm9RJTt7MyMgqmqj/CFv2hjGX52kd/Gyx0j4jQ3hTQUdYJy62eAJCK
ZDWcmnImj8XZqZp+g4/Jf7I0uDIBL0CRHP/kaSxv2mwQhpa/9sOgvRlOOMCgDJRIvGroQnYVzga7
iTEAxNM8Ey9+M5cprIRKEldW3MaOzCcNicx+yfgyKPQOxwQ+aZjEZ6/p9o5OeGJUSSJyzPG51xLJ
4rNrjomN6eAw9E9QP3amnEdYyGaoVa7iq0lSwLTr785SUbCcq2XXR6UMRTqeZQ83F6slSrPQ15Ve
PY0jGrPKLCG+wuvCtp5qf+IQoVJTJup60uIGUhmSyL65DjRnUnNE39jHrk/wzkzUwIYBKbBeOC0L
OgaTCCBfi0otZFvuBmOvsHSP5BkM2zebbobFoYapJ9CHN02i75u5acM+wzj9cXvYoHvL/f86t+gq
HWVlD8dW7c9VDdAFO5Jnba+ibac/XyAmIyiNdL+YlvGI2KNE7WxKn6j3CR+NpQ2Fl+gHq1cfVb1u
QojkC3dY4hKXwv54186QTHp9/sNcZSOTWbznVqxu8qwMfGa/OLR1zBXKOIhqhwyq3P39Qp7T99Rl
Azc7TeKX+k/ddu4i6n2dmt45Rqu6d9LhV93y9QhveapNGwPfGu9mKvBVuZpkD96jzLME/2CCV23x
WiZLs897iMiy/1M4eJZA1HWwTa3r/aIk7uMgo3OxuMo9wuA3mpOLZvRvpdVVB5xLvndlruydqOXL
w9gR95/hQbXFQAmfQrXWVvc2Gf6JpdnhZJjYx8ymoFKP/SEaZBnwfrNLUUxHL+EDKWo8W/TCGh6a
ig9Ly8VrMVLX1xu2LpE4ZmlxWACUT7Zor0VRYe2TVW9jrQZizYYhp5KYKDLTqGhmh66KrrLGVSLj
ZlS14amOtI9Ed4BqWnlR2W8E/TIMe5SLVqjoigCzz8xzLjC5kF3zV2hV5ZNJbajyLy49qT+ZKdHk
bU5gavzclYZ2wqFXxr21wwG5ctq7mov3xlQT3zMmtr5ucUscOz5IY8RfOIabKr3irGssEjI3++ik
t/h95s6B017rLvdde7Z94ZUEvhe1e6go99x6KIsybrtbafWgudiRYKaGDqsTKp6Ubf8Gpp/6YrA+
jCpGkQXk9ChU7zTmeJ64bVgp8x/Pwf/K8r5bY0H8pzGeSypPfiIoFzM5T8FsQeerdM8NgKGnEzuv
nOoabjZ50VzSsWMMdifzQHiG7vdr0qeRa+8Iuie4q/Jqzq63S+uB7IwMcaoY08t2GISVXqiOXvJC
2kiH7QIa73B3MwQWIEt+YSt+38m/qWG9W+P8S+odNbDEvELGvtSoEJ0ZHNG03WaHD8K3lrDRvVPm
r9iKW7eJ6d7vZC5PddwWT8UMD09J+mfRL77ZF/m+YFG30xFmYYqVkvCljXBpCzvoNZKVG10YGAK5
2UkWbnwllibC7cdILotXWOeIlVookkwL09FAoZmUy6VKs/FUYoJ8hRpuHDUh5ochKWIWs8haocc0
h2EkGJFak7av08x5Kro42cfyoemR9ZjCpphKACTeGSyJy4acwwTz32BlQQZdplI3N6HEW0JYr7bh
ERe4iOatbU+DYpM3UKbuW0fRPpCO1eO2n+Ax3EMDMmYimbDIV78tDTsnrRmqD6WhJupl3XSuLdPa
IXlt/Y7h8mOyUPok6Fo+kBV3kJPhPsBTJfWvF8YHExjJiki1Pia778nwFSrZmhb5GeAiHzGGKD7D
+vgBns6GLWuGD82LBr+AJfXhWVghWYsrP+KKIQIfw+YDCdmEqTYWb7FihAQO6jf8Jz0ACSfabc1U
LPqtVFARTcnH0mV1gC7JhNMdd4fGnJhkTTNMbPbEUWwOtw4T11vL/3qZXHmAcMZemQloV3sFUsvc
sR5Ya4MoeU/KIpXXLuMjG81gsHmXWAxlWHlPIx7JmML0sbGioLj5QI2C9huToGdPphbYUMYPqqq0
BKe0P9whp8SMNwga/+pOTWc+DPiJ7GAK2QFpWIY/aEb+2Fij488iM/YZELBvWMNRrzKPTPJ0PCz1
bcia+dS3aXRb+F+U1L7CWXzLk0g8AaT2Pp5UTFlSUR+xQsfRr1yebHNmwq7kHAAkwK7DuZvCFDtZ
dUj7ADFDdzDWENS+TAMU8dmjPfbV2VtIWsXakQyWevmn6ityRqrl2JDKt59r7x1y8K6XY4rwhfs/
WmD8zo0r+FdsuCEEDncLbG3H3kdZEvtRDtDaSnxwBA8PaYpkSER4fGlj/mQr2U1fh+44B7iyi17u
erxDFXzYmLgFwgcAAbxYIyvovcLx1aKiEMn00KWR/TLWHqC6VRza3qj9sQLUqLzY3WUEwPktleV9
m9T2bnblEGLUYT+kQkv50S3wFlrgMs1kQC1ZQj86VXotjQaSrnGdsabbD9acXtB2NEcW/hbv7BHf
tOak4ZghlDa6dNyqmEPVv0xn6QliE9ZpwIomSVIg5NnR9l0XVccqFnlgpm+trTVP8TzpPojaP4ze
VJhHMYel5Q/zUPtJGyuPdt32t8meFL+kXP/QilEEeDbzj6temBC9UVbAPFknn0C7ITf0EH8qiQNl
aRGg7WgazvR4XvqY0rqqlt2QNx74SUy3rqXaSIyiF8aRS2Jq4T5g5H4cYiX3B1d9NAF09oY9z77W
KWHnVW9C2M617JQ/cuKLmizNeDDrpty3c/a7NeDvSEzFSc55qnqZXvNhnHwlnR1/ImWgY97HFYJp
RbWLkCDvaD9HpAeJAaV0H0WErmHdIRzljzmZ48WMoG9NdRIk/WQFreB30td6ESpiQAJqAIzOU3V2
54FkELdqrniO3VTJlsqAKmIQiagTuQFZlhWZKOyLnDwSXSYWT5oc2iMi230yKUjWGrGcCitvoVbW
r11bPSsqhDcMttuj07bfNZHrgSE1kzss5+bzzMeln1DJLfHZjUktWjHRfkiyPXbQrOBjbd6p7D5q
LxEhGiWV6tXyT9sacOVYFuy4KdBQkLMeLNNE+lDvfc+j0vQ7ZwDrwKZpyvGGbu1HSqXTbYJkiGdR
e8jd+N3BrGY/eTpppiLfL1Nssxke+ICGQRzsOFL3wsnfCQSadg2Q2R7LVXWfJ7AJKyXGaEWvr+WE
H1YbMUUVtmn4DpZwByUdnKAr0i4QUXIEg8vDDOtdW9XtC2v8K2GXHTbm6ZOhacqx5kbyo/kph8Ax
Fql4btnPxhaFZsOlbiLQlXRNy45VlTorfXZ2tRFPx6K2tV0KwcYXLnay6WMsJovlTTsEBQzJneVk
z4knLrblyn2HRS5160I9DMjxToujeih+MTlhDEdKM2TFocf4fentCjuvlCwG/NQP0azuW8eVPnLl
/BB5FiNJJOI9Lk/fNXx39k3fjnetABYqUN80uk7Ul+eRWWpg/NVE6bQj/PHOV+WCsbg/gD/zg1BI
upiNnZPDkYkB5WDrO5JEE4mhnR4V0Hwm8Z6Az6BzDRS4gZDaOxkMLCkOjYWDeYMTBOzwqntpciRc
BoVAj5q/nGDQ55M5+yorabMnGozx5yc2C+NFpPmzEjVLMKha9CBa47ttUodfhjpM+0ycy5nh2lSg
c1VUM2rn4rDLRHp6IXt3p5FCFzSNhiNSFSGdi+ApZW3Y6SUkrynH0zFu/AiD1aOqsGcZGkt+HqwF
FoRZFUQj2dZz5GXLAY0mYRgZgtR+UdipT0UKEcBrzkRe9uE0iiHcHn0dYtvswyKFOoWmhpnaAW6H
336cy9w98uXWoZGrdWiDdx26pbrNmP2GWCItYVqwafPQJQXbq7kdxYA+n44NBUZsaC6gF64P1H8T
mifDrCnfpVsAoJTmKE9LUrBF9lA1u/mMLXE/h6PR42XutGTh2lpR+JaFO4temudBWQPx6uM0L2XI
LFKyCZqivdVX73YCK6Ab4orXB2ppydktzCpQkiphL+VG4XZg+co6NMluFrD7IVJUGS69xC9rtI6S
4TCUagZ3MWFZ6jeyek2z7lfblf3nZ7U92j6mZLHwPp+jxcX5pRfHaE2j3PYZ2yN3ba7RfHzfO1mX
E2+agz1FY2jHb4iaaga6vYbVP7sLqrKek74bZVxqQas22bnrFgruy04bs2dN8VLS7PnHKL5Z2FDi
BMEKvm2jKGCQWt9A8zhU7S1TGC6w0A2SbI4KP1Gj6LjkzWlsG4wVSlIR0+Q8dugSFRZr0GAnI9ze
AWYe1IWd5Y2yXU1eheEuwfaw1ZKa7W9k+EkHiRKrEOTfr1XpsbUaTfAaAqlCiA56KNCYB7WDjq35
6S75T3AXl082wkNu0C2X3TFtMrCIQU3Eefuuan2qQrketuZ2MDHz4Ge+fpX/3+mIIPr/unp0vPYw
jwJwsTxq9RgQtvydzUkftCaucHtbMTEYKbPT0BQeRR0uiGvyvys3xSx99qUn4WcKp4Fyx2GA8XeY
fwsyJagATprSXaO8T865UmDn/tgTE3jok+G5jOprxjgQ4pJNQlpd/MBOLgYob5Fp9WTMLvpjizc8
cLji7p1MKj7EaMoJcbq8RE1RMnYvxUEb42eHqlhU3Mldf5OqaxyHFSZQLasIpxibSCn1y6wRbXNE
iODce8k97A0ufMmievU2GSTxA2WMkHIYz0plZ9w67nwTM4ZslqO0rJrAGT3MG5ohDyNV4MvdKSyr
EGNd+GjOeMEolr9QdfaVCZKWa+h+5sXmHcejsq6z0KuW33zZ5NNAWj2bY0m2pp52u4QSmT523m0U
i3EEVK5RjQUpW4idJdvqUS0QNQ5sowKR16nf53H1aKVUnDGywrS/PCK0X3ZUYTyuwvDZmHC2JeNG
d5fsA9a/vERlagZEIpe7Vlmaa4ZxhqFVynvNMHtwJumec3KJnsnOpCZtLd2vKRNHZ+nInu/Mu+OI
6sgtUJ4icPT3qoxwTEiVH31k1gH2tAOMUZHfFJV9T+sN+zpPxI+4Tt5AkgISuM3vQyyeMUR1/hQC
PI15QS8V+zGPWL6Ucdr4UiW2zWztnyDzLlgAY5Sjdv0JsOSF0iAal75BaAVasqviNjvrOM7vnMJc
TriYLseF0sEOlqaxW5Su3bN83FX1mB7VZsU7PBCpEqS1E719g+hPXKEYXkr0JEZaJd8jpbZRglNM
0O9ZrVareCXZq4a9vLSj+r1rtY9y7BrcyRFMUu2nDkNWS+qmHj5AY7nDczl7FmlWIG7NZgapfTcX
+aUp6vFirejdDNV3NGRz8gapvBF9vReeAaSKYm8X9fl+itP4DabgT0HQ1IMpdeXVUC2F+Ax13Lt9
AbPRqpJDLif3uwS/lp4Lt76N5gvAZ7zLTeyUBirIJxz5dy5O7j9abzQCJ3O0R3YAxlnWSXts0Z7d
E7ND9U4l/I/EPtjy0t+SQGLW05rx7FV5vWaPmCfPGMSz0URAG4oof+X1H2wFEmqkSe0v0vbusI2j
Q5w4CIabhYytJVsegRh+z3p3XmbR3ce2c597jC2SEj4zQdPyiBM4w9FW/855s+FW886opeX+V/vz
9Hbl1rm1t8N2+dezv/r+35fYTttLtI3zmJUp5xjkE/XHGmr8+bAaiTve2tujbb4ZEpWLtvZ/Pfw6
/3X51rcd/qdve52tb9a6cmeo9eSzt8vxfivLmkl1fag6LGGAU//dawwmC4L1fK5A2d2Tx/av9udT
P49ipgyoWMohzkQTbod6nWZHs8J8bGub7fzvNu7VrCKH9FrNevxiaSq3g1sYASSi+GXrqwub0T01
x+PWtx1UtOlqMkbXz67Czp5ihrGvJ3UkN55N3Pw/+7YTZbtI6jur1/H64p99qdL6mjao568+dpwB
ZvbGY2Xm2j5x6/ho1ViNV0pj3dTaVG9R4SVMfVP3Q7raewER+a6ryhQukSj2NgFEz9W8sH2KZx+L
t+p7AuPimBIAeaIwgmoZdSIheztN94bdIHOwlKh8sKuhvZppfnSZYy8kebJEWrL8jHLsmLHlv5RY
th4xd3krZe7ckB+qe4VtF8NKbD+M3ZSywlcfsqkLMUMpLqT3CiJ1IHLDolr2hqfZhJ4U+MdVyw/h
YDvJB+3dAfQfyk6q3/FbK3ditMu9umhPlJt7tpg9No1VNgUt7oZHU1ZUelQMmTQdoRxL7102DOpb
44wQRrtsVVOAJOXkQxFBFRsfaf3baPuWnTKExj623pfRrHcF2rmXPMGkoJ6qn2D582XrkrHe37y8
OG+t7YBQOD60SL932/VbX9frb541yOvWGpJqocI0PXTd7MFT68SuKrLxpRRRiQw2GfdKPI4vW19S
sdiFHHXbWh6pnJekKf5gQ/OvC5YJq2pQSTgo62tsh0L/m4yWeN5exquX5KwSXeh/XTD0xD2YiszP
W1/DfXvtlOjmtdTw52qHX2L8pC2FSohnNh8cN17hCYbtrS+2kueipIK6dVnVAOs2r35t4/rWlYzL
HKi1ph+3Zjq31csMKv75CiUR2DpEpY3zupFcoYM+pXXqnNKW8RXLln+Tbj8vaRfW51r07av/f68D
4i+hQxr6YXu9rwsHLblPVOPY2RRjgINT9YBloHk2ptU/p0kmf+vbDkOlVg/deohTBTqnPi+r5xPS
nP+c+LpYyxbnVOvq01fX9mjOo+rhq89Niz+qJ1n9yMTzXdmmD5VOyVgQ1vv56KvPVjpIBNILtysU
Kkyfl5Vxk58UHTJMp+M6ntYmYShq0b3FAEH7iDXDYWtqoipIQ+jRXTtW+yaiaCX5rFjhenEyiuKU
CgGpem2Ooq9JDIZnglUTey9hvxleDr+tMkGY16ZJUf2ktzD3u7G336ZSjiehsGLbzuZTm506Wc+7
2EQrP3S2E0aSRYmdgc6piiYwScvtV2co2YJ54n1rWYWW3dc6wdZK3Mh+NUwLl6SueN66qj5mNVHU
y3VrwpgyAzIcvzf4POz0qfFerWRQsARLlL3lee6rxtLopJYs6rZmhdUL/msscraLDYaLJxQMl+1k
BKPj9ZvOz3oIxtngvqrrJ3V90axjudt5XnndLiSWmDXd3JOMRHChv/WNzDx70eJC5bG/95J6QETD
lDdtE9s2N7m6EwF3rmWcbkAuEhi2vpycvD0IZ8jhfsbJscQt5DUen+taFgdPIRg6H1ffy9G+AxJY
FH+1fl/BynpTsgF0Kle/9XHG7D6XxZulTTPrfEY5QmNy1uKGc1kS5M74iOZvgzJRbPGid+ygieCY
MH/2evO4tZp6lK+OcWZ0TPY2WZYOrKDQ0XUP+VaGFXUZibd2AsnKG0pSyGj0k1bGTiCoCawonxMM
MF32SW72B2CsFRtzWc4X97k3ysDUi/jk6TvMR90ne82D2Q56fjJM5dEo5bdeV4jicZv5kTeNDUc1
gVfn7F0UA1lkSvE4iO0aqaGOhyCuWdWPrhyeoqhRX0ky3Bg3vjS96F6Aa2UNa3VVafh8Zg120XrY
Hol1jWFX5kNcxvlnlzZFSagYw0va5r9q2zVOLTEWN2HhDzezxL0UTfHB2rv95ZriNkyF9oeYjUPm
tRabpcd2XnwW5CU17K6DLmFlvoe58rd45V+LUvox2RhvZtqeE4i8v7QCYzjlKSfG5EW3qwvOvOWh
0sBpSyUt9+6Y1hS9k28s+prj4CJkEJ0n8KfPuidzqCRAgJ38kuKHGi/20Wu1lZ1furtZBSMsU1ER
nO0C2qowY+1Ff17SsXwd+3RVF+Yi3Jp5g98opIkrynv7Kepn6lD92KDVMKanRJqrvixtD7CC01Pb
4BFiKeWJuCdCHHJbngD95N5cZeXszI0Xlv78+YUaJAWKHSSofapQ6Keolfup3iWAN7Zv6s+kDr7E
CyOQwVB7iCO9Iu27hPWlaPWb7nR41hbls8Vu7W1YXO25a/XDdg7rU+/Sk6HtT/bvnsH5zRSOdy9q
7PmJyHgbLGMmRZsQ5vXchBEcWDOppmtLxW/xpRlA7tfWQLH4pSSJd2vhB1y/tF52EFFtvXVVQ9hu
WRy3c71nqc9OJE+frdpsnrtxOZtqpmJroZ+yJl9uxXro1PGypJ0OXEOr7tvhMLiKjZeRbt8mXXPY
886FD6KDZ8DWaaxnUos5Zp6LS6FL+6aOGmejuVv2ZpIMGNau7e3UdqCASczTcNsany9VNK1FUbUC
Ri1GcRqHAliyFQSmuZYUCIZwDtua1foHKALYPHulPVO1gE5Ec+p0rl5cdTn3Yn79bG5nNFkPYWJl
tyIfPswqrc4FiNdtGJp/HXDAdPbkyjXB/5wYVW960HkrX9d2hqMZfjtpjQ+BHGuR9VWSDjBo0lMM
A8wofjQydzqIATGllqvxI3cSIgF7WObrmmG09W3XuUQDPW5NtzGfUNyBMqzP/+pfmhb7Imkr+DLG
kqVcpO3EHAkUpxzKtCshGCOxHPOaIvLal5iMnhgBxdA57O61sMq3OmrEbWt53hyt1EoSydeTY5cq
R2W0UzbSZf+q2qX+YJP7AWOkg/TCFQ20VDbH960hJDUm/OqX69bUOqgciPHy49as5zI9R6MHc3h9
JjaexeMyJp9/eOuyrTlIZB6/bC2rGIFYRzxRtmZC9vveNlcgen26sK06RIth+1sz1x3rSSLB3Vrb
++ti/ZTbhXza3nux8rwmK1XI01zf90osmnWt3m/NmnB5fpolaTfbe7MLbJBSjKDW1vZqSTQ85TUQ
L4VlSmuWVqqB0rQytCkWACTPDWO1WbUn1aYyFBP++eZM1eyncez8gEB8kTwik477qbWWv+AW7zNI
6Pe6Ry5CUV7cyflmqmdp6JPRWd9gcOSnurKjsDMWcYkiJTlRhyxPFSaej3qRvufYs/3uZufFnMlr
d9z6d1lUNpHL2RRqNaHGbgr7Buwn+X2mEN+C4LMx0GI3veVTmcLEieMLJdJjOi2v9lIaPnac0Dfq
3H7olr5a/KLR+Hlzpw558bgdFNvOH0FDsciOfjg4PAZDhgLdHRvqaXEzQLiCeo6GTsVjs0fF4nXT
BbL8cpZt85PYTOVsacX8avUNP7vpSSMP/p3ctV/l4gYU6HHurqODsMWfpi+yxyRN8K3NHeWATF99
r61UY9HaHTRXt9+EfaQkln8zlmU8GEqS7l0lv8SK94vluhqaMvljJtXPfhIm5Z3GOWkwRqmyuQRn
YTQ2yTTHgQnxgyeM7J+RIlE+Wy5UpIZipcONnTWTt9MF5aUGIsBLVR1B5FNKfoSed2VK+AvuxFQJ
tG/NEnsny6PyCfE93zcCe0zTgaw0woVv2yG6Wv+4qL5vY6m9GGobIkRvfKpQ8UGtQMQs7C4BXibw
XpW1uXSMx2n6RyfxxHiuOts9zUWP/eEEQVkG4IzKSVOoq6Fpag5o53XsQSIj/AXVQ73lIGA7/JXs
XWmXa47scmZ6xGLTjr83hSvvi86kTZf+6FC4h9ztCBBTDoo5ievkpb/mktDFacQ7l6jFvwsymLrT
PdIA4zawBtE9U7zVjlZjiTC2SlD5pHZ3caka7zA/f45WWv81ccGkFvQn6fsG8bcArK9qzCHGrvdV
TOrOJPeNL2qlJU8NLJWttR0aq9MOCOcBx9YrtkNU6zBdJu8SIVZ5wUZFg/aXnuBG7FOyGB4HzVTv
M6XVvadT696aFkaKtyLFC349OcAuvI8GYuzJHq5bl4H64OgkdrNr3Uy7e4PRwfKEQLS2ti7NsDB8
6/Is3J6wzj5ng5mZtUtyqrRodfus+/scQWk1k/p5a5FJFe9zNyJCZz05sbOhXt2FW8vTtf6eKDkM
AQdL+q1PJyPkPHiljYqGJ2wHFiUHbg3iRdcnxK4y77MmU2EjcAWr6vSp16k+rCeV9TCNAH8KooHz
dgVQ9xhGFS5QXy8Zu3mI+Wr2+Z6LZKyCxJvvcwrcMVuafm8jotFKKcK8EMx0VZf+tTsbX2nWTi+O
sF/y8XdNJu4rmGYwG9ZENElpvNZT/UtkGE1s54Bo1QBzSu8EY9R8tTXyDJXBG/fbtaWhx2FDTE2w
nR1VKj3Er1vHyHxivq8hw8i5CD3BCgIpWvKyHTBHqfZNFlX77D99+pwUftx4mHfbevIyxxMsr8jD
+9s85iIx7m7VG/dsURj04bSct2aqeP1ZW6CHbJdoo23cmcBmp0g+ry9bysgTLq0ne316E8sDdPcI
Q3S0bY3SOy/bIUtbRrt2nM5OnDovHd7otylVkJnrENAqM0YdTSLNcbsYRFA84yXHnibqygDWb7vn
A5r2EJv/9Xqy/1sVSrRH2Q8xitiUF7R0OhF3bf/Z3Po6U+6kxny2tQgxrY5LA8Hus6lHPGspjhHE
jcetazIWynl9qhLr0cT3rW9eolAruTG2luyU4dRZsuIK/uh2GOz5sYYc8vDZhQqSRKvR8w2nTJ4c
l9u8wzvLnnXTp7ZLpdgY45ft4KniqFbGcttaU+S2t0S6x0rPkyxY2hUFlo3jb2erhFk+t3SgszZL
D199hpf98VSVSW+o22ctQVX2xyFbdGrVl+3A7wgHj4Fq9VdfZI5vMlGnK44+6ssQR+lVavbH1wUZ
+xScN9r2+NXnElfWTZ8v2g4jhhXYCAXWZM9XPUmfuskrbsyBxY0Sejggggi3FkGZtupvD71cvGid
2Z3/q297mtVWP2UXxTutbgpIPqXzvB1cCUroIAhAoU5frSqQdKnFyHGXoVG9yzSq71FWA695aXLc
+oqkBKtMoZiLsqqDuYlUn99+dN4uNg0yWitcig0T+k+tEoeVM8zu4z6Rd7nULx1A4QN+r/JeZZjc
mkKJAhU5KFkP48XpzYEPgJMC+tSOQipMKc2Wd3WW6WObuuft5NZFzpgGeN96Z20e69tsThdbioHv
czTeWnOsQ2+SPaygOS4eZFzvy3qvqGO9a1tH7jQrXiAeRe3BVAznYciQaKRDlK3xY3ty3L61RlSh
hx+uUT08WEOMY7ugJoUu4WfUpwdLYHiQWex0KlYAXq01pymxfy9uCYNNntUhRjmhCDjd6qDvOtYg
Qcvqo/TIF9ILf4ElHEyJgpA0Yjbfqn3wY1DXm3DQVWUMYUy8adJJjjETAgC3CiUdkvIw6Bd1wWuu
0xSD4gLqJFc55pP+zr6LwQb2wq421FvR52fCqJVr09fIY4fRPRcDAjjDeEvbMWX757JPhu1ZDMK9
L4WlhTMVbfCODjDRqPyinDs0U746kaSLOzHl25k0AK8eMr9bmCPZDD+ow7MmWu9pNeGbETHYc2Oi
e4yNq9mm6kEhGMWvkvdlWV6pCO2STqsPld25l6EgDQYggIdfh3nEAd42mgumZd9gWEyk0HXDoXYE
Oa66Ht2G8jcvI0LsVgwf3+cxcEyDym2laNeCtWphTeqzkfPKY1MsFwvD2VhAEikUIhczHU3enJ1a
bZSh7CO5Jz5y3LWOE19zVy47tdO/xRP5ATCm+n28INFQl/rZgv7x3Ojmm5ImzanArfGKTSK8EuaU
fd463bWuKlASfUS/tURB3MzDFSLBqZcYMnYyC0pZH71i8s6lMTe7nHUDWytT+AZpWoEc+pPVrIzA
uNf25mhnBwjCP7Fq+rGGiZ5MquQBn9YQQIfrA9zZQPD43ditAl0v67qLxhGfBOhaeEmwY+8NZnvD
Rm2j/mwyfUZXZ8rLCNHgrKyAh9E+bytqbV1Ws0ThZ9RTB8kFxixlhmVEMnbqm178GGzllufofDFH
CfL0Gfby38U1mpD6m8pMmEk819RwrhrtxUThYfKzp9xryzGDf+M0gVGK5NqXTRzGEyuMQuP+nQW5
PHlfY7c3rr/eugCycgY8KZzkjaBeFpgZGKrdSHkU9vzTNVX3OrlZFwAFdgIo9JPsQLYatSXbOceD
IBEiRkyjlYSWVXJFSr4hBCiDMU1+t0VNSnZinpjLhwzGCvZW8sAH+lfmRMRMwPBUHwjl6BrrCWBE
91PYZbso/T/Gzms5UmRd21dEBN6cli95tdRqc0L0tMF7z9Xvh49ZC239M3/sk4x0QBUkSZrXNC+e
28Axcxvc31SjuIY1/WCsmPt56Jt92bEmUOdPaJqqd30UaXftEjgmhpUOJMw034V64B/NDqReqOnM
UBSno++1mmOQJO4eUNYpKoJfCjsPKDFEKAqxlPGzt4byrUXWnI/2pcuxsXNcOE16wB6IOkJP9Rge
3wcNQJ75mRlJu2ffsyrNB2zNsx1uAJ/TWA25vGMtEOrDBLn4cfRYYK/1bmJXOPiEsAqfz7YCoeSr
HTh8M74bQV7usM1iVMGksEtUODxmy+L1nAYn21vUZ6v+V+D6GQJlBvBGV08BMZg5wEP/HM5YNeoQ
5nedBpWp/T1AGoyA/R4bDzhfbTusOjs7M2/VPULTxVEtOhDKnYIBi6YqyEeiFxMEPhsLpfsyVdOn
MbSbO5Yas/3cTYiiZe0j7OVPrDQ3Ows9+as36aBAdd+6OrZ7o/i9d6MkvntjLTidKu5+NK53V0Z0
s2aj0I2lVXWZUVjCQvX7ABD1XHXdd7wPDDjBdnBUymS6H/AqunNYPC4WAnGQ6i+p496Cf5gYZY8+
d3D4PjJrZ3UjAL4Ux0fd6PxdU0CiyOKKhYo2MNl1K61L5VbFzkrs9gx0vQAU51mAbvgYnCAz3zg5
m1J6geYW0rEvpdW5rPIU2iGJ43M5tea5ryvva+q9wmXq1Nb/Odv1Ac4731JvgcgoPyOj3+dWFtzo
Y4A/YqU2B2bq3qUHeHa2wIGCO2FLSvGZvHUQ7h2rYNFDNQ+MGe+90Rqe0gGNIocUYjLJsTWD1zxT
7NstqIbCWZM2I/+rXUMRw+brwfIZO3qDBY7RzQB6Vp538gPf24ce6msaXd+eKfNOVwNeRd80buc6
ZtuU0cevNNePeZBMN+qMfBNCUc9aHPy2FocoqDp36BZLY2R2xod4CRbxHDMftTvVrNvnoW+nhzZe
em5SXhm0z3XEULeq03MZOGq4Tx0eI5iwq9Iy/+j6lJGHFb0lqY7OoVk8WcZon8Y8Yv69BL57P3sd
PLRWi49N95w6TXITMj24SX0nOhgFBADY2NGtZZvPemDA3vBGWhR2jwOIK9b34uOg1M8zBpUs7DE5
6xaBMy27CAbMXnakoQoDSzStxesKBOZ/A6Vjv6hH27TwsMswQiS1/BKkxph5Lcss+DU4yJ4vGwHK
rB91H1tXDLfgSGAG6sGxDnrQWFMwTMw4fY5laeQOQekrDbW4bczpSQ3nEWqHbx9GVGn205JEpmDa
9yYPy0xdgGZOmMIr6ZCenDXQRZ5Z3ILIuAwTjBTgSg+d2T0rLf5PuRknBx0TzXkvmLlwIfBb4M+O
zjDlcApm92FMNY2hYJc9emzN3cRN9TYDN/qM1wZow+JHOETpZzXHJcZrf7mFT+OWVQJnWSqoZ52Z
TkqDcjxXu5dg4hMGwMpTDr7URgMce7VSQgWwpw9SYKpz80ZOg2vla1QH+TWLS7rssXMOGHYDD2FL
ARBcMe8LFNMip7B5L+y9SZd3P2hQemuAAvivDaek4XpIjvj3MQusl2QO30Kk4BAfPU1Yyx0cZ4Tg
vuCNAGgfEo2ni/5vquzTvv7DvKa9bYfsXI81n0lQgYmDpbWaQBJq4XHW9dUJvxV5aXxBQh5FzvGT
ngTWJR2UTzOLAAu9VT1X5mI8EH9XO+MSe2PIbv3Bi2fvGkbWQ8xW2j7VkVVq1RzhPwPEuH3rmvp0
p6Xx66gySw2rABnFEMrwYtJU+ejaJA3XAwr0tipABFndnWw2vMFylfYqHJFOf7rB0V6A7bpIYysT
EwGTflpbcPV52jeHIrW9J1gAzqM6vc4g+J4MwAh2HjSnKk6+lAwMkK+MgFaWbKZKck71jDFfmQHQ
VJRz0rkh4ycjBf5iHfKgM/ZVWfQX2BHFa2fWzWWELbKXpJ44DXjj2sIvVGnuGS7zf9rOPuhl8Guy
lelcxOl8i/DHUz8D9jZdO3kMkHJ5DBqtZmcYKUynd9KjVdvVuYQGbgSwM5QEibmMn7cwNdwBqWAn
ZJOxCHbOPGZHZtGPBusc9OKHLHvsQsBiP3L7FdOy9potmJlywdWFICyupvMYLbjR2pjUK8CIcEGS
SjDp0ZuiGP4x/m+W5Ev1bHnt6psy4L56LXS6XVakhAL0bHSQ01pdBQf/NOEIebHC17gBKeC/jE2Q
ngLovHZrwC0axheEylE3xPNu1dUQjJDghjKTCYMbOyh5L4IbUtD5KSTJ8a/JbYIbcFnWfGSwyi+R
qLzRVgWX7CLRZGYFCRYWf2+oC9C+bqujIFQq52mBFDKWzW6KHrh10OD14O8SRVvWEcgNwGId2VX5
5ij5IVEDHHJ/mf0Ainm5cc1yRolt+ERbS9T5KFBFyRznbMouUjNyWu4MsojB38e3y0mklhaq0852
svQgvzJBa5oNWITPFle/c9CoZ1EYcbw9JPfhCobzZ7c8v9GMnEuOGrXsAUuQyP2XaMwUmS0tjO8k
mWXVOSwVHf+Z5Tfl4D4DvDMuckn5GTgvh1E1IE7SV0evLH/JcekYwDFfHuP6hCVT8FK5z66LtZBG
t7yx1LszUit4MgH6WLG/0hqg3bJDPU7peFT1+ofggSUYgFF3Nfw61lORHMmqwcaMqHJS+ni3Ocqm
94rzCtXgew9z8eg1IU/URkL01CbNizx7O3EfB9Z9TnNt0K1bQ4TeHkN3treKm9Rh+teGaLZtDw3s
sA6EugkO8rjkaUisxOMz2UlUWoEV6j77yt3OK/r8Bl9HD/SZRJcAIgJtQzlXeL3TtwzJDBABmDNW
wxiBvovK0Q6OFCCRXSO/WaNz2oOGsqOLXG9sGtaom0PcJl/mUb+RO7feJailu8JKp4Pca7krSVsw
/281xFcWDIA8EzlCYpK3NgdJS2CkOIY0XQhEE9HHofskD35tmnJrttYgJTUrn7sKDPtBboX8SL2v
uT9tUOh7VtAZ5VrVX+1iG4Lc5Xp/zdzpZ4BXxiljNECre9GqvIVpG57yGaJzq0+f9KXrkM92FtvO
eQ5mkMDY8e1U6Jwo4TboCVlJXvw/F373GySK7RVkdz3U15rr00NNBofS3tAP0gXI971DbvxiA8ga
P6Vwedebu8Ip3r0170AVH++gwTZeEcGanJuTEebafIzd8LvSZepxu8N0gje640Lp3joXtX/KMLE8
yW/p/eoxtWf1hEZjP++bLLxrB10B5rH0Q8trLUdK7F/zvK6cEQ4Ik4O0hD5OTwxhmLosDUEfkXYy
4VhvzWepYFczFUx9PyDBdpEWPHbWcJlyi2lJdcydAeMjdwFX/ut17SK9+iFYYS83gCssgJSt7c3x
vasvAEajsOtF3obubemWpSVJcssrWP1ZeiRLn52j71QDmJX0yQkU+kipL8H2tr5romtUyufKGy5e
Y+6lJayHYCtwVt7ahg0C6QuZsDdnFLqv2xu+tWXJk2SwtEK1708NIL1z6EQnKTOlsUuN7fiPTVDS
8tQkth4j6TX6oVySH/LWZltWtv1314OtHBv8qXkN4MrtUuAxRQrIrbdBOC8fDt2DaBroTFQn/YQP
Bfv0jAvkiQ+2jjGo85jP7bPD2ID54Z3OisWsFnhsJ885oJSh7m6tBas6j+VzPrjdyTRnhhKNrh7U
oGDtpkdgZscG70l4B1O+2EWa81Afgqh8dDAv3h68XFWS6+u0pSVzayYfDimGtL302A9KY5SgXrpr
iekJ9CUzhvMkd19OUoBnnMCs0Ox6H1r9Xt4SWO3kSvRd7uAaX3MLESWZt0y4Bh8h1X2zhUsRcsO6
WEmvrINDDYkXfMOY6J+jHrg7MiZHuccSyGOPl+EJQrnMkaf0r3zSb7zYyE7qPN4mZolAmdddpJPR
6LVbOLsl6rmHsAjWL4DR/oKUn13lhPLkJUZP3y5sGDsafs2D94RZnLtilv3EfvHxPDvl0iK2zkDV
VOfKcdvv09tRO/QTxPvtLpaZQ0+aLJ+ZzM2sg29BFxJSCbyAr+CSDUbiHvKjUoW9NSgnBrooo2Yd
Vx0zGWyB163Ok+tcJ4A57OeeoUeiURzZ+wzHsHV0tc6iIi0o2HPTtbUThkv9UBuJcZLzy+/y7Wi8
tvrjbOTtSTWNZ3mq26OVWN51P2NjinZjUaD0D4X87wna1nEo8u2X9DqwY3pa4kjD9AGM/1HL7Bx2
fpsP9wiymxegadWNsHaGqKtuaAt/yjDL1ucrT2LrY7YHwwf6dwo905y8+mBBkEYWwzFwOCl4CVx6
8AMKgceSWyZPRpp1oLL2aAEP9gt8Q/7bmUuFrUffnuTaoJf+frsJW6nEpMr//1SM1UbYS/dbVy8/
RpLrWHxLS2zNnCNsPxjQIswgA12lsy8qHotSRS67DrkkisMmr9oaZV/7b1j9+qGU3/lulLEeW+bu
HljAHRuC2GPwoZfxK5sjLF3LazIXyMHsg8n8jtYK68lhn1yKJgzVo1Rfo/7yBY0Ag3RBuo7jpKXK
iG4Ltrxpzthy0FCK1ICJLYMw+TtbsKIkJf1uLLv++nIeYeLcjwW6bj3xBnj6yWaXat6j11uwCfWX
Kz/ErG90V1evMiyTQZ3EJFhPvQwLJclGEJrXAQSQrbJU2ZIS24LtMW552zU+HBvlnzuEOujD6DOl
4+wAAuQXScubxx1PmMYv5euPn0ut2EXKoL4bRsojXFve/COAaH+V5hqhpAtoenkGYdchuSEt5Z+j
cvTaVQHKaS5umR4+UkECmCLbFO4DJ0QIHlK6FWxzQCmQYKsnycH/OWh1fl1//dKSV7LH9s6s45m1
MUuup+cd+yf/fe8kttaS6Me0HLSe9V2tjxf4eJSisbHR2q/ajNSs9Cvb6EGO/ae8rYqUruNsiW6B
PI8tKTE57l/P+m46I7Wl4odL/VPeh7N+uFKwdPgYzdVdCKNvecXxcGavoprXuaq88BKwlAI5ExoR
k/dlmW0Ltrw5wxMU+h11qtYgulaS7lZOvlV9VyJR3wxACLEFv7ZoeVnkPdlelu2l+te87TB576Te
P+X9X0/lz/lC7i9i0H7jwcWhjWHtMhaWD9cWrDPZLf1ureKfqn/IW+cTy2nXK8h5PtRZrzAk3p2m
DH/Uzgv30jXIHFRi2zda+pAtKbFtQLZV/pD3ISn1/B7BgP6nViOJkBQ2RD5eTvbeGd5KE16jkivp
maVsptVZlZ10r3jZunfAVNDGt7QyLzRySUvPz1goYEXJyix3XTryA6ud99I9sPqPJGuDMvDfdLW1
07BV1hCkdynKGRIm4m+Hf+put6bgyKR/q7M1gy3vQ3ORpJSOQZOyZOHC9BrU2Tx0jp7Oe5n/JgAM
WC5KxtegHaLT+sbLTdmCtVvd0nK7/jUpBdurK8mAhZS/u29JfziD5M1ZAnZCS3iNts5+HViv5fJ8
tiMbvEqYvGVXi4URY1kheTdz3KrJsRLIwGBLSuxDPelEt7x3f1xKPhwyeJVynI17UIFPNVQKXAOk
BivlhgaSY/lwlTjitS/SdflZkmUXuTNl0ufZZVadXZM51kVe9u2Jru/+u8XMd0OFrarE5PFGRc+K
3lppXeTKHURPjDhCJkVHK3uYvZLtGNRctOlBXtF1nVJawDjrcfNVXuS/V7VqNThinc3WScPmYJ5n
1wSJYFjikNYkqBt2K3db2rcCBf2z0NqVi+6wM1sYkNEhbysflq4FZ1P3b4WzbbEBEKlo18hdledS
Z1CZ9Kp4LWN4JsIn15cHPLeI7rTreuaH2y839d0jWqeu612XOYtE19c8YnNy9szpKHdZLrsF8gO2
pNzYD3nrrE5KPpI5t5pSvP0lPQz1vY213g4bQ6zigtx/64p4PBsIAR51GLMkoZ4hQFpc8Zmk1NLZ
OzMcZHqWUs8D5qknCd5NdfASadlZW86hJnV2XwZ1u5Nac5eNF2UuzYPaZ4D0hqHYNRGvugRe5pp7
2wPgqYEpuksT96RGoZUfkQzCcJmZ/ZFVSVDDk3Nt9KB5hJPFXjOisRDPMwf3oli9S/3xdUG0fwqQ
gf0E/6Y+oBo3ospBUvIyBI+yhO2JekQFIrar9FPsOSgLmt39FKOF4ABbOOns7Z89y5+f0qr5Cd/x
0pta+TbmJq5aqf89LxmS1/jA3/iBClI8a157b7Z+eKzWs7PrB2w4aC3qOMOwC5q6/lLPYHqZkpef
dTW19yjqAK+KkO1Si8UWwGQpec6tCv0mVT1USASjDFWC48aIsXoYlxKWkjATGHAUCBPt3BR2+TBP
SfUgMQmyonDQPctzhIVZhLeKODiUFfJD/jR8M9k8O7fqIuWXqZWBHQlKHIdlAXjn+szc4iJG9VqF
8Gn4GImqKBge2qwAE+S1A/PhpnBvQGqwveax2N6i+jX1U/Q0LAFEl+jJV5PvyGoqV8kqM0y60V1E
latA+Myw2K1xgqcGNewnlZ3Qp1TRtP00jgEzCApi2wNaldrcyxxLUTxkd9MwdA9a0nmP8xLUGbA9
m7YFu5oaW0GoZ+leKx1c0QZ2Z8wJs7lx1NGF8X9PSTQ/rCnQHCj/OrS57fgqsrxHVGaifRW2O3RP
jaOjWeZhmpocjTfA9IWhmTe2A9QZWKt20G09aXdYwSODgQN46YXlXQXV7q5Zgi1J+zwnBWuoA9JG
Nty0Ur/JZzM19pppaDcSFFPwn8yir5T95MFy98KUxWZEDV57H8Coa4/9t2TIvxpspYMLh+7Pu2XC
ZwaZCFqhqFCJ6effbHd+CfNE/zY1CWgFBHFegzEDdo0O1uOssZdsTYl1W7l5f6P3cXtJ07h44BFo
UP5b9VMzKjSuLDXvVaN/rVENunej5HGwqwbqq1J/ins2jhzEHo+SlAK2Qj8jv54f63HXY9yxm5bq
sZZiyheD5VqOYwebLEeBdkufcXh3sJV/d9LZvJVT1Y2pPTheeIEchlNnhizaiQ9Oddh+QRskf8Jw
Ttbz1sbcPjZde8xVZG32PhbLfZC9YFQ4s2hfNMyVbfMWokXzCe55/8DS8VVSGO22nzCtgwyVjYg1
LTUkzzHKjwcl7qvqoseFayBAbWg/rFgsUQUG3R36af1dPbCsXKaonUiBg5LFFRnMBDQbt0I3lfaM
2Ka2l6TcnixVl0+VAyZsuT/2OAJ0qZaBXny2xz/r30mT3D/bRQ3nbLl/qE6DyMsmD3962sw4mCin
SFSCKphhuG9paW1ji4Tku0wplpIOcsdheAQ4AwIvGHbgurBUKCs6Jb3+WtdBeOntIUDjPay+l+VJ
yuMhrE+pjmpTNSsOC9aKi1s464HXJoiCu24JhgTdE9fwz+8K+j7FTuYt8O34CIUhvi3HDA/DJZCY
5JnMsrFssFFUi7WowW/wXyrKIWvt7ehuxBzw/3JI6g7gK1Tt/PE0bVcgcvs8PpQqq4H7D79OastF
pqLUm7u0XXgUbDuaVgsDFkXK+2gJcgQm7iU5+T6KhZE/QF5XYxbXl+JSRbl8t1WSGA56t3z4OvaR
OTh2WVUJy8rDE2NSlBvnzQKKj7KUlH44VJJy4RbV0YuDEPh6qFzt3RGZbh67EoDGx4LlV01lDNnx
eS7sryn2pCCXZje9bacqvXXHCMCJhvJml7HPqLJbcUyKUHtRy3C4c/X6rzzU1JfBLtQXPawfOjrY
B/amYbogOsjXrzfQ/3LqVr+1gZa8uRmnYjOnvE9RM3iLKuULfOTgUQrNMrj3i9h+kjKQwscUQt2n
fKk51m/JoJmvmh8Vn7XkKlX45mQvatNAv3wI63S66wMtvR+XAHE/fdiZSU3UbuYdfTZovCUpdSCa
spHju7/VZMC91GXtEuZS+pZ5NTramtHuJWn0zXAxcE09lKaFIv7Otrr+EzZWSBdZo36MIFS+NT22
CCp8vfPCr3wDClYe7Mw3LyOWmU+lPb4Coem+WeWP2W3cL5bitjdZGSGdZOvdt2YGSKE6Vv6EiA5a
umH/J3Ds9huQLf0wx7iI243/qgE+Q8O2HcB7EovD9jhjDQtf+D9Z0CL/LvyQp1sOqNhsvisHrz7i
11aiMOcUr5li2TdN2k1obvfFqw5j+hPW7zspVICxvYLA+AKTV72XLNtv2F9wh/IsyRE1iavmTcle
knXsmk8zu3SSkjN2g3qvovWmw4i+DaYZXEJhhcZtjVYMtOjaR4XNzu9ZdI+7A1g8ZD2Rlj1W/uDc
SEnf+t7R1AaLdofbyezT8yAYE731atXv4fhEN5J0ItUGphD1t5K0MSLCB1L37yQ5K9MPl2/+g6Sm
Pnuiv86fjBh8jz8GlzAalOc0a9X7yIdGHPrYVQ159QTQ54jsRP9ceu3nJG7VW8AKw7Out7wqMary
VeLeSQXJRxfxVCp19iBZEpioHEU2BIa60zFcLXCPzezgWarH0NGecvO5aYqT27kVhoX1ERnz8tae
nOI26iDLLWLB5a2iEjRd5SIzq06H2OsRHbej5jHUHKzAJ+sVhbD0m2pV3hHdzPIiSTg6QOr14q00
RyQpjR4swVJN6yd/h6YfqJp8xF1ZbQGKV+k3UNTZGTq+c9LZ+/hmW8Zt7irWixlmzn2ZWAAslmrt
pP6eQEte+bRp9wzrNNyIiLlLMGupv2cFrwG/+5+8rYrELKX9XfW6dv6n4/UWAExnx4/1ODcPo1IB
ly5cpO9AdZl8iX7nqv/ZHAf7rXFG9IFyvbjLQsNG2bhKQcQN85e+cp+l6mikd3VkeF/rJlcPbh1b
92npYcBS16iloAv7GTrSTwXxq2Nc7F1gQ3dqyUvljvGPTgMgZhlu8+iZXXCj2E5yjtJQfUFVpd7J
6Z35q1p6zc+OfSNgRGaMDuNkXFizLVHdLa1nz0ZznNfdQdhSy3dJVhco46JRdVfSp97ZZXjofT2+
qREn/7tgrSPF5ZYLjwTwMzL+B3UO1Pgg5SG4xzs5W+y4ZNoVdMLKMa9rUop1T0vGE692tNYMNP3Z
MhPrrNoD3O3tFJZj3trAy2+c0FKOqVbo2FINzsUC73vF66a50wzTOdlJNj1N+Lgc+lZtPvM2qkB/
XOc7Y+dntHmUP4336g4JQ9KxsE7PL3ZbmD/hJCIWadLP0/p4abPEgaQSzMe6quqHWG/ri2lUw03k
thbuvn6JLUHnoI8FWJWOD2amXiKL5ff+tzgYPyeRqfxWQFquF8pyDam4wvo1pcOPUFGcr5rdZKgd
a/NLaKMNzhAleIRC7Z6zRVRcVfz0tk9j68xyQProQgUC49xYrJ/Rkdn+HH6jA/4O+VD5pQf4IINO
YoTNIDwJXPN3hjKy3vWvAdYcTfup78Aso1PcvHotc8Kur7RHcBsd8BwcluBdOQcW13z/ousGHlSj
s0gaqClucVqX3UrMcWq2AJFAuO8SZF3wr/mkOYP3mqfeV22KlXuz9zzuAfK9dZjWN5LsDJTncifu
rnrcI0ylMS67diVQt6Jxvc8BhPRdNYTqfV+V/ueonr/pVqA/SGpeEOCObj1KVU9zbiPN8p8kFfbB
uU3L9JNZ6P5nf2YvsbCal9JwnM/+efQz51vMp/Lcjmp7dtoh+F7o53qo7e8liCwsc6r6MgRD8RWb
u31vRe4n5pF3mDwUD7WvIJ4fQN7o+lDbrXlLQVSw44yz7sJkGc+IHU28RAivGZHxW+wOLcTUQifo
Pm8VGqM2DpXdWacBS8GHbgloGNOhwRv5IEkpYMO2eGhm3LawrL4F7MSVg64C3YDh6I61u+LBWAIb
Kd5bVzHuc6eaP7EK8LUro+n7FC1AjxY+BzpQSO6l+td4HqbvYx1Z+3HJj5b8/13fRXJpq++7PucB
nrZvAhfBt/+cf8v/t/P/7/pyXb0aYG575tHMrXg/MGF/LoepftYdUz/bSx5yGfWzFORMftc8qYJQ
ZPNcLnkfjuXLiZyV4p1jnW+iBNbCtvSqRj3RMrK/81Tso73cPG3VpHCMPW9X1/ANgvJRyVoLwiSc
r1Grh+Do8K4fenRsDtmoFY8SjCbPq+jf9J3WVEc9TNS7oIKIRyclCRTa1bt2CSRpGwqk+zWdVYee
6Rpaj/8plfwtKUdIHtp2t3kEoG3LWs+0pVM6vXl0H0tu148e+w8UybxvCXwmGlWZXz0fLqk+Op8m
u/d+GAjQsVroDY+W62I4mqC3UqRqxO4rbGKIx9emVE6G7s1fUGQYzh1nFcHTN2hZV7lGmAHn66vW
uscJ23vwO42NruXcmFc86ty1z+BGLFwHDOOkN+14o9chmt2L4Y446qzmOlZYQM5l8iUFEvRodR9d
QFYw0XvnaqZmibhO6z9nTqI8IxDdHfSLh41YMs9ouhhoxyBC7pg7hiDwYuKxPitV1p+Z/CGLb/yp
zPY7EiPDlyjGCT7p2v4xanrtosZtdvXH1HwIAx1PDKWc39Iw/QPoMPvDwSF28DeKaaKOhfXvM34y
Z2PsgoeqaJrnYgkMleFhWCCXuFQw9IWK1ADZsNryQUvhxSOZrB4Hr+gepL5Uw+DpiGnkhAEa4jTJ
4skOZB4v2T55DhDrwFetSZ8QHcIgwsIYzejU8YQPWv1gBV1yrqDW3CcZpApjNOc7xwVZDDvevnWy
IboWSBnfemZkXVn2KG68aR5usmocr4oalbeZUWDs4/fRXdL4SDwNjnuXlBNerzWLJFGX+Ke4bVUc
GNT65HrFCNEV0WUEoPon9ifKYxo73bOP2hO6wWAH6XFAA1V9/zJ3WP1g7jy+RhbyyJ2567uQRamg
UD837EHvw1E13kbXRcsb3dMveM/0uyqaxnsfHyokqPP0UE1hhBIW+nF8myB8+On8V9K4Rx8/sq/s
Xjfo2kQL136OXsCS/olsdf5LSYy/WPiFXm4FLJQHrn7KWj7O/mCe++UMbox/BziwEouHkQmVPSHS
CcTkrwJcot6ZPzywBkwBs+EWbdTxqcZIfVHjnxFdq+89a+qQQuYNYGZUXrJGQ0gG8b7xIUathUH5
eMlNJXr1Fc95cDTYtGIEH5o9lDvLHy59OkxfTZu5k6YFr27Bm6JNeYFsgDp+jQAAHoNy6C9ylB4n
19oYtJvc0YYDa4nFDYygmKnqggy2PAw5/Ha3ZpkTgohSRWLvMu2lRDI/lmzVx0z0CbnAdh7JqyoX
HhobePsMx8AHq2yxcmyV7q3DwPJm9NUM+QpuSYbeNuuWA0yPJYminXec2gKfyyWpmxOkJdMqrpL0
01rbwU6Md5g8QJKzHSYFS6DnIX5PpTmVt6OXVDhYEJNgqyMxycNpnNqNDkRpyEFj/R+OmxGMKiGo
/69zS/LdpR18BK6MhHbv8rZD5PpjVM43Wfq1mcLwlT7X3xWxY111H25Fnxsvquf4Z2MIlf2c85gd
r4if7Kq4SEoOMg3vpe0y796ylAvSRfOD1zVQCtu8/dKPTrUzBif40QbKK4Qi75epaafcpTtAB3wf
aLkeUQFR3i6L/7CY8Yg6SPxXFdUxn52m/brY3e8TqyvvWee+VRFxv4coUN3nWhWekDOdd4mpVvdb
gZQywPq7noklT9E6e7V7AyKDc/NyBjlEKm7J3h6dnTPU7Fn+9yIfTq2MCXwh3X9LwagimLlcZDuB
JNNBvbD5Fd8c3EFx7roxwIAI61AcX5Q+hEKiO08mSo5Pqb30vloBwsAM3TUPpi+WSql7cVgquHdU
jEtiFan/Nbnk4dQ93EdLIHlAMLUjvmjsgiylW4HUk7yqVrOTOeAKIMnWNvJjhCzMoYsnlver+q8I
4oJXqPU3LZigv/Xl9OaUTNrrqfFf8jnvD0DF+me9i1HDdMbs0TUQVYkRcbufrH64FKBqUXCMwOxj
W3W1Ug9NkKUXHxw1eshTtTplzHWfVLR2WTFg9Tq1aoWF9SL7zK8L96x5u18SGwUUazbN73iKfvWb
1P5ZWv6NykJmgBIOvKakThhKfy7K1ka+j0UGNjS6P+Pk3fl5Xvw0mviHYrJKTW8JgB7UkGX1uGGZ
SC1YSHpmczZ89uuhQdOcCYSUjk5Y3oYZVEApzbHwvPP7udlJaZyGGZ6XaMpJ6dTa6UOtmN+T5Uzs
eOSPaV29SFlsuqw5IbTEmDx6LFtVeYhxEiIeWHP0KDEJ1Cz4Nutqdd2yJIYbaniI8fFZj9pKVSdz
zjEbUTvJc5oQuUm3gXeKOOh+q7ddRx2y+8Ys7Bt/1qk7x7hSwUR6GROvZIvIZ/NES7Vbz+20WxUe
FZz1SDunM1IxUiDB6KIatFeWOrWiTNVpO0bzlZ/lXKJs99/TvKtiOTEcMjn5drYem45970zlYT2v
FPtpzCXe1ZxtRdljh2UeDNuDCLacXhlqKIIwWN8dKAXrJeUHhpnqnzzTfFvzDPkF28UnL6EJ+k6n
XpuwPfzjf9pq/31e7VcWoNuw/oblLkjs3Y9dftz6m6RkvWhXZo8xwq5Qxc9W66q3xVJNKvhmzTKP
RKVEgkluv0RNt0O6YfjLY0foXumGE6MN7NTG5r5JompfY2ARRFDNgib/YRXNhIYemMZevdqhP58d
r/sNLHc6pAgrqtHPXk+wjjRt/Cg89MG8obuGafurznzvxJjp1kXCNKr06KDZ0yJl6/20FSyy426n
1HTkCM2ayOG7HmuMDe5Wbp28Mc+8QML7bDa9t+t57dD1mF5rvwJc3H3WgpGTQfNDETt56NXmzonh
X1agnljQOaasbhWm/iMshjuFXc+pwBJxQoKhXDb8CoVNhwS+7wUeMdNUL7mNFO25bhPlSY2Z8pb4
GT1V/q3JWAR7uSVrGHtoUmlyv+ZpmLjs5mLIrttRASt5h6xGcgnfVOVJCuCg/WhnGFdV20PlnF+a
6qVJzeFpYCDUOjVa6DlT8mEGMoJ4WcwPCT4rJSYrOORge1B1DsoO7bgboZqaHnhDK33otREHsCWY
Uv+5HuDxZ8WtEwwWqH+CgtXiPRyz8aQXaI1JXo4Cw3nGZY0F0//kdTMDCSRN9XOFi17hWv5jtgTI
UXilUz21NnJNaYsuzsgY5mlegig1yos7OdNOkvQgxlOMGgWEoWbN2vIb2/wSWa1xI1muUunoko0z
dqFNcZQ8CQzd19kmQrNRqrwrQDHPmJr1wpJt6QX7u1ORX+XCkueHw872WuPQTjU71suPlMIoUfNb
y0aAcMmyWFZ/cBzlMPwPW+ex5KoSbdsvIgKTuK5AXuV2+eoQtcvgfQIJX/8G2jfeuY3bUah8CUGy
cq05x4yT7KFutjWG4HtpGOkDM/NflbbRcTKsG0DkxUURVnV/ffAWWP9grezdf58r5rEixA0yf65r
mYalMbLIvB5OuZ3b9zT77X8/O6TOdqkj0o8S2ZOi5bFpiwoyhha78fb/PiYhqd11dSECdL58PWls
87wWz1nv3S0+1cG4tMyK2kHc+36u3dnpOV4/sNLsfx6U3b0PdC1PsyjWbSF+H9L/EGb8930qh3JU
LCy911/k6rVDdkV6T+DdcNvUc/jvjFqaNEZrLDdQkfu7uivjB0GT7MHM6scmitX5+m3XB0oyc0Ms
UHO4fnj9XgPKemi3KMevP3X9HI6KAktCfsMeTgW+Hvv3RWX593C5l5NlDR9x1EEJWT9vuuVIklS2
iTIP5//12yBgHpncJzfX76Dyu9dTwzqnC+dfPafyoMW+c49Z1L0nQazdGolHloFa3PvrFwwJ3FNv
GM5cP7x+AWCKuG0LCkaSNzTIsYlklGxZwZiy/uajffnvexN6p4SZ9e6+MNts580oJsBZJg8NboiQ
eJZ8a7mQ0QJXttHO8i3I4fBbHkA9pw9C9nhDrZz+gaIf6lkFoUJrlsn1gdplIS2LNE9zUVQbTUwc
nkZYSLSS+iLAw//zbP0Qvt5rJcnyI1vDR3+3RqtEhEOfrs+Iay6ZX5/k6hIaVgnj9dn1YboKJdcH
NrUIJ6+fBF077H2TibfKAL7U81PyT3i16rx1yu7uTTcX2iySXexqfPjvgRoZq8P14/LqehhF+SpW
49GwOmm69V8gmwjnkXP1H9ktYDdokDQF4O6erg9mK9VCwFG38jf+/1Oz8L/S3ISB0VdgH69fHscF
h+j1aQZ2BuR/njHmAJzP0A7K3r8j5s1EkORwRjLPYYR4PYr/vgzs5bx2ZfawT4g7wGGGfUFstdnS
sNgNP/MgviNoEUXd7hXxX6FtPMbkOp7qYXxzOaznlDiwnTTERzILf6tWVW3Or6n9MytOub2+3v+O
9vXZ9R1ghpVsRcyx0khJO+uDGXZ5LA6SoLaTY9XN0WGTkLdZt9H0YT8J57ngVdu2wqGPqUPnHeYU
MDpqcg8g/aLZYdZhYl5NadWquHbXN+v6rATasG3BgnDfHY1TD9kibh0GXVYDiS8v1OV/HRgsyhw3
x+9BKLpGoGllRL+fhlub2F+iTLStZV/qqVOnPnGmfw+WSNUpMtcjV84fpWG2Jyy/7cmvWqDj16eV
54/G9vr0Gr16fXZ9yN2oRe3kQ8NYtfP1GsfSWC0GHYqO//PEany3OqYlIIDVI7q+zOvD9QX/9+FQ
WpBlDHIzo9XDtKwaxevhqK+e0+tTudDwqkp3Dv97Z67n6X8fXp/5xkS8FQZeFu8aTiAP1ir7++/B
HkSyH4R9zlft/fU8uD6k64cTI47dkvaX66eayCbcIfaoRq6xBuM10cDRRt7fsa7/FEbfkT5qVXjA
VtfYv6fuYE7HHMgXJnmO6cqHaAUxBteH64dZCoXYSLXfjpJyOhMMKTdL746komiZOrteHVrEdMla
zZu4JFo3IZ861L2WXYypR3t6P99+oZ6MZgXrUo+QG1sTOIeVfmZ0vjXLEd9oflPWbbKBUcagdGmS
i4MW5iaOhoB5e7+Z5vK2NLhFVH5rhz6U1bPeyoAlo2GETmexaYcjuIF1a7voD7jvzcMykSDkeGTS
uq+yk9VOMIRBxT6MZLH08S6VBFGKaqONJfMRZIIhN1wWjexOmIYTzMasbSNNEgszmjvY/+DplmdL
FMeqaejfEUmU9uK9nVoyC+diB34p3doY/Wo5XJK40zfcHHEmJ3Ud9hgykuEC+BU9ScZIV9MZvcYZ
TRW8VAFQtnQ3tWtGtLRQ4dKiYDgdLI05kW/s9WEDoqL36DWO6rd3OTDe6BOVws8vo3+J5zwLUgK2
oirT4ZoSUZoatKtHHfCtlUHHJzSzHX+zCEe2jpIqUIvt7SNYN1ojD9JMOAhw6FLhcKRFgle8nwS6
mOnF99bWJUGQ1GP9t8ute11bDAN2jOscq3xvaTNGYA29/zBpeyqKJWD++EHxnGy9Gf9+ozk5bCJk
Ot5C7Snw5njg0ZBv8sLjyp8PufegQCAdmHjqF8S0pGd4JDDoFW90g0sXz/wQAwz2Yk8na2sQMKdw
PSXar4zIlunUzXoGmZkjb4pk+bH5YlD13ChbNtmaG93W5vDVltCRTC7RwJhGwprmiXlj4pKYo2ci
pCF6qfOeBFwHnxgO7rCgnWAJTOFLrheBI1ekCKzljTLla8T9IoTyuiGXmXzQkhGOx99yWj+FCbGM
AaqcGaKXfTO02q6M++hhhri+tN7fpiBVL9bjz3nUdtJjIzgZY7gWgKNjJWe0cjvbT741OKybWpFN
bKjlzW9pWNCANLQfl4hEuEZWerQMOnl+pj9AXPACay7CKBmfZsPbEYSLfCRBiqUJnWkrOyQt/8pb
Y9gtrRrCOSmanea9JFpVbeysjLZdUdGfGaud7Wj1ZUn4hZOkM5gaxl2sMgmacj4O+ic7/yTwZ3fc
Dt1jnxPV2pHXRT9/6/jNuyFH8CwAkjyL0GM5vqDItYAdZUlAime5oRo0ggX+6sYnMHUjZ1VuMjc5
2ELTNyPILicTL4DEWoFIEsxXQX3U6mGVkb7iQQzVjeFgWLHN1+bX2B8/o7jtgDrV39nytpg58LUi
+UKcW4a9+UyE4vOIXpKpC7TU6eyDTF1nG1INXkivTc2DS8sMEbATmb+0b0CYOO/ZZN/WiqF94V+E
ybeVxnRj6VT/rOnZdiR1WDb9JVoGAmSreU88r0O6bJUc5r8kZ9Ovfsqr4cMYCJTX5XwvMir/YVlx
vTWNQKLRGfQJVugKyOSAZhiwYcw5EXT1ABAs+xw5SJuuIRRYs7RjoyiyEmG0gdxz7PWwcGn4Eylw
tppdV9rRA9mGcstoJwtU6z47qgytamAh0MDQFsUbGfdFaPgMvPtOppu+L1/Ri2JylOyhVZ6Sl4R6
0+kIEl5zYlFGq22vFS/A/B9Ap3mb/nV0INC1aY7vfjp6qflda/l3mZpffWsRFthB5tfZQ9Hh3lfT
MO+8kmFBaqBl9wp0RMkcvxl0QVUJ7G+a60c9a2/btVFVzesg9sfqXaIXJv7hBKlsP4oN3LtuqzRn
tTs3d2OSbdLaoVuyCnXbWB1rg5tCiUbIAd4H64VV04mDzDh2ZXrnIsTYNEV9W+b1b2m5x7Z1PvuU
jZcS94lXlKHQiwNCFfpBkSSvZYrw1XvTSZJmFoOqDlsU6NvByiDyTGMeOhpp9KYm541mVyqMLO3L
g2yURCNC9NTaCkKlTOk6+1l1T8S8MYYuxZ4uwN5e6GQm1XOl9J0g1XvnJQ76YTQrqc1pptVvvl5n
pzGIE29liP0ZrQTaePEyL7II4c88Jd3yVSvn1aznh9EJzNJpd06sbhbQnLkDea4nf9JwnJsajLVX
93AGa5OJmuiPeRQh03b2U6qFXkrW/fucNh9+XDw5zXBRDppGfXpJZHHo0eDkinMik/0OJBtomvGS
AA5E0AYYrSvsMG/YgWtdaHVcn1Dl7eLQ9vVEE3eGGQcfGmgA2RWx/TFL9UE2dblxC+259wDZyNR8
78v8awKnZ7XqHX/ZD7JddLHWfhnT4yDKpxkbeVDo9Z9mAF6ewmEacxTVHI9HQYjYvmYMgObPonfU
L3sGkMDU+mM8DA9kGpEh6NEfn6T704seNAV3WDK2iXqvBMhfAMobTUxEXuoV2KbiYsrqIQfNszGW
yd4K398rxz++lz2APmhDx1rZEt5+jlh+Rh6RkKNJGvuZUIz6Ft8wEj4XbLrJFdlEdHboCkv7Sy/l
Jdent4F/iq3fa4oIA9Jn8eJ32pmV7xFxWbMZBpdDH98aJNPXtrmX2XRQdbTrD/1U7XoOC4sEO39m
h2rDbC+l/p9AAbvNbUqX6iDJU9N7gsWUf8lrWJ+DlTNPqXZTytU7edFPURChnKNPq1T36gzyYvry
fvCKgDyHh0bGH3bJvhELGdENU/Hu4qmHT1qPAaMZUh4E0Z8L5wYTAbDxFWVDZ0xUNGrrWToC42Ev
2GccfXbLdXlL9GhHHZDq9Kq4XIZXR9JUXgpPbeDw3BWZ6jetCxFQFwiOrDJ+qp3ip5Gq25SymMLW
H0iMxHTYJfpx1P0/rkUROSeQs6t4PFs9VXYzRB+D5LpbBnPnAPN2+/HGonsHOSUPQdw5WsE0tI1A
iaKdArn7CoMQoVNMC82id9iNFgfZ5TASebKwoBtlOJiuj+Hf8zZjNpVh+diXMKLGXNN3pgWzoe/S
PwTAywi2PTc4KskH/1tXw3AxAJGxG7MPXiSfNDGD3fSHDyEhjc9aiu5l+Oh6fxePIEX7lIxiP/fD
ghZBx4CjQBgfVrrGxUMR1oosaGM6AoOul3Ss80O5jN6RkMlXNwXewx18GJtvQ1IbzxOXZw1fJ0sv
QqtJmJtgKGacLm36x2D5CXEnoWoiv2dJ20uc1r+EjCYbYQyMlaznqPcIKqn+GpDrvKXDJWGQCBal
Hvmc1c0Qt2eHYjGW1e3oMzQkXwTU1Q0Gohdq7RePoUVgx2tWhKm+ZpsdQO6N6tbzudU4c5h7w5ow
yN3cIUAq6+Gotq+52XJ1TIHTLfqdPZaKYrzIN8KjBnMKdBtx+jvSz5Znu14JWbaC96amZ7uetoZp
KworQjNSF7aDM9xrk2qOqZbfWzEFOZm0lWlXe4vOVNsuEwVtMu4xaVu9U4Y0hJ6dJP4L3wp2ao5m
LzFargBOGu2Xpt9nWufHyLEUycCSaeVt2YAxA3EvNgVq28Nix13YQ8T0pyzIFvumG3y0qcOPrZ2I
Wr6kBLNWNKEBPqK9y5stVsb7bBRip1ftO5CF01AtEJ/rFdH80QqCq5VvYNavk+dGuFRCaKA8mgSb
Vo+pO+sUzCQS9MrbI1qyiYZ0pyBzMPc4M64Q+zMbQECO00xmu2PuhDU/mbpzaTOuwIQjnAtCJZhK
/thuNIaFhDhcbhPD2aeO+ljUCeXMc4EidUMuSLstDY4TUeK3ODGQjSzs1x28SnJeW/D2qwaZb9W2
BdBD3sz+rBk7h8CjjW9rj6IWuxHA7bpI1Rs4qFihZgTU+5UuR/pHzsKmWWfQge9jYv01HW3eReYI
LBkLKURDtqdFAd6OitD2OftrDe8AhQmxiQn+FWp8mSYwknLr13JktXEU7X4bahLrJi1EG7ygqT+k
nm5ClXPDnJTTjeZzlri2+UnD5YcM5eY85kytTQb3M1FFuWn8AdhXhkhlMFBaRqjntb3+wDalRxya
JoN9L98LGy6todTBNUaPOiBrAlBzPfQU+ZYZLThqedZSzra6E5u+aJ6zosKO5JwAY4ZLTf08SZ9U
X5oUG6dI9hOJ41A7l1sHCXsjvmfD/2rKJQsRsjWcpsODW03vbj99QRI9LPMcOKbxUavUhpY8gejF
fBGpzoZPMlUBcxC9EY9j7j4MvYctIytvRm9ggNLqDLL998yWJNqX1lMk/wxCB9UNQ5QEMRJ3dDcK
VVLdFLa4CMPh0o0leU7MMTrdvWvYdYx1NYVJqt8TOPJsjqRi+kO1i5P5TxLZI1pA94GBCgEuWQSz
eXnz/D+eoyESMVcWXylVIGVGgU2BCb4uDjOzDmcotsScb8ZuYN6Q7LWmuqmKZ7B5PsPO6MA5GXRN
Ym1VZrATGw2+1UyrrWY6VuCd+hhgJ00/tAtkg/sDmpPK3U6t/qYVBaOWwdxHCuaeigjDK8Cgte4Q
xKP8Slqk97Z1pL7oq4ICY3I3NlUlu6/pTs+PVNI21OGClKrUD4x6dPgz5CEUvhZEaHOr1jICz8u+
Zzd5S5hTzvNQBtoIGzDzzfnozq+1SIttZO4LwUC6woeKBzXeOuTA1GJ4y6t47VCz848y3jXf6QJu
CMxKOoNOK3l12j7DRDo7+bNS3L1tUr13zUTJMTqSMWHPeDghJNp3fRjK301ERkaeNLcyTnYWQSI7
f1bnJjf/FhqG3SSD/L7yhlr5hSLpmYF4vdPQqGxarvitr7nsDX0upWnqb6t550MBnmfa7ei52jDK
Y+hsNbbAFidCwVQr6/H+FRG9kDT9rqPiorsaUPOsIVkoshk9pf0hAbCxQbTkbrra/J4ssFPFs+G4
1T6ujQ/X0A7uouif+Kh5rOa7rkGdwuv+hjfzSUU97VozuV1ADkP2zfOANFgoBMtdlxDheq+4m3Ip
YjisPpHEIP0ef8m3vI18IpZT1iiDoPNydF98Q53nDhgJnDmy5K3ubuzEZ8WbBRLlIc19c6+tkctJ
M18KW4f6nlbDLk3Zp+nU/k0zvXCNIgNBVL8uh862i+c9P8cUfIgB3yZHYoWec8PUQhKw9i8YSaPN
1Eaoh7599dp61iu97Se3HKg2EabaC4ozoquxTpyL3GebyhIVWRS8XJuIbOn1th3ymnfdMT9aAy1V
iWaChu2fmoO3qSbrQStyWobCehuZWxrxNIak/6w8FT++JLZ4ihfnYBQU6CImlI/ViQoA0h57WM+E
3doOFkJjSMI0rO79JH5oflh4IyY/E85KlYwPhWCn5nT4abKJWBShvyUdQQ2zWZMHNT0BIC12aLju
M3e8MFbA6KcVt6KIZcgm8DKt5NbZejQ+48r7dIf+pdc5MXP7heyLR9OpQhGTU0gEMBRwgmTnU99x
tWDrQiF+6C39bZD2X80d6SujdOstsusynWZMxv3fXVILx8R4bIfbvIUDzgKADG6FNxvv0bp59bT4
skAqBKl9yU1noXHXfzWt2rWu9lIQSbxxE2sKpprCW7dRM0ScLVQxQ1X7WMWFvrFFcaoj+bcSWCiS
YQFKifypGx7dQpyt0ukDUxuoqSrk9zqAapVpWijWfN7BN7ZYwYmiz+qvpEwOgCtOXZrs9Nz+TryO
PlXHFJAkVaIU0705N7e5Q6Bo1xbHZiQyddCbLarwz9zokYuaJHTb6TbLGTxnEv1bVAEOtrf8C+ch
uXPTCpHwdKk0A76TYyQbTI/RZP2JJBaKKPpdKu3JJEpIOXXypOUfMBMrezEDLdZRY03m7Qx7LLSk
8eUO8mj66WM9MVnHAfgto/VgJ8XHbIyveYWvmrQF6Fc1rzmdbud8uqkz5HlR/EkJ8UmwarJx63Fn
N/PH0Ky+PJ0buVb6KAKXGva4idqO2nztVKo9U7wktGZas3pqEgBv0k1IPnybRIq8ry5lQZxSbf8p
vUkwQdfel3i66C0Iab+6MVnChevtZV17QTkBuavkNp3St7ToRPDb2s2XbRV/o6ZBa2nWDyW0RumW
LC5OR9qSLcHjnZdq2kbkx6NywqttNGd8Ro+mNiJOx/mLy+IwT2AJE7JBs0ynqTdUI2cjmvNFWKHO
TBUGV4wXpJoCPZCLykhKTPPdErtnHJSfjmg/imW5G+F8MVZzbrhCXp0cWps2hH5Vo8H04r3ZZYE7
DQiONdKisuUW89IJau2yb21ra4M34P5jkEdZBJ7J1TUu+ngg0wGKPjJw5Q1A1nlRjeX/US7NG5d+
ysaiouMsrm6s4mUQeUiA6n2XyLdkZAS+noLLTMQUwhJ9FzucKPgnbpci2tMRf4tceUvn9i4ClM8u
AR9a0RpbUojOhSgfZWK+l8oRbPQSylr8VJ4P5UlIboxV+niVCsQ6TRmax82B3dgjodpvjcy+2P0+
4QKVR7D5ZCovUYjv5c1uLl0TvVMeoMdIKFEiGvUXjUFOZxC2Msx2vvVK84DKiLZeNluUDG1MPqR2
qd1Gu2Wv+apKervL4O7Iy67C2nYm9vTK35ULKJpFFPmh6m6qWmNAwC/Yern2xb53M+OFEGnkHdSi
4ZssQVYSkhUrLz6N6cSmEXICs30taDKb2OLZ3s99aZy0gglWixOBSYTLRs1LdOwZxn6e/faIPS7d
dDMZTMqwyj/a3AONd/N+f/3w3+fA0Gdcl30RhS4WDkD8jcm9ShI27pY1WQZr+pN680QKjJsAC8dV
c9D687F2saRjcvpw6CMbAv2paw3agdezWwwK1UFEdPqA2LO1eVmKrt+PVOjdxD1s7GhApvKRfOHP
QRars4u7z6JNR2GM/t6Nfl0yO4O5MD7RkXGv6ZG7ZbqIyTku3rUBoGptUdo7k/ETVR4XDRV2GUV/
rUwMAS0iLwQbIHwLiLNe8ZocliWvPaXTWrIl2jlx0fBF7lfim19jj3x7ZhGOhugIiRlAOh0r6Zuv
fg702941s3bTrn8uXScwloN8aoJ873sv8PPAHlYkSyxVMM7ZZdGdP2Vz12Ri3GTF9FjFTJ8Lzzt2
jaCl6d7lJm5y1/vulA3EP27vZ7t4yNbRga+VtA1VdxZ6PAV9Z3FF+KTA4yo7kY9RhW3cKmb4MqS4
nrisrWM1CgJ1bHZvBytOBLAJlB26A5HAcBuYqLnlQmiMu21mN3ddNr6pcg1aVNm4j6zyd0qX/kZC
2ohpb+s2O2Ur9rnBzhbzAcva+on+ls7ujR//mr3FTLYjD81jw9mkXsXymD2W00tkpdCFPPZoSWzF
GyzWGyVhOahaBZ6fsXd27WnDTHWfpbrxmvus1rBj2d3SYlEl+VBGehYD3RdnFLfssZ8cvXztS6/Y
ap1IEVrEbzBGsLB75h43kx4g9GAZXEWHLrFDdA5pUg3B2vbcjiZmdZP32FynrYtGMKSd53uCTPkp
82wxC9vpnvO54OQvJ1qV0chwBYQKFncm7pNU7OE0cpe8qvCC3HEMHE3jk1EABNQtkC9j3SCromFl
N9951sJ+qaZDMdNnNgrbP5riKEs5bOaYwVS/0Hxy3fxzoMnH3abWNhWih76ok2OcjWsBbb7bWFw2
dCtjcCequ9fLksGKaf+t19FT9NHSYQmMXKN2lZeeniUy2e4UYw0cKEYeIoezsqppdg46vpPxdsRf
F6BRabZ+ZUNJnxl7OGtizdDS8UuXYWJexgkDGSHfdwmUCsq7jery4aElMz3siTdagfxn+vI3sd0G
xUDfRkHUMCbamtRSzTEbW4gf3BGSVkRBO6T6jZz0XUlNuZldnNPpQmK50O/8Rlh7oQ/tDkLkcWkz
d+Pk1TYxCWxZYm4OcSz680S/PfcQuGe5enEqRKa6fGZqxvtfLUh/6MhGaZ+dipq2OvtWOLWZQ/TK
uIPFAEWirdKLdJmfth1N+8ZSGqZYeJCFX24XaXEznvo3ED3byl7rzxpr3DIe7ZyVtEjrl8pZrINr
1qiZRT2fRL/OhDrkNMRvoOFz8466tiBPHO/GViScFtokMGD3NAK50NhmOfZLWXRl4BpVFIBcqdBy
4nptsoDItgoA1HpJ3hWKP5HPXMJW0dmBEGLNU2gvtshepcOxjQzpHLI0R8DEZY/N56VzeMWtzZ/E
T0QnJnZY1hjJON74avs2wuK8vID6VOe4ftBpoXBGVZuId2Wb5D24775ju8ffNpp5R9DIyNSZKstl
1rN1vKYOsng8CDbuxAuXRKwOotozLLZgxOz88aZOCG/BK/upO0L+Kc1oO2bzqzXhuhzd8bmP8Hoi
A+r2FUE0LNHyTqUL36T9ClKCaOvEfxvLGULXG04xM1Qah74JGCWeaZs7zTf8Zg7RnN2P+qARPu3h
gBk9YjcqjAltg57WpENnEjYykLBZcSbbEbg1LiRc/82NmCXLjarMI6CSeqGssDnnRGN8q9j+1M3f
US3foGcItwAUbrf3S+/okHEi+tDRJ/AtflqYzk4vcFAwMoRe02Myoe+hTePtxIzZIcUnS8Ztn2jv
fie87WB0BK6leX3D5M/dFotHOp5gpsPYK9ANKh32OZh7qVjZ1+4B+4gAJkYects+ZlY0n5xIZ7bB
1kdUSHLcuFY7DRY8OuRHqRX6rvPuYVxQGOrzy6iMw9LrdIVV9yxHJiLOJAMzrvpATb5BoVgs/Pfx
TdLL98JhRGb9mmN677HbZxPMXXEcFVIjtgODYgCd+Bo1+6HDN34Xk0ei1YRZE+4UTr323dXjuxWT
61VEN/mAtlIM35NHQ7/JaMGjrnySNAXIe/Ph/lYOzQ/reYzYHmbQG7YYdD611b2WuPNZuUQXlFn2
oIkGer49c8otTb2pkaKExsiez12Z+H1T/ejW9FeOOhWLMx0M1p79Ct2e6uIv2g3SK6GfMu9lZ2y6
3R9eUcZZlWS0X+xin4DARWwY5lp2KHUCnbvIum97PzvVPee21YYxB3kzNz7yQIbgRuvb20RO023j
bS3Us6GnBGkbw+c813fcYTOqYGsjGuxzXV2hA2l2c7YadiX7DkLbEMgvzXeGyYqtQvZo6n4UJC2t
16S2U57ROCnierirHJy52he99ulDiw9MX3XQTuJ27BmzLar6ct2VzSLYGnU9wrqRd8XQl33sL/1d
uj7YdN9KlLSn66ecoiXKiM5Dkzu82n6NoInUoUT+iCbXZC0lWN3TfCj+3TiHTcs6HDXGUzakGeeB
/tqDlwgN03SD2Dp4jmOHYvFf4zQRuNzoadd9OW27iI1MOeGDyDadqttjq/qn0W2WvZlZ6XbsiluF
ZIzZMdM5qyvaPRcPwcbekMMRVsxqmcRRwrHG4tIHU0F3eGt1/XA7Nt6fouKAVkuxKRuju5W+bMjw
3nnc9L0GJotkvAF17K6LZpr8tBllov5OgwFF3GUsnw3Gi+WgLGz6j6aF5IKji1Ko3Pqde1cyEQub
RfQBRes2wjo4MmKFmbMGbUw/WTeHkTNK4gtPeTeoHeBvlIvRrb/EN7HDXoVt2S43mySYtJx+jDGd
DPIHKHLUD0su8CjXuzes7qEdctowTvxSzMw/BfelGIJ0p82/ivzgLLKM29S2xlBWZbzTCpIRWsP7
dW00mqV8UXKMNgIMcuDOeuD2M+uztXwL5R06i5js7Nd1OEGXsvhqFd5a3ZXUfhohRtUcnyeree5y
xBSSk8vsn/BxnP0OhU8cJdso7aB4DObG9cXX6jihEIdO0vumFUSmezFRXhfMX7Zj7Bx9JD8njIrP
xhozHjca0/aaA+CK777AbImPqKb5ulORB9QmK558hzm16ZJRBAvk5NTz3WgxPbBF9J7co0BhVQmi
adkOJtL9sbuZh7zYI8s4zmN0R1wI1hd6EbmhkOq4/M54nl/Lyv7pFnUjxHBHlQq2ODnnEd/B2akh
COp3uRg4u9fqjDnKnZMlgnK2L+mcWIfWlkdDkYNeqkdtXoybAS2QiQ54V6eHsqPElb71Y+bWsKmc
/lWr5UKfK+dmwHEzcWa2iJ46LzlLZmn03D5NIeXFICw2S7x5p0nph/1SB75IOFvShwIyQxCz1tfd
HqzSEc0kt/JcN/H3Nx+FQ5xYpCwSp7Wf2B4+c5H/lV2ycPab+6nlfREp4YXkre+cpf+ILZqQWbba
6TMmaBYZT2btxYEAUUaHgYmtzWEeu3GH8IkV9pTJ7Jn3/4/7t2s6P4zpF9Cmpenf+/pGm9hW2fGP
6tWf3nR/mkK+enP/yBQiCsxMg5PvEpzlQ5RqI7YDwljVO8xRNVKDHYEkm8gDbzOUS8uWX2fq7EbW
GVDaXyOavKCt0Imt06xKYs9np1aExO4cR+UAfzjN1rx3uYKquN6XLNyRo71ZQ/oL3Kyi89yqfa0j
a8P+nnQ/ldu/kjNFN7qq71qxMyLunKzp0JX9QylG6MfVXzP30Kar7eClSOp00ZDLgO+0WeNntBmB
XWR8u+YPA01vmyz+jUKSFlYGaASk12mro+n1k5OyF2OTpclNU2ukVlrlxcGtlldtuZezrW+RzdlU
F1MwVM7emFQMbaxpiWBp/5j8YghrXP65OHVsSmMcnaQ7Jhiv/Vaywu/nJvtJ6naFTsmjVWm8blI5
hUMXh/KWTdiagTZPL8aS+Gc6G4HqyR737NTYKrd6Spru3hoIggBTzb+RhlOJ1tWjW47f275xcrZC
LePyIJ11gqus/AJT7wH5N9A/1TCxUgwxFOFOKKf2rdSa7dTcyUU3zlU57qZKi8M2pyhr+kNdGdSt
9ITTKuXdU9XWS5abtGQBipK22uqNPMUewe2xTuwCiiPD1/qtX2jYlce3QnXbbuwpAWR8rxkU/VNV
f8cM9NqMMEo/1tJQm81PR7Z3QpeH0i/mrTSodwuZO/SDLMxCBUSWaLqXsfW3EefYYtUkJ9BlHPbr
o3GohY3NffR/yEj5f4yd13LcSpauX6VjXw964M3E7L4o71ksOkk3CIrkhvceT38+ZEkqSb1Px0Qw
EEgDVBEoJDLX+s0rwS+9sJ/JoKx7bODgtOw1FqW+xzSi99Q7CCt3fiffBV0D2kPZ5l6crBTCA2Zi
nnvVmaA8TEfzAiPFAaxrXqovVR88grBkOooOlVG3EDVS85SO2oOrhRedMWVlW806Kse1kys7lzc5
ZNF5k5Egw5pyGYZEI3HsDINypha9tgBGScn2mOzk4GKqhKg5XO4g89dDq6ysumZWQrDRwbNglkvx
Qe/Ldzds36OKXEU4zpTiEhdNw0MD5c/NPqm++R70xkfTZuj1qwtNjvM14vfkywaEFQpW7ab/lZAs
Cfs8LQmeSXdaNj76hvUcWv1GVrVt4TNVlWr1gPwOdA8djE7DC9Go7GZ2+EvRpWUh57wwkIZoHX1l
FLxh5e5rmSIbGH3VNR0ftmhLUPfetIjExXX2MrrOohxGfe3XypODD2tROJ/9ZkLEB/5B6gBSALTD
BSLpD0aC72mmEuBO7CcZFbfGze4QPGpBXrUPRUsspvYgw2aWeYQ4hqGdm18SiAwzZxwOaeMsgtHA
RYkuZEwOGjoppFntlWGXF81IXssKrzJJttDaB5Amt4+OTnhZc6AVGPZDVytM2IwFQy4ZaDQSgOHq
TxEGndBNkBcztPI1lZuFBEq1wDW0D9Q7U7HwDEU3MCTm3uTuZnrlkRd4GdPImOl+Cjcdqo9bGPeF
Vp2Msrfn5BpZdmNaN5MK7Rw3ZrVMwfR0NsjHvt6rDdlgj3RKKb2h5IDVI7HVWVeiIAkuVbW4tR35
8jhWWJdaW0LwjI2BkvNeG9eN0jwnMiEwVJEmRvpagthdOSaTEiaKHWyVKQ2InlSA7ITsDQQHmP26
1ZfCVlZNqR8ay0IPJccZMmLMRtDCyghoNvWxy/X6qGRBcyQAMZLW66QN8JFuVkl5v00qPb+EuhRd
WFZP+6Iiq+A/olPEa9N00YJ0fU+Zl4Zcrb8101Hq2yW2hsWdqAIOQB7C0D/fThJ2Xsg4bvdLY6zy
C3GY4gJc7CGXEe8QVRr2rqfCkTfXDlOvGAPTFd/WX9xORCAdln6nSlvRD7B1f98X2NdPZxUbuCUb
H0IlaWu+mairzKqeg7AzkHH5XhcH9lxB1OdO9EC7awDtEhLQNqLuTu/bbxvWdve2nna73+p15gZI
6XQktL73VwoTFQv9QJ5UPd2qY6zVTh4II3FSUR9nA9ZTvnFmLbLK1cI9h3h6PhYuwKks7+qdKJpO
Fk0ecOMy6MPm0Sm9eK8WxBJTr2t4c9T2PR4I8xj6TT1Prf7YyQy+4tChdKq5B1hvK4ph7IRriA36
4npiz+0OeBUSNJs+toxRnYuUa1fxUbaTv5B10Y/ik7oAy8bRtT0CEnTvmiLZsJyW5qIYwDw9do76
lBQS30OW77RCqR7EeRSOJJRRFgdxIiMF1FekjrsSrXVozAcwvbBq4uxebIy4KFdRyaOFVJbvzxsz
Q+uiS6q5aAbRnN3zgcGmxIOZUXzqkwSjD+qKpNbtPFE19KwH0jVBCnVV11pwR4jdX2VdH59JwU/I
gTy/R6LOWmRe0F4iJDUXFaoKD0NZmHMX9s0jc69y7nVm/FwTfeO5M7oXf0TPzooN61PaG+kslprs
i17mH5jKQpcs0xe7DZO3Pk+hDYbaezoCZI/t7K+6Z0aRkFMhw5HNWzln4Bjls9szo5mVB6JVQHIT
VGh0MwR+gDUx052W3mO29smFfJCI2Gv1WLzHpXVvgfD/GnThZzv1y1eZNQGzt8r5rJK7nUVhPKyC
3MMaxVGKe8zk0dWMLYagyXBZ1HlRDqVylJj8tEVxLxoUT7EYJNx8KYqioQwIDoVeLDHd4VTXfrnX
L00gZgtRrKcTZJZqL9veRlHvx2fg9ZwBnyaPZnRF5s/H0pJXkqagQjz1Eed3yAmu+8Jor19VNKSV
26zTipyW6CLO30syOP/WJ9+fFeDZYKRvxjbCLpIU6B1uQcmmKYwQS9DcP/KYScta6sMHRAyCeakY
9Zcklk6qkXceOeL70Xb9v4rEeAXg7bx0pmpjgVxDm+2smKiKU+ylNNP2ltrZKxavLc9/opIX19pP
ndt+MjKkXHxjCXuAGzRG431q5ebn3lSzued148VRgmzlmAlyO0nV7kD322tcm907bE2rhVZE8jOI
whDBJP9cyNElHVX1pOUJQgua2ZGaIBfYRH5x4odDosjLolPE0mmtobVwjCI9XjcFKilxSoIribrh
GBlavdZSUAWpTvK/0ZXkqDSDukbZxjsqjmqueVCsQxRBBMgYcHnKdimgk3UOtX+jGaF/z2yEKZ1i
mW9evENXwnyvWYfPqtobLqJrYIwSUZnvXfu2+q2rBs35IuPxvW5rg9G3iR5AT4UHvM/WnYu2KWrL
hDNEHQHPdVvknb/ssAtd5KVM1s/t7hO1wlk5dMelGozdvdhgL2vNNeQkVqKoTP2UFiaup+XGOmdo
w7g7JJaNqo+3VYOivx7nhwSVbdUtdyTB30fc/BCqItIP1v9c5w6yN/CUWA3amwwXFTCWHWRgeAn3
GqrCC0A7/VLUdZnt3jO7B6OP4iY5IfqJOqvTFt2APJModb6bnJAo24iSOBH8NGcT4p4HnJlziI2h
Gy7GzTxDtzrwnCWpXFPdNj/6kf9YqEjb3Ymq3LFTJN3KTVZiod7Hcb2Q1Q50BQGUeiWFOvcOO0h/
CRsRPqY0RsSy1OrO4rUAEGCqJDYZza/lqigR4COOe+0pigjnE2qaNrdTiIbM8Oo7k5Q6mtM2MjBd
dae4g7wRgftUivkS/DD/P5WeYcobSSHELw4UHcVGNMBDJR08HTyOOfDxyDG33rQALfxSO7XEf+68
pADWgmrgF6KGFUkeIzurOUIVxggfJ2tIOGpW+pGqmXMfeBBvnIJ4uqhPLOcBuQ/5wZmmu0UBLUby
G/qn2T7LUYUyBtym3SEtlqK+8VkRdU3+QhbHQpyox141JHWZGFjOKn4n7SuLX9NM7NYDzqVp3yJl
bkh7UVWGEa2ifN0Vtbf21oG4FifSX7/Vi+JvdYZqK9ukiJadTQwV36th76vDt40sV/dBw/866uDF
E98yPikh5AM5j/IvJO3eDT03XyUrfa4Vpd7qpqavbSX0l06iofqBBvyznimkz2B4pKrNeOop6DKV
cfCC4yWmxgyYoDKkZaUNexuVLXcItQWocMa/tD8NRZF8DDmink2lfvKMSgZBmtms2Dtp171sVKVF
VlQmdT+TO83buEnK0rqG2mWryWvuKJ/xJ5cuCGZn+1RFZjCwRgAJfbMqkjx+aWWSaIMUKysJCtcX
051zgmTZvLSll++UooxXMgSxbdZ4ybM9DFuCkemr0mkZrCfX3Sd+G15c3ftLfNyo2tzBos/urCxp
T65HlqGfDpi+BwhKcloh2MDU9PQ1cpJfQyRJj2KjpX1zLPQGeK1hI3EgsUovAEgeNTXQ+5noA5dz
2gWmDQdO338r/jiF6J7k+UuSxNnmdupYAxasS229bAqoAX0/btFtcU6ilEYQ0KwW2XtRDEtQLMBT
t51dnSwSgvW2IgICOkwO5lkhlS9DS141TPXiszWStw76uHrN4uQFmEf3hkXzsWE++lG1JpSs1MPB
PhtnmQ1NYCaxkJ/C0Y4HvyXpQcjYnj7R7RN44jU85UlcLrMKFOZUJZ8FWEuvRfHWEMVSgg8yOMuW
cPdd8Cy12IhrCFIfbNMvnFWVA/HterPa+lqzEyWxEV2MqZ8oFhO7SO884mW1dR/0srRNbXhdCSx1
VuktIgoq5KtFMDWLPqXkyvM4JiZaGgZ9eK2+saSXdtdDVCWel6pn3F07c59OCs4SRmlY9xCGOMmP
z7ge37lJyS+Lz6iAFOz7vO5W8xoc9sWLkvTiTkuOQC7B6vyos6umXkSEwIDuIAkHc0U9l7JtHwo1
LA9wWV5YExuPMrQq9MbMc15ZSMqG4MktfogH0Wigar8AB5Jv5BycYN1q+Tq1wLvGteY9BW5mLfMW
cQQ17OFRQe/EPKeF6tYn5uMYg7JxMk/6WJFfcz/SlimpVtbGY8K5lgBko0NvaP4iD2MIRCAFHohm
LnvOddYMzXgYS5fAqaWywoRkx9ocUXdNr8OZaLU0Mp1DbbkH0vMIjAZBfMorszxZINZIoZfB18JK
dmUaGs+llltwKjzkQMYkeMklAghTB+vXI8mlVgTVbf8reJHrkSYj1jwfKvVMbomIu1XEj10MQwkB
z+A+dF10o5Q6I0USW+tuMNV9yDsCOEzSkNEOswPjW70eEtk66VyfpRVF2n0WY38XyJL12E+SRejx
zopCt9dV447DLJk8GBprUI6kOmMCl6huTVUpCP5jPm2u/epSz/C2kL4dIVrqYcAhudNdLAght5Pj
XoJIbC6m1vgPuYlmRYDQ21IUxYYOumU2F2b2EwsI4aFbB1FHB0UnHEgEpNu6TqPjTNt6ezONy2Pn
d8kySuL6WQ3CN3GrFe2vwOj895DfKsH0AaOL6RgbqaK9Ph0TW8QUylCvnkdtSh907oeeXo9JnViZ
qXby7ZjCBJcSxekeSpWzV+rB2ZPyJL/VqSQkijD1VhHvhhI3bJpS0fT7LpNgbSE1wSrui6TBpECH
x4er7qziv0flGR/1wUOEYWbINtt0qrht6jjAABjU6+MIkXbZ9DiuV0GvHbJUjZaBEUovkOTvOn6F
70bQnvWq017gLaSkxat/6+omzZ2Yuup+f86d4FvX386qjzIe61kREUZ8VctUe5LdMn/02p8KQfuq
tKZ6bVGcn1p+PyZ38m5dlS4glLFocRav5J53LIx/EqKyvhS7kYIgQDBtcidEYdK+k9Ht2pfRtF4T
uykatBKeqr/WijLK8OVu1AhZO4O0Sw1vD2VEX8ekindk5aWdqIf4TvBUVCpJb6OLPPUm6eekM9Gr
MZXG2IgOlagVu2JT2Aa5MqsJZznKGd/6i5ZB8b40TunvB8b5s8ejsYl7AnNKUqRnN1XSs9hjFvpc
k0zd3ep711M2tkbiXhz6a1/Qpt/61mj3ztA4aJAdtr2j2BgIffI7SvSlVSRol9QN3G+xe+tTDaQ7
fu8jmk3ZQKylxVgmAGboPUqIv+/TtJaJT0+7qgTiS+yJTeXx7gKe5M9uda1qD8XxVo7MMVqFCTpm
4mAojig1/XYewpUkaarKZLiyyZH9dA4mTtY8HXoZfE0OVwu5vtYJzggZpGdP9tNzEQ8WHHFXWziD
mvzcsKlbBPxutbmmWQsyrdpCHCg2SCun52pTTj1FRdWBDzOZcqzhaSQ4zbyMpBuPmCEUM1GEypSt
Kw2lJVFUdSijElzNgygGZrDgBak+5o6qnqNEfxTVXYB2a63jIRcO6fBSKaR6WUJYW9EqGfIdTprj
PUbZ+kOVjtdTO7He7LuwydFT4iAyHsMSXSHWo9PXUmLUBDND0k4dvkovqoszyb9/W336tkzD/BWZ
pP7l9m3FKSO+bVIh0FzA0l8LJfSE18Wqzjxw0ZNY+lUdfdJTvxWLyoeJ5gChEa2iYexjRnZRjuX0
c6zE6UaUhqTYM1RC8YmVpRMy14UWGARntN36RUU8e9lX1gCUyU/mLkIFp4ypENZJrkH6oUQ+S/S+
HmhpPtjpwp58PYKzIVXBGbyZx9Kiu4/wvzggIL9vpN5+kVU+fnB6WEeOcy7a6KmaqlMHnk0ZkU6v
m8h+6WstnBOIDw6itTZDPDGG6NlTQE/XOhY7fSfZLyWksVVahv1KHKWqHeHIJgxPjhQ7z2N4EB9p
S618QOmVDOD0UW4YksgtU2ktikM0fB7xnUXDqsofK89dio90anJjyojzddPG6rMOaywK7GMda2Q8
ZBlyMUZWR5yyrWNXGOReQsV0wYXqD8MQ68gN/WjuJTAMt0PGcRwYRJHYN3i1agasE7998PymfcBo
idBhDDjU9SgieYOBTDe83noojfvUhVp8FP1xPanWWgvRUhTL6YRTFnc6lzimKxNjjqaIs3Y0Y103
Q3nXp/DtmQAAtS8lnlYZkcxGM713/77x2+wdD6cEnKA3eQ3osG3H2obo34VPhll9dTQpfY9cFfiL
WXzSVKNY1igTHohGmsd8VAo8kBzrSygVC9G1sMnzqZ1sX8YYb7hBDniTGGV3GXOnnYnPMyEpxq1Z
vLo5UEWp6JmMSZGxryBVLrPAtF8ADhxF1zpUP7e2DAdRNRW+FBEd8T9kblfMLdZR3/+HiDXU9X/I
EuZU4n8oYQ09BWnxFfhuu3KLSF/FcjRuAAckCxVhjydRbMsoXai+rD7pdfWtdXQ87aeiHKnFhqRR
soLtTJ5Ek8JnGZ/0hTzI5QkwfLctlKjaIJuMjqgUxAsL3bxPw9C+AIHW/7KrfRVL40ddMEwgQh5C
KOfo0XHLU0U8M2sQXOi09LVLCn+NXlaC/F3c5Qcic1hGTXu/FRtEnrEZ1us56wB6F0U3wI7ABtqt
E/MUK9rS7aXgQNrInsfEXZeivrBVsEAQndODZmTLrO6wjPAajtCcAOMXp7evJ+i2mqXjqqVM9nqW
JR90HSzoVCpCDxRPVg7Xxrb0lWVZtigSTA2ii2h1WjXbk0BART8kQYUS2CouPeOoE988mtNGFP24
M/cj5pKiJOpFDyUhf0TSx0KZOg2hvk/HdhkeR76RrHxcb+ZCgB2m61OO0P9D4AGYrBRwFkII3Rqr
J9OxowfS6f61Po+teaOo1RfUNmCbt++ojfMOA/5y7+W6u/GQDlrbfpw+RB1JjlqS23etk+cIQDev
MqpNC2QclRPSqTigNXGw6gupei5l5ckrow5JHYyyhtR5MUI8VELFig5NXnR4gGgDqv2Dd2aNARk7
9e6hlXcHTa3Ne2Pa6Cq4RSO7H8LAnBTFmiMQzD38P7CWpR6VW3VkWnHr31RVsJJrlmyiThzW+qDw
h6BJ1qIoGuSg/EC23tjdulkgqawqS+4gb5r3ceFWd3YrzW8dUJZhahYOb7fTVJpVrOsRUp84SDQ0
TdAvoth3oVxwIlGn1GmP2XWQbEWxzVxzlQY5aAgZbxzHM15slnT7zgEEIIrVMPhLlGrkjShaUfZU
k+46Q6ZyH2Cor6q6MV7ywYPA5lyUPtSPpC6Q4Pfkv4BhyeuwzFnSiDqxCYK0OsC5grZMX3nMtJU7
lvm2btPPYIGhnjuuulBkO7x0Q2qcdfVrQ2wB4gx2FVtkzKC8To1ZmUUXWQ/khUx2aCnqrg1u/lkb
VGUvSkgpGmcn/Sq6i5rAUOQtk9afzxPGmQwqopaWpdW2EEnr6rMHh+p6DhYXwLWL8TPkF3teOmSm
Q1L/yjQABei9PtxKrnstibGqR+Xi1tb+UvpxnBjkfvQUx5Fz6h7Ujlz1NAD+6Hn9vKltEtz5m+Oc
3gP96HVbrxuiI8zG6GhE7qVJhnaDHEt0vNWLvWtd0ZMw60A20P1WnZaM9DNRrsb2LfYA5uPPcHQT
IzuKPbGpigFNFTVuMBD73uAqctD/VNatYJPJXrILO3wor6e5naGtpGGphJN233R+sRHnYlLQzv74
x3//63/f+v/xPrJzFg9elv4DtuI5Q0+r+vMPU/njH/m1evv+5x8W6EbHdHRb1WQZEqmhmLS/vV6C
1KO38l+pXPtu2OfOmxyqhvmld3v4CtPSq12URS0/GeC6nwYIaOyLxRpxMae/U80IpjjQi8/uNGX2
p2l0Mk2ooZk9OoT+dpGYa6dq2/KCAV4ruoiNnRT2PC3B+xYzKegcJiqYBMQrL4z0Uzka2nWTjMpJ
Z2jdkRvmWqOWpJ9A5edrSfGa2a2faCDnhoFmFiCZnAcERY10U6R2dzTSpD+KPe3H3tQD5ZSUaRy4
U5+lydFVlW0dNNl9HgCldfXhp5KTylvDd4bVf77yhvP7lbd0zTR12zE021I12/71ygfGAI7PC6z3
EhvXo6km2alr5PiEu8W0D3u7Ir8x1RRLY8CZDNhGj3TItPlWHZYOsoFF5R4lkpuLRJcNBG/66t4J
rBIJBep61zSAk8qtD6vvezlvyrciLhvcZ/znArj+XUA2/FlWn+Oobp40SFOXCCy3qLWbOjwqLhRD
UYwVkiq9JiGePx1jwD1YenFVQt5vjGewFvF8tNJ4L1rTLPrp/H3+0/klTd52TQnR0lVwPXXdGrGO
qj0Sff7PF9rR/u1Cm4rM79zSbQXKl67/eqEbO7WZsHrpBxGRDr0Yrp+4wl7icFENpCwg9qGWJ67x
rbnLkEWt0nR37edXDUxhdER3vj6WB8I68GEjfnCJOTSYZk6VrT3hh8Wu6+rTrqV+65Ub5kdbMO8q
vNzZolmlLVu7Hl/rejZUxMNHDGJWcqI22ybR7UfDVc6iPWGVQ8RczWFyuuapRN54XrX2+OpW0WNP
jPmRMeC3E8bADy6yowE0nPcxuqWj0Z9by/IPTZcfRQmRwOH8rb494/OMAl+bp+6s1VB+BOaiLVz9
1oVDaz29HqpKerkYmZ9sshCUh490CBL2QX+R3eJx6BUFg7eWWJJdT/+LJ32yrOXQGPJnGfX/DWAh
81o0h+CUwmF90GxMgoLMSDBM5ei/O+t0eKmhhSB+Gv/9y/BXieHwLcuHMvD8+rfivx6zhL//nY75
0efXI/51DN7KrAIk8B97rT+y02vyUf3e6Zcz8+nfvt3itX79pbBM66Ae7puPcrh8VE1cfx/Gp57/
18Z/fIizPA75x59/vKKfRZgVc9bgrf7jW9M07JPlVxhufrwopk/41jz9C3/+8QCBxv/H4jXK6te/
OfDjtar//ENyzH+ytFIg8LEqM3RzGsK6D9GkyPo/YaLYmo4CBz9yg/dKigqa/+cfuvFP1MWhIjq2
qvAC0ngeq+nzaFL/ifK7alqm5iimrHDU94vw7V12vXt//25TNEv+5dE3ZIdzqDJkD5Msu2wo1q+P
viNXae26hbQPcYde5D7oitS24aepkLT7KiIM4MPUrSpsRdxhjsDIDmjApzGRcGp0EXYryAOF02K9
NfGPa7HMUjbI5rJyhjnndWevWSCQMPKwoIRZAvAjuDkbYLACcIvjVeZ7KKiE9rp3oIk2DuvrLLlU
ZoPjbbX2EOWYlU168vt0jeEGwHaEHeVsNLZaqSCJ07CCUJzPcmk9OE72FI7jiXz9m52jsURkZ8U8
hpjzsLNhIDhRSp5Awf/Yt44EH7W5rEaXrA6gYY7efNykSCiiFFNdIsMagU8GZDYaWAe1kc3LMEZ0
vDcOSgusPwgWdtKls1ZK/8I8iDBevwdSkebtcqyac9PHMBnjCuCxXSKF9RdRcuhsMX5dta4/NZ3O
ayt6lize2ogl+zPDJcbYVdhwetksasD3OJ76NirkuljKsVxSL0Uc7WyT/EgHl0DD9W4WAkS0S+lL
bbRgRtNX2M1tTXJoCLdKiHWsqkFbiXDSlHoA96Q7F3K3wGYvYG0EsJSMOXKP5lGyLKa1/bMctsc2
K1BsR+/fQJY2jrgKwO5AdabtOY+lbE7SJoVp4G8idOLD/MLKYAMBApxaEx3GEF1U9GmQilGDVyxq
2pk0BEgZ2dF7Fp8jUl3Y8jyQg1mZnGMVsYyaNUFQLjpVXqhaDuCkBWyEFsAJYYxkHhj91zKJDsRD
wSnHrMycEcjdJTff5N4EKhgjJsdFGPKsvwx9ugHnGy2dr3YU7CUQGxMl8dHoxzP2fLD5gwyNNqh0
MoIYdl9YW0VHplSKQsjShDf92H9qtA5oXlkf0WHDXsVqH7Eoq5Z+jCDiaESr1kIewaiqFbxedFQm
r+UhVF6SGKStqVUo3dnRwUQqb6WU81zv7ys/jYm4+yetJT+JlrTJmiT9lNj5p8iPsN+Un3UreiEv
jth4C3IO4OUztkdvQ3sk0H1UE7gyEcm2Qh/xzTItGEL9Kq8zdAbMy5gQ1vF1VI3yDjdBeUHir4EV
655NozqpKXkwL1gogXEZLfituKwYI4hYEKbNUoZloGVIqvWdMtdqLTreNpUJEC9L+ReTCTlcRdAg
cdkbPqGaUiFKunTt+qOJSDxHNpjtMUaReCiSpzznFqmtSb7ewwwSLL5GcKj22wpVAD/FKDlFx0W7
R7NS33iyhNCIrL0XbRku0gH9m9LfwhZIV6WcyjstQDu7s1xkxKe9W52ELTqUmXgS8BUbOPoY/EzF
atqbBuNlr9ufvjWGAPgKAPcop6IS+X0fH3pjkTQl2lCi7afTJROfLJfrRa7qDW7LtbLhh3ktRSWX
CZVeZKo1FWaEyvSRu5NYCIsYtTPXK4SdMd94s2R4Acgu4otXeaimDrEPB8qfW4HrbPwQIwcSo2ZN
viUD1T723/ZgTpyHIVJWtyrRIyzVU9AH1urWP5gOEt0G3iWLEbAhkgoYlag2Sty5Nq6T0SLdGaj4
Iok6eWoQXcQmhZux9WRSqxx0O1L0gnbPUUE2pAxuyk7UXc+EzCAtoqINwgv6oCjOlvy6jTZ7qBrD
XUVpoD92ibQfhnXeobUJxt6K1YrhxtY+dxn2go0yc4rAXhdkU89K5UJRr3vwCW0LdAyNow5XWjxm
ymOj+urGVNKTOeLV1NSFNyvzNCB3O09bcMq+N76S3rwE0cJRxwhGrYRESILAb1+EpxEr3kM/tI9J
IGXLtGU25lqjtIB3be9Ki+if6mWoJ0pImk6ye3nOGinM4UoG2K34BLrHT71CwgmOiov/yadS02aN
gZyGBkNxlIDh98i2npC03UYqlK18rF4J6YPOSbVqkwzZV73XcJcxCn/jMyt9CmDhJZiKbupAMpe5
ZONGYnufi6H5SP2mupiyC36IdIwG7MWS6uZxTJtgh/DVuSHyB9mkzl7MPlomg39JQt9dSSS8l7mP
v3ZlyZ/a2kcVxitskm68cEmCLPz3BoPzk+rfl/y6Vl3iAK8Yigph1CFcDGmDPhGJ+AVIWB7jHLFJ
L/G2ek/I0lTxyJgerHCSzEbCpkA8YCrbMMC01tn2HWndDQJ86U5sxsC9a1urWzGbAMkTyBbg2bqC
b2UDVJnlrQFpopok5i2rVbZxuDN7B7p5NKnQjxgqLIweCYJyEhEXGzfntxk604/xVgbbo67zZoBY
l6njXGXNuxObmgG4zcGAheXOnCS2e4StTElKt7mO1jaslGJX/tgTdbci+K1nKe2lpcxEf6el+H4N
Qtp7QOokYK6AJBCkZZxE1LlohXsJZkjV+nlSg7ybmzD5ob8F27iJi53YIAGLN7zYRZk+39ma8WKa
rb0kpAcmnFmBihzwVim8eocoRk0OVuPG/CiCuiJl42EFlgjt+37Sub/u+gr68aIMw7tF4iZ/07GG
wKca6dCQ68kvkssQu0juojBqDZtutOe1byGjPaDY7RCtnIv7CmedwRHcN2NnnpjrwnRW4i774QjH
S8UDYjIYuN3lZnIBqKaN2BMNeCB9GLDzwXD1gPM7FOzFRvwQbkWxh+fGMK9zTP/EfZcmHXixCaaf
gajLE9StZ26JJwJarE/i3qP5is6U2FWYNyBfLVWfXBSokS2Q860cfIWLU+Ot4OqLCG0hOAjTZZ0u
mdjUsJOWTepCTvhRJ663F1bKGlLExhUGDT82knBp+FEUraJuND8XGfg6u+5QxhPXVPzcxB5evuYs
cm0bvCC/t9vm9hu8/RARRNrKPFjrVsKeC4qmfQeneISUw3AnNvGkQG8IdXlRJs0J7TkoPjoouziv
TPfu+owie/htl1AXQxsaV7cbZwEYJ+n740m93UOtcZjBW81G3JtWPLPXJ/e6j3jNmxVi3CBuzO0W
iTv2W52VOuhtxpOGyfQIi6cXb8tsZ4p7J8qiheS0iyWB/Iz21/eHt6y4AqJchRa0paC1ki3TvlmQ
xjgIikdGPEq+hkOB2LvVgQ5fW5Wqr3sPNELlasyjUR2yqn5dKR3uuVg57ETbtcNUl3k12reoBC0c
mfFQlvxqZ/3Y+61OKgsPHEmnz1D9GKd3Yx2skKDxZr0/lnsngHosBo6WlY7YS4meLPF4+SJuoTIN
KLc7mgDQiUHPc5vR3TE3FUYz4hEUjyRGi7689DDWYLoWQeWPWm9TKjbD6XWcPTldgaLxdDs109Iw
GCKZIh5JswLMqlSxDx2XJ9RMJlsQ0THXlPs0BEQmbnRawP+biadVbFybd/6sLIjawKhnBSLcGQyd
o8Wd/qmMoglyXXigzgZoY4w44g5Pm3y667KoTNpaQp8sXMk/hmdjsggRRbEnNmLcFnUucpFuWoCN
mIZPMVzG7ohZwk+7nP9z6uDwA6QPWZDpJZNMQ405YEsJhm36F3qtn/4x0aZ6OOyIHr3C/GgjdkUT
87Bvx4qip8rWMFdN6Wub577/1a2jZO1N/xL+N1hGTHu3zd/VpRIpD1QUf3RMpkvzd6foWassk9H/
S5wmFsfBadwbhhasvdthf3fsb3W47JiLEasi5Nm/f7AcW69Wh2WI6JthIW5WWb5QyvodECqvoxTt
zJ3u8QISm7bict/qIFHzsKmytJJL1Vr3XbxHkhWSC4QUhpfpMA84Fo6e02nEwX93GtHw0zGo2S+N
UDsAMwGIUGovij9RMqbPvp7u2rdFY4k7ztVQtDZai3axMacPvra2sP7lhB8Kig0ME1XH6z9XZHnk
7VZ028rMh2VLAqjctEpU70zJqnaBbzMtSNP1OD2jyrTpxcs910JGnTpTot34kE1zAylk1C7ELME3
+TKem3yC22ss3emJAHzqruy8OxST24mbq8kMNXQ3PQwS4GoGmXQnLEfERhRtMfKKcuigPdWTS1sE
09v2uhHDttjNQVTyzw81vhpyveq05v3/sXcmy40rW5b9lbKa45qjcwCDmpAgCXZqKIVCoQksOqFv
Hf3X5wLvzffuy6pKq6xxDoJGSiGJDQA/fs7eaxdW3e543pw3642zXi/uD1HnkjeSlmRjMxib2eAR
LMCVZxARpiKq1ftruX/p/oLuN4iA5WEo8kPn2VMdqLUYiNcqIVmXRkxV8Z/pOtFaW2gsDGz11jVQ
pHlG2EI5b2OXrCKsAFQp98yd+z3SA+MTzoVlvYDaufhmA2ZAOmxzIV5v7vfQ4flWovqgWy+90/pf
7/daCZRfD5egXy/cyXppz0aDQ1Bfr9j3xyO4vwAiLbZPW1QkwHLQOGs5VRi2xVUyfO/uQULaWizC
pGKTc78HLv9EYtZYmIu+S9fXiY6mPd3vNbywfbr017TBVLAzruG6zt5f+P1G9nHvlyGW0XotKopS
8LrFWlBU7OXFtomxJ7p9WPipYhtHoOkecqQ8ME+NxM5ez0bU+0+NDTPlfuCAEylxAZZcT+93w85g
QbbCS+NFyKtt4m0E/ax5e797T7Eh1mU+lH0amGvNfY96ut8jAYl14Z9fZHah+X1LEMw9veafN4Wb
OgcyZPb//JK9HkFdBJu8A1FHk8Im/U3DU7L+iWEtKe73/nlDI5wf0NVXWtUukl3epfy+dt3vEoRA
gpOFNcdsBzvoLDZj53CI+iAGaWKvNfj9prkfajbMQuikgcg0PuD7N8C6sDnoUI2sH839aHNJrM4x
s/IYHSF3447gLa02vxuDgTYzmikG1grufkPIMcP8oow+afaRK06bk19teEzkm+TY1CVc5micTkJY
GZv9fzwuomYMsM36IVP+U5p24wnnESxwgmAT+EbrV1EU8+Ts8mdZNn8lckUhsVz3h//b11LQIN6o
tsV4GYyVGjAU40MfrhxjY0ddQ6NoSIgbAzTHBDjZdlJ7YVCRnhIROvvYkCBGvao8OCVRITV+oP1M
gPOuFe6CivE2i9IJLDI387p5qcm2P6dT9YpiMAxUAm60M+U3Q5/jy9jExFxg3ut7CJ55FNQhcqd6
Sq/9LMzzBBAOOwYnRMQgA876LsHzlrvmk0c3981NrOyYMepAOebc0qlZuzCduRmEcxozGpXw2MKg
DZfnLJyToFEOaO8ReZOJampEtKpVo40oWUz+IjVUzGw/ZsyLwYoshkZlEksyKfNoqfwBPoK207Dy
H6yZI1oyBz12fR+g9wcv2xDeEDnLJU16jVbw/HUElYrDGD53ibWJBNyp2hu2YDJpjITpEV3cpiZo
yvVenzW/lQliwG4UHm0UaBS5hbnNtAn+On1OUn90yIAEp29LuyFJOnJs0JohkJ3cSh7yvKDxyW58
T9ToQto6YAYLj0QeRwAR24dlcB65nI2vECRcYBp5AdAFl7lVivEQ5WPxmJEsFBukEsxzpHw7hbrW
OtMeq39/MdxSbIe6JzPSMtItEJ/K11z3apZtuXca+FoQoY+Qu3Nahc92rb3mHiJyF9Sw3tFIhWz4
005IJ/EMosFmoqty9Fl3Lh0MDrJJJm8HXPwXkQxlNQNaXsbah6jxeh/3hgxxA8uev0x4fHfIqLvN
1Lv2qY4Xd5f2/UdlkRzQl6tDgc76nIofUtHELYdfdQRPp14EHX5YrxC0tjCzrqWyCBXE9LxvTUEn
OE9vjdTbg9kQvhcqIGmlPYlnZbFYjuSXL6I0/GJWzd5lpdhmYMaGLsLJD1JmoAm+nRqAkbZm7CzN
AMllg4SpxGzus6JaiGFivM1wrAcwWYzHegEuUkw4Hcfk10B2A2NFM1sb0lr6W+gYSnrKPoBXJUJH
qOcKTuTVROtFq4k/XNvgd/NZjx8mrQZKlDg2zejKJUGaYUbiNr+7FeKUmRAtMjaYMH4qv8+QiuPe
YDXvBJSrqTgkZtcFUakfQtvzfLPKDT9ENG/CePKnld5RkviIe+MMRz27NG4XQE6A3Jw1P+qJYUml
m91/T+/+n6Z3DpOz/2x4B/ug/P2zS372/zL0+/PH/hrdOfofjst0TKI8kCZuNuMfozvH/MMxbEcI
03EtTmqJcOHfR3fGH8KmqcN8zjLWyd3fRnfiD89FQEKLx4ae4Hr6f2V05zr2v07uLOo6zm5hMF90
bCGMdbL3N10K7G7pySoZghahFUUpkJyouVgY2uEFY8+2u+690z5pWN9cMaCcRzy5K/sJVH8KDrB0
c5Be4Lm2g1t+rSvrUXTuqzu42QmuWngems+pzxnYWwoTh3xIoFNtBL0twTDGSQdvO/dYy7yI7iiI
vgnXlgVaj1S8UlIIlwutTvT6s454MNaeaw+nc20639WUfXE84xkpI2km0UjeLj1454maKRyJCahh
djUkC0U6TxLF5GUc97Cqvqd6WW/nKkO69QXqe7rF5PbszTeA8q8tPDxtKV9b9lRxKx+knf7oR+8R
rft1bMPL1NFVQlmQ6WSG1R2exL6X1D5D+77E9WscVjfyZr6pvD3MYtop0SEVCZ03y4yfeif7HNDX
wmyt30ErfdI0MDdTxdvsSONZ1va5tRFIlLxPWcRzjpz23ap264TLLIxDGKpdOpZAxNqd0PE52qDV
vPQ9H8LDqoHeAtARIGt/mU2K4NLFwsXbFirwi+aqN1xh8IMXwqwroJTlBJLK+WqwisEt41O1ssC1
LMD1YMJEw3MALg/eO80DYZV+BH94iqW7g2JBR1d+gCf+Gbb8XDIsULZS6FkjIZgl4uI4NOCb3Y8U
jUmWXD50EPUp7IB9Fudik03RkQU62Q6Z9bw45M/VphGsvzi1QpC466cdguaz6q/RzPtQ52a3a1Bp
p/1qtkknFKlV/qwiKsIGtxbLaiJHtKAoI4848P1xIM3GAprFqvrQkz+I4xmVBFZg36wlH/wSfcmU
h0zMIVmMQulTmYsHA7EkMj56SBwOHf4dOlfZoHWUvu0q5yvUseFMLtfPMNcQCLXea+rAG0igqZkV
alwAZzHWbEWwzjYuUjx+HQ4I3ZmftEH/abQ/9SzRbobCcE0QPZb4WpDz7Dcevk/y5PHqZPsWcnXg
TafRbU0wljzX0XaOQ+gcGfZt7ydL6HkT7Crmww3F1iI+GS4KX5/N52LgnGmF99pM0Vc2Vw9ZwudL
hkEh7OchaY2toUfPTVcm+2wOiatCbIpDj5eJ3DUFMzmHkFGM/OdElkhdl4NPaOPNI/dxE93E2EO8
8JwHcpWJRqDo7nPvd9jtKHFvtcEki2y13BKfEjbrBsQ4J16THfOY5bSg/Jrm7HPyMnNjGLwr8Oy/
2mMAD3uD9oUzQXzV1/Y8gZibQdfA0rcXa+QQcQDPbouCzypCxsbCHL3rlWJJreTAYaq8LWyf9zGV
JEahPsQMNOScYmSVOgDhAWgVl9DkcEjMV8eDhYUwPiAV57RkPzLQ0ZkLYrHhvWby98kK/2m1Ovli
e2tJXpmK7fVMfyLbsd66DidNS9cA92jLLLw4NhZDlLhAs2862S6P+b500x+m7iiwkzi7CR54x+s0
Bz0foWM5r0YLGIrpxY7vkLPjJd4GB3/m55LrqVmGhLHGzOjtMSdKQr07ZEhspdMw2e+nQ4wHzOXq
mUkn3Y71U1lzBSoUFBywhy1p5cUPhuXWNu2aY8H2nzlp4W2BUTAus3d1BNLbEMxNRCz3ba7fehcE
Who1fYA9tt4aNXHKYwt72jPWc3adqM+J84BiHKNi237Hdf5pkGq+1VSOzLkh3qmBi5nBQKgs7exi
kDgAu3pa05pb2qqUK7wgL35TistR5lQkwYwmnCaSvsqeKM1GAbrzOmuP67dkMWBszBsB6MQlQ/SM
KZcNTmK+aJjspk6zKDzpl+pZ5Ys0+zSrAgYl7Ir9ENsPo8YnOFg2k7wIcuxQUp/FM0QmXGCVq8db
rO3NVYBDANWQIvsoeuV7TsXlrRgBdkf9LgKXDbqhs7ZAlXeDXgp/AM4LasBDKrIm+DxqBR8FVPiL
UYc/sxUqqesg3esUvl7+Yo58Wpn9TgpjsVmcbNlXQOsOKFR/1NiANgwXXgF+Gltpxpx6uUs4nRFt
TYvDZb2WRMp4ntsMTKDX3UhFfBFt/2vqpy+tzKFBdh0XCxk9OQT5rUf55AUdSYYbWFOgEQ+jNUKH
UTNTSwdrsglishi53JYW/CqTcK/7gmXHfCS0VvhENQUllSHcJvTA06Y20pWhfpyAkTk9ShSrONDR
+FY1HAa6nv8SGuci7B1vGxnFobAMrJ2DdQyVGNhpaiRniPgMAqI5TypkAGIfGq72c9gf0Q1A+zLk
wzLiimF/HaaCKzD8aRof4a4nQoHiiAv+In6jLHmDIYZDO5+fFxMMMTvvb0m/AMCMWIzIVuBSPumY
QSXn8jK0LYtT/qApj9dVQtV00uK7GLOvbQ2MBsdwMrFOwqarhfhtWxTfyHc+uhBiF2yRaCuj7+A5
BvZPF3v8FndV7oOiI2VLB8XQUpBvR8nFxsvAR/b8tNOhKUB6GxCJLvyWHbqWR1ykIh1/e83HMjra
qxoWLhUuipywN56HvmVrOE2g4blASpBmtNBZiQW4M0wu52YKN00EHi3EKLcdeyZ/aTwC27NI1NQf
TIfPNaeFVzi5ubkvh5w8ODSoOPK1+kqRAk2afgCTOyA71V6XuXufsiU7TaDQ0P5ysbWtZ9o8ZIOK
eO/1rJSxebW7aq3fKBs0u37RRl5L7F1NpYdc3YjWJAOgxBUBZUOLMXhknwl0fIeB68Yx9Id5Ee/3
I8cz1xQKxI+uNp/ikkm0M2kVDOmcyV8ps122WGszE2PrEELXKwICTVC3PHj0CTmQLCYrkwPaPQ6f
jGWM/S5lehyj7Er1OsZ/MhMwXP52R50Onk16ZCPC74j+2d0N8S7uIeM6m6px3oqKUinTKLPkGsga
wmHF3C3rId1Dd7rxlpcBfZHu3BnTXzfNXHXndhwAGs5tScm0k9PgnUxdHdyu1gMq8G9xw9wQd7mv
VHEvjpHHtDQzQfV+zWlMxJpaf9vNjp3vbPtJfq/XRm7YLvopUtz8+VioJffLIZUA2pfwFFf5Y5pa
k9+b4gWRnDrV8zqtLQt1qpyVU5nuwF4MmK/b/mT3ome0k/an+8P7Tb9+I9zTD+hP0voxru1pZ21P
ywbGvITEvO2RBZ+zwn20cCHss7W36Lkt+D5at1vNhKNqtC7QzzVK0wgWGgKTsh50HKkHkRAoiL04
9nH1pPo2zXrvUOCdZ3fOhKBcn0vJ+3iaivyL3Xr5vrl/g7R4RG4JHss/B8+dHp0QiycNCNhUjyLO
pHA5Joqsvx7IYVwSXtKJXWmwY5cYcC+O7C4o5fptm6PkaAsVXULMmlpliIMZm/Lkgp87eSDEY2lN
gcSP0ZblS2j/llMZvqjFpADzhp/4iAnEdMRwWZ7zWD7UDblNdCLtE3+FpLmP2o3kmkCySaIhP+Yd
orym5YBxV08zFlKNTsd6N3MMShyZ49DiEcOKbE02A2a4pC/YZGn3rVbn+z2UenbpRGdHOvU5BTy3
nwznW6ktvd9wsG6XXr6j5VH7ytBN2rxrvLswPUJ///HYgPa4k2X8q+hm44SRwSmgra93rczazk5G
7Rjyd7S2Nk66FpJNmsPaLEaVkFsEWT+Z3OVQFcalqQZw8Clt/MgGdr0+MsaE7ZRHYOoWc0Pto6DW
zvcbtX77z4dj/WbiANnLqnN2bFQwrRbdeAZcrO8MdHIb4cjhXIiBvaFDEYBCZ7zIMIYqSAd9M7fR
Q7EI+6yjxT83RSn/vBdareNbHQlk96/d/wtk/hMcwZNOiDBDLH7IXH9IlkijnbYmpFaJq27a13BM
B/iu2rmeRPsta8PSd20hQZWTIDl4/XAegblccXxd0oUqfLHGl6RT2kNX2OdyNCDAmsyeGqfXXzVV
er5Ryehwf2gvCOqKuN7RBSRgZBTGK4Id/aIWXNLjkFdkihf1PvfcyEeZMX5ATz84k5M9Z7bBaDqb
vhW9U7zVPf2mvKRAyOhPbQX8QpN+LaJ0+fq3/sL/wUWi/wed7bpbB/Pg4mfgYEGARjfh77t1Us+M
xapaph8F3U7YF+teNclmlxhh97VvqWpMYlMTogfg77J6/f/8fTTNwpCuQMv0H7oF3mwZMxjrPlDO
9MVemofWoZhkIwgfHgL9xlDgVnoZn0KCdf/zv03r5W8GGvvPl+5I6FCWTkS1+x/+NMW/ZpHc3BM8
wT5x3TCq3kOZD5sishh3WCIQsYq297/6lzb8X8TO/1Cl/7dy/X/9T7pVOham/7ty/WEVmf+P7Xci
4pPyX7Trf/3ovzfA7D/IYpR4QqTtGMZdoP6Xdt21/jANXVroxi0k7JbJR/5XA8yUf9iui6rJdoVp
8GPI2v/SrpvmH/xXLiGG6dGUx9XzX2mAmbqxnjP/dGahPNAtgx6YY0vaczTjVlvL3zpgkFuaos1V
GiTCtijS6i+2O4cHkQ67sjb655Qy7DlKx1NZ6Gi0AYXQSBDmDTcYPHfS5052QfU/lvJG/oqHdJuA
32TRyss4MwmlM20/sQS6UT08SVTLUVSmL+QaQQxOxuKiesBJZnv19GybMYX6CHuw8SXCjAeSj+tz
BpwV7BKRkl2iO8+Nt9Azs8Pixcl69Ekkac96aN5cg/DOztAN4lkT7yyHrt8D6gzxLjeE+YBORq2n
pp+dp11jV9d45jJH1C5z+u9hcRj0eXwXLTpzuCTfErfeaE3H3rHNuwMrXPV1ntdraewMRzOvWPuj
/ss0E1oZg2a59t3SfSG+hpjkuiMS061BIQs9/lJGuU9E9iEvluIM1ZLi8XkOY+s4uA02dgAOKVE1
Oi7vPak47oUY1fjQ9tp+HHd1hZ/WNBMA2jGZMpJ2yVIMF6+gnZjNZ4VZM+TNehNdyzBLmsfUW14r
ieNHs4fWl9L6rY3urqr4c9Rgys/IHlxDeQiXBoUV13FQLuMNUYy3c4yX0TG2SYSLuxS62msWuQxa
dUm5yryJc/osSEXDhjC9h2Mx7ospH3ZzkY7bue2rwDtkYwQWY1SAivQymKZBfwLQeCvbQX8oesyH
gCrig8dLMCTRWhCHSJzGSUfgWNcifpw71zgph7YA1V36FtKbWi93T5rbkt9Chl5AKinnURNkaWEF
zixBQns0csLKfFUZqoGdo3aTG2PZNcA4OnZYH7E0UvLZxnSojW7aQ/ju9qDCiaeZh730RHuEZqNt
MQSS0lPM2O1TegJdVkEJqe34rI/aJ1jcH7Um5gC8jclW4hQNoXnUjdK72L1XHyd+6TYPSVbvhIww
E/dE/yVN7g9mou21MPUOnSRMmV6v+WQSmrvxBjinoZl/3Kc89TrqcZbuHGZDEsRlX59FlnPcx3Sc
lHkinr46YfBdcse4upCAGbrY+BNysk8SK33JknqfcGRhzmAZHFNcGsyVnxKWdNm48nkyIU7r7E7Q
ryAwbwvseDwN2iyCVBSQPeOmtubpKYW05BfYGE7aAMDTQgKvVQmCflR+dJzmtxLUvU8PlWTiZGkO
Kc1qVFH9JoVvfTAK2oDmLIe9QwyRXqf95nWcyv48tfEPkzL22DZE99pkhpZuCk9etC6NNA0hCfvY
ebmNSQe7r3aeHAFHrtDXlz8Tc0FAaBtMWkNOuuV2h249WOuwSxDWS8tXes0IjWbFOWHjK2KrffIq
40VG2SkJTfNqRO5brIXVOWd3pdSChEtG1XsBFs9pwdWXXIGvnDtf7S5KuHLpcIjz5RmU43wUDDKx
euFmD2F+g69gy1WySbb7UB7Ia6/9NKX068UAYHnOmYDnGSeaxWWirWrpj/kE7jNJmmtqxpixyw/2
E41fuVV6Yoippi+al+86C0hzZaSQcFra1rR/d5owuxMKkdm3veWtnMr60WGy5eiV2KpxGk5i8d5d
r0sOC32uTWoX3/Qw9CvJRLxxteob3lICPJ1935j1NSo6ZN/eNN3qRC+2uVPHF2cmY6lx4w7suU68
dblm05BE9tg5rfFsZeLRoFP6CCj1eVkybR2Dg9iM5ApuDnEzNM6PkR1oUyF8r9O3aIyY7xckrJB8
N6TpEZk3vWNavkfcgMpXIBp3eZskhySO0SEahLektfaDiHBc2qHxCMZrb8Vmf5VCMmDO24rdaF0B
8Defy7n/Kmau/Ppv4cQGCcA2adEiEQ/Ks1MGMOSmR9PQr0kqxjaCY0L5Z4WnVhmA5dmY4hR4I4Un
fKC9eWozc/SnOhyDPmX/NKaAzGWhGWgEbI+khpReg5ieltitPlJ7tB4dU/uyjvtRo/ZfgLQpI7SY
mTuub+jpsHIGPlOa9ntNGKT+qiq+2GXD4oHkICgyaz43bvaeJ/pLlJBRBZGW1lqevbbzz5qkjB71
1hecOu9ED57r2kn9JaN6zKBvIsrvaVrbvLVF4bDSLs2qPi/QeQ08GOcPxr8fs+R/DvCR9whXoKXZ
jKyiaAa+Rg8x8Dji/S702mdPO5qW+SuqYu+NSDmbgNHoKVlBbH3mxi/pnBGZNSe3SWTNoWz5V6ba
tYhNv5hMNl7gSc6WMuIgacr3MIanODJEPtVZTAPJXYoDJID0MIQ1UYFtirUYv4Fa7Oq1z4kiLlUx
HaReeY+uOQQCt97eaR3oHIMtIHnWBPtpHTmwixxpoRTLMWL877uxpZNjWEb0OD3rmlXyw9Dp9q+u
8VGv2JGm+tOSFEQoWNK+WRxDEWMuWekrjFcH224b9oGVuvaNXPP8sTE+gWt+L/pMf5v1sxhK7w1D
zo3C6PtSxmwVZ8XAP1NfosFjxN2JXl0WAuDqzP0eAxE4Vdr4XquTppueLxsCh5RXZ1cq9vOfCwmg
umMMZ307p46+s5pWBK1iTez7jgDmotP9rG1qoipV8eTlYDQW47vRMKHIRvQXuSD3lgSTZJ82rNSx
hU3DUiVZMV0vNq0eV69VAqvHc1nWezrqm6Ka2yA3FSwRw4SVWTBK77P5JMLcDTjdic6ADZnfUICG
a7ctPXQ6/ca2yfRblke+0w3e2WwqQhpb76RsJGWO+Rj1lrh13cOkalhzenJq56o61hmN9b5iszyF
C6BU+m+2qtWz8kLCtMPwUoXoi+KsyOCkKXkZypiGDGP9FBU6M7f8N4GVVAUa9p1+fG4Kjuw6UtMt
Ev0LO1b7tdU7cIiMFEu9EXu3iw4ajaxLkX7k7OqQic+/WgGYBbI4fYmOCC4Qe9dpSfpNp9qa54Ne
ndljRRvcJUmUz3kzZFHxMVrS3RsoGyFDu1sQ/eIhyVcIYd2WQQyxa88nbe5wkLhepLg0Vr3amR2Y
YQTB+nZxPX+o3P5xQKQRu+l4CedGD8IxjDaKBqNvuQ2dxsGIL9KufvftGvM9EUQfEyusaPMdFTOt
J1PTvo5VTNZj89I5WvWSHu5lRCYquV30W1qU+l40DXMvRNfvQwMnj0ubtjzpdvbTIWvoaBnMDqza
ubrUhT594fYAjo7EW+9bad+02IJmH1rf6fb22JYCgVAPxUaqnnX84VPXOWcXt2jD5ucikDpZMAHz
Yf4EA4nxGoMEyPmFRcFJzK2XkLSWlgXeNr32+yScdyVdSaq1tHsqKLUmMJ67KO2fqFkLwlAnwcBm
guJrRTmyNaKyUYLPGL0jfZ878g3ms9po2SKCorKxmzhkLkyD6M4ZsbKDWZHBkVdRMLvzF0v1ycE0
wldHa5Oga0RysNPxMaZ2IyR+OZZYErdLxznf8YykoRF7dTJCt313mprf4NP5bB5rSINmND57RtIc
M+SqjD/QzFmh7+mzONnGqVor7Ib5mU8hs9D+xqUZymG6oRd9ixErQUWpj+7AkC+pl1umA99N4vla
kU0wRdP0VEUwb4mUOKqJ2D8NuZAnXdRIGkV4C48HZW4m9kBzfpVrrGGomcklKxHeJTPZaHHnWA8M
VntWO7kc2HUVpEab8IBizdkrmPDbdF1RVDZ8LehnHe/FEM8XFcKE6rerX1TS1+suwHhconpNZPIu
TjaSPUu43AE3/4sDoG+b4LTbN3H+DOUtvfL9Uy5d3Zc0u3FuGqtHdGl3+jgwObPIrrkXZSjEpksa
Y6UNJQQN4nO9sxiLj7RC7t9qZX5p+rQ5DiUNF0dLMqYIxC2yJ2KANxNwIZt55xmeGfRTSjMaT2na
gKGCW2u/tObKkK9mbydYLcFOhDuDdPvxZnqzTlOF3dP6zWRwY54WOe5FjYQz1Hb4mwvMchrnLpfj
WIruWBFfup1RgZF1lHr73i4XSowmp6r0jhpRPTSDqakZk5EYXVTBVHBUNjRTDkzqAqdzr6UHHoLf
rHxdDDt3dstd1X8MBhWWzT5gI0kPomH96bjoHJXHmkrWzU+LkeLRMuuBcTkz8zQjRKu08HtHDNT9
cWmTg0fPGQ5QhplDK065NxyNaGZgrzrjoap1Bh/kWoSBiToLGr/REDSUvqeZG+1CRQDf/TLARweQ
7i2VzfKoFsPGe+y2x45gniWmU07e3BjIVocibjBYGMvyVa/Ld6+lAq4GL4goGH1ml5EfzlN8tqbp
pRByOFSdcA85fVM2V6x0ExsWhFROUPTJ66KyeZtkbbW3wZphJ0d04LzUklQgOvhcRTNySJwWOOKA
SOVA0tdwyEmJRPioP4Sdw2xHhaPvrYflGt6OXn44FVl2ref6axJ7ksOPkD63NJMzTq9vCrbHFkhP
RecYKpKrSLEeV6hTk2TvvedaNDpXWGG/qP3gyqttaGiA1+D0Bm7uPpdpdLKmDMq01WACs3/pbjvs
oIeG24qOLy37XAsmwjBYV2GdzAM5q2gJ7xvuxJ2zbdgVUOoy3vFB/6yoXwi9jNNdHA0/ZxuaHLGi
Gxuu7KVj87mNlcWLAy4T9DLxLmLkVEsK0W9GpMr7tnFIpstKVMTZ4PoVs3F0jS4TptYNlGISQ38v
BoZNss3qj2Y6Ka8ZUQJXzaIp7lCtEAgt9joO73ij7J8JzrhQNBUtaLC7c9i1gTx4uooOccZy33Hd
3odW813a80+1QHMyk2BRk3etBxgeaLi8axPCFJ4y4JEkOPq9Y0433Zgkn+E8whpBWkevI9/W2N5K
aFpXou0+2LnyH9DXnBa3++o6gzzWkI+e2uqJtveBVbx7DFmPDiiPXB+twTamaXWAnm0uuXdZVhhm
JzkXoTaD8m4z3RfRROiPWn67IGb9qSERYKrZhKWze8kNTX+VkWRKji3ogAylwZxCLE6kl7c4bI8m
MLBH7MXVqnGMD9LFqgrd+tiWD5jrrItBqsMxKUPwfQ64ekp0Bb9xXtRuDUYgJKZIiMhOkwPABEbC
IPw2s13qD6Kr95o3+Yjvw7eY8VcPXx1JiNf7ukm1UzG8hmxyWTzEiVmdPbAj6A69x2C6ztGoo+Sv
t93stgy30dbr6xIIR0VcCNP9IttuutTIG4c5C5a5fZqZaJwLYGEYjdSrhDiszA7tjGdf2Xcc0q50
n7pJ3Oj4r/2ct2yi6BLSlcc+QkTrdgUX1VjPfS/Nmq9VuKn1cNiyXBLVjsp+V6mR60trDIHDNhOn
9HjUFvdZL5T+VLkfBHuxYR2rp1onREsBia6WAtUXy8FRN81t21tnaym1AIrnuC0MOe2zmiaVY2ke
p3FyhKXcsx2+Jtn4nncA3iAa0jAof3RkF71YefIepkNxJqDw475ipTnzQFWCPtabksBW7ctAI2bR
ZfsSZ1xfzNa8ZsZCTmnfDQcucsaRywol+7MZdflbbCISgiqAZJnX1s4kSEaM4JPBeByFNW4rFUYH
RJ+Q/UYRNwQVqgDJoM4gGB10m4qAbLM1RHd6MNZXO0EDYtdsJUcvHcnSYIxzTIizm6j3IkTcASoI
kqAw/m6aFF9zhipGLqiY8lwGwtTUbaIENOZbYff1t5QUOLfDcVaaGVm3U05vyqrOdpl+IvgSV5v0
ECC3zcaixXtEemeh2TZoYigRP8id5fUutO4VoZxuMW8T3jFqR5Us2TmZSGklJ6HbRyAWyI2vtKBx
+5fKG3n+LdyIoWgD2zAxqcReSBMxxbgyx8k1H21MvTmmlmgmst2bLOtHT35JYx1rm0xknfmjpdPV
RH68PFrYpII8DSnxleO7leZdRfXLnToM2Q00LtW5fiyIANN4t1z6M1uKPSKcWd2eVKHfxOoVN3t2
M1Q241Pz4VpLheOmbfwWDyqi+uoCy96+xXGMw0N8BSVnfsDqIUyoPyemfYLPEh6lwegQLPiJFzM+
Yr070shtD1bqioC4ZnQP2MJ8jexEfAviWUttACeJQ2CvPhzTfKSbawIzxIN98BYcqwy8px1zTG9T
rc1ac1Q3O2lpZrrDavaJnd2SGuW2skouFqJ8U9nzJGeQpbb8aZjxeBo0p3y0rIpu5PiaRBkiddhu
9NAvHuuyoY8hOIoJpqYkgpoAznKDSJ95XDGlu8J1CVwxsE0WpcMfSXPoB4QNEzGUTagU4PUlGrV1
2c/RvsThuq2HlTjXqWhv1wPjnLVjMSw9VPzRKQ5aUlkbGvodSZ5asW/aNtvXSeUdHE51HO0+TaD4
qdLmW2WyG8+l9dBP/fA2e1TKrM+gXNyfg115L1mqey+1RYeAINnMtZ5Gqc1wKwkRp+WcQhCVR60X
2AvcsHmJSZzUKO6uY5R9VTnbXi6XCGHoMzzTH9n+G3tntt02knbZJ0ItDBEI4LJJcBZFarAG32BZ
lo15nvH0vcGsv9PprK5cfd8XySU5JVsiwUDE+c7ZpxgLeivmMTuM7PWQ9alWLiZrT7GBpzEgYNpM
X5HGhHEV0cHInP3dRDUHuGJvoBJFr4yK4cPWL5X83hM8WhQOx8Mm9NNOSAAYi/zh4OjMw9E9KDsh
cF1W97Y9sLFt8vSB2MYT5jG1Y/c1HtJJ3LPVCSAxJOHeDcN4Bb21ucOvSOV3ATbBr0z70GumuybQ
cZTEpNCCSZX4fVzvgWjUjsrZH3GviE1mEU3efPRlZOM3w9PRT8Z1zJbyYS3/5mgmFPAk2EWkeLjj
YNPQWJLNJfvTjkTEU+yGScr9yGbeXAVq2MWBur9lYntQWR1eNHxnLV/zqOGXsSCLHo3lQf8cI6TB
LJn25hKuayP5pCOhbFvf/woLVtuIgmWSQAouQpCWdo3iqvFFWh7rADPC/ZQ5+rquMLQ1vX5hB2Jt
b54J1YAodTqtXmNjgWDSVRu75falbk401KtVhINpPdvdpQvYVY8hTXyxOyEb4Y2wiuHYUXp0HHGm
OTxtaLc19IGaZiMcXXUltZ2ViXs9cOVWj+37BifKbpirB+GbHHhTAoAaDUe0u/NzJr3N5DuRnLHT
li5Si+cf7JDqinMsAoPYgu2lvTPu2VKzuBamXENfKWBhW+H6+5858Xiah102JbQUzs3x9hCwXU8K
pR8meqJWA2y7TRZs+pK0oeyT16JOP8uiiFiLgjtw0u3xZuewZPpTFR0U5KDDkcYsFp0mb72wxXOV
TPQRjNV3Cna4i2pIVZRz1u777L+FMelXc1ZiXwh62BcLys2HEiTMn4NwotfxljnUcGchgXWL9Y1V
cXlA8iXrwfzFo8O5PwpZJDu/6+9utIFpJI9ShNRkh269DczkSbEPWrPda1ZQQZlLiOIgIGIGeTZw
aOg5ERoGr3SePOZT7RO/yKXXRDpeRvuIOohVkOt9ibnfTc5o7djqWgS4jwumm0PWajQT4Axk2rZa
7n4EVfpZiHnXlup5jtMf/pJiLWC3VDODDO6SNtfKYVqyh4YVhFvQmS++rvojzG76CPvpqwwRKUsY
vtgIds2oXZvRMQ4LFWMG1oVwk2lHPOKwK4ORhsyJF6LKv+jWLLxO15tVZIOMccYrRh9ugYU8/xHC
FnG2FY1/KoYOX2NMTTX6BBdPELxA/TG/4M03sO6oPXSi8KBwOWyDsiAnVk5f3NSyKFxFHJiboj6B
zuLfur8zKFy9p208eXeK1os1dh9SNdqxNORzqI3mlnIJi9To9GLSbrLBmqmtRtznjDGCXaINrNld
IN7oqwg5PZJ8hJpgJajcKFY0rpIFIjk5285ahC7Y4qwMNoYc6bkp8MhhmbhF74cFYzE1Zb3lqPn4
x3W5OIwmdEZKxO0vIurP9aSeM0p/2hdaJB+p3PZXc1d9U64xoFy4FGDm9sXB7ozZBruxPnnCbScP
bgersKvjvlrw1cvP3zQttJ3Eb5nrCGtf5so8anxzaML7Eg2vsZ23arkZ03tfsCnioiSzjIa4hZPp
2d/Zpri2tXEbWrwiTdwNqXhEcfyD0KEJ95tjll/1qOfNm5/6hA2w/TQ21zkYvzKOZilQJQecoX/T
8vK1+e6E95lhdxvNv9ObOFj13XKoNr9QIvJEp8ZRA/BBXvCxdAgUmPjOuCWsfbQgu+s83QD6WWXu
lwSgoK85X8IlWqhgBgxWnOzlEpYf/XKA26GRb7oPqso6MN3ojjR08hTbuUCk65gIdex4ZxSyqqKK
D0WbIfPabqNm5dwNdL9vKmPCoDwVD04yGmsATUHmSTMDH9aM+grEVDjj8hogUqG+B49QsVEjcqPD
m5rcC21l4nTup+gpQH5i+xKItcttJ7CG2QutntHx7OqLpKGTysW1OdnZpunGzxvJIN+XYQunrEYy
gK6ylHN62OayQz0LUFvS3cHM8gy7HfY0BK+7MBD7GyrhBk3QY0F6uBxR0UxowZqFkzXd2nRG7PuB
+3ZZVRyTLPczw9K3MW/8k8wcOOQjfaEPrDXaCvez654jW72xIQ7gfVaXG3YB6ycMkVFCd4KdtbuR
QFJ/emcywREjxpUvp4D3hq/HJ2YowaYp9Iqd0iCOLq319MHpd70vViP7STS8Tt+RKDjO2HWPFGMF
21HRP2+P42tmuP3WcqaXcvk2P2i44VW8Oo32wA6hQ2H2Lzrrz58+wZttUETUtMTSudITfRrNkN/P
L8jECDLqJP6fKkl0N/AtNsSwT71eBBvWuoqzism5MO2PBRPq5afFtz5SSwzhHMTrBdcCneI+mz4K
qu51nb/CDY6l6C5lOyc7O+GNnhTTN2coIQgwR2vzmkPzcpdefvLbR0P6jU56Gtyb0VyPhfbGALNY
63n2Mj5Yebq2eWLLknjfxMa3ZDuDPOtQ8J03O5r9CB1T65KpR+5Xw6Zuq0e3iMWWQ+l8lHrHEMAA
Ujdn6uyOxrju4/7VVNk3YHXUqy8eSQ3PFmc8U3BCtj5unA65cSmRh8vDUM0RrqexPT0mFPkcfQVg
px5Ac2HY23XG8CIpRN2wnBNM8BP0eDfB65qSTczKSmxS8PJEQOPAS12fW1eKuz7UcJimhvmzEqQy
JTrmOFu7230bAQu7dPPN0rVnEY2XcLlSHMs/BYG9J+vx2ODDgUyiCGe0NKXarAHkI6ZL16Tjzo+3
I564yi3tnbCqF6qyoOPFRJXa8WShCJ2EHm4mqxaPVk3EJy59lmJ7vOOVxALqDrTCDBd2tg+c1hwM
dthhMxdYuojyn9JggeCsDN1ESAx26avDO6nqSDn6/XQeRLlvXxO9Mw9zM1EAMpAtsAPIpEL/0QwV
u6ciwitNGmwXgfra4Nx7qjkCQn1raorv1hSOc2RpnL1v5tnKTUsiMIQe0rRiFVyEOUsV+HCfq1jr
1nkYPrBO+MiKyBhUq6UE+I0SQFVmBM0B0C19DYlYxa1yYKYWEJszXecNrO1qUgk7mTQpIZCIPtl4
EmtT07ZdJvUDrT1buLjIBZnzHqVOctANNjFquvSMRE515KAm4LjpouFCK3y6ZmMC2febH+cfOi8x
+Y9pWkuDcAH+DUgqffU1t82vGuFbq5UnvSQfqscfuYGFhZ5C3AKONhxGekRwjBikFzhZ0xwOPrh/
LMzhwInH4C65il293woABhvujzkmWpIn/qR6omrWizuIaW90n7qh7RvD9A9WiRemSte5a8hrHPPk
tSqpd0amwCJW8bNiYLtvpm6f9L5xHOQPv/BJsoiA7BRhIfIGLciWn3Xhp28uXsyyyQ5mEyZfSTMQ
f1rH7CD3g8jFdrbkD7ds7E3cNGqFVRv13j9FUCkIfY3kAaPygKO82PALBFvdRiATMlkhLsNYV7SI
ta7KV2KEQ+kL+4WLYC1mBKGwKU3ORxgDgtiTy2TedwHSDwTQzfZR77HuaHW+npKIDZ4IeFOtcz34
ZrFhXcYp3203oXmBT4ZYreYoIJjUOiy4fofUqNf2VgsG3uDZwZX2wIQIz7s/DQFK01NdxwHBuXla
42Ro7ru4vwaq2ZaJuaIX9hP5Xl4dHJ8cpc7tbEDKpCwCGiRyXdcguqfpxeCALTPb9pog2LFAxXun
KOWao/Rb1h3KVP+k/QptwhrjXeS6eJL0oiTrm1P72hKdytil6LGXzmeiK+QzFPi2mZY2uvxWQhEb
qWuAqgLXlkVCzjJF4VGVmXvSseGWSNXuTUv96M/zZsT+iYna76kPEsa6sGOG5bM3bnQGaFs/Fl/N
+tlSVn3oBjwKNBXTWKtu/UCjudFhQK4MRK4CPKOd5A+YK5ytSsg2jpS/R5mzT4TG7SjZID6S5ZFz
R/585BgPlK9vp4F548C4KxenUV9Oazh0imgHkYnKL714UyMVpXbnrlgFVYWDlD11yKnDJN5gsWho
gmFTQ7DJJZiE8ZgfjAo5yAvTRErSF/uoqap1FJqfDnpwpZ80Cl1I8iTPcA2M01TItVVR/Kv6hE40
jU0ytzmFZQY7WL2a8OjGcQ2aI6geOeVxk9bTCibpvDHE5KVRNx1Eig+oJgUhtYGs15Cv4eE/ZAgF
Hg0kH6qmV64l9o/M75VlfPAvtmNliKaMjdAd16nbHfQ63Dqk4I8F7AZ70gH2EUnEKWNuYx+0TkwY
JBVWsx0TnjuCnI9aTU1cyNVBE/mRwWi6pqp4FwtSHr6RH8i/l2t8ljS8KPKQQWN8Z/Rrre1SWV4T
AxuYzfFKCjHzxscbokoSrsdjEm2FM3+tor5fFX7VInqNb3ZxDijrZH4jPtIB0IYz0F3cRbzPs6J/
x/wDQIBevBW92icGwdourTP4Lku/pzM+1jRHstMbsSEtf8tg62JbFSVSGy4n4jQKKegQW1r5YGf5
NU5b98j8xvaEP/0s9HDcW7l9xvadQ5JlHMFZ1bNMQCtOUogtVIlLQiAOXrnYd9jzsrS/C3LHWFmi
r1Y5V2tJsa6nawWDZuYWtNBz/0VIWZV0yQVa8F6bD3lLgrjMdhRGbsTA1nowTWMbxeQKG8W9SGY6
Wq8a9NWou1SFMx1gJj7iSDdJktlvObh7sgAdRpfxKchiDvfSDCEaR0x3s+VqaBRT+JTaZB+n3dDO
G12PnzvbeKX/eksDC/oKNlHHKELec1TKNPMWiwbHdK4PTGRW82CFTnhiTHUeMB6CEbUX+qlxcmz/
NXQL3+tatY2DMTrZoj4mmQz3i4rfNjbGmC6w1jH7/1kDFW4wMaI6oWB9CCHU6f21KtOLr8Zmaxhc
No6ofcx9lUZqMDoSiAvv63J6j+/HTny3Ut6uU5l/KVuCYXrvfo2Ea25D8rMZiSxscPA+WDZP6czR
Iu9b3hO4wQigcXg7Bla8KatTyyg+Mrkvu4zC2M9HL76EKDlZhN3SAJ1Tl+1xyJd34sgemrUPtlW0
sGAqvesBgNhwiFR7+BNSdCMV/fGp4uBkTwK2YwQVR5sImE4kUYcbuu5P0Aw15MDM/vrw3/8sQ8VY
gQR6nN1UeKGDcHtD7fSxrtY64SSWi86ATuo86RwJk8KfcBu1uz+JL7ePwhj2y+2jPx9++7PbpzdG
zP/1S4QALILa03kNgUdWmspc0TAZXkI3djakVwkYFC3OvMmHfU1ak8xlvMnD+osYxGfQBfUliqNh
49uJWonKOeVOiDpi6/lWYEde23yV6LGZtgBF2SvhISqPjtkjCE6MXbsWtXDo4zuuvB1LrLkdQc6u
IWqPl0GjFDTMhJdDaFzhKGVSicwhGdWuRBedAv4/XKtui49l3UFi0mr/61dStO5ZpD9ZM8d1obPM
dc0kN0SVdlK4w8o0vgWx1XmT3wRePqAiGTGrpKXYQnWEwVzjWPjmO3xoefBtLx+tr/Cjr1Pgq53i
CL8MseHpfZilbZz8qPUMQrDwGNCFJlqPkvBSu7GFZkgIqO9xFBFtgI/MjtL2tZcu+6k3bvY0GO+t
Mf1AXKWlVPe/BFULwM6adlbTlsciSYg1kKlbzbUJZ8rZJSVdlP7AyX4Yi895is/sXbgN6s0Lfmh0
6ZmlYHJS0nOsmJyIgF2RFI6M7pHwqtNrj7iILI9f6stQ2ztO6QTfDB3cthl9bxAoVvEUjdvR7bO9
WTvPuRZavNWGyYNZ2a45L1+sOXt3uuFpzNg46DJix5NRClGUArElCE5O2Fm7aJ4p+LEqeewXNIso
nGcC7AvRnBPdmI1UJySKDtJxcrYjPJq067Rj5apu7Xf2wGD4s6JxlXE7fyHRQ5oYxxgh6yFAga1U
W58KOkqYVROYpEJtk3Kj8aIsCVdT4QJoG7OHeeqeQojPjNdNuk568lOaMaqjnVUFkLKs2jTgmQ4x
45YkQk4d3HSXsAry06GlZ9m0c2tYP65rHpzQTU+TSyVckg17sZzxSIgnzA9afx3UeCWgII8rI8jM
k1DzKwdFKj0J7AXuEIIvqo8lCfB8Ho397fc36osFCxsWhH7PtBwlc7I5eWevdKte5Whd4wHfW/gi
fFxAjl7q2BIQlhGlHzsSsmsT+en2F7nyzrL5nbQByTm0tW2LZtDDkNjj25hW6YwW6yoD6PDk+IDd
zF02usO+Cilt6UHUWFKHcQzqxc2KUxLRNJ7ex3l8LLKOf7dH058IKiuSe7ACVKVx4bAfxuPK6T9x
t2zy3smaX7olT5w5Qw9/l+1bmtCXHJ0daby2I0Ewy/W/NaVxZ8X2rk3V+5ynb2Pd42kci70a/HfL
DwlWG3H31NMVo886OLYw41TDyExQrh37aYVU5L8ZVadvlRUj7kfTe1KWExN/9KgeMPbGj31eWD3U
nwpZ/dAztavDJH7sMDKsdJj08ZDuhkREj3nIZKub0xdFh8FZS9mvc3xYKKw5o2knvmRJvNc1+jq0
QoTnuLUhBeeRvnOzY1cO4q4YXW3fRTUTx9pFEqokHu/wYnQGx5lvtpkmd/n8LcdfNFXqcUTKCZg4
lpg6ts0UPkCz7b1BFQXKFL4Fh8kDc8fYY6D27KToHGkXq3WzTB2K0v2ISR/g5uryjeGk09FcLj+I
zLbnNjztQT43hKop5jIJygUJ6pbOjnTts8/YQZe9DwOyqewTX+OSNLNLFN670cxm1XIXy6ZgZvUD
tEF1UEY2Hx9wZzN1mMZNSnhlPdOOyJFGBiz/3GXDfngnMzwerW4c/nhwyxnF30Q3KKP6nBt9vzOY
RDgWpqC0OuQpiDC/hZEf6OVDb8gDePUBhhsPXYlBRerUzPWO/zImo70id1CulIy6DQSFz0wvQCq4
WJ2rbj6xZSqS5Q6StJ4wg+c8Y6NIcgLmM4L10V4iq2J5mIseibBlsngD0Rlm9DKXfG3WAN2ObbM7
mZSCzVn9aUZJjrjK9+AA4GC1rGm2bv50HaddD5F4ETUcBy6NvVtZzDz7+uzgb3ovSyZ4JUaz3B9f
62WCXTgJEfMh+cQuFR56p9QvfYP7XXXiSF5be8GvmM1+dMVk3K5HTcCjUZT/DY3dcNccF0hzTEeB
k9Mt53fhadZ+Tuj1nCTEyW4i++LCh4RMY9Q/HGou1qnsg7UYDO4q1tvQMSjWdcxYcnCiSyKqO/Tz
dIcjg+Sl6M4ZP33t5sWjr+QHALOnQITzu1YUJ1cN44/Mis7udSCa+F5nzLRnTdJ8E5S4k50Y/FdQ
vJghVRmzpGEnRsGfiAzMIUNU1yyjN7Nz361B1p9T86rCYp3m+jVohc1paZCeyK2fvsKMGtOlDT3A
iTdE8Tkb5hi2LLIonhEGhBcj/wfJbXzUFO+FEzbAoJjz86SwiNbG7D6pxQLuFrXz1RgObdlcW10+
2lXUebIO6PpwHAgE1Rc0KgZX6ZIWyOYtzrhvMr6KMQqf85pmSDuSXsRQn3cGK5uq4m8mNX4n6eOm
bFuLBG2DhCADTCVJQVMBHjlqe+lXJ43LcbZ6HLCNCggG353WGbiVuPVzGZbkcUE9yPxxqQu6I4e4
qSYD9Hhk+HgFMHZNFXQXoRuEongd7VCVh8BBgzWnH66V3uVBvLvVMppVeHBqLN8c3u1tNPBEuZ0l
L51jGAeWwm4ncFg8kfninEum6YcMqHfQyv3MDtdTwdydglCSmOmMay2xao81Y0Vl23dmV+ymYqjO
fWjN1w5G5C4xQyRg5LazY+sPlPeZ2Jeb/AxGhelqjJja17rDmt4Z7405R9sICMVRLWOK20PGmfCY
vA5hW57zJC7PWU1Ft1Oirv7xKUL+rmkJSlrsVSYxD1enDd/CiYxXRuqUJcB8jB1fenQt4KeqIujQ
WrXERFxtnYTt2tekYr2DGQ/iul4nvt0e2oVUoubkLpDLc076Hfe4Ie6qRPsiO9PdoAPkEPB/Gspe
bpHTC+OgnjPqjB9S4JaWjIM7cD+8PLgcmzLB5JrOxyaU/j2Fs1uLbo4onJKr8zTYCRYimefUz3cY
JNwRrFxubJoBOybhDbbEpkBLKgnNFCzGey3LnY3ja+kfkdC/dBn9WuUmfw/hEhiU5BlNYoP0aAhz
Sar+EhjsQp8Klhb2nW3CvXLmxjxTEAgXtnUfeLq2HdrUMRHWwsMb4QqIqeEuzuR/zgmlsJXCzJ5O
UYqjJX7pobhwn0/NYwQhaI99JcvWjp0lq6G0/h2FstLQXBe1Sr2gbPb2GMXHiS08joHUfm5Tl4Yb
tzNOVoIPvzBMHSFBnzfoSeEeXMl7mlvDuXGr+GB21qX05+D854OT5c0+DbrnwKiYawn2ST0OOH1S
8FjmrimBPgGMURQO/BIX/Q9ZZvE7eYyn0bEM5l1CORZPJYyzX5/GISQQMZttsG8H9Vn2gfHe1XEP
IS92VoRubBSOPnqb38qpwfMDAcNDxrcecTtK7CBpcehEaj0yf20uSlCNgYFga4uM+Ati9xNvXMI4
nXrWp0Y7JC6NnUhy1xFqmcdz32wK2/6eGjVMXyMKH0xiiFguwq9pneIpGufsxYhGUESFQDgVoVpj
//TvldEdnHGqTlhCr61JTk801aFl7sz+rDFeAPw0/9AcaP21OZAzEM8RkW9J5pqYrFK/Zb5zsuRF
iC9g35k+TZFZv7H9hkaMgl83Nie2kjJe4zhqT72OlTXstzHXwG6wuuiAPHzv565+FzKhUFMKy3gJ
sMUSsLsMpLuB/xOsP+H1BxcHzNY8fcnG6H7Uqb/2E7yMmp+9a3HcAwkRJzw8//0a4N/9e/iWX85e
/sMubIjfUt05WIMu72ds73aaHrCXIp9uaYSLvoYl8XUBYpO3Ei8E0yuxhYIIaVGLtA+ngincU0DN
yKXci1imFE4xbGV+2q+ITOlfalcOnqozpG4uq1UzF5hXmNheAkulv3yUyPAeeF97P3XQiTQzab/3
LJG2PuWvduvTSrLD/DMeSeUa93PRgEMLdPXuA12kQI5Y4Ki/6G38Hpl99IXdTbdLScDsherMxxQj
OEzMHiPmMNlY1LVXVB/7iagEKIk4EpuaM8dSIWusK+Ym+ym1D7bl8c4xTmZ4rR1zBhBjOE/c9I5Y
y7v1UKXhXena4T2HWRYEnywlfdf+CZ7Pa9/Y/Y+eYZcv2q9FN0143LGCmvKx7fExJAr6iiFb8VSi
5e/KbKSCgwO1pwGW8LIKO5/qevutGouLUc/yB0vrHvXTP9n2SKAWNsSq7ZzgOfZFuukMad8TsyNx
oQFNFwj4CSHDONxy3663NKOG7bBt5rJ5J/aGcbw58N4lv0vF650Zk3IRPbejoS7fckWtqItJAS+W
OMZ0+O5bq552tPho+z42obwU9OWkbDOg7Bnv//0qtP6+EkmlDKkWEKKujN/fYQx4IkqbnRRgLGFL
HeuyhbR5Vv1r2pvXaKmQEEFNH1E+m6cUDBWSXxLssdBz4neGdlMvM0e6PT4yic5LmSacCJ05uT5J
Jr3TRJcz8Q6zISnQLa56OrRXqm2ydTahQTa1s7EKF/3eD98xtmHaQB1di2w+6y1fmTqD3GfMKv/h
1/6dqIC1UOqk3oBMKsvQjd8WFk1W4ElMFYJ/ARuVTObFnCK4SDDU7gPZnbLczPZ5kD8XJv1Lote7
Z040F23oOGDWTXdtBBnLXplMf2Rw1vzUXsRKC5sMmeWyx/0dZD3OwcUIOY/fDNJ/K0sjARjE8Rfe
RKXnMhNL6uYeLtbRLOQeOTrZpqPPfFpV0kvNTG4rCXkm4sjLOOsfngJ+4b+tPxAJ6M6zyXugPv5e
ywo9ryQRTK1Ob5b9ZUoD59zVFvMy881WbfswB3Z4rILouxJ4N0RUvgJS8WoVjFsQHQhymVu+p8ml
7Y0nuktwMWem9ZypQKyqHAg7N5GTrOr+1Y3efWwK137oP6pR1/dmNZFz04T+YsXKw5HCO62JyatM
xaW1fOz7jLFhBb3QZZBe5qh+1YI2Wkd+ElOaUncUuh99Py+fOxQhr8oAsXddcU1LfbjUjJDvxmD6
6uhNj8002zblhDtc2i/NFMtLawpxYb18A1Gse7YJIq1vo/YR/5B1B2vg3qw6ydEwIx4yLPBl5Iw5
EHC/hrmEhxnFHmCa881bwpp9aFKO/L0+0pc9VfNjKY1HpyuLU1fVj5bVOncjhqjHjMNg6c44jvFL
7pi1nrSiJHMCk3DndJI0xezsutk9tXrFqGDQI5Y850HSCrfTbHhcYRuIzaBhSCWmGJQCB7oqnTtT
AqaSePGo60o5egz9p5pcfUOaOlkRAcvXQ5f61zQzLigO6S7uU6qOHJzETR7Um4jjO0zNrPJGR2G+
oyxjG5lJfl3K6bGcYt+LOJf7M2K3NIJkNYdDfMLTDedSQzSXoeNvjMowd6JNWApe2Fyx/0tR9LSQ
4HPzIY0S5Qs2F3Vc/TtclWY3h5hQSEay9+sIOJY5JIU+5tywAF2q1Lzi2zwbWLYu0KbxzZEwdTDm
rCqOXdc67dyNraS1GeFdb6LJSBit53gBFW6LKdKfyZkXsI9GoGI23xn6Nnv12XnBKbZaiGsbHKb2
XdZNDHhKX/vy31cWw/xr5+6yZwF4q4RtOMIQS+/xX/d2oaEhDPVK2zFNHddLiPBC6ZG/xtFt0jIg
PnsO0Y95GfveRMnIplQCMn1ofO2BKEFPQLjTYrgSBbzLa6OZ4YESAQqSQvdZuk60r0EWUKM3GHvL
sl9bKNhjOdE3WMjm0k4a1r2qb1bA9tp719fWrnQKDnjXMUzC6zLue2BDSrbCMNUGaql98BnOA72J
d05PUWwG+/kenH68GmnY5S5kJWe7wPzQy6HzBqLSZykyxuaFYTAZLr4xNkepdopzBy4Sdz/XI13f
6t5M2wqyddRswwFm3UR5CI1b7Ws2mOpKqe3GIm225PS2NB9Qj9F8V1NziFzct4Z2Nc0P5It+rxVM
y4t4O7OJuFfscLmTDMMeeAj+Ezv2BhbkzdDzrwSmLZlL0YKw4ALbPMZywxGM0dx0gHshvVsOXqqT
ZSPrpX457zMUm1VqD+4LMdpzMlXQKcRDPgNdYONtHUPpEgdsVbUnPh+STKAVTxDDphUptygZYmuO
MekOH+ba0Eo2GwS96hRnzEA0CZ5ToG+xsS+mtsUJgbkav4tc4KnTcVZO5vU+XsyYfsm96yTVfYQf
ZAZbsREBYTxcknEQZ99h8E0rN6a6sPbNk6nIKt6u2P+P+fmHglrqTKxf3tt/66f9X+m3j2/ZX/A+
f3zLv+k+IHwc8me6TccsxqcbXvp/6D7Ov4QycBsYjmkbPP5C95H/Yp8lwWuz/QBl5VIX+z90H/1f
GK4sF/OFvexO/t/w1guy6K9sH8nMffkxdA6YuvV79zezLVM0ltD2bda6W9MZOSlxg6ENHZ5KsAXv
le+bKuDE3FB7SN8qKEmuyH/CZv2nH0O5FoxverEd83fFgAUBuOrck2EpmY9PqemcWr/7UI3+6WKz
xpiD/bwpNQqaHFJjOhaD0Byt/S8v3X84cRt/2+xIGyuRZSFcuFgdJC/9rydu1uoYPp7l73Xcf5gQ
2MRPhmYeNH9t9eowDMVbYtP6GblvVFsv61u7LtkKIVzk2q6xegInUV5t/uHHEgKa028vE3tv2wDn
xMHGUvry/P2iqJDMk5WhmE6rfiL1oaOPCQLMDM2du0wxfiBsPRIlDLVjPaNvKAqsvTE2BWaDplvm
enaxYZ9nYyEPqPcp3DtjTOs7pXbJ6Dt3EJlmnLDZdViSctP/eSDwWXuhHBK8pA757gHXyG3UiV9g
Okba9OpXWXkafcRnaDbYJW79EoX+QwMtcxQPMnhkPtYRMxp2mLg5P854g4ns/XR9hy28hVRJKnfT
tM1eVenZN1AeAP+F675OWqi0zWc/kq2cB0DHepef9Xh+cnD0bLXpux+0a6uJi+3I2T04+v2SQVJp
4SVTf0JnNWAb4edYtyCPtpVW3av400UrE/EQnkhAuTu3WupZq3QiGjo8+wE8TKcjftKQZNaYMphm
fpfqwt4aLsAaqfYOOMi7ImJLVyOf2FQmYf93cGMoD0cYAzgD4wg/VpL9nCqd0smSfKwVuj/a5QXB
lnweotdM2tNubLvMmwPuwqRTF/IS4dIGy6tDPUEE6wLHhg8gN/qRZ/izkUUxHFY/VT5fCze4VmTx
4IGbOLqqh/iJ4rYPokBkN/q8xoPmejVF15eE5AknbuDkvYvhSjKpskiVKPCPQSZ2DY2/WKRnXFMC
7aA2r7Nf71WewIZ35ZMBZW8HxOTQQ3fdBT0KZhlOnsyGL3j0mVJOFZbsMUiP5Vh92Ia+9dXVmNVX
ykS0LX0PJvs7/9Udo9QrafcCq4lyO7b3uKR+4CISK1jrsCbwVK8bC+iUPvQhYaV3o3wCTYFJgpLH
S6x/BLDW1wmSsQNIJ0T5yxhI7qxk+EHCaC3LBaLQuAZef/azMV1VW0W1doYdlyYWUFVO0FlXtgWz
l9YhVwU9HoxyS7yx9vcpMBBGYwby5MV/pjbT68SYfHRkDTy5DR+s6QgnGWnQbq0oUF4sSnnO/ZqO
68FHnyf8WZJF2xMfYKtqSQ/2ZnfUJA9CU5L7/fKhHg+/PmRtKL1qodPe/gcnzQ80N/wqi6kf2f1i
B43c1rdGpOWP+qA2qWRcPr89YJL6Qmo1/eVLbn+eLF98+0v+/N7bn/356e2jmrrmXazJ/b/7j3o8
UMMoXv83e+fRJCnWZum/MtZ7yrjARZjNzMLdcS1CZURmbLDMEGit+fXzQFZ9UV023T2z7w0JrpJw
R9z7vuc8B1sm3qs57a4diaJc1gz8K64xJi8UDGkWLAFbNJzy+vT1QkGa2YoCrLlZnl4W1GwCpuxz
UheHDHFMfKXVOlMERIT5f/j94O/l8iqGdRQ2ex1I6vymJdRrWVsWGI9shqTLW/+2J6OqovdBCYpg
Fm9CKXC8z+/+2jfbnxMZf/8/y6PjsvPLx1vLji2r5bK7XEIgcXnhCgWhupKR89Hqs/xf4fBUfPGr
j0cg7QYnj0/bbl35aHoC36bV5N2R87SD4ey5o19tqqECPzB0T6FRvwNO6rwxejZNjYGgecz6rLu3
yumZEv9nQ3+ySPKUQTijQ7yzjYuoKt0TzE4uuD6oB4ULO017374mVbX3VP/BUEyN8Cs8bJ0VPUQ6
CjRTv3mx6uzHsrmHauXsuqx9xZfuWi3KCLOuUO44BEOT8WLumJZcg2z0zln2KlT7MhSYA5oIPS/X
b6ZyTvHRdBZmb7PaY8JH56BViMJllKwDVTw6GcCNvCuuyuAFxylIDlSqpifiXHaeUr/V1uhOoaG5
VdYzJ8G5xOW5ZMxMrYbSxbApAqMFOl84TA4iuVGtkfnAWPibERCwpYkD/K6Iy4Fau3XARDVPUthJ
GIGqcLRdK0w1Lr/TTZHig+Kf/FG2NzNoc6wm+rRt3mPLN89maBabyswiAH9D67bNcJuYHNI0Nia3
srHj1m27LVf5MPOjic2jvgZRC5nht9EU3M4yrdp2CmwBbnD1EMg7iypsr40QAw1J8lL7XvXphzFN
vzq1+ibR3D4oHdMATXH2Tsytzu/D4pYlaopHHRWcCl3kZHwy3nNWHnLgfNaRdQFmjDLuftaDCay5
atHWWyF0K5OcJrXSTkHccjFWSdjlDKtkvO4agBvdBNGfecUqNdGRlZ3WgdMG+XZnqzlZt8LK8QUA
Ps3BKiD2lFUJ8qDoISKTUVHeyiH4HjqavtGsaLZBYXWxWiivof5itugBQu0kbElCRFIOzK6UR9Hq
1a4zSCcUoUkioflLS8sPTBcaktCydJmxZoRyJQ3qwJMwh0uCz3dt5NN1Aou2miToHZgMaIGqYq1G
HjogjgCt1Le1BSsvkvtRamc8ADuGGHuEFcaGA/uGZ2rcqj7jTQNF4F7Lt0LTTmXbDa4/BnNRKFbu
ckYzh274QCdg41kiBDwCP+Q3/WuYqxMV8gQZKGKGkGmSoOEtzfswRnRkFfI8VekmtrJvHlNBRnPV
kymvefdgU8nB44wSibANpdJ+Vl2x1/H8uEpho+Czg+96SPyAaqNyRC7jOsUtmpD1lR1ZUZSu02Ge
ypeIvBUtOYeVf6cGiLnl9NCZ+sOYdt97T7fXlj0MpwBzgtL51lozYduJQyz9ej2hOFHCOfPTR0cq
gC6aCAv4zXU6/ijife005DqQRit1cC8WO3xdr0NJqkfgEFCcxaDLrJKZOtVoKBncxeLwsXdAuztd
B+Fhl1kXUy9uQ1Qb3KEQTJDK4Aq/xbx2UNPmqKX2nW2Vd7WJRwQRwIqB04/B6y+qYT1XMZcmpDjM
WY8ltGSu2uPdgJQcT7l971W1K0X3RMybz+ERoAfzyf+wFefB8mhEe0Gg45Np3cGS3ISrkbZ9TsQJ
5eRIJSwZvvcq0ivKXUESrOJy22QGYirIOKaZHpFFwpkDhDiMZ7MBqSsV9ZzNza+pa0/V9KBN5Aza
sDBIlCxeCx2HZmuI54hqHdYfki6mkz3P1EMvuKhq8jRG5oc9qD/HgdAy75sSmDRUqqtkSEt+PGYs
Ii28aDwbjv2e9elLXgD5VmGnncY2JwUktUjb853kCsHKUOmtDOk1KXG/heR+r5dnlsd+Py0o8e98
E1tlXjyV3GT2lNC/L6+iY0LZrR2aNdjQ+qowiNlpKodNo9kkbpPhto3iNLuSOoTEezCos6XjVSuk
22hK6uJqQOxoEvNNIByq0argbES4s7FKB0RESc3YiKu1Z6uf1r7Ly/Gs+6VFQkn2UBkesRi1ddEb
jRwCwUgvn8QAqrFaQfUmlmHiluapxXARVBcti79w3hNDRcRH2y/lqmrx9XXklTnICPtq6jYFHHq+
p09EEtkNgzCLgRqP0XU/+wBZuBY7sBLzsdjE9uBRQx11+v2YvPk3z3FMaE16cQrtQ0OctlaU4ZVo
QirekGKF7p2jZrAPyG7u6jA0odEZl0zGm1Kb2qudUjlS9eJTUcxbbOnDcWr8Ww/klpteo1+Fj2/G
S5LLLxUzBm/JDwjJD1reAZGX1QWtSn31B/VeJpp6sNI6PVM8Q/iq1LyXsmYw/4hFmkZbP0H9qmpg
/sdajK4Ny31dyO4wVhalb2w7ymCeWgPyHoq39gqwBBoJzNvMi690gso9lsFfYQ4W1PCaE8yJ+OgM
04PXUskyBts4CqJD/TT+DEz20YmRW3b8N7RFCDSS+bWX8UV04zwEly9lxnVf1upeQAoCUf7Dlvwq
STUAUDLH7qpVYCFidc99iTgCO7slsfAOGWNhnCeZt5mmkmhgR5mNjOMmrXPauGNwyFCPXPGI9FdH
6z96m0RgHEOMDabnxKFAKvdR7zMZahi5GBYCEhVNOrKq8JfjD5ThPBt+aZVvSGooDp42vdv5cCed
XxB7Ft/4soDv1R8p5BGit6zWrZioNc+PEuRnc5NiRgfAozAKvpB5LVpSY7+2lweJcV3UZTwfLM8v
Nr7lqWXxzwdrPGyxDniU1JWeXFu+bXMO01zWwjnK9D/cXF5Sze9Y1r7eu7zta3NZ+/oo2xi5ViVo
O5dPXj6A67eEb3j4Sj5f1r4WSxr61+bX6+wluPNr++s1JRf+0CTIyzOIoPp63NKikpwRRSUFdF6k
ZVr/Xvv9WV//Vag5f73SCE5oKI0DfuRGtZDJze/82/O+sWTYzo/GtonF5+vzl89rCTus7BFsklrR
p8jn/zNeAmGX1aSj9elr35IJSJLmRbcAehgDTz15MWW6a3JfIK4GTNLEkCs1pniHyK8hxca4NTLL
9jYlwAhCU9O7IPLvSQag7T1xVENGWAVmmm8qI08vY2tVKwMy/La0veQCHKja4lHH/jJvIrBILqFC
5VYJ5LDtZwGlqPXnSJXGbtKZSifSo3mJAqXYmGa7D1FpHWzb1s/WDGpUq0drXPWBEe3brkogo4XJ
uQgqOLU69zB4iOuprzskU+otshzK6BPJGmdcvKAACIjcjg7dpCk/407+xkR8ApCogBWa15BZMUjI
He6086aYF6Bp0QF5NJfK8M+X+ZOYZhVRtY0FYtoM7yR86vMkf4SpmV2iMKc5MzInADoHsA1uJ8pr
4aoNhEzd1I5d4vnnZl4IahcoHySy4xLHPHzETYJFWblozFRIriv1k+bfJdzY+I74QKbz3F6mfDhz
NR3O0k+fSk1aXJd5ReUr/TkmRWU1Embr1sC9Zoc37mE7ocIwhM+WVhWXybYTxm40k+GlvEE80raz
Jw3vTLm3A+O0pCAoXbP3SiZ4U0L6eO5E6Q69D6m2ZJQ2Ufi9AgSG1TlXz2qCaG1ZWxY6bYkzwHTA
ggm+PUJ9ttR+FJ2foJtiDXjE/KZidLItlRkMnfZfGQ1SF0SRgnwAMvtGnI9xtvB/EmTauMq8tUht
mV9QpzTmmJl/PRbgTMO2DGijfygyRr3RlOKFnw+sZc3GW72NJAbZVmgjA8fm3PYtfc500lEBNGAY
ouhlcgyt2JDVGUtxtuanludN5E9nu9lXAQSlABkENVsMU2o+HWTBjHKOb1EIfEejqlgMtWzvrKmp
cl7WaOPaTMDCzHXS4hKmZwsbO4HPUik3ulQyF2/pC73vY0V0nKuV/Qg6s4vPi2RYt5oftIAdA4Ll
8qivjIgf9JQKT25H8AX/euXy8mVhkaJrtk+GI+NZ/tUc9Q5fvDFyJw7n7z3ACbS25+8QRcN0Xha0
bXOwl4I8QlRWSN6i09JZXBYK0SQYi+dO4+9V2D/jPGuHpapMz8sT7fyWPKLr+/cXLk8tn7Y8v2xa
UBuhrOio5eb3fD3x9b8uj31tOk2pbyCwAWf69zu2vK7Q65RslxekWhhZK9QQf9v1wjeZAhjo4L72
7+t//Nq9ctnzpKNy5tELAOfHH9tzwDlGRFdpabL+6//+x+79Y3N58T924+svpbX9lrTlpcLns/MN
goQHHSQEYLvHuLXOdh9gHq4atMxpmGEXtuReL/TveWIo16iCk+RT+UH8YSBwsQN5cYJ4i2Vyunq5
c9LV4U2t4DFOscPZUGHcyWRCWzfRtDPFxztfTuaeUT1Sy+nmRy+1pe4SahauVsVvGuNcF3kUHMiG
mS72DG+lc3bifSUxnJioeW4ZvNrZjuBMa4XW0Hb7fpiOtKTVXYo1paJ7vzNa+4cHbuNitsn3gHnN
juoG01GdBjCb2oGdaLDZMxyU2Ii2irjzp9G/TF72mqqj/dIFP4sm2BbVIG5EMKVVV+2VqrvPOq6z
TRO2hAxQ5p7srnLjLP4RKORpT/3Un42SQlLf6m+tUb/FbWLAE5vVqhGgnGaIro3R/ag9+w6PNdZb
RMVBXJ8i8cI8TZ6SMXEnfkuX67nnouyhpGr3+amEIKy0gUO2D6FpeTRyJUpnluBQgnHEiQKkb+UT
CDWRcElP3PiFN7RZl2p/yDgFH7Q8llTQg3Td+FW8c9ScTIK+vgFjT9dZjixJp94jjBopDqCeWZnz
qy/rV3TMYmuMTCwmQ9+GxfcJwf0j+IodcRTmloPk0kN0WSEKvOtKPJVWNdyUDq3qSEGHUxmJOXEK
Bm6RUFm1jVndqw7yIBj1btsp2d5LvP4kkb/24U1pzHoXqd4xdwzzPCBnx5sKRUWmbXFtXiPPhLvR
jcVT44THhvLlIUfxTZ6yh9Ega+U2wCm1FkVu3oyW6VKeguEy8Bd2XSEfBASArMLE1OXmpVd6cfFU
bweKWD8mWTZsEi+wT2XYf8A8GXcsdNgcybgfmr6F8w4+znKmaeelGrwUD1VjJ310lF2Xu16gkOzV
j66aqtCNLUVsg9mTSY2MhNaRxDC7bw9mhlOsawFASbTF+3yMPo3Ajm+qAVXM5oii0qZT5Ot3CUHM
W1AgPaBYRbptMpu55CqCCevGttQOJT5SKJH/nWv8P/6fco0ZstFg+4+jXTYfyc/+Z/Xxb39+3OH9
f/3b7/d8ZbqoaFJ1+gNzi1Y1UY792fW1JHnHiLm5ZiHmNDVakH9Fujh/kFvEoMjRkU+j9eRNfzV9
aRUbgvYfn6ehBaYn/b//57/TY/+O5PE/8v9LmxNJ7D/biao0BTVelUEM4cvmP0SlcdQFET6Fct/B
TN9QwDlOAqIJzS3mv3BVQmR6rm8QmKivjJmPo3Sm20N234uuHxBCWtQjSK5E7gNcPVKATkUGomNB
DXaMmarJiMvfFhx/4xZ1459AfbvIP0A+xZ22ocnYnGq6VUkcnNs6JwXDf7VNpE6NbEyYeSboP9sn
/1Eh2FGUwU+VxvGutki1kmN6CHF7AICSpxi7Y6Aa1NUg4oZj/kH06LQz6jlpjj+RggTFsaz+bgyU
9Qr+LEH2YJu8LkRSz2hniGGzGUfoS05gPY+6CpMl8Ji7Vliaugy1EgUY16sIhZw8NV5lkhNeykeY
fSfVp0yitLJZd14wnczR34GM2hUWgQ6VkLQBbM7jdDjYrTrt4UqUoKniO833X00vEY+c4jmIj7OH
H+OYTkx81fGpzb2BsTF1ryao6BzaU7k2IssCeTZnOvrqjwlPm53lzhpr5GPfawWirjh+hM39g6CP
KrnolVkc+qYO3MoQHyRA9FyCiqtINPwZo7MeRhAcWopDtarD1zZ3Q58A+CgG15anaIjGsGlcOPsp
OVbbNE1hhDXgKdTPuKfMoReE0FZR87hkTpqC336rag3wboJspgFJspz8U2CaUP/9d6ngdMw8CH8i
0O6rTruXcVuvHQchLIguBn8M4ra3INauFdRpALDx52iAd7COU6cyCBFM21puHalhPiHmA2Rem/Dv
qvFE+tq0xUX9LnLqTLIEAhqbZrGWEZNA/iOTzgmGqObS5MxaWw2vO33UUbfOXtdehIerPhiyx44Y
BDSDoNIY4KyHvoiwBWYwIWClwFm+1+wUGkl6luqvqkjvijI+EjZCAZZ5igshAYrv6L86MCqxFF4L
BeAiub66fh+P8Wsp4Tbgn3tsY+rNdpY8QxVZz4auZlgXOshLWjbVJrVw6ZE4sw7DbF144PVLCmbc
7y3YD/hInthjjDiy0db0LFZFKsQ27Zg2kHpSgGtl4DHCu/CVwk2pyFct7v2lTZByjqMzHfYwoA0q
yNa+JXYVqlQ/HKjVoT4lAhfPQLaDJgQ2oYQKUqjjIYz8J6RrwyprmhLhVvoZ2UQdB6e6t0uXxh5g
XwX5I2SUlqHfZbQf26oGzFnBeVfNnTUVj6YyNg9IXrfOTCMQVfCsF4k79OGnIJYoTUm1RbVLxLi9
slHbI5p09tEIZVmv3WQgMtSICWwLLlZiYpuNITUPALObpKBP7MzBCmlEtF5MmU2PVVq5KgnQZUnq
AgXtOuZSE1ddeCh+Vcza7+QVi0hzdHSFKm3MOG6+tilkUMF6gKLiiZcRmzKy4u4hDS1lo+HYpgGR
rlrIzKvmWGc64N45/MnMwS8rfe32ZnlfjgmIoGkIoXoAbysbHOKBnlVuFhbGLgX+voLkJacuebAZ
hO3JRV2rlDC2Xkwr0yIUilQT9eZ0k7MFj9CXLUP9MHjMg3JykyB7rGcnXdSknyBYxa6Z/Gw7BuLN
Co9KOolj/+jVEQZZyrugY0EPQg67s0pQk87YM+a61/To1GSAQsDkmusiZcLvqW8RmCE4afJ50rLH
0CePqNMMi2GIZ8JQyKxTRDrTIaNI3dkpeVwFHL5kyAkg0aZ0iwrxTS9xNoetVp20PorpuE7vXQx3
DeO/Pg7PkZD2yhQRwhNp7wD1NvuxDe8BLQw7R1A0zz2b+waE8JNGgMmhaKlSp8/VfOHXxNCeVEHN
Mk9QOVJpbPZTHqIxTaBEAXBfc7TAkk+StaAJdEhsWOVxL3cMqoBY2VxHRyec5uByus0enbFUrz81
i9YIulPlRHVPOeFvkSgatDslk6QgguKh9g8IPkjK9BSgwiP8lf9OMa1on/XTtYHNy3g/v+jDqJ5s
ARKZr2LT+9Ryg9KhvpnpL047RTvEVjQGOlIGEPRccopH8GQRsQcVJZSwMUANzHtRzYtlrZw+Ayuy
jstGyjB2z4H2ey+zIB5OcTsb04gJn0i17KBW4g5dVsvQJPHiWTr5dASL/ZQTFLdhUrAfhaltK0O7
H/Q0OyaYToM5TRN3IsQ+1jIAXWgTKNg0kVQZynefqSTuOx/Rz2rR9y7hUc8kk4yW0xo/PyqF0bjz
M4MoJWe6JHPmpg+48oAqYt221rDrlemCaFtfLcOq/1Yd/heqQxrI5n86Ar1VH36e/X38+edb/hyA
CmH+MTeSVR3yN5RnA+/YnwNQoRl/SFNK1PcMT1U8KP8agRrmH+hfTcnIVdNQR6Mt/GsEaog/IAgw
ksSHZFiGqTr/PyNQ4ZizeQ0iF3s9j5YlNVOdXZAa81OdDMPF9/Q3RVtct1Pct054l3mI8Mv6mJUg
Ws0ENTQqXnw+eCzzFr43OaiTg8fZqOJv9hC+Y/2oyWmg3+wIDu+vBcNLuCSRfh5MKTYJdIJQItJd
FpVOSkmZI223JE1VCcgUUm1BmNegXDD3aTifWeQW/d4pjTS4l5XrdFV5YBwNTiHgch0lyKHMgftV
6gekb8QdCXyQePet3p083XiLEsW7mwvR20Z3nucUM4oTayIGrTsTQZZPj7Qty/A+tlMEDsZVDDba
/BpVdhtXh6zTf4V4KZbrgG/0hMyAtdyWaEop2kqJanjWtSxri4zF1Ibnop+hq0xw9S6jh5DI69yD
OykB5IGurt+9wXtTAx1WBJHqmPSp/1IJ7o+GPQDmIBUbtly7zUQvT8W8cLpBhw3zs0/96lR6PjHe
Biwxn79GiY4LV4bGd36socX+3lzWAEk+DXET85PxGxAzj57UGlbARHziGSHjTdiwV9RKcPCL9Pff
gOPEJIEDERjDLC4z8x+H7LKi3844AR1OSLp28gSjk0q6CtZi1GCg5La2oi5kzShjuWlV7RYa1QZT
FBVvooaFMmorFXYl3au5Ltqp6OvIgwKepBB8NCNuw8Y8+J5d7zKgCJR5G27osjVR0vVcd72Ji6gV
l7TwUfWAo7Z2qsXNUHf+/tX/45f4+nVQBhou3pNP3ch2ajF6e+EwRGQoVQBgBCm6LBBrVq6dyw/V
yol6afuaCzhS9LaU9Jvmk2FZ+1oMM0mXyru3MwirZnJSHpfF8gf9YxMQXokI1KPrrglnFaBAnNbU
nWiILatE1931iB/XodB+LJO7CVHGcVn72hTzY5NVGXs7TdbLD5/PhLJl7WuxHAzL5jRSehKy7oD1
cVouJ6NFpxquy8wLWh5cjg4QDd/1lDTEehaBLV/d1+LrMcj76gEnTz/r0Pz5RE6mkdbAAi5acEXL
M8mECA9lS/SbkkR7IT8ui6Fu2Nv5PE/DCkxmPSN3pRWErtYZVAX1aK7xzwjtv20n8dYcm3ujrql6
2yHsZoRKA3Kh5KcPwJHo69xAZMTAOI2b6ajbAgvSvFg2l4XmRDRCwN6tUvkjEumewt2uYCq5R7wH
X3iApuFoJFishrkMbgNsTXBCjdkuI3kdOOML3VGwhmAorBDUjK3rTyP5adseFUBMXYidMtwmDBPg
Z5xsywNi/sqXhf6vtWXTqcHWgofZCYsfYZzfoHk1dBWwJ9wgICFmCE5QFJ3MFGCNoiq+q+gMKOCM
TkdVIbbeKftwOxnD9zAlAYz+WHA0JqKNvVisqRV3R4IquxkF3OK5ZhThBZIENOb8lWU82dFMRJ/3
uZx/7QDh5mowNdhr8wVteaILo7T8bqlOeRj70hRXtIRPI7Vgzmh1jiS9x5kNRBWMJiXC+hpNw6+m
olCqzw0ltTuHPlKR+U631jTvPXREcpjKQsDwauBTVI+0gcK9H7fPqlHioej1NdGcP9NCSCAx6T1l
eKdKqA2o5z4Nk22GzxRqS7P3p3zatH3krOoxuRS2le2Q6/wYoPGKIf7hU6Y7QCmEKpeiSx0K1KWo
Yo/pMNz0KgaD3ao/ECZ6bo5CHKZ7e4UGzygrsuOjlrUmc98QYzp/3arBq+VWqD42mdYByEF0XExg
kfIuPBsgPyeLo8lnJoz8WgXrfgqlshlAxBzGRrsQDvtIrKlY99JDmUKWIhyUVnNpd24ZiA/7UvbQ
6RCgFnaO3nYI6pMTj88Ue8FERpDR7CB7jzFCAq5u3xTVN45TISxXtxMEe6Rirsvu3rOVwMXn+C2c
ynhXRONNoblx8Me+22IEF6sCnNTaVIKbrkf6yapleshihCuwPn2YaGtQRaYrPcLfJJNstOmwlUn0
USrUKXlWdms51OUOtXqKqJv8NtAq2sbvb7lP3I40SrTeRrxmEggeapgivEYhblG9hccVkVUl25x4
EkPXt7pOoiAakI9RTMCCHaoqyXhLaGU9gRLU3EmHP5TrNMXwzG5V4CujqXYbR2jtXou8YotSQ6Hn
lNw14BRW/PADGJZYuQ5jwJv9dzR7YGMSJdmAHkRK5aXfhqIZ3NiKxFbkxmsOj2ILTvoIN4T5s9n4
dyOJrRj91O1UEZ+gVMqVujq2CuQU6zbt8BfKeHjso6reohcemZo7yMNacbEL2s0paT7cRdTyV2IS
JTUJ9ivU22SrBT0hCLb+0tvroD3ljkqLONMOedBtVDV8j/2A2CEMT4StK5e2I0RrBCTVcT/fIzxl
bpAFc7xSsVGn3tp0RSkOSka7T6epq8WmcmFn3i1jRGmqCQUG9Lo2pneR6XdW6t1nhXWJE75TiJWv
jVP/sGF9eINz6ekSGxbnLZDr6khT/tqD8dtribVncAnfPebsJPPDWkmvPUN2lt8my1O2I4k1zAgV
quPFt5iwRFqSx5auC+QCYmYTNdpq2Fw3PfzIvDWC59x03hIt4naikjttq1K5QtFu0zzaWTPOMxEp
jJZeTVyJZRgkUXtHDKjidhhsGBn0b0xr0PAnXrSfEuSVzQHswktfq9qmUIwfg4ntznI0ANPfGhTa
G6Rwn3FlyfuseqrGAKe5T/Sy38SHCg8WaIVMO2Y54cFG5O1rHYacJyn+FGQ0KoAnET09sqN3IdPu
da30S/YrtGX/AG74Ixr171Pho7cq1bOuejaIYAAgvl5skNFdW8HYsjM1dBBQNhHOqyRwej31wCQ8
ITL4LGD7gHhUg22emABsBJJLZv4MabXSrSrrF8jyW6Q4JTTk8hJ6gPHyjsLAEItz0w5XfazDdZvF
92TvPVRqgs2ua56MdqNDjSKRo6KwR7TbTMjxZT4c+pg0kljUtIjjUIJ9g6HDpd9feTb4gRLn8Kob
6pc+niCA3lAfjGsCL2CfGaPYm3WChr9V4G/pP6V81cfQY15MbU0GFFZVznoUsvTaYI31FkMZ1cBY
QQDvErzRxqj8J4VYTryDbfY98ENG4pMRbhLUhcJyXgIbjU0b1swfSPQrgr6l+gUGdYitjWM4lhsr
5Xs2Oc2BL4KYu+hWEGjiFEp1N80gGaoBVkT4rxkifyu4HSmhBa+1HFZ9PowbPfGdYzeXfvQCshF3
7NMowGyHXgusPkf52IInKNu18EIKSpnGFzuisjcF8UVqCFAMQMqYqJ0bU3ny0IIdg54y3ErO45Nl
e1lbZEvLZl+TAjQqDMnmYc2yYGwKnPBfm9wSMzhN2fNgFAy/0yxyWaDCm2FaCyZ+WfTz2Ogfm3k7
kNU7UBxgvKdzN8GkPj7qegXyKiL1sOrr8GS1xNoWZViulHkoAZOElOgOOWpttgRNGv63IUu+6bk6
QkavR7eMGXmVAthBmwRvvtBnmAiLCSfn70U0DIyAbYZB+4xfaREjWZC/N1odAhUONAI4SIc+JvNC
yA4fbxCeF1FXNnY/Y6QHrq7REuiheS0PV0TQ+Bb5VhQiVzoyx6NJKxeoOotQlc1G6nC4FlWSbWvv
Y0IA2G/lkwgLSVn02Iq++tuimUflmp9CptGdizlPf5ZFMY+H8cfROzAdCTzaJEhobpY0BvhHgrPZ
dgDdb+PUutkSCncaM6Oh2skqNFFATPOofNkUc06ItzXmkX0fN5QJtXmVa1dAxZCBYUsXcEBODeoF
hqMhHqWeP5Mn3e25i8ATHlT/4nflZcKa8GT43jrS7TslzTm4c6GgNwrfaanHu7LHdDqSZrCF+0Vo
QhMNVxKqhqsXNB9IapJtIq0RTl+quqJifjQFrQMpsoNtG3jqa0ghVBPmG1rfAlNIhysrJAZbzodI
QBDTbuxTE8jzuPcgMoLdNH+2GIPP6CKPSRD618wh0K1L8QbFEL8Yt/X1tkZhPTDlsvo6f4DEkhaP
SpmvU6V6Ec1cirYV5KAFOCxm48oKraL81sHvPJpauBJG9zlir780Aus0JJK5hcN8kWqY4Rqy45S2
4BgGM/izN2leQFtud1UkTxx5NtdVLplmKDLOynyiRGdKnwIvRi3NGe+HpL4UZn7lh3D2hFCD5xIf
el0R11AeomwCYx6Q5K1jJCbcL8FtN5npNq2tfFs7I8p8LAW3CPXFlhSrdRdDYa/zYQCLi3JBGwBc
QWe9SA4YcGgKZsJSK9cU1IDkTulJ8dPqMBCe52UIknFl19c2B1ZbhEB88a5Hl9okhUftqw85Kiff
8b0d7shyoulBxOR+oGpXI685QYkiBlxhJkOr/orvER4bOZrQJDiWGd+vi1qdTlwVDnVnq0+jhbMb
7at2MPP6HX0ssiwtRpDeY7vrAsMFsBcCCSJZiKSKu96xvlu2cRe0gziME/2rXkrSlwLQzvHws3L8
VyUb9btmLLtrZhRrUq+UC41Tb+e0xnvYEOeXG7TxRuZY9+hFuB9KuoyMWsB+lddOZMkpkx3jORuU
eZO7sJdm8UZPznbMlYrwBmKqwfjf0rVvWuENVMNZjq1xJc3ipJJ3vDeG9K3BCk8BM0Hpb0fRlRq/
v87aZLiPS5+cC27SPQtmzePZGrSjyoiC7mGDGL8S4lAl30c7YnpCmXSVSKIJg9ZAWt572iaoQc81
/EUrGHTgHKOi20F0wd5SsjcY6FfABetdjbSZ+j9ZFmMFpBPR2VGj6LBvy+glN5nITnFzpkBMqMK9
4asPJVWaPR+buSCxSu7y4JaUClFdjqad380V8RDftLBGxE28su0Nuouw6GiJ+j5Wh/5c0fw7L2tM
UUicUiJgFmaV7RJm1OQmRXNPFPJwj/SQWd9FCWjijckDEe3+70AO0C/qRslhIHEzQrQzgtrPw/ZC
442eHhDZLdoTL+o7qOl0QDTTORopAJ84boMH4Q+rlzKWO6fJ3xI7UXfxPMdR/OjWOjeEFOpFFd23
YPDUBzX70TacX9DHt2WXqlccq/DsMhwWWfULXFe9hibXbGE1WcFaIwK8r1NnpXVY3YdeJLc68dOb
XQTxNal/9aqfrIcGdnvQWP5TMflHJSntQ1nxEUmUv/fiTICUST4S5CpkK9028av8SoAD9IsRxeOM
i8qb5qeVCLR40Exh22GhorPBrwoYwKXW0e5lrry3hTVuIYuSU5WZz4SidntpRI8tIVhXEcgZwyWe
lgttPdUPPq3/g+LL/iqilOn9GO8GC5JJQ7dCzdPxaKgJB0IbTJvGFndG2PuXFiWkTj7lXaCrV+5G
6IUE+kN7uLfIMryEOUcgdulVWxB7J8kicemhzoSYWMFLPRRby3K+caFJDmLUDkyB3wpJo3j051RL
0xq2XkJK2mFysC7TKkZH1GtHDTwuFPO6YLRiW/yyoeCI+R5DSWeI2VzCWhNAcbBdRjGOEqrGZGim
SF0UM043TtBXm0L7P+ydx5LbSpd1nwgdMAkgMSVBT5Y3kiaIkoP3QMI8fS9QX/fVLSmk6H/8D8Qg
WaUiCQJpztl77eZ2nIf+YammjvuFFvqlc4YdaO4N1xSCQ2fhU5fxcg6Xu7D4LAbAL32t9iFRK8fR
+MwSY9gTiIwpiC5vnkTFYXZk7Bc9qSdFWsOnjMddUZf4L91vBAiaz4LVfV+zi4yQ/18M+xhVeb3k
Vb7B1reR0i29VIXbQyCcZVoxg+f0kntIXWMnu0ERYd+zvFbroUkTeC6Qc5FRlmtpet/bGU5D4dAo
bmQUr5F5uOtQC+QqKFlg90bxVNOznuZJW8towJo6mnLb5Y4gbICIj9ZkATtju/HRh1THemhI5GrM
m+tSTIc/gr4AWXBfti9dJh0/akrj6NnWM761o8DziV2idyk1hMOq7sPUZyo7qzAOSVamUQRQ5Iio
we866tZ2IEvfme0LMoElNkfzU+j8u7DPvozN5Pn5pB7cznzB8dqdLE3gPei7Y5SZ4MzhxLtuRq61
nQRPIEdp7A1vYpij04CxheAhgjD0NM5v1Vz5RuiJi5cTbyFolao8anzdSOcjbbBCL5sLVopKAUcd
nEBtbammR/hiu7RNhj2lKLEyPSIciOlEiBdn0U1ms/YGV5duPbavNQlljUGCRV/l3xsd1sVKesOb
3VQPcVrlGxvrHCr3oFthIVkyPS3Kmho9eZFEF89FlWjDdiP8NNjoLrTTmeUPXXaPXav5yE7qu5r1
8ey2aPHYMbaAxiCqdiZlE9Mi2r3Y6JMW+yGp2MwZpbGxaKaiJQAsU0EQOvW9tvWaBmSMIYvnRtfH
294i5kC8dUnSv4o+YWabEYd3khCrNIvA13vdjUZXd+9dO48tDVNdqPu60SfgxYVkhBFLCEuj+XgZ
KH+2xgOJMSwvc+8cqugV+TZrxNqOVwPoU3wsuDRynSBgJbR4mWf0i+pT5sMxKzeRGRG62GcaAEqd
MCBiCPa5MewrImu2xXLCWo3pw4/bFA7mHuG12i4tqg96LZtzOSTRaZG2j5q7+CZz01eUzfbZHLxB
XK2eJy5EwuEYZBcGCpjP3Vxp4WMSFPuhtTnHCvofRoLXCllmubNlvYq9DkAMbG0fr5Ta5HpoQ/XS
6Y8GCA5VS5RTOihrP3iFOkVNimXLGjQ/6CzzEi+v0lK5RU4wM5GWLOalBcE8TxTVddt4wqAd+c7Y
DmuE5Q7bB5yNcfJQOoW3AcAi4Iq35j4CUWukdXkjwxsgCPapSUnEAzK88PWyewMh9dYb+AIQ6dv0
eBfqbw99jG4bCYmT1h9iXOKAYLMLhYndIIAsq9psT9ZAzKxo0T8qAipoBbnGoXPKL6bNoshQEiI+
fOqbxaK1zmoj3LMq2lpDyBGZ25h4PUnp2FQwXUvJfq1Eb0ANUvnuANA6KrRidz3QBvlhlmFMN1pN
qo4V6Ce3Yh3M9kwxE80FSRYJ2dOdk5+D2G3uDSSiQwUYMx5sSl2fyF+rSacrn/QsgfoQAi1PQg91
otldyhxscjYbjLIhpYtRUFHMe5KuWCtTIG3TDwII4u6qQEfEQejNlH/uyNijRey5e0/pGfXIgs6J
VZxjh8VFQHnVJ+EDJfaAf/OKwBnpWB5St9IPNApPXpncMicDZO+wYTi52HhaWt50+HItPtmuGlEr
QJF4CKhtXrAeMyp/iMmYPsuUvF8nsOqNkB2h4YBUqOxpD3aSuGjQuJGNSvhzTYIJQ+S3NnzzrRhQ
qsuQJSS6yWYXD657MWP8EXxs2cfarUicj7bde4dgedS5yUdg5M2JTb2igM9YMMBUQrRT3ID5Lm8S
y3wgYbQ5JXEH+I0968ZNx01lTsNDsdyMHpKWon/wFDvVYkya21q8VK7Xn4Rd1j6bBxMIMkGXc12S
Tpkl9WmO4S7g9xr8IjPuTIIGH/WZWPp0mhM/XlKxDIEYGNYEYSht5RLLmsh1rBPvZdOwVEu4fCxZ
u3qMXeu6DxKSMebbseX6LcvxM3LUeG/ypd4Q8LLW8gmqctjDxY8gNmVJ/2UYbXGfcBoSKKw/qgBu
ZkYOYlgaN+x5DzP4mnONMliomcU5BvCFLOUB/t42lYs5rO1vKRDWpyGMJ+rbKH6dgmWjTeE2m7z+
Qu49mHYmA7amq4wI9SK1m0OVMwjnmdYRScaOhYoTFF5OIgsaCMvMc98UNQQ5CBn2YPpZZT0Ntnmq
mlrutCSM4RSTVGHWqAYxPaa3cEBuyaJTx4xyYJsChBVwBg+Ij6jTKMw6ooxWCf1VvHtiRQPTI5yy
p8ic0+KBXhpvDNDPmOdKxfjhcV0r53ucNN90gqh3XiE/R5N7HFqV35Qd7sshaXtwJmAx7Ga+aSzU
VbNnDeuI4vSqoj+8m8ax24mMqT5h27SFXbYU3OpqG2t4eGvXgGsT9i+53Zx7zbEOlku/eZ7cajfl
GHH1DHKJnXUPuuzReJUd73UkN6+S/VMVePJMARdQLXNJFoBcjWMDDlrvHkhrK9u6OjiTbR3Yc3Ny
ENmiTXa/y21qu8ZcN8xrucbuUcLooDw12Ej3SFQW/tTaSxgxFaXaaL9Z4VieCoyjoW6X+yU7z9KZ
ZNq+fS2c8qOO72RNXtRbD5RuhCe0uX6OXtZQ/GcXADOOfKqfhGQZ/XMkYc+D4dZou93OwYszihDT
fT0zBCJnjjw6t9j9iQfqxFOVnpDUjh+EzbwzNHiiNbv/0eO7dvve9f3+eS4M+qeoLoot1VyKvflS
S6qWbiza000Ps/9YYlJGu48YbqmUaV4PygUpgNAUOdlGoefrzF00CNfH5HmtaVqFB4qH+nHyBoqs
gFB9Y4hYvgsxHpPOyzaxiBXMtPA+7D08AuR++de+/RVPwRpq2COK8/Ueb0in52+5JSF6k7bjNbdJ
g1QhpHV8HJZKGfFpLkGolYc01hiOISlwfm0FxuqalHK9ibLkJsCHsNMo1RzbSQAIGzm5c7pYpyBt
2Cnb5j0XC65qp36x58FkzxJHpCsFcAgRO4Vrmv65r5NfzZhqVBUqJkIVAIIjZ+xHitBzCRAHR6S7
2Py8mZnXnL15RR302Ug0gteTvF2BG8f9V7c02omYXLMFwYiwfJLrjbf8VzRWNLz/9znNwttGHu7z
uz50YLFKStmN2NjOj9dPfr1XVsX408PrD9xqSvzGopPE9pBVMGLS4/We/N9714dRQgRNaZpPc1ff
RHVurfNqxK4QKkhPi/L5Kn/2ioItvqXZvgL+drze2Mxeh5n0SABD6jhL9nsrZ7lbEWP14+b6cDZZ
jCYQeFZEp5+VTKdTG8466wAOxvLecKdz9pEBggwjvYoUUkZnquo0jelWsODF+86+T0a7ttI/GJMF
J3Ypmmo6N+m1XsoapD16rv3Se9Bk37FdrryXqMjsbdslt9cf0kgcDwicu+XjlHHyn5uugreDXcNa
qaUifFXKhI485uVENrkGnmN2ahB7FM3AL6rVVfj1zw0+3XNvGoAhFlWZZSuC7a4VYZqDBj5wwlUX
3bixVDIJwboTMjW2/18gVlCdmv4iEDMMypd/sihss7KJv779rBD7z//5j0JM6v+FxQBWvmUjAVts
CP+DpXP/y7GQgXn0Ow3ds9yfHAoGWDryxhYUtYOCy4Fq+R+HwiIqMy0od1J3XIcyj/1/0Ydd0eY/
qcOE51gIxIRhI0JzrF/Iu+Ew6rOsSgosKUyRGlY/3eYSqCjwkg5xqu9kUbSLc5K20W4b696kXlzW
qZ9Ud6Jio2rSbte6lNZY1Qxr/JrFeZFP11kIkbgv2kNnqAtQNdpyesFUHsHi/el4/8Zl8Y7wia4N
Aj4kApPqCAf4PdKursMZXS+zvc5XhW47poEEKU4LcEYUpqlY7Jmr3nO/uiWN5D+/tvGOGv7jxT1p
QxEUgq/kHV6UPZJC/2F3O8i9WCHKXZ1ZlG3oX6NRAKIUhLeVg0Ylhf0aWHiN/h9en6/NIx2IcwyC
8r95dTMCiYpUxW6Xy/bOEvDjjMEY1m3BpswNtXVDJHuM3D/Oab7YNPn+8vrv1IXXzw8QXhec3ib6
wneff1Qd/UFiGHa23RFk2KiHsKHvaE22QRsxknRFOyTHMv7SKAl4bWL5B9NJ6izzLLioVaP95ZD8
/h2h/l0uLuhp744IUQNBAHut2xHVQ+OZ6vimMAg/+csH5+L8WVbJB7dNLhdXSuGYFkajfx/4NpRW
q+oAZ8ts4MVB77FpIAuB3B3WKTqEox4Wwc3cLvUsRcoTxrc7t2Hrnbm1ea4sEdFnchy2MkLu/vze
lmP+0zV9fWtALtF7Gian5CJJ/ZlhaNfKtCKj63dt/dUNQphUWvQF0iWB9QGULDJonSCp/nIm/HrY
bdM0PdOGmygMRq1/v2hAsNIgLRo+CLFt5ODkf1U6tfc/f7TfHXXwnp4n0SnRPll+/pOYlWhcMzEo
eaPTHomPl3yMpnRa1hDG34jcvzuKP7/Uuy/YEXpYhzbZKnIio67PlB/2ydcqSSu4xQIjlhXR05ou
f/6A1jvH2PXLky5a4iWLgBOYyefnTzhFKeDDgQvadEE0RFpX7L1cP3WxS0B3ZYqV8m6jZOovVTU8
da4g05AqLkODRzvDTX2VUTMbEm2nDY65T2Ed875NxAyMu7JXkAHG9FwT3rmUWhQx7fH3hhXnTgvM
SzCNiiZA+L01nHkPv7GR5bQOUzLDqGfHZwDwYXdv9NonQVls/5dPvhzQd6ctFbhFLG1jBP7ltJVt
6Jg0ArpdZiJwNUbQyF1hkZzMp9Iidd/ppMsPaok/8p5akKGrRNATK5Trj6NNFkXxmLW4aHR6ZSsq
QitEWINvTXSMwthCFMvJYiqlr9oGr1cG00W68x4G4KquMb/NpnW2TZFcxvZLnGNRCOWg74MPk9Mm
iPX7s2Ymr3/+yIbx69xlg2EFNMpgZfPv3aWaeLAVZraZu7IGlNWTaDXUybexhA/XDs9zAnVx7qWG
4MweKWJxODT7++S1N3oXb0nZotxYfiVWRzvr+kdKK/A3KuNjFMCaiC1A/x4uYqe3cZN1zja0MvfJ
64O9p39ONBkRsNEp6FXMk1rdm2sypnYdIQFrEUCd0bv8lHvE//UaPxNJfj8qee+V1XPXnw1SCEVB
f05alHQ6HRML0cLjKZkpk1gRIP54oHjaq/uwGp6lOqWj16wJkYv9Ujzquv0s7eyR3rC9J9wbwFfR
bzoSvwiAOuIKi9CXae52duEQkUDNPCril5hegEGAaTducSE+W0l817vqFhPeKouxf8lp+DJVZrXW
qmKCsFXDb8ZO4yIClHcwJZyc6mEFGgFtwpoe8C3YuFPasrsdq+c6plIwEeOyKlVGa6hmbzF3hETb
DcUfpT0YJWq/0vsSNfaX0m3ubPFEz5ZOSW1/ok//JGbxwc3Zn2veeMgxBKwC13KoR/NHGtU/O6FU
9E+pFpU5qWuMV9SQm+42i6a/nFW/DlzSpgOKn0ewvHPddyPICH60tweuo150W5I1dlKl2hr8/1Mw
0uIOEToEGK//Mv7/9lVtZl0Kie4yEfx73PIazg6PtupO019aa7jvy+x73zg346w9NyJ9TT3nw1+u
nl/XXmCVmAkMz/DwPbx3NrShB7cl61l7CcQHBSXsaUweG61rN82b7ap54+knvdOyVWXPd39+8V8v
XOQi5rI896hGW1fXxU8TUdhjOBwoC+2o2H+oGkKUJ1M70E2Bx9rR0u72rvZVG9z8L4fZWMjI/x4l
eWHhSNa5lmVxqP99nHOdiJMO5cpO9O6Nt/DWrTxXZNpO4yEt4recPQMtZLpbWTTftAyeABazN0e9
JDZ52H8+Csavsz7vRuJwNu0lrcR+927IiZoNpyL2aRxZBenLsBFWoMnClj6PxIqQDa1xA2hCEV1U
3qZB4GcZ0P88Gp5KxyxwUuj+n9/Te+I/M6jEWOMguDVsqvPi3Uqkrksxx8ptd4C45TrLtE3lCGOr
YvVShdN3IvicVVsjf8S9FTLvZa+5VT5MbqCf28z4mI6AJvYtolkwZNSBe0OsXAchLd+r3+nhk5GY
F4RDMPUTQ+3AlQZdkF9q0hIiEYwbFPTBXw7z+1iYHx9psQQBJfbYq71bi4TwgAifJKyBfp23K/wu
7G8MN8hJP+6ZlJccGJUQGqkovWOfGYkna5FMILPkws/ZrbW682bOLF0cXNpr4q1pU3Qw+EmvmHOL
vgcoX90udD8NA4s+unwCtUbl0aE7PgoQDI139ka3ow/PBw7FIbSYVscs26MLW5UxMIs/f4sCB9Qv
5zk7YxjhLi59dtD/Ps/pu9PqlEO7IzUdXFi0j6gDuZE27efaOCvSDEI7EodoIFWNQKRxVUbfE/R/
iE+jjeoBrbM8h7cckO7OBhD9rSWIEaP3sh6S8kM+1j3SaDazXeRsu+wztI9nCD8SJoXRbvphWf+Q
f5RXVPRM5HAr24SN7KgUgdsQkv8HmDGKp7e5zW2MzAKPfdDC+dTbR9IAv/75aFxXfe+v+p+Pxrvr
bOiygQCqCRV7b6R4kCfieWf0jaWbD36Fz2nDuFCtB3wbjqGStWe25tp1UW8l3e2f34v9u5GeBTiT
NKOQ4b4f+uSkxEA9u915uatoysnpJMz0tQ+ogMOzO8e2IqMs7kniJZ+KSrpxm4OPvnW96uAJqCS8
8XNQYvK/olLaYjq5Xg4vYNbmVb6scRIShvDaf7ZN/khcl2+d0auDF+KPDGpH+hwMWmrGU0Pp2EfN
DCtXQWM14HVuchl/zwqIwYFr3nZYkrd27nzI0WHQ0AYGa83BuEuxpsEgOEQmQ5S0CH+wdemRcdyD
YtVfQQS+QXZ9dvqEub2C7NvVrz09Hgs51jmuLTxy4VdpJNnxL8f215Pe0UHPC9bAiLOXytPPi3+Q
FO5ivG13UqRvYdCVvjbTcS5n1vR/fqXfzF8OW1jYGcLlr+rLl/zT/NVmqVMgemh3VVh8T6p6nbvV
nqHzDgYRlKsKmEAuorUoxNOfX/g3S15qYSaUGk8InC/vN8543dDxBDbDcwFhRSGf6SVEmbRrvxDh
gGUfyJxr9t3KKVIHiDJdyHxiJx+wrl+nMOcrV34Vdg8wpxoduoAN2up4Gzh0v//8Vn9zoju6MB13
ySmgCvfuGHUhiedBomNgi+jaDjWx08kbfde7UbNRY8bfUR/+rZh1XbS8u9Kp+JmeNExKc1hK//3F
eEprkbBwdRmqvwG7hBCN/rgbgxp1gawFHfTatkIPaO2pMjyYgTyYbUF6sJcCbCrF3Wg1i+AfoVUT
sNCc4+kpNoYTzvG/LIF+3a/xRdpMnS7fi/jFWBr3nbIjxZg0yLLz9QpZUpa60cpBsbK2o+T7n7+N
356xbJEQWlFuo9L37wPjeAnUwX5sIShcsGhdhOBVzcK5YXC2Vhnn79qbx8zX/nbC/rojl45BlZTT
lS9ESPHvF05ag16sqNpdPnevwyTuDVSVZDwThRONDWhPHEgh+890RD7jhN2CvGv9SGnswwNCZKAf
OmtLV1sgxsd5hpzx5wPzPkxjWR0Qa8Lmkc66i4b/3SkzTD0hvW3KFaWJN0YVmBqio9NTtRf2jd+i
mNWxEnLrIDmS7vRYifDKqty4ZP5RIcu+W+h5/nLxiN99X6yQ+abY3cJxfveuulAFplXozW7qw2Sr
5xAEYAAcMqRdPmQU96btPG+dxMTyhEoPfRaOh8qkiEh/Pb+b8l1h2vGjNY7f+iQaHnsjvI+CFlxs
cfKgj59qGd3MjDTn2qt73wlsyGQsNG8K5gUvMS6I+rDueJF3mSumiUKxhIv1ydlEjqde2/pSEC+6
iUcqPIcW/SGhRB/mnjBPzUrcF7MOvxK9scF3Ee2GJU4iM5jWrGauzvhY25o1wJ+/xt8cL7lYcRmM
iQB03+e/RZpEjFs4ANNQ6lhzTD9XzKQpFX2EAcd+iqP+3tGa78nw1yL2b9ZaHrOOS2cOBr18X8SO
E4NyfwOrzSF3Zp/ovdjHWhDszMBK17J0jMMAhlGpfDhmAfVNy6oR+yE0/j8fAfZSNrCmpRvxy8xQ
FdXcVVLUOwR2BMflalWnuo4GpSjXbmS8jZLcy6kszokw/5Zt+ptCPnwmi2oumxiXWv67qxyMW5jg
c6p3nUtUYh9GO1OWn5MqDM95WJubWPOwZ88zgd/htorq6C9X8W9GGU+n5EdSmUOqr/dueGOlVHRe
ZNcQ+eZ8XeF4xFog23ZFA9z0G/2vn5it0G/2kqywdc9DrgOJ6/1eUqai7CGZ8powIj+XMOqRL3XO
3UjRZht3ODoLleHBrL0nDbQAp2Hw1XIjtGpjQGzeGHh3ifZWJHqED2wKQcnF0TodrPCObMlza9SC
vG4cfh1uYEhDlvYsIcZVU2OvWCenZy0d3ZeWElOrB9WjGWWvLa3wtds2yVs3ehBO2uy+zXCRWBbc
PK52tr3FGD8XXUU4OlGxeyI4rNdUiM/KAd43mOSzLnuiS4gzYu0KI3hLyX5L1JpgJv2Bao72JJDY
BO5gvxCDkRwofwWXICa+tSyFdod4r7mntbyYxa17Ghv1c/fdKiUpCqNyXqX10s9G8k1R128GE8ZV
/OSyg7gvB1u7DE2g1lVesOcm6M57AD4LqD2cTlEf382Ap16I2YN/OVneB3gywIDckhLRNQLRy15Y
yfSHJgnnm9HUwS71xrHrvE9sgtJLZYzJGTOzvmKGxHY0JU96g54tHyDaeEY3fYxYt5HoNr4hECIS
lSW5380IFVOkLOsJgvpjErtfzKiav+ipcV/I7GOXx9q2MEVMonofX/qx+0rSGiqafshmiFplv8mB
P7Hfo/0elwU7sC6bGz9OmwnPWz46m1iNawKRMRmVFav6PnvttKTfGcuj61NuNEuQXiL3Ld2Nb5jZ
45uODNXjRJnk+hR5CSQ8SnOXLUqzZLkpUWr+uHd9LoB406om2MWjhMxu2WdKj875eu+fG1QVCmcB
NTlpg7ydQFJhpSzjSzAgugrFSK0znOoNKQflKUIAgj9c60A8us2n0SnZvczIVeIQ++713oyOGzwr
IU+pCsnAKJv5loQnswzq2+szdP6m2zhLFp9Yui8bB5pqYBN29z83ddGv0TWbN5DNoSm2KQJqyu/7
dgJ76JqVeB5TK9p3br4bOkIHuiEQAbJMIY+wnF4mvoFt5LrhJoNy9igkqr6pMF61qCxPLRo1S2OZ
rFeV9tBVhvYwlvW9yly0hUmh3RkNtWMvRgo5ImokYjl4gniJ961t8RgsD3OW+JclCKRvx0OjNHIE
Rzcd7lgmNHhsNKg1cX/Xpr6L8MmEgHxfZ/iviGjJDsifgrWB82qb6E5yLwBC3lNgUuRAggSaJ4fy
u6MioKQxzI65StYdoWQv2YRQtyorF4ipiQopaTXCd7uctRXYOZgfL5MwKGGEar4UWjC/mGl+1ITh
3ed607zknyB/zC8CNcdh7Asuhsrd1WxfnsPAmx6X2KvGNernempqghiAOFWzlWyccsHlsSW+ddrY
ur3eY+k6sNdYubKNt8bQsUbCFEpQVz27W7dOP8E/sI9okZxjDoWe81usRBeUN2pEJkd7rdnZRuTn
fJbnpUa5MglMW0V2SOh1YRmPeo4sTFN3PcGiG2/mY3sq8J5VVDg+8aQujkxeWMV95o/GUF3gacyn
scKjRSRIM5AMRaX+vlOq/xSO4oPqh5NB+NmtM5jWTdlynpSEyPlak3eXdihXwqmir5hG0QqJEF5d
qdfbMiTlEToJB7To8sc57+8nOTofc+SGm1ZV40EbtfaDPb7Ytpu/WKRAW5VG4bhIFPi9Wn7so2Nt
omSl/ztux2bu9q0Wph9sh0b78rxjscrNqm5eq5Fh1ZJl++xAPMJVZ077HhJE1czJC/FSnxhIsk9Y
DPn19DExCQ+VRuq8RMnWCuP8ZeyH/t6S8SWaXipRG08S584tVL/nsG+CZzue05uk075cHxEWG1+K
FltbjiHAHwqNb4Pa6z2TDPHnTvDoLTdTJ0DtRbM4YdKN/Coxm71V9FBSKC7tK/xHz17gAJqIK4t+
Wzk9Z8JON5mrfx6HMV/XKNUf+zEyLp6IH5pWtY/dcmOM1A9GCCnrMEzJs1I2ZefCG44DUTZEk/AQ
jX/yGBcYEAb9k5c3aofHyN0PjvdhtKCp+4PDtWgS9a4Jd0+Wa/y5/cYXPeyVNmAwGaS4CxyX/ThB
rDC0bmjLYW4aU4l4saNNMTT1hgHPOduaJHWgiyN/xCt4G8p6ur3eI/EGUiT8EXvWku00WvTzRriI
Y14Re5W9eEBjthjiESRboXnSlWXAHaNi49bu7DsEHx0dg7nXqz0iMafcPRE856cVIeWTW55CI61O
osK+2LaJtxsISuhTuyDtx2zvzRjonTUK91SbsjphzOAsdefoR94vHrTUjxJ8WBRd55vrDeEiL0bq
6Tu9bUIiQOqNDA3zIILgbY67kxN1+Sapv5Wa+uIEBnMOdbaFeuNBtMfz2mzZUXt+iaMvFjAxDD0M
fbswkLCX+dGc5n3DNmJli3ijKW9nWdXXOE0f0jQAWZhNxOHG34Br7xrEl7Y2iE3RCt4F6z581ZvS
lfvZBKGjkMa2UfvageQkqelros6CeZwNDCYo8RHOz4OuTaSwxf09y3m/GJGkuKnJnK+wO9asITXI
5LLvXs2pu5uHpatckUgbLrMunaVAoCTBq++mr9IM9mK2v5hmtFv4wDjlgiVdLtW+w1G7gZf3de5G
FGMWss4wYNHqAituoKkRtFStaYVimQ4R1BJS2qzJkDuyGUqORjm/9JNzVzsKvgbmk7SZD9aU3SuY
vT1bJsB/hzGB4JsAA7CKedfG2mZS5i4NHd9eHA7u9I0d531FZoQ/uY1A2yeoQOaTxWFjyWrzsaqC
tTKEJNWp4eyAGEgBTziJ/ZAIyPB9S4CLoQJWBTb12iDXffyTX6SBtjeOoVjOWXdfeMGDM821r42T
scP5B4pZz5ciIyYXqnF1KZGz93IzzwMRBV5+6NrimFsOEeGFdhuP41s8O1ubhBVfb4hzTCzjU1Hp
N5RKFCyHXQF7wJ3Ze3rt/DUaACWXyjx0ivOLOUmtSSUnCqpp5HbS6ouZ6omPIqRc15V1B2nbWrV2
Bh4D9nFmfjB7iWkY4Y/CGLZJ86zCq5+0mzqqbwYk7Ft9NJotrSoSpFC3+mFp3tga+4iiqeJtq0xo
dg5DgnC/aR2YiFJa37XC0tfSLi3CWjyIU/O93nrskJGYriCVb3Bgleu06MJ9SpAX6MBUB2tdE3Eb
az3mTZoWznxxI+JWMImSKGoRejuUZ9OIn7sZEDcG3yOVwO+YcmEo5oiL829YNr9bLQArbDnYLllZ
rFxF0EHOdyxU++Io6xNWcwQG4GDsB3EbazSjQ4+EngFm7ah7ZNmYGLMwPiNgsLV1lZC4Irdl2kK/
GPrsooJwO5vOGyoOBLs1qPrGQfpc94pp13B8Ixnkqp66s5WIzE+QItuGpu3cYbhtKjxwMZ3PlVEP
p75kXqpIDM3NuNkFmPqtUJ8Jaui/FEyASTXF993U3KoE0Gsfk2SFBBwH1zCNSKu515I63oRef1At
U8/YiN0wh9WpGq3yFLtsc6kz2otGl5wtDSlIdMK7B+hbd8GWxV7hlzo1Y4mWWS0kL4n5GZVBG6p1
aVOCvz7ZJ1Z9qrrwTPSi3NG7qU8GMJbVUOk1MuC0Ppnsb7D/DZW5wwV2cZcXrMVUnVzHZfQ0IAak
jSRBraEwXgrMuct7j/KxwLiRfKE1EJ+ScIxPDnv3VRG3va8aZTJcYSrNdDjndp0I5H2L7KPBnaxi
eVOm6d4MG21DrNBnFVYFdI0UU5rqiUtfDkKa0FzwCnjDWqD1p8h2p3052buIZjv40+GQEyBFE2j5
BTaBR9ng9LCcVvOl1++nCtnIMAQ6OWuLZWe5oS+4dVvT2zfQtcc2jw9NZwskanlWrDPSy9d1I4sT
0J3XRguGbbs8uj7FFvwcF26CnTE/YX8vTnMeFSf4NJ+kzWLJ6hGWUYgCXeQQBFoGM3EAEHc8Ylnb
0jequTjx9vBT4CJ2icM8JJKJf/GvA2bPTlcnO7ry3WxHHT7I/oNUQbnlEVSL5aYk9WwrCuOlwP7K
cGK7sOJ4PsnI0Phxd7CTDWU6dw9lKjxNaRqdrve8aCZijFCSADZsK9Cjx9iW3aYmbAvy3WtUtSRA
XR9qJAeeOKX6tbDsGSUFuzyJJEKLk9P1ZsKKdhrL16wM8x9Py05IVMNJg7epysjUEBYxX22AABDX
3LGp089gFgLcCYk8Wr3KGMfVjZV64zFy20tN4j2ZG/TQdGIUJfOa4XL6ZJ2l7Q2+cSC48D4MdnAb
c4BdOmeaH0uSDDMqVhc8rwSBwsLZ1lplcpGnCDZat9mG0bdZGgFWd2+ByhJ81BQHvBz61g5sNtdE
qkwaVq8hJR9D0HvQavaqWap/GXqNAO+OgXXSva9YpbajjED+EBU5LJmRzTU+sl0odvIaKnm9O1+j
JrmIi6NzfdYLlzBKQPDF8fpsv/wHe0mttOD2rzSE0/OSaHl9nsQ5Ajevv6c7P9Ivl1+//uz656/3
9IHEzGTJzrw+/PE6P26v/7VcEjfznuzNH09ef6u6vt3r3R+Pwfj6sFyxuPzvext/hHwuL/njndiE
gNomaaDXv/vPL0ZLaihQu9fSXIJErz9NCRdtl5TRNqxgeCy5pNd72XLvn4fXe9fn3v0eUo5s2xNz
en3+ejOESwjqP//XDclIJcrw9vrUvOSnNnn5uV2cHY4MSsIlXQGPhof/3Fw5WOVc821f7zKmE9Tq
jbYvlwDXJck1WjJdvaEO/Kasz0rXBD4/x/Eroia2aUfizJgbEGVGV670pRc4JpNYI477PiYGDOmQ
RFnk/V+YiCCnMjjvUmJnYbHOvhv2FhwEMmnx54wXh5ha8tUyMNsUZ5r/Zu9MluRG2uz6KrLeo4V5
aOvWIiIQ85hzcgNLkkk4ZodjxtPrgL+61a2NTHuZlYVVFYtZyQyE+zfce26Dmdpe0mwHBFYm8bb5
knNLyhvrU1zXJGVqHdveRP/pL8m4glEHffZz4X1SsYmN4iDH0rak6RaYJPUlYdfN8u9mbK8K9weC
FWSfSxpvRCxvxcR+pbkk9epE9gbe3SHAtyLIN1oSfaMJExNJnHT/Ufuap7R0HbjztCddp8BCJdTs
7vTAeS6JP12VM7GXivhg/IxJgG2kAY+9GhieWEZ7zlVOtkuHKSlA7WfhA8afS8DmwBI4WaKKl8zi
3oMHXxBjnDwPff1IlmxjSchxGcR3i7wwM63+AFYJiyUNmfvzu1/ykQVBydCv2g3O0WM6k6HsQC6I
sF2z6iVFwmfGwkRMUSG1NKVaj6GrIjLbkp9jd+v08inKsK2q2Pc3DCODu9dXP/syFeQq1L9l3L1o
bT2FnU78dAIGLE7FF6lvWqE83tlFltjZG1MJFRZ1t/OqMjjFCm1CQm1klANYb/PbLSNjL8AcIN96
IvkaDnESnTX0KSdjOkx9hRrJ0s9B0MowC1Jo5F2VbPS6gG6GgYvr+ZrK35Udj2FDC4w3GcBS5lTY
BROD+Aq993ZBrEAlwxNbCKxro4Hju0BKHJzYV01T8b6J5m80jtnVs+HX2Mo/FQu7aHL64WEhPEsK
+a7lsjl5AA/ZdXRUO3ZdXfJE7p3e1g9TluwZPb1pfAsnh9EHHOOeNSAp3uFs5/a28hbglSm/6G6x
rCoTQz8Ynht5oXpHyVdqrOVlR9RUOXqKeE+L3fpUs1EsPBrCit6dERj8DaYD/ELyQkMzLbQfbMvs
ZU9R/0DHFFCZUBsgNTi5yn3tTSyzGd5zLUfiom/SrtAOM4L6NUg6+1BAETvD4uYmKiR1MNG2VoS+
e2aSiCpKfAJY54afrWRjpUqdW+ZDjY8yy8YYupYEcYb+4H+MhsyP/s+s6nBukhESYSedHfPaxUwY
GggE+wwbqG6g/ugdAzehADWWTj2hnU5DEG+OF1pk9o8B2hP4NFdgdafe71jg0lYQcZS8WyPi0oTQ
Emy/NE6iokhVcZnjE863mpY3TD8SufEAuTPGKqddJbu7Y+YqFHyRgDnXoetwD+vNwFOT++FUAr/K
ffOam6yFM92mtCddYh1VHMy5/rVowEBdUYzw06GvY6Kfz39KVslalXxqlfzTkagCBmnWoMDH7q5w
kWtBnt7GTlDwMeL3B2NrhpohfoEf2Y6lU4eU3NVGLP56MQiB/hlUVF0i53QUO2nmfmd0TiCkEGxz
ddoL8Wic9qqqSKNuE7LqzOF3klTTgxMQIUzfdStVj5i4s7TeTkOfrdVcuAeNbs5A8U0kmLjFbl2d
jJ4CzNLNN1srIuIJA+tAGgWUvJk03qmPCI1Nh02MXeq5Ha3fkXOpJAGM7HG03rGWSXB6nysjuAgo
ggXJihtDEc/y91M0WPVwqJfgn1jRxAWY4EPP27nWhCyTQvlSLy+kLAib0VzZesfWC+ydVqtzE8js
8o8Xk7MRgNSfqIatSZdghzp+VOxeBrPUnVeLc1UiU3GSdA24jpBjlsaTudDQhqw7NQjnTzSU48b0
2V8UcYQVzSoThuucVEs1ae4cFR8CxWTFTEi8k1oJuT4ewtLz9u5UaluV1AcwIfj5yy8bWz4JBLir
B1+Ymzdy490tvHXWwkTXdsIXW2C5MTJXTmsNcx0jomFv693XVM7i4EU9X6tYaxHWZu4VM+Tfhr4k
xkd2Zrz2myBZ61iaT4mVEa4okq2bxM2voeh/mQvgh9CEFU5u+tgFHQlq/ruCuDC51m6CEcMsFPAk
oVFnVM67ngr2bhBdi+cSlyrSTXBrFuoaNX8kZmxv06R8n9v0IiKWGvFQpDt2ORqPG0aPoqv2MVOv
LcorNb0AlpSQ9VsHgEP8ybDRWVPcot0xiaQbZ5NtTqBOZQY01dyVrbnkhfDJDPiaFsfjrebHN4kb
ZeqwlSQv4AF003WRLVi69JWRN+YjiKKldQtmP0BZ6y2B1km+9uRwHeKqoWIIiKgqlh7Lz8Grwpnz
tG68i+bUks5BNIp/y6gA41xTD2XJXzBWeOjsPruMWfORkRq/mxi+bCscvA5Ts5A6Od4kRKaGapL+
ts6Mi7DpQqo4WQ/VkJ08lulhzqG9iWN7Bjmy8FpHAKFM6tekKSW3JuBysfonY47Rzy1sH7lYYnqZ
GOH0iaWjeAIk523SrMTGWJYlpAyt31Y2Aja/3Z5HNOKHPs7g6sRybRmuTUhDxoInt36SQW7u7EFx
xjLrwvQKjKP1iOdloXZgLjMdnE5lp0Z5hFbI6ECyAQASf/ypoac81W0anMcgiLc5mkrUWCbLtjGo
Vh66P6JwASVmeQ1sNQK4YNPDRpN5M4Jq9MlmqdL7Q8ctD4XSMfexk+LwnWEJrRx3NPc4t9Tdip56
ZRXPMo83uOnNOxqF8hltfLb1Sb/YGN2n6iL5Ak2gu4wi+eTjVr+0ftec0JmUqyD6Y/Zp8YGfuj7p
UoMxufwjyrhi07pmRtAdoESRM2OoPaCgsIr+aEl+8iWxV/B3+trxPooJvCciQKYkxP1aUzXeiHhR
2BtaegJGSU6UpnuTHL6NZwzzzeLHvHJSuzjkJSUkNClyFbR8O9XihzP2B4Co/UO6Ar5FTFTWKIuX
JO/2jKAM5Gj5n9YBVGB1Kt7aBbku7Y2IgvJcDz8ZSDSXLMWm1eZIK0UZHNOis9dOB+MzTYiGNpqO
T5eOfUPr+lPKMosAiHhXIOpht0XZOdV6zhk5sCSheSnjKCEszuVop0xxeHCPuvkr8bvQmXpiK/LY
CG2SmHcsuX6YVnV1zaK6OgbjwoiQlIPTAHpKcW4nmJWAH2w1Kdx7nzo7YlTdA0vbfd8OTxDU2uuU
KnILTKPfygoMeFxwu0aOd0C7J3aWrgfnvKaGHcoPRSQ8FVLCbs8I9oU0f3qtbh2C1LqMFmMEC5CW
O4A01KcOeAD7phUETJp43z4XY/yNtY6BqOcNYZbOLmwH6Hw6CcItYcrbOG8Jguvcbu3FNhduNOXM
E0Z7b1Vbj6igFXuU9NZz6hqJ4TySxAHQGIHULGRqb82SiYjGCgyhyRS6iQ3oZIA0Nas8OiDlOcww
ejbAtJBVcVIMyt1ajKogA+kSBCkgOTea3kRtOCcLx8KqMJEyi7EItqWvYGI1iXw28iJsXEbKFeqW
nXSLlDibICE9pODcYjwOQqGZNkADRhDMB06kEemH2zP46AXh6GKlI6uG8PINq6Y/9BaT4cZyVu2U
UPQNqSQcw+d6sQkkin2uUb2wtdC0id3JtGlbdLUOJZzMpJneErlrxJLASX6YjFgPth/8iIeovygn
NEQq7vGIWSTvfOokVyeEOfGYqEi6OzpatdcRa1tjXZ6H6YhwmsYvbQAJCkftrCTZIcJEce6OByzw
uD8b+CgDTPLNkN2hyHpXVbtrxCfjq96so1Rp78bIVsZTj3SqYd1Z46+JWvFcVjSeDNfOPtHyITD1
ascbE+2V/R5VJD1pSaT9cIffkVe670b6S05FFAYOCeW23/sHVc7s4eKISz0TF1HigDHs8rUox+YS
tZnx1A/ADUwMEMgSLgJA9LVoOUkY5e8yBCePQoBC9vLEvfT51SHx7RH7qKYJZ2mobJv2EVHBQEFU
3lUDt2H0DuJV10I16ms8v5LxQu9EUJ3+Iz0U0E67Vd7srSgbg2ugP1h7nQmF2oNBy/Zqnl+kaNMz
K4rpSdnzWps1eo0uZf3k2B91M/uPvy+M7fZpZn7LymJ5p+ceIlQPllMzYQaKp5c5SscL90H/ZIPW
hEf0Y2BMzNS6Z0MDtWzlQQq9zB0Z4uWoqQ1qIH6sVvmoLADjmgf4sh46duxzbq2h2oJQl4O/hNNI
pnKRuptAup0tYbFBaJfWFHquXpKsSTqQJZqQcIH5VDIoDsmDhG8Nwuekaz3rHId1MwnEO2OKBgiA
PLcsKet09CHhZuMxiBFvJ3L4TuqBTNRxtsN6AQ84NKwVMK9NL2pstQXQ4Q5kx9bwGSsapyyP5XPp
JPyU1hampfNECsFklbj0HQnaGG7JZo5EsG41UnYTv7xnwiLMngUDE1DwuJb8YPnOKWLD8RnTtNi4
2MVvVjW1a/Yj4I/zqAvLLlVrMbEMMpyfaFG1gyOkvxuN5Pg3uuHvi6aGYC1HfjCySopHMVUhoXTG
S88n/pj2TYeLQO+PU+J/llH8rWHevJNchVSylAfEVNVqiqyBkrGU4ZwVxWYarG5TKZPNce3Gh6KN
x7Uq6pi8p67eO3KAGOQyuZumkdmrWHb8Cbtnh2DeqNm1xI6HdeJ/zA0ZMl2F7N0a1Gn0EtDAY/mB
MbblkQiSkNzGnxMcPJLZ8uHY0hPvUsOvN6lbPMy5U9eiT8ZbFFWEQhAmNRWWsyU+AzDikOmb3iXD
g9C496kh88Fq8yYkR04QfJ9SCqWDB6lc5Tcn/grMP7XXE9xTDej63Pyz0vCHjvaYfjJXl+uIR2yw
3QONtcvpjeFvECCg4EiqrSiGl8JI1WVhvDhFsuvc1l35nKMHLDBMB3ZZ2yd7PPYvpRByEwWmtR68
gdqj9d1tkrXdIc3A37WBXl9JPCq8b78zEW/WEeFCzvRiQ0I6dG0HQ6RBrGAiQi7Kkne0bek7fHQC
HYI3pDats0o0N2ZdO/92bVS4FctxukdZccdN9a4CLMp+AuE7ZhBY/xLacK4wLHhI1umK4N4gykGE
x1xrhnRdRgTPKWhzWWJ81VHYGCaVvsbar5XBLod7S0h8tZf2RKZ7Jbq1RGe6y6N5TwiJ3IwS0Xsm
N4Mfs/2UO9eu7D8DqCeA2xmTfidKrLtmGGA6am1fQebOcgZX5sj8x426iyq0z7EYf8Xwd5hbwsku
CZdYydk2DpU23ebeCy5Sy9TZqFp/g5qqYKHJErUmFq20zCTkvl8+uuU6Gwu1tcaPtDIpU7xjDYsP
+VW9UW5dc9UTE24HKVFNlFPJNITVUI771sIh70YmkktGMtQS6Osk2fAV21wgcf4qS8VH3WlMapnx
06Si55ETrdzoX3MFZVjq2S6LJu8UO1vDaNCOa0258UqGX6YTtHstAG3cAhbaRQpcUc8ddYRl9pt5
uL7zrbpZYZQewoElW55VX6zJ3N0UW4y1NKw1VEFhbAprlbj6qXCAL49WFz3VDJemkX1tR9DriZRs
QZvXPtWZgDKQEV6ad5r93JZfnmnnRLex72uLCcqzkM6+W/p6jcEaScDWfsLeu9YSXAsOo3A8tylj
9JrKsfDehRb4jBdluat1MW5qOZOUEo3eltPwxJs14mtQ9CZ6bd36EoQj9voVW9WBWhaRuMIkRTjs
DD5NNNbZRpVzKIbiHnhtdS7LBYPSKHX1PGpOtx3PHMJEK0RZcMuJZtASZmtJWjuEErQvVFDkPpCC
znXfHCzfTDc2Xn6Wn3EYtyrYzXqBnGJc+XXlbbSiVtfOm18MNmXLRMo7GmZebOyumuip+cENZH9f
hAuvpo2Mlzqb2yMn3NGe3AzTDUCjwTTWkF20dWMx3hOhHQUkItSUb3Fl/BR5m7PlKH83NO27UZZw
I6vvEsTLGYmdv/Wc9PfgLKMukhL3KZZ7hyTfjYmLcGv70U/TLG+kFy1zWwbZk8merBGYfzuearA5
7sEohbMeIWitiypv1nErCTNzUgpZrIVrouFsztnimz0vTVZB+QLenXu7Z1hEeA+DBTlerPYHM4w1
zK3s3RtIj1DeMTNaY2046QK1rNmKiqIOMfAvhJ8v5aX6NtEFoYfSbRHyG6GZ9N2hLolfHhVHCXXk
o4z+GJ6qHrrtTKghfPLvZJru3JhPpheM4Bw5NwK6DRlgG4mt5WItgkOWD59trpJT3E4PWYLSVLU8
EyqtrVO3YkM40w/7DTKswQGAWFEPJDnDoCmzf0UGIxo7a3mXSRGsvKFfwXYG5N8HFpEs2s8cIzE8
VT6/NP9Lb+WfRos/nj1CfbVLYj+LiOSgmJXjLZjE3vKQdDGhBf5cR9bOI/ApE+4xLvwKsrNRHXzN
JT6Ksd+2t6Fcaf6pHtsAA+uQHDz7WjFksTROHE17xIYDU8IMeALMhg9yrt4tD4YRxr5qJ2fdXVes
n0bbZaFv1RIVieTct9vg9PeFXMTfktkas7+k3jK8IOZjLu+RL+2zUNZPakr9V67shxPp4iqm2t8a
Irl4/ZByv/ZGyEio35JKwee5s3mDmyin13T3zFuS9zSorvPQjYCfnEsql/VYG7+0yFkpmPKUaJLi
UGdNfowJOD2Uo/OwShLezJpDa85q1ntrrgyx4IDQefxqKdc65b9HuaI4H0CMjxkxHUWgjdQB1mvq
lfuia77MqsleJCOhHesyFB69VV+LTr1QVE2HUScoYiYes6RGmkRrHfpAtSuM4GRgZrRpkswvsIw2
CG0GppOPwb6OppVoTXFUOrdoN0b0hrWDwbzJaAVmXBhGnB5rgAZnJHNkQftcDGPsPxpR9WttlPp2
moIfHsK1te4CFrXHWYZYt7p1XrX72qwsCOGxswroxdqU8VsGFoFBw2BslUVPM1f6JZgN7kFP7kBn
jasJwDJAzt67uAExJ1VAq4O/nPc4errmUe5u04BcFrvmU95IkwmNKKMLmTh7fbSDY04tfehzXOYu
PO6VZ+ZX0efafoy3fB/05Vr6NFUeIWc9GdIBlkGR4p8wYyPfFewpWUGNzWGWNq2ydkmrxlo7OmGq
ljHLQ1sS6u1j8dr4OkSulr6tHt0PcKvavTAmRakgDiUKqlshtWsxqf5AQElzDeIY9IGEdTnwuRTW
aBydghzYeowAIaCFA7gsWpswi9xJzlkkeXv61twpAFTrsdQJ4F4Ofr+nm/Q0CWurhSvO3XFNJkpF
vZZ3Al5ulsnQd7b7Ta6l/Yk3Eyozz2UYS6nvZQYvEH7zWtXKfQbgu6BxzeeqpEaJBsRHfcZmqE+M
nyUc+nviNWFf1fanz6BljRWIbwl/R1jC+3rT+33bf7eytV9qS2/vftq+lA36KfphCNlWnL85ufiu
XLf/rirme84EBkuhh3U0WuFkns79AuZrzDG7+Ka9m4NRfnINlmgQzTTM3EocO4vki6CbvKvI0JRE
cVWsx77bxEadHzRW6VFivjRJ8CSKmYdIpzufKovs2h6HIEpO69oq7o8obZ1bL+d+LQARVIzybvXy
MulkNGSNGu/2SPyLPuj264xqfCWGN3xywdLjgtUY8vskrXHfjPJPIWEl+6kHvrfSERTZ0wi33Yiv
QGshJVdPJazPE6MbuJnMOTc+ZgbG92QomzrZzVrceRtaa+dQNyrBBIC3bZbU/QotbUpRiw6ugqHQ
0tSZ8FoHGWc/DMe44U7Wdtg2xdZUiNw47n94xuxQkVdLNMEQb2A8ZuFsZi4OKtHsSUa0n0FV/pE8
34nfly920Fn7mj56lfFZnvVevw0jxw/cRjSr84D/McmqS6EWYYsNRI9KNDoVSrJlmZMzhsbsahrn
WLHcJvCnQEASPNo8rogDqNQx63nqcAw1J9+NYOfaZXM1m/yg19Wz5WiMn3HmHHylKGhaZ00yCpbO
ILZexyl4YtjfHntfbGwsAqupiqNnNMJv9uATTUWK3In0v/xhNnzgK7IhNp5FlvHENA+AesXwz8Sg
OwqzOLOjpceSpFZA1N92aWs+CBlZTMHOpu5yl1DDuLl2un4xODM2BDiYYb7cIlrO6BZWK8o7tE2k
iwDunyvmgl37FGuV/ggEsLwdZqv8FxFo5dod9ebe9HeAlfk5x1xA45kZHwgTMXAbqsULNg/v9Iv9
cImk7X9aaVux/eFSNBj/UB16bJcI52Zm2X1BM0W66Er7WBjNDzoC/WQq7oSAgDdyia/eQMRTi56c
d4XDKct7cR9Gwkp9aj3bEExIlhefBRXIje6Rcn/fsUE8DJJziIN1jpDMURGl4G17CLPrtsZv1DgD
qdIxeNXlJW7pt7V5GPZ51+16UhYOdeCk4GLTDWl6oce5uC6snoxuBhh7EPQDI5kCtiK2QBlY8ZtK
GLvGRROdeddLHIzQMPG6lj9y8n5ZqnrJoyg7c9ewHX1jt41M77GQxG3o+wWCuwKin+/JN2Id6J6h
C6h+r2EbukDxf41YaP6prJor0HPubsekr290vmrkW1e2Qo9soBiCfTuFE5SoTdVBE537hPqJFr3K
pH7RmfWviDB7bhEo83Mtk3dRM96pffxiw6S2NphAOlpj7VCE9sQ5XWSWEyyNKpM9VMAhnJKCrAr3
C+5ttRNu/2xq8U0JBLddVo67yG1o2iL+N8rOH87k+yf29FCf0yFlTpJH+zIH/NMT+fEYcJcM+A4+
SBIYdlmWPAzchixKTHfFZxKXR3TA/bd1G9P93eFTcKMwq5hN/X1JHcO72rGtX6AxbUgDYB/0kdu1
Ork5D7yRlfpHq/oOkZrwQSoj7+sa4e1yrS8uMknRbsPmfRU83Ax7szfEVOmO8SEt1Rx7B9nExioY
AvlzYkU0JYZ+FinoA+kHztG05o5GzkXf2bCqtwrrF8mM2WvDCIdqwKnXnueDMpbD+EQqPOFkbfQ9
Mg56SqJ03soSoULwd15VojEtJUlDf8dXrmqKsz/98TxtHDeWhbITqIyxhnDX7ep2cR0kqUVo3iDW
idlbxybqobob+v/6R1dy30GLm8hv77u9XiELz8uxIBFvwixQxD+mzkpec/kUyKB6680ofoKLjeYi
TR/BILQb4IOdFNELU53p3FiBQJ4XeI+sjMSb8XcX0Y3y2EekpuL7fBH5fG4Dx2Ockk0vWcWkDZPZ
SeWIMGhzrNPgYYmKA1V/zBErLMwFRETO6MOUYuYQoGYDLNAF26yjhXYQYZeLvHx21LhrCrLIkiEv
r86ED7Ik42k1ITUncmsZfCRcqrXTVFezKv4wavB3tamjYDAH60BFzkeCYmM1Fiz4o0njmKHSXevt
OG+7gF6W2nq6uBT8a1kNPfWdZuwDw25h0dPyShiwbxO7h7bzuye+sT+TUsFmRh4SdpkYCBli/a/a
LDoj+25DtposWCPl3jIUxWRNtH0XnfqYgrdouj+8nQwIY3ivU9JZ27LIlqvYsO50uvadtrLD8uOc
Cs0Zw3asstB+n5wie6ljTb1Qv8UrXcvFzpHUR0NJjz3M7Xx1RgZl7eS9d5bevSKxpcX1iunBase4
kuW06QiSu2DhcNhATj+U2xqXvy9ab7DswQPJ/IJ/x5psr+qg3/nJTPgLIYao9YynyDkmwHcfsoms
UwSEVK8N2hrXs15m47kNNPPd+JU33dUfg/hNaGZ8gyjyProB/FGH5BprEsPtb547qSFnHLBRcAR5
k9qrmbnBtpwoUWeMr6yJS33b1Kr5SzQ46dnMrWw17dqRiXnv7PwrDdBejqm03tFJCUR2z21PR5K6
BkGIQJ0voilvnt1rNxoGRECiZ8Yzp7C2Y+3YSN55oCnv7mx0e7v3QCh6/SedBTEzHeU5I7t4P45G
sQ1GPDMqB9gfoANlcJLZ7kirKrzQjKOajGszwm2m3gRTcULNyq/cNsXr3N3dVhQhxv8hnJvuu5ft
0yQNfzPa1XCBVHHsK4tIED1+jYNaP3VFa6/I2pk33BP+bjDt/h+Gy/8fef1/I5pidMTc+t//x7/+
Gv8l/q42X+3Xf/v+y0K9fhXf//ZPu2/0Bsl/JZr+4/f8b6Kpb8OchNVmIv6wLcAI/840df7ZBczH
OcLWY0FS8kvsT1vxb/+0QG2aqvv7t/o/Qy6CaupAeoPTY/4/IUzhVeDA/0/MBCLkCP7iq+k4Z204
av8HFTAweUSiys/3zMu+q5QwRMBf+lz/gQ55HDUThlmQvSZFfdYRwE+LEt5fNPHg9y/T3y1W3ocx
ADoaYRT0+aKl90093g9aSu5W5IWRCsyVsWjvm8F4+J12xZW5jEr4BEiE+mrS5QZ3/jcc36PuasEp
tfpkmwv24FVqIw1D8d8s2n9jcQGMix9AYQywFodAvngFhsU1MC/+AQsjQWF+DNgK2sVf0KQcCG7l
3KWG2h+PDcWW1VxAyftbtTgU+J1keqYpRSzwHry82kpk5m8mCvEmnYlNzfZCT7CGZOa1JDTTWLwQ
7uKKYKe6nVL9y87FPcoRoDSLgQIjxbQ4KrLFW0HSIeU4HO7M9djglSGYNTivnmOwmWPAmwrxTB30
qCMg2H5Q4R3EyAGykBEszg598Xi0i9uD/fvMd4kBZHGCOPK1W5whc3aqFqeIjWWkWLwj8+IiyRc/
CXNiex3E3bBBQPYAXP5tYz5JMaEkjrXLipgV7owl1NgOi1tFLL4VCwMLf8Hbf2Quk/C5RltuzISw
+Hcd44u/OGCQXB7dxRMD2GHJs8AnMyyOmZpdeKdQlHmuQD2NOgw7LTFmGG3Yg1wVxhuzjzatdqx0
VCrYchzsOQE2HXBq72Xs8zy4EHqcX5nHmFNr5Q0l1Saa1d3D8BNh/JEYgJI24pJYPEH4uxX9vcue
q3vMi28oLfynobU/tU5nvVftLPtstt1viayPPQaMnfSMTxCJP4Ykt7FYuGBRKthO2YtnCVPAKprU
TkO12WJq8j1BnAo2JxO7E96hnU1n2NfYaywMURXGqLa009U4IslAMBCfhmAKwX0Fm3ZxVJHhcSBo
OKZebJ6dxRSjT78s53vq0NCPQg9CMAUrgwoTiRk/9TzDB+IZOL2kLQ8T7qlVNCyBvhXLtC4ytkXJ
UK9x3GDlV9NTKtJiS2qkuHR6erCzqYPfuIGXV+85WIoHwJUWDTPoy/FlBHe919KJwFpG5gxpooMT
RB9zi6jHn3DDENaW1wj0/JSEHd8cL31vIQ7WIPukTQwkCGGOFSOGZaWo4c7G76YB513xZtagPHZN
1wWh3vH4TlHz0vidOAhRT5uyG34Y6ymKyzCD2L9OSaX0hFtdmkz/UWpxcGAz9pqOlrFKPJd5FZOw
YZ7PqZacq4pnd2SsD8tl/hQ9aj7Rq3PZ2tO2ica1qw3TurXtW5UhgsTckiH06/YRMZZhxCm17bzm
0fuJvjd+axNIgDaLHRxIo4uVpe5xNrL7hlJ1KtvlDy3Hu1+mBOBNfb/mP9jHzKb3musDWRPBbjAM
baN3jb82xUAsXVaTD2dY8wvDSB4j8TNB7McWs34eJz+7wSli7BfkRyJYJRVTX/NrOAtSdnsswrQV
tX69db2PDNzmFbP6JmdnSuvtnJUT/2raDAtpZb4hR3L3IN1J5+1q9HMxBhU+FVAibTaKPiLFbcGq
byoqZPU9obZtTJ7SaMrPvPOcra3Z3Sln16Uqcz2Pv+y5SF6cMdsAkcLYS44c0gnaYHt06xAi3CLJ
9s6DBrULxTV/nsWgqWUnzTv1Na7wYkY7oFRYGy5m8T64pG3v8btN/HzLro4Jz5qNOaPBzH3DSuGR
jkdQwrLna8xsO7ZCPVWxcYgRpoW6zOHwD26O1to7NTUqUlQz9c1Vxr6Jy1ekLNGWXnpnuUQ5gO86
2CL5wQWKkWqOnpKBCA3DGx/QJjditgJmWqM6D3aDt2RGzqvNZfHWlqyS9PGSYg69GUt0gh9Ev4pU
4/+vsg3mDcGo4qeWoinsGyarrqOctW8Yr2aTvhXY1LZNmZyoo1GeJUhxAn3Iw0KXN5/HwAQIB90D
dg748r1DVsdG9KUZNg48LHPqcNjE2AOiqGXoS+RxIj412IT3CTOJmEhBwajerZg7kXjVjJ/C68hw
9OK3fmqPQ0COKyqHCeetL9aOQZpEaxIaMzeEY8c66rH6CdtdR65nM3zYZjNf0TQ89ZVTHseWb9UQ
ZC9Y3iA2hr+4FJtkfq00/e7jZDrhhUVqO9bFTgbzpiL8kRFXP34IaVy40BqaNis5TvJekgwVsssw
MJlEzcmlwWgWXVI2syxn8NXcRHUwifHgJM3A62HyzlPnqzM7Ekx8umyrVZ8O2valJdEhyvL+ldNw
7mLCelFCXs1YzmHrMHdsnOond437Pnv262S+5G0/nti8lGFpBs99iUTT9NV7Nue/eotqHz2vR+pV
sJ/9eevitkLPAze9cHZK9343lcKT6bofqSCK2JDpdcBqc2S/0c7kHlrQJSYbMnvc2OtKTvNJdiEh
Tv0TrFu2VXlw84XsN1YwprvAYKNAaMsmL7rsytTxwvopoPS3TSoRNCTLJBOlj/ai84GmhG8/U88j
w6fWyx1KFQhP/mTxg8VXiyuV1hSbdBjPMI+8zEItKtHSOrIkjMpVDGZTgV68PUwpGpRRDTu30nYR
T9VBkX637rU8ubrgA+teHep5EU5wnZhgtk9jElGdfP7dd2eV/NSDvLuay8uk118+0wEDDTQMAYZ6
Gc5nPrQSYdnatRVxhf+TvfNYbhzKtuy/vDkqYO8FBj0hCVrRyJsJQkop4b3H1/e6qqp4HTVoM+8J
k6JSjgSBY/Zeu9GMtQ5bg9VFhe6mzHlmPHNaL1We7TIj+Ug1orkXUarrEogDctjFuvJk6ltp1NAv
CR/CAGdLWJY7/oboNWxe+uhv233MhCsiim9pzWX9FEoTwAe+xshiw0RS864sleE2MkK/SQlRhKDQ
7SsRplc7381CIqUpQgq5yQI/Qimi64wZB8gk+TxpR8R4ZyBTy7qRXXNKS/kZhSxIjEi9ximR5jV2
8iY7BSHeA9tEaGWGHJpSrwxfVNkP5ZDHsrlmXZK6MCQanowlMbhoLuZrYxaD31mkeFma1m+7jreK
DVSmAdTfVc4B1coROP/w17SLjSH3Q1tEb6RqGDuRx/YKThI1VikQnQQD7i9nmHzqymAf29TZZjBW
296smk1atH8S1wr3VuVUexOxEEofsrAkxk5nPGfjxTXEfEKC596rQ4bJmQNU+GGsWbfXS9psNIHO
XWBy8RHzHYEFcp3qY3H0zIYL85A99OS/IMRPOWbD8DxJSn1zCnZjJaBAGpBe5rRECePKbTUXxa0h
Aid123u2Ye0tN5vy2mEKo8l19gi0nlyrf0qRS+OCqFjsGnVNLJOc9kamhHZesqzKrPN8Vq4WMiLR
7YRAtN72guRRWX2h8EhPdPPsLWP+GzYf3bejlCxN07x64iOPOrkJKjPbyxz8f9ROb2hC7ubcfHeU
WLsjomedDATrpSi8CbBxcWlzkSZp01i7QWH7VcWlgJ3d0XCna5nD5xxm+cF4dm1UebpbluQadtlm
MNhhO01vrb3iMFG6aHniF2w90mL4hFJ80KIAd/4cnEEj/6AR3Nf1S214X5LQaVn0u55NUTq6X8FY
/kQdDvj43XP76xxD2xxoN14az8HR+jnEDpGa3W4KrQMhcWdq06um24cgEOsh6K7TNO6bSN+EEklM
l2pniyKiJxDBZRjQzO2Wgceui911rbU7bWm2ndbtOrG8OFNL0nVibnQkWSiaPXjcy962nAerRSTj
SvnlkD/qht0dyVrgIzY4T4ZoW5nVvZuLJ660HQ6Pn4HCG2tO+wqLc9v0UYerPjgp5xHaSskzjlWU
NL5ztamc+kX9J5OpJDxZInzLY5eMD7VNvmvuEHxpG4+l0ZxaExlmTNAAJEqutJZ3ymZ4P7N75Mj+
2zueH4ZEsqcswNU8DT3IetD7bZXFZBTbW7epHrsyfB2b+9BjkVPnT114c9j2IwPDuR6easv+Efat
tSxgFfzA2mr3xkDf4QEE4fPOwNIQH/RLbUOZ4efSUK9SA7ib5BqvzXgH7MdmBv9Jfu921CLTB/KB
MGqsCHi0gpXmBn4+YvtBw63eICxNc6WQ2og5Psk4PpQl6/8oLNZzFe/h8mxoPQ6oBzqkmEwsF9vb
OWiuFjM+53bb/QGFErvoS4rUexmQt3eF8T617dvYtAjUt5NRfyJgfSZMsk0fZGCYl0qrtrMz/dG8
+bC4H7aUr0EUMSzOn4o+fkC88dHaEzl7KBbyheV7tbOnaF+15Zc167fBNM+ioWDBFOCKCB47GLti
cp+wW1g7LTTfsC6fxWztE6M/5MNj3ikvWXWloPddDHgEyc3rypC+U2RPzpDto2vVcHFdAuQ4uTVj
WcM7rhUHOrKMpFHWy0mJtRVHE++GpNuif9TM/NYGHCmVSXmoVzQP0qlX7eRd86NDTSlLZvB0eieb
zKU12gNn1Fbaw1CpN6RJSqECaugrKDx+X6aATha/MrIVUogHRrk8Gd30CDT5yV1ykjLjo0j7Lfup
rdM7l7Ho1Fj4qkP3aExJTFap7Tu3vtSyJlSMFU4cw+xw7hgNvA6Yk8F3sKV0UP3a1jFv4/c+1e+T
YiVnpRURHbH09oPQ+rc2RV2O32cY2h8AgydbK86eiNfJMl34S+9srtITcbe6kX/M0rpos3tx7Pon
nZ4aI7/VKArwxBzD5bnT213D4J36bmW7Lq4+9JyWcfNE+KzJ9hDLZOPl3rHsOdIQyFO7bZMc1Bay
u12W57dmcvchG/+wSN11YM/vQ5T8njILbG9t1r63mv4g3OhTh10c5HuAQ3/wXvi6sB7zsj3NY/ml
I1EktWnTDO0Ttsgoza4e+jhdBitWh+suzw+uHd+XRaoaRjYF7V/gSveiDz70euW504fs6peQE9yS
Cr/sxFOTie8uwoGymO7zkNvPSPO/vU77Qk1zLCTb2EDflJ53l6DVFiNyunynJ6Bm1cGCFeKd9OfP
zqV4i2zkxmyT8ugN/FLR4mCzACQ2g32Y6vBsl4AHhlFbTyMIhcXhbT/nLfpcN0TU9dccecvJWn8t
JuZTqaMqYEVDNd66zn3OU8dvNe8yUUwUlfM2WvWGc9o6rIZLn1p+lb33WvJJCCEKyfSxLyMf3/bd
bJfwKLxi12vEiev06E7/yAkjXIWasdGqySdG/qiJ6SZSZIN5tGuteq938y6hsbASuEde8Jgk0SGx
jV1ozmQoc2gzE3b628TMHy9uBVpfJrREJnD0LN7LofYhUTFD0NqTZn/IC4PGq2tSjTAcw8IWj/BS
AP7XOOaqDMYVGdffDdrfeoA2oWK9aXhBkUykbFIt1dmwJxZWrOw+fag5u+YotdeOZ65nbfrOs+Sl
Aq22CyGLIilEbYwOeYa9v6pT7anhsrkK8uo8N+ax1q1taciXpeKoniu0qrG+JcwHi5u4dN59ldT3
qcNio62Kd8RpW5k0NG3LbbHJ18UYPs76w+gxdLLqbSyaV28q72sLaoOTFHSmNsyuDK8ycryE8PYR
evaeiRzJAyMnDqYTesKIcKpGuPJd+2GU4h7c8wL2sIiza97lB6HpO6Mbr4Wa5Dv5GoezTwjwwZrq
jZM+22P5TMDsaZbDXW8lm5nlQdIWb968PCW58WhX2HXq+VwtGoGvyN5XFjYn4p5piUqHtShEOVXo
1STCl7SBtth3nExEEmxM1pmMc3A2rS1T3tV59xZZcN+Rdk32g2ONt0YWb1F+1eLilNhccen+dCgD
84jMHXVOb70ZwDbB7KGmSykNxLZ2AChEzRtOnidyL6FvhJwjhkmeGT1eMJrztlcZzZTnTdx+uCI8
UwBTaRH53ELXGcS90wSdr75Xoc93EVOKYhbTuou1e1Nscll+Q8nzE+v3wMcLtadw4lVhZTs69o9O
R0tm4d/WlMcCene6lL7pza+pMd4P/HU9FwqjOE3m4Lt6/ROmRM3MJlxRZ3lt6gJh6+IT0kuJM9yE
IF8TCgK+ENBRSRSu5TTdqder7sv3QQwvntl95G12wUWyw4u+60scOdWDWbGhRytkcj1uzsX8ndkh
2ZfpqtOzz0AaMaoYTKWe1eOhphW2FwIOA9QfqkZk36wSa/nfM12UsInq6AhGDjX5WIzBvWF2R3gu
EpZPvVBhlY9d87gEbK9n0kc1/H0SaY85tfvULrK9EW9bJtm4ypF2O0DQtwWMZQBUBHljXcHNv2Wg
ojT3/TkwRt33itHZ0KA/JvYHWoErnSsFU6bC++b7bDlIr3hEj8bpaljeGnLsVrKsdkggfEcUV10T
7yza09XUDZvZyr/Tdj5O/U8IOI8T+Es2AOeyMs3kkM12o4U9bzKYm9Y90DqN8NYmYK7QuxgbG7p6
TP/exhbYhXHLGd1Q3sp2OJccy8fMoUFPJ9bO8eAebVQNWh7rZ6bOVHXl7I+12MuF6XaJJ6NMqI9A
hf7NuuJX+rZvPUisvUZCwML5UxhURk7Rbm0r8m4dMCsGIJzq2gWXaE0LD3o3DFaeg7O+n4uQs9p8
oANYuZuh8ySdc+eyTGgfp9JsfNTbke+04b4XWJbaKHyiI/haIjvd1m3SHPqBkXmIJ0M2bGUtFwGi
GUHkx9j6lAjvFhi1uRtt6yZG+9qSZ0kypPZSexmkvjB8WjTES0HxEjgAkp0O9L819Rox9rW9TyqI
hBkokdVvWFlWeNBGFQAEua0wgIKkY4tqIcMLzhIV8CHQgQJUINetxhZvjmZR/tDqYSuLVkETar5d
Pzia3qOCT7qN2Q8NYg/E3KGerZuWfso1cUvD1Ecw6RJpXLc8Q/G8ZczeXVZBJT3y7OsDGE3rucz+
sGT4bMaL3QOMsuVzU/VkpsTuvpC8hBh/dBOlHDpTOmRMSI64I6mRSkjtcFgi8n/xxjI0SKHHokQJ
y+QzqnLewXl/cAygDJ2sAI8DV1wneX2wspp0FE33ofzNd0QsSV4N4mS9Fo1RkAQfzkh5GsYI77S2
AYMj6TknDiUrRcJVigHR5ABdwplCcoZEfnLK9DHrs59kIGYo89qtJ/j12ChzURO3qJn+5q7L5e4V
mR8dQElWtfWsJfZLGWFRAoLz2KojuWlYi3Su4oYaGJozuHP447rVFJJ0WRaYLBtU4SkHW4NEd6Vs
93kfbehUcaMpTSwOLOuJfI6XCEG7fQNhTI51ca0K108NDllngNHRBuM76unvxd4JN98T+wdFRwtm
qn98/tkPXCJ0wsmqNzyeQScssRgUL9UItklz5kNv2iCO6i8ucWcdutLa0Olw7WZsV2GLd4MI5dH6
Y6A+sG8EDn7lZrsh2KhGn8qJCY4QQv72gf4amX6HVEaq0WEFFQNmGWo+61t5q3h+FFEQ5GBMkYC7
HvJdkcuNHmk7m5wzVt5ItlOkXeZhYumAwHk3TvIJ4dl70IK1j8vVUqUHWzgHNNPPAYFJiLrBG3tI
3TliLqPbGysWhnsTfFAwTt+0VSopC0d+ik2jRE8wZgAq9bR4N7zh4C7jZtSNhzGJv/UxX8MXJWjZ
+jKb+ZxAvNgAH/mjT84+dccXK6YpkdJnOvSsj1x9vOaPVr5agx0dAq68bSfatc07mZE08E0GdluO
xgi6F38sdlK6izpNjg5XxSSwBH4+7UuG+rFNqgdyF9cMQVbRMF1Ycr0KpoWEik4/UdTcx0z9RveB
Hcqm1oOtrjUAKZbmMZyyJzPvrwYMET2J7ss+OzldUN2NnX5gwjzQJcIVYF5dsN3v1pUmjlhmWYWI
5sBw+psw3n06hWiy4JnGKJO8seOdYJ7rIfsMqe+JknLux3TcTQMCa33kmxmHSQBcEem7E3Rvuu5c
O60hmzjPHrFRpyL5noufMGGgUVA32h3jdOmcZG6cNU/4pqWtkP2EKxDil4ZcIP6QeY+g9xPT8rRq
ZyKxjbjfVHqSrck8e2xBEqMb/kRPy5lRX6hjQBqTF6kOznM44gVG0HjydAMlSlX9YH04zuwUm8W8
EFp9H3fy3Ru85wBROkldmDDKGNjMSDHStD5GkZur2c0qb7qXsGalCDmzfkajfE3k4K69JtqLJVOy
6fInK+qDMRU3jAJ+bHRsZW282Z2BVd1DQqyhuGbaCyk20CWeHXUDZWD8573fDzX14X889h8f/seX
/X7FP79f3O7S2WL1lCtjiXiMk9IAScNT2NSgzQMjL47wLYpjwa6AFfPyUCS4ZuwMAJWpbn7v/ffN
/8VjE8sTQooZi8gxTiHrheVxjhaxQRag4p6L6uiiw/nnze+HnpTdQS7Pjd4PHUwzszxi+OUbQM8E
6BgR7AkrOltQrFr0JerXtQkRX/zfu1UuSUD5vbt0xjWw3WkbuDEnZS+f8uPvDRbSf99rgaiKAMdZ
5pEeWtUH1+n5fX9/zX/eTdVP+f24mjs1sMNGWQHWpYRrjhPgBrgd479ufh/7/fD3E9Il65jT5b8/
3ap7MoMawfViXENxK3VmljxYFS/AiTs2mnF1ZINWHTsbfh5eHhQGaVQfWafWx997/33z+1gONevg
9V9uNdwCbfzOMrzJooEMErjpnRsyjkMI+7Wwvrngu5gpANBixSMKVHufwvRc5QzfMjSSg9syqzLH
n7RzR7pUbuApQesvQdcZ87zxPGAwC6dJy0EWm08QvdLUCAiCL65DXM3Hxp5BDuicXOfhkjYT6A5H
TmuEu++TU+ER4CJItwzEznnVhzk7DjQB2DzKC5Is1M/tMPtLiZw/BDuSpX91WR+tybWPXj/OSKiW
BzcZ06NpB90pKsnXnOuvJonq/VAEKb31Cj5kcWnrqr90du1xRhUntgwl7hnpl85wkPUQYMs2+DEm
unot5cUscyBDIZtLalLJpcrV2ks5YwXN0RnasJ8P2qjfW6PRXganORslqpEF/3llIv2lDl89IzvO
zjoq6bDorMtgWtYFlgDvfms6Bpq4Llb1V+Zp7PMl/QUb2SYv7HMTx0I52W9xN7kHaVjBXWoGVECY
z7Tpw0BquHYr86c1u/xclNTvEJ/OfUTJwr+JOwVMC2ae1dRj/Bs1nKm99nOcGryxVllctXYprkv8
l+AAB9nxgvCa6WIy6KnfCV4V+HCUuHqHxzrNi0skZX7RtSe2S9PZWcJmE1UZKxXGbQURs9vBwM5P
fy7PSNblmRnpIYyLBzMknZ4R23wn9gQG/bUYESys2Fai9ghcNJcQ+wA5UzMXJkrVfNngw6RkNJn3
GxXtZpTPF4zgq7nwyA1Svwm7J43tHOWNoSMVDqTb734V2SV08rVX5Q1XIi+DhWm+cb3T94zpnihA
fF29iGyUUJqwUMnZyfG/ooIjK62F5f8+9s9P/34GJSVe+L7kiTkt8b6oLOLqx/zV8tzvXix3JS42
ctbLR7g5jNCaC+S1Y6IFz9O0brXpU9TWj94nT3MenlOyLeijT+NkPMVdmK8623jBVV2vNK/6kCYE
DmNhKlsvD+My9Kc8sza2ppOTTKVoCHDnLGD2mlzXdXasrPiuLajzkhpzNdTK2AKzKbHNxPrgrEs5
vNqluR/Iy4HsaFZ46HAJRwhkRUCdikr2oQ6zaU0ml70u3IENijE8eVyrtMm9H0EEM2yYbzWRDwy0
jrS3QBiwCLud8zIG49md0/dRsylTaTx10d6MHOmMQZj8ntU2Zcnk+YEDt2RMWhR6VnXN5bljjQqW
c/BgxzRp/Ah3awNJgCpfEqQI77gDeVD9GWuKMJnrH32FkUfmnj+iTdxoxsklumkVLNZfh95uVRuE
Mjrh9BDEnPnnqWTSF7ZrDAYHQ9wCVKMEW8ZbzSyn05gu7nrKh7deWA/28rAosEfUhLdeM7O7xEOz
kQHaMc10VQ3ojOMYh6t20WFecCLEQLWQAVYP2mtQsXk1o4LdblruG2f5DMBP0bg2DyTeEqn64DgX
zvhPXlcwHZbF84wRS5utu7o2kE474t41okPVweM0bmDiZobk7CxKt/soUHykpZi3s6T166efoiq9
A+pY7aZNQEmrnpWabponA1GoCKv9AqFr49DnoQFJrsui29iPeRqyGQW2eacnVJSteehZhE2F0a/a
DpxoWVRrg5CMlUWTY8XkIVklItgK3m4Uj+cyPEmquE3c6qC48hS9/oQTx8rrH/gZXxJt5qpnV6lj
qtk1ifeIn2faR46JV7RwjFMdfg6RYb72DgMXpz3mkOkPcT9ZG+xYr4Z2qanPqhIFit3U31ltcJoe
jmUV/TUI01pJHbdyk908irPBHOiMQ7RiWmxg5AI3U9JAa1G6zhquwFG7HFUp2Vr6aXZY2ZkyxlPf
oPRuCFnGQtx+Jm7HpB6l+CpwaMvIm1qF324rihPYHKRqND+rUFjldWKcsDJndy8F9Dy63eKhaatn
FFNfg538JP03AXTOdjDnYCOWcM95177lPFmwR1YmRO/tRMfPPmB6hrs0bzJvlszOum77SWRev60Z
L3fCxkpae8TJddPViKberwXLxzpAF5iqxALnMyK1ZuvQUfJyXyvk1e+BY/zU0XIVcW4CWmhcP5na
dcGGftVEnu4vo857u2NWKEzKZoYe0VyFbDR7DSdEYG8iqyKUNLJ7fp922hBQ5K5EWN8Tbpv6mon1
FbeR6Tdy9j2NfK0BVLWWLU/akoA3wdIHJe/ilF28C3XjMXKomU1gGWu0PcNaghrAcEb9lhU/k5aO
qzaZaYc5szHSFefEQaJT4uRwbWwGFco3DyC70zY2uzO0X07k+tJsPno4njtRNfeMZb295RrXmKVU
40QPmYJ6WmwqCOoMH9hZ75kMuZdQYpBuu0o/JKRVQJ3r870HJMN3HYhxZYbHq53Go2X1f0W9vORE
APO9xZFw+Ls+mJOXrL9GdvsdTsNTjfaAQg0M3qgHfhPouz4JbkxZwDeFNdNnfGCcbWxiBoGMBaHx
1WjTuMoN1S3U4qdkAryiKB39SZFIIZLqCk06KEhpCq0UZz1/AvxSu7DdVdwp03DGeEJBTmOFO62L
Q8pftm46PESzQqJq4U/RgkjlnGcBD8MXGnPd3aYKpZpGQFUjV3fP5C9sDAVc1RV6tVQQVoJXZ1bF
gFl12eJxU7DWTmFbpQK4QhijhIH3wciV/IQL05ds5yjoq67wrzUcWFw72tFWaNgWdf5m+OXF5god
KxVENlWU2VSBZcfylYwz0nF/H1E3i8LQmtGTpbC0hQ6gFrZGdhJNzaUqrADY9pBs//khmpNdY4O5
Bfhhb2myWS6q4g8o7qSguL/3BEPkPVYGf1YU3fiXovt7d2kYOOcKsmsp2u4Cdvf38d8bsD4kTkDn
5aNur8PrTRTCt1UI30jdi6H6CoX3nZmn8hYsDrpC/1YKAhwrHHDxSwbuBJBgU4ILNhU4WCqEsIQl
PCuocKTwwpzcT5ECDvMC3VWKQwwHHBixwhJH8Il/H0oVshhlSbGuO8UxHluQxjVsYxw53t6Fdmwq
7PHvzaBQyFMFFFlCR8YGR6xbg2g/UOjkUUGUM8Ygm0yBlcMBjCOk5ZBXHD0g8GVXYZiBlIyEuoBm
xrxSntCWwOdW4GboBl9GCK6xgOncw3buFeS5UrhnW4GfU4WARu6ob3qFhc4VINrRUeLFChptKXw0
4T9/aFuLbY6K9DTSnoCJYXGRNCpgFAA1823WUwpKzWyhOnVwqrOxMnfGL7saV2R9Gn6B1upZxrEG
1Vrhrku4150CYPeKj104eAcNhceWv6Ts3wcl9GwOKYbgMUBtrMuN7yrItoS2nSrstv37A2MmbgC5
S4XmHtSTEE4sDHq43bUCeDeQvH9/90TBvX/vEYogN71Cf7cwwPFpx/fNwDvNaP6YChPusfPNFDi8
hCDeKZS4DlM8soGL1wozri39tcv5BWKcUyYr+A2W+7uqaN0V7kg4tfDKawUub38R5iHl3AzVnCd6
i/E7O7PWrjYu4HN0QqEGCF26TJPEFG6MIFSYfCiDIXv4uNHjrX1vPwQjtd7s1dA4xYcFaz1R0HVN
b7cEWOIfVEB2U6HZJYz2X43//7dD/J/sEDZn0/+dHeKQZTGgqPa//mWSOHz/j//C9aC+6N9+CPkP
grYtC2ytLkzMB/8yQ3jGPxyyzAQPu/B+bJ1Mr3+ZIWxTfYrHSfqUfDObOLB/myPEP1RqNzFsniDs
kO/4/+KOQOL6Hylf0DlNaWGOwJchHUJ2VPLY/xL1GYM2SzKjjY42Hij21Jwah2I1k8O3fpvtBtVo
jhhMxFQ1tWxsv6Hq991ad7d2Gn8LPM1L3Wl7J+JsgLK8IUBJX4+xd5vbAUlhBni1J2560DzEljb2
PFAMnGJ6jVBqZgeJ88J5zzX+hNYoH6fauWMlQcnuSNoh6Fb04DZbZEMPbk4PuXhCV5/XWbcVNbuI
pplxmy6kWVptxsrqbSyZ04wTXPLBvJsAhkNlzHbGmLx6s2dSG4VUaETMbKRjk/XECk1TMGu4DWQ9
V45z1ybZizuHywkOHZUiBTQ+jw5DeSHm8G0UR61ndYB6DOJVjlCBqLo7KaGnBB3t1YglK1FKHWYr
nLV78w7VAxNbDCgXXIoISvByQtyj0IoBW3hJ86pzmlJTD4jaVqTvLM6hq96xQDvHjo8w3XeROF1+
bzphHtwaDnKqqxEtz0Zmjtu5N8p9mntorLSEVjaxSCIoGvT4sfZgY8AlArPYtU217BySPn+FLQqy
U0Nt99k5lL6sON3YXlGt4Eeie9bxRtPYs/Sbf4h6OuieNfpZq22lC3FNQEW0JwqjzFyYnabTDbMk
IwilTBjKTnVLqOASHPkpltwpsbzjsmmDGOEj6RU+orWnHNFfqk3FyS5GJD04wreRYL1kjSU8fXSp
xtFsCut50Vsyxsos9rGj08vnZP51C5RQpJm5k+SvcYRpDhvNpuSEP2nyTQ9gf42tfa8pcQsYDxYG
LKZuQvFTsUV8BE40QifS1maPbBJCbuzXZc5UIE56pmsjunsEkxtz1gA9lFRQljCR+VubbsLaKvsu
vysmkf3zhj/NmaPscYizO/I0VxkLtk0VVtfQLN6DoN2UE4MUx1TLVRe9xhhUe3KT4r0bs6WwKLEZ
g/QsInG0r2SruzR13aaloqcSqs9U3Q8SYZYZLd3VJQyIrVR8pl/YtqEFAaaH4NJp41Mt5/CS1/lB
S1PqBPLovkj92NBh3OWVaB/mtkK37eWhH8uNVZvYNgipQymD9df4siNW+0FgIDkohuFaN8YNyhCN
QzHNm0VXUyW98ta9oGvXp0uIV/NYcK3kOp34U0+lNHTGHxh4tLutvtZTJziXE9JSz6Ny1PoZhXGc
syhiO3qigSltRGNjkA2HKk/KdTwscAc61Il2QozILJw7EHhARwh8YJNcwtxgKEqC+OgNx3GIEcWZ
f5wmfcJMpm09HV320qDNAbn6mjCn5OUMFMXFPbhJxIagXl7LhDGGXVDmz1V508dk6xVK/1LGcF5T
bWWUVE/hLOUuzKsjHVE9j0Ah8y3cNITDDJVlql0jsbSbah6fCZPWWLpXyPlb/kQRN2tGoxthWoCh
jfHLtMoXk4XUKq+7vVPTKgR22a+ENgl2bjUZpVpzsfL7iXlOVCEKdeyCpAMBNL5ECBm5Xw1EbIyT
2x+Rm9i2MGtpsOeTeWXfuq64EqtAe9HWb7O7JH7mDjHs7LTcxlRCiIfRriPRtbdRnyBoi5abXmR/
63B8BDpRY8ikDirJKFmCjRtMx9jqJySQDeBqK/rKJhtRJOHaLPUPYUUontmNfxvAwSiHyz9dVrHn
oU/izDsdCfAKkXA5AAkRH4JBRyeEVnpd5MktLAOa4sgg4zF4ZMz/lwkQX2WTegQtnQSfsrnh7CIm
pr5l3lPkQliN0E14toZLOws2CG72NcfbjENWVO1znNUfhDveWvx361Bo4R4fHVObpfVWgdt/5MEc
H6tExfuZGIEGms1BQCAhJ2kdy1CByGEiRouOLuTYLex1GDD0TfVd/GB4uWVRNhEEpV9E5/BGnqwT
ZqszsLcDSwV2RLNFL+FgScFAtzYrPdxJPaJac7HUBtlHlgUxnNH5u4r1QzXO7xA/SL0YrLcwrVgl
1/HrpBuXiBSnnfFW6WPq101oYvqbozVaA9RGMbspR7SvcZmcgp4c1TFkoYqrgg6yXR6XYvjbF0hv
UK9bQXBPTIDNLhIWjPm3XCJGC6Pn7pkvlVevDaUvsuVIYolcle6byfTzrpTw6nmvE2Qewc3yMBfr
3sVFHbYWZjxctbnwh6r5XlwwDUWSNGy6cWJ0PchG/NYAmj5jctUGA0ypESDs4dzyrDXtozlyZQ2S
7sd2mpPbJBrLBG2LqfkaOrDlVKtRcOZOYic4RdqyHwkr25imG2yzQYc9CpacbFX03vlwgEcNAu5v
3Dqfdo+4Mort51pJv9Ky9XNvMA9tPmD+f0t0+4ERkc3UW1JdIM+dtRgb2hmJZrhpRQ0kkOtGl5Hk
4y3PAHVMiofZb2dx9Ub309GGF6GXfoC81uUKBM8xxWXJPDQfYQPM7/VoaZsqnZGdM13JWNMxbzI+
KCPKQ5+8yjjhNWu4qhU1QMJZmu95MMAyB/qw0pGMepILB53jnbT06RATY8mWnnP42M/PNm+MzQjB
MMy/easuKLBHrsU2rAZeYhTglDI1XvxmLPaTak177YTgnBZoKH5GKzt49UwKXDywzxf6Wxs4DypV
uwkr+0893Qe1JQBo0770akgVU0UR0RGdemkgHCQovCLAB0U4/oHrvDAS70JYRJnFqSsxfvqcS2kF
K6HHhWVEfhUzq4SlCBEx/8Jpce0c66w3xZfZOR9h+zJBdTdjY1dI03dQHxHY/hSk+y5ynge00H4P
9qIQQCG7lMiMbpsqYW2an2VTHJOx+VxmCGv1dPMy+wGD/Jlg3W+zFqQ0zUezM44uQ/reqV6N2YUG
zCGm19qMlGrP0bhlehntBt0adgt1+iku3K+i/9tF0JHLFpZ4PkIACrPyzxTAK/tj9QuaTxxkRijf
WqBPbeh8C2kiNgzkT5xdqnHQzthnyHtNmBCSGPCOZyHYWDrPGPPHqgHTNzqKhwAzFA+HhL0uP4jy
OxWW6DcUCOewctBYpwD6eJbIJvbMa2QRUEDpxwG7NpHveNl2Ecu9bMKvcOieRaIdXVVX6rV1LL5t
InIdg8M6bvNtHcXXyQVUELXk5iDtXRLTpknWMOgDKdEgfGrRNs7ftColRba/ywtAuO6+xKtl1H4R
tPFqGpeT02aPMnFA3sNC6QxIjh7prQAe9Kd+xmXjikM6Jmjjptclb2CSeuRIuBPYNSnNPXAcm1/Z
Af3W/U+uzms5dXRd11ekKuVwqkwyYMAe9onKaQjlHNDV70fuuVavPau6GQZjUPjDF95gBRLkB1+2
UHZsMou7SiZg15VOfIsNMI3aifKP9Jq3ghVE6KA1lvo1Q/ijb/luZf0hjUEm3M1nTVoau5R0J4Lq
1saL5uaKindo3tpdhaVedpEzAQCNrl2llur1BGooGilidakU9Dm3f9RbpCTKTZux0KlJ+fATOHe6
wj6IivPkIYSb0PnD1ozUhFrKusmIKR1ZASL2vZlapsj6o2YOYMPmgkbU+mszFpr//Ob3edI0d9cc
8FX8fffvw+8vQBjdadOuH/Hvw+9v/n1qoBEfSY8k/K/X/8/X/77598D+6z1Zlu4UeSiDbCh7yft9
Hzts958fWfe7/xzn768aSHqmMt0J1qOtVg0XtFJr//eDfx8kS2y3/z79/QkCyP99bUBiC6Cro0Gx
8azB/MDage/4fZf6/7/1n9fUrUicSppMBbBTs2o7rA+YiUqAzlGURhxPyOgc8OLve34ftLavtrPe
UqrVr1hwxs5//f2/T5ERejgDHtEQsFe4wL+/Af+aBUBedtXq6zRrWsEtnYmSAYG5v68Z45w5E2ZV
6AFijdE9uvNM421teOC+ci9Wo87fHwchPuGB6hbIxEz3vXDo1Cd2q0UDx4jo0Y3Su+4QlAIq620g
k878Np2VCwZdR9pDkzPuiFwo9NzABFPye11eiUghjVZfIOwRX3eIpLfJVaIkqxYXE9xnkOpbgyzI
SezkJz1aTxGAnNfhMNfGOb+aJ5SO7S+FxncFwngvEQ87AFPoxMNNmfzhh/lLrvJrOOwU7y3OMbsK
SqgRJh/Ivoir32KAWQge0ZXNj/1XCQnlQfPToeBXje80vQTkwthaXOUT+evK6ZwuUF5ZSuxyQujb
7hyg0C/1FZNGdAnu7iqkD4MNaOWlsdOBLe2QB5gOSFdVpVEYzNLsqp5ujk844J7yo3mCpwQ+KAv6
wRelxga8690hQ1QoRfnVMwbLbb7nEb/mO8gr7Cxk+c+CTomIvsLDngW6jaANbVOwux9kxxZ98PHY
iMd5Q96jb3FAoklud0IInYKUFeeP3i7bbMs6SqcjE0IF34iKsG4VP2JXd9QrjQv1Oj+n4k34OHWV
30fuEmpIl+3yS/HOAp2f4KyHlZNfyktzvjuCrfkrBwHsX4geO0GuTf35w/L/GNbxQcU2dpDHwQJv
i3vU4Fr6tgecF99tem9wlYCckWK6deGmH/DyQ4r8f9Rj7X2RmMZ769BjkfmnhNn1jmbmPqYtcn6d
HflIe2Df4xCyRQqR3EVxSQ9RqnJOUKDb0HRPMDJ42VZBi3OOqQsg5BR9m5sRGGkfqm/R1dxQegz0
U3LQN/p3+cm/iOP+tK/6Jv9Mbvi6R98r3e8VacKV33yKvcXGzdteL4ASWh3jCspktAXQprs/4ql8
LRzc3wu7Qpd3I3iw5UlG3eQ9evuybuaJRvDoaWhOIqm5iWLQQm4m27J2oogEvwIUIsI2dkA7Cr3f
2KtusETee8HxVzNY9716OsbPf9CUlUAUO5hl2Di9rIBGoOshoG2Ye+hHgaU0Uex3ZgfjsEB6ftDu
u0V77elHeX5Oxo3gICrotZ91D5bYTY+oovHtKDfcrikC5a60W+yalJaJd0ZUKH9rFeAqmBE4VHOw
EIVlPZIcCT/xuTw+vH5fHyGnL2F2myZ73CWsOMGyo0sM+++AIBMtY39T3XqKSe8oSfzPqxQ0/Hhb
mN7YU0t5HipmgI/epIu/jx2j7eY2Nz43PTZB81PgahoUTh9CFCvRBHDqlw6xWke2XtSAOgu1Hmf5
YrB9HdL97NOt8mX4Zk9oNB/7S49CW/I4mgcY4A60iHDeNM7d/1E3bdgoNvDcpHcN75+R8pM5geXk
5KjUz9329SsL2hCRhCs1H/bvkqZqyqHANwSXQWfgIDxFoBHs2WbwFOt05mYyynZC6sTb9WJ2PxuJ
X0+3DJkHGigAR0HhbwxqHKi27sSt9gWZYHayzXKGcRaFA1QxPZybTfKEqwDtDsOpDrRo3ymS4Of0
mngAjv3sPfGy7Ur42pLnVGcCJq4csq2mPRZnH6ig8ZkSpXjiYdnc7zu/Ql5Bdoun96o+yefh72qu
DhlK8DGBaEK8nnQ8rUAwP8Fmg4D2lDw/FtojTuRO7bv8Tf9SlF6IdCllNaOXBNQnkUetJYeJTPdy
XvZwhy31Y/zWOrfsDw1+j7Nr2e8L4oeO+TcRj6lif8Jb0h0Z64gnrfGzW+TOr83gmgmvjGhj4zCJ
7Nx6ne/HO8VNhzlR/FRBK0CAd5TP6afUNgsI3sljCUtAsjboS7n4HHiIcG41RtPt/mc4T8FoHLk6
y65x8HgFkPGJBPcCmMeRS9DpPlZvfD4jfZX2G9+gD3OLOif9gylYqQUL1CK72DILY6dCg3bZM0eg
SpXPSojH1U1y2VJVc78aSz2n1GskHxA3wHbeXwTwIGZu/fSTuoRX645xUT7ZLNkCcSDdwQJhcZji
TfVOeyjTeMo1aIL4nLDR+/Png0hVRKDcpfzDAu2s955STfVRbNHgCtFOFL+hW8DF1Q93fwyBORcO
HFxheCmCMVpve0KIl8rPFC7z6ztK3dVHfM4vmPMdEWBwxJ/2wgmvJ31g6ZmjTXIPmW/YetrRpvPR
u1ye+hDt7d//gX8vn4BtdrHnd7dZdBMkFlzqrE+4PTjRuTxVt+oGteWuhtFkcyXAFUwIwGTeDFDr
i4anbf4s6hHd2yZIfY4gWwILlFLjdZUjPtiS4NClQiB33Ibih52BZeR1gJyH0vPE8TiQ91Qksu1o
CwrWgzsfMqzSb/Ov3vkomAAeVXY+Q6hjrqAlz3VkJ+UEUaM/I7jqA7fJPOlT/im2Bst5bn0ZiJ3K
TkR9Lp/s9NJb+JUek+0GMlLp+xnKQN2Wx63eBG6Bv70TLdgoPaWx10Nni87LJvnR4L+nXY3F9VNt
QF8VX+4rwmUdA0/ZlcT7s38Vb0zUn7tLWz7e4hT0DrDBYfFkzUDWQ3a0T2M30aiPbT/eDR/6tt4w
Df7EH9G7sFM2zS72BdQWbdMZfbbYbdWdGlqjhHon+SPeganGpBBfEMP7XZhcFicXpXMo7PnLqbfx
luLyAG+3xiduTnczpYBL6Dy89SaCJeB8U/e6DtMmGKka2fXORLYdkWYsmn1YYv1jk3+UhGisdRCA
fWQfUpeZb57qncBaSNIg4H0CE+5lqd6B9xDw8CgW4aM4qWO+g4biCpmT5fAO92PvyIovFaExXAwz
qKfLndJvckfPUNzE3Fo93WjqLk186RnugfMToIQthDtXDDSb2POyopZbvyo8UDuSv3DLFX813Hpv
j3c/tU51aHhB5FPNciO/t3WHUf6M6zEmzd50xpBhOsbNJw4gxVcDgw2W/PytkE3KinUQaK9j/4HP
ONYZRnyShnq7NDQRX9IF0x+HsVyE5kecdvaczwEkUuMjB25HvFe7KxY5Wq5qnXvihg4s2xVlqtnA
yAbxvn2p2aq3Cl2WX/K1hUyJShJpInJOJmzTKTpEoTW+qy6VhDsjhWVHCnO/PKbuginPJ2sb+wmB
tGTAk5ltpv/AnSvO+Ke1lk+40mATHjQzhbENgSoT78jKc7cn9CR+Gqe54emA282KqHEJQQmo65HF
47mDDPjc6Hvq8fhZg+OIR+9r2WHEADfLVO0ucyUtGDsQG2A/bwpTm+3K05ljbl+esVHrHGhRdVj7
6o/6I9QhYLOfKVBMwoi3+sg8N15BTm7Ezh43VExk03lwPItNdcUuniVoHfi39zjkum2/pVSS4UdP
nEsJGqmnB2uFU3VoHdk0VFK4R45+AUFBvCNPqAC7MpWgykvLjcxsleftrB4pqSw5MFFfeI7SpxjQ
4SF7N/6A+QFtM4+4sdrjNwzNf64Ha1/OloIsIseMPCW5+oarnR8FEo9dl27qC6EL5Udx2mBqR/uv
xpZqvZfYJZNjvGTbNPWZzw984jiXxr6qU6jFe80kItYPj63ojYNXg4vMTvOugt623rG+2RbgLsQf
Qd2jTouP5nsiOvg1iIRFsodrKMQv+PbO8gc7G/D6p8etmrxJ9sXqGRJokwVD5lJUEW8dAEhk2jgC
nSBto+gHpbs8hJdofsOQCIYSi0uO7fR7L9pEhK89FWZC8LtddY78vBzxP7F8w4LT6xFgPFDhQpll
u+yQ5WDMa0cKjcZ2YBcQCTFSSI5Oc4jWq8dQqm75RUAz/RhvH2gNTBvts2MnmE74fFX0Dxg/+OC5
JGZSONZhW5z1OzL9oRJd89QvWQ0qp3Tncg1fFFYzuQGWQ4HjswUFCybFINtSToN0JJxhf+wBeSMP
8mP+0P7vKMm2bvrwUQlqVD8DBZFXV7j4rEg+nnlN5Ii1p3JpjjRp4zFIDdY23OYwDvHLbJu1oVEA
zXMLnLiHv+QJE+vshVqICi0R3Jto06NDCmtClBU5q9QV6yDP/MjyHsK+hMGgeh2u6HFwXIdfaOHx
65ZoOxZOhnbWV31/TjelEUq+Lm1r1MfwOyEIYx/RXDo9j3PcoHK3pxyN8ks97TOcBqNutUd9LrLY
HUhIhAbkJkLwBZw7O83PPc3MGzdgQbOI6ABOSZaxLzfZCUmLByyjO71k2iW7O+ug+mEapxYYlbhl
y0YWvlY/p3eYstZnLaAOR77DriRrzg8ybErlPRB1PYG/ofm1V2P2coJY9FipfD9+WGwgMVEJnpB9
QJ2GlToPVBQPiJeFG+Y5hX+3Qr22y9cWbf/7dyTYxO5OsQLiNqiQcdCsOblpK/U2phbCVkTAxFq3
5OcZ3Y4r2wP7k90fmTeYbdPC9gED2sSvDfVwn7ijvxQh9SsHJayn+CP76Pfv9aay3+tvJZxfvxYy
MXQ3nf67VlnBbYwEyfcTFqbHgZvwahDTMEQh5fE17YlcNkST4ZzWtkCNncos6d2HcMGad77oXKQP
QLnHWffSL8Iuw1HYxoz9FakKwc0zFlTkeD7HV9bS0m2gCYH0YRDPbdCNpEZ0k+giE6XyWB6LQ7bl
hOz+AvGK4gFUf3/deKm6f6aCz3JDppdty2NZh9Pz/D0gbdeuIrx2LIaIWWkUIxjVDSJL7+CShNoD
ygUl1iaHmhfaCy6rKxeUqgTP0AFTN4m5z+jnnu5ug3wMG8l8YW7xTWTusGxYxqrzEDDhMo6vwQyT
NWtfXpi8zMjcp1dOvYA1fWYNsmXCpylEuYEm+EZCq3gdZY8fgPnf+DdAujFQJ3WLbQO6xqcW9Ve8
SWemO9+CX9V46lGL/YbTVvwk5+Js7KoA7Du82MPv8cTjMf0Csbm3fLa96kCQX9dhfoyGY5m+Lca2
k31OKraRYMDgCTWAihICYfHaMB1uCgGV9Zr+ISc3fAlOYCj/UGASPjMvKr6M2h3OMsbl6wJZ+she
cR/K+cTQ6nF0sqVXwkvd6d8UfIIpF/hHoJNfCyo1R2olGaJ49pL4ZeOJRLRcHNx+MEb7onCUQC2E
xYvji4LsJYkLmGHwShDsRRulsjc8jpg1MeufYGcHgibNuv4Yox978g1jTpL2UfGq0jXfqgDDA4yZ
ITPQIUZN6YjWb1L8RSP6lS/HE8FiRLMdNyssJO1RhnTvsSdeBR8eDCH8ou37U4xN2vP0lKNiv4na
u000Cx+uikLxTaf2oZ+AuHc/DKBNFHAOsoPlAEvW4MgYOrjZR7tvcbO+4jYmfGEqlWIxC3ABcU/f
OqHAiXt4ROWlceO9XvqvzZcWTPvpet9Fr+1tYsMk6cS3EEFm076fcX5xLq3xikMKft4fwCpbm3Ki
XfgummYjIYQLkDpz2ewhC2Qf0d/xUll7XCglENyofCcXJP0a3WUmVvo1sYBZUrXf1+Of6YP9jK95
LwKNWKh/e8U5oKf5Qb2JnE0V/tYdTVUne88v18pR4n13JhoZ3pGDHirQ7Luewmthl1UI4oIyI05E
DtWB7ufR2XeHOQsvG5Fg8UfZBdYzsfkOQU3ySxxBBmqY8pv8lvrcSDF7ip8eE/xN/yHvMjq6yx6o
iOyTTLA9lxdigeJdfgRXg24YI7VxqIBQwKDSwzqNQAp1kLXY8ZO2Qe7nbneAjMurorwTGEMz0ifO
0h3EhVqzl+67DNxbWBi3OvIm9QTxoH6l5lsboGEQ4yLY73bFi4mUUPvMXT/Ara4xBEHmrzxaLZFA
/lmxETTU4NK4tmvebezFxx8qdKW+FY19VPra8sl/VGQsIDjrP08KNgXYJk71DanuGQm4NQ7Vk9No
K2FdhdfVsuH+jUnRKOz4DsQ3hyD6Wx4Z9V/URiw1wNwBtqcB0tJlQduT46/1EVsfwwihBxbWyOWD
OtRudiaGdGRXoInfqNMRwpfUPIh4yZYoWNZbIXI2XGhEtJtb1FM+d/rX/pV/1opbqL1C4CifKyrO
kebob4MQknghN2tjHpQFo+SQvb2OLD9I/RGGsWocyTTM8kOEzM5WZWIZO7hzfmBF5WsoX5O1MZnv
rOqEv4nfhqmf1sh4udb0wod9klzCaAPCMxzxNF8LuvJOW712PZLPV+GJbahyWVR1ECc0fgiigM3G
YUHVJpCzJ9yk29GfkedkPHNE3cRCSiMMzvSaRbMjgg5LqGGY3u8KWBxYbi/k6vWlIKvR06f5k6s1
vhJrsayhIou/xjr6WPSIS6M3NOi/SF2Ii6nlskAiUlD7RiinOxKL3Q/qkNFbol4IMVOKfvSEOvqP
n6xu859CCkbeow/UUSaaTof6QaJMUYOp9UTUnm+6+PCAljuFErv0K/Zk8yfEBcFRakozaJZmwYbU
3p4TsCIBNIzxVZyYaWcgFYZlp1eRNiVYe5x9TU944iInYGapFaoYb3rDYbqp3mOL8CVxNSppvvLZ
X8CS7Sl4NFRrCEDNN6L7nLow3lCiTSpESCFRsyJG0LkHL2BKW1AdHsGIpIRSehxATdmI7vzNLbSL
7Ex3KLmr22nCvJYaDGEJyIh0BC3qVj+T9lqSQym3eJtu/ggXaqIsGUF231JS4rC4QWDfp5+Ycs5f
lU2xeQR0JOCiE1ZNacAVBZiSkSJlW5Kk6O0xHZTX8ph57G1vXDYxfY2Is8i/TSo0GcQxVxA/8QJ7
S96zeMPSwNEUt/mTT2JZ0UjYRZsdfhqOOeipq05S65iVb1Z7DJfkncwC936/TE8JVhJUHF+ilCTB
iw5pdjS0gA9DjJZVC0MCtiXKUiFqTy90krXHvnGmlzuDkPfX8R6rp/4zix3rMu+YyBSrQYI9mQcG
OJUm9K48XLVa2VvpRW2AgRXFHhL1NR0BuzF5lmmnFi2lQMxetPa1eAS02miGkr9mV95LYachuMg8
WfO579yNUaO55M2UhEirG7BYJ7TQ+IG/mwaXAD2ElkEmMXGZ2oCPQq4NLlOlYW5KzbW08EX824OO
ecBMBNCypdY+6++l5etxiFQBkXOnYEX3KrD0c8zo05ctjnXwn4NZfKyDJ1kzD5ZsUmvAL0AkGJUl
vV+P+7Cq+2PqR9rm3QXAzS5be34hMFGRdKFYUYUcPcfKJ/ODIjGeqadzdxsKpOhoMSJrv1dufCEr
GdejZkmZr/y2aH/lWFACQ424dUi5qps4wzy7phh0qWNIY71iet+/6/mbizpMb/w537OmKy4Xuic9
h7e047JyRpxXTbgzckdcQQk5JIl+PS0wfr0Ar1n7OcZ4Yi/kinO9VFR0LD8VXXNZwyD0SzTXMIE0
UOwhL665i5Qo3xmdfKY+n9n3otUQ8Q9njbkCs+uFsj9POHwq6/0ajsAvgwFZYdzFrr2WWaWaDXc9
TVKUah0l3DPOlWwwytbIkZvKPs9VlTloChoIlzLj6XgDbanRP3b70eGsGFsY5FpQjTBIZEdnlZN9
hlKkscKdhe6Su7Qo31Eg4Yy+UPK33sYqFIW/KmX7gxkjDbfu29RJKFWiz70OWtPTpT+MFZ5ScpW1
9bP/+Wa+weo3HIJKWg3SDa4V/XGX9KTGcJ2BOnkcKOeKYgOJLJ861xsuP1/Pxl9eHsuWy8rf0xlf
b2iMM5THuaNAw23kdBj0isdRMYn4DW/hdsD2v9MaXk+bs0V8k0ND2ZlLxyXgGBEz4PyX2uXjOHP+
iONlEKw3qQa26ZYg2+z1BpKDQgpb2zfio9ujFSTTv2PvIUqi0OKYg/s4TO988XihSyCQMfl8L6fD
f0t34QN1yjzaE7eHunBG1qyqF0M7Mis0dcOUL5Rdr20GugIaVAmawKIL/o2byIetEwN/XSaD5g4N
zbqrsVPJf0yfG8sE4Tt4I7edM+Q0MW1AklQPmnMsh+iSNIu3FOdmVeCkfwAMlOgXhiRT2fm1wsZI
GDlhh6hQuur5juKJkFFMuDDm+fII1LMAlNN7GCcMA7GWrowT54PWJrmNgljNntvAe5G+XcciwBTK
z/I6pFboKxV3wh3GKrDO2/SDSTO4Ua4yR8H7uA0S8oUaBFD4B3ZrYIXsW8qNP7iL+8na069jfHAr
5xF38KCRkA106bnfcX1MoMG6fE7hWTvEHKHvkfZxVBz2sqexwbTIaqcfdgyy/jQ80yCNsWZjLqJn
f82BeM5cYw+ZZAaRFAe02GCYWD6cdAVltzLg6JjH2t0jckRNsEs9ES/WQnKMcvO8WC7LiTWcR/Rp
gYl1EMrzTaEegLSJsm9CbZIPPR+/+I8yqMQNrXFL8UCMZZKHTaiovXKPOcwxujL3jO7CU053RXDV
WH6ExOWRhEQZ1ERkIhi3tLnWCxvvLCA6MlYXQMIZvJvfy2/j7422r2IzJs3mps6bf64wa6nQh2Aq
uT4Ih5ALQ42eEM9/mTdg3Tizh+BxS5iLXB+tC5hw5dp1ctqT+kINj6uBkRpaJohkMwrBFBiyKwse
F6zswnvhc+u4UHStlTtirH4O4JMLywrEcxy910SqhHPucNX5+6xEYwGiG4HGOjiYkJ1d17ZPTe6b
8+O+Miwj+nbqWp+c8p312ZwjzonEicGYbLmwpHkcEue/AoIMwEXOXfciivkIQ625KfjIRN22xW3B
JAXgA4NgpJSJKI6DrTnVcy0KVKqcZGWQgOliebMVGC0lNXsYHzYaLE7A6ulgy1rIYIGeE/0PkxGv
xi9QqsXzOl4Fh08ezc0Dh7/yneyBQUaCSw6skrVV0zWzEATaizOEN+FVBOP5O+1M1dfH9UorXAHF
pspXnNkzCS2UDigc+tQ0xlA0DboGRAWqXKyXrkpHynK0lzu5A2s58C46jKCn3AeT4rEblTOQ/uZK
nQ0kh2XuJAE1rpIK0dnII7TP16WQ00dUSJBd7BbzUzugfbjnBW51g3pVQ1LhWjTOwbA8RS9cUVE+
gOxKqdzLiF14FWuIjABRqGvwH8LW/FzHtXLmXlJoRfSspe3ZJMidUSkkZMt9ZtbQ+QAuqeSyApWU
SYFzFdZ63R5oh7IOy7LF6k+K3zwZ4PtlpB2ciB75GGpqUPRuFnssz5W6ZRhyFmMckEALBOpM0NZL
SUreSXebdGPdn/oYADjCLkwer8cdKg6ZaSAyzXRTTR/CF4gVljH1p9kKCGeaz0XldVxTwhvrj9Hi
nOOCQVxH0rABWY6nl0aQcrAEt+PyLDDTnujswdMc77tH6Wrjn7G/rl0vSgl3754QI0AYhjNPIf2Z
xZRxzVxE/kn9oIxg0aYJ6iZkYHIrGLIg/ilJlfhmPzEDEX1l0PMyU6SMb2xGZoXp1NrEm0zIdZQg
103mcd90Z+GT5yYyPYkT3686p1BvuGvs5GjyCuZWyJ4hARaP9Sx4Z1U769OVIcbqGpT3HapW3IHZ
CtdImnmPV1/7RkWErzc6l5nHJ9NxYt/O2U6dSmY00vR/rAvIumfnVNI2rCQAlBe0aUufYTNoZ6Yl
4PSoQ+8LsVW/HrdYg0VonSUeOq0MeHogkYLaJcgeFjvsebx7+jxzQoAdmBVC5y4Imq2aglu4JfYy
csPAwAw7RQvjKRQevkjpPIaneubuIBxfjzt1CSnkcLmF8hwRcbGw/C5GTNb6lL8xZphSHBkr0YLT
B0fwu5yzGLFycItiMRDzDTeNlacAtKLDcaW9BFDL7T4AhLBAsd8J2oa3Dwg42Trxcu4UYNYKp5KO
LGNDcmhNcMbE5m6M2lfN2FljH/Y+imU85RoSnDFbRBxVsxMdHM2ibL82Gbit/FURQ8wBM36wJDY7
KDnpjNWd+iKAJdM+13hvpevZahawhOQL8sQmAOE0ozo8Mvrx9xBXpdmQelqufDyDCaAlQyTG2Rtf
LPInaqMk6+Sr6/YN8oTyJ8ii3NFWmEHfgfrbgLSgmMzm3FJhiojIW2SmcTDGL6oATqriamKJLB6/
wjBxo1dbpcGfi5GLRgyKtXSLRk1HFqtkgW2apdtCwpVBCadESPr0tJh5ClOoN7aaSrFJSfFYwUWO
eq6YBLWunnEqVrbSUClbq5GAkaWAqEoVhVRRfU97aBTo6MrbTGBMIaO2gW9Lo1uA1IK2Zen9qy0U
Q3lET1KWmUmrm/YosojPFoUzZCSm7aPNjnWiCz4yGIvfTept0ifI+1FnQKxAmRAXDMUb79dGNUmk
VtGfX1kgY9G+2yL+mCI2mVphd74vRTAYXkpcA1McajWgaXvqLazNDekym0hy6v8rKBTpKC5EmXn8
fanNFOyrFPHy+9FFkT3CmcpNudKCSnnut9i14VnQJFyyYdwnMjDR7H8f5HgBJPn7vIeGukXw3HSk
honbqv+/OI/SBZpWsZVMj4ZwQ3z+9w2pnn6ZDx2R/lX56PehRQknRyHjf57//jR2DL8Ce+BHB4oy
MbRVBWP98R8pJKGq06Asl53QgOzEn/2Bi9aMVIuBtgbwXbzaEQf4z9GaAojQtsl6JJTWH39P4Z8/
XP8aZCe/+ffFOos2Y0sO1nfUeloDJOTvN/8+/MoxZb+H8/vj74ta3bxaIp3EWYGtFBdiQ17JTocR
338epvXpf732+9vf1+QBT+hUTwJkJPeFkWMtPyKyaCwNpkgpidw9FlgBmpdWlDtUUaD09vQ35Lib
XBRRMApFmIWYFaY7BgS5UQWdUN8mKjMLYDHNXMvbKZWBcv7b5WJL5hd9xlqWExE02yqy8KbDu9hV
FjBtKSW01BgBEIxlfCwRKR8U1FmleiXS3SHz5rUJYx0tY5SmwPFj47rKE5i28JhOdc+GPIqaM5R5
Dab5QUqUP7XzyibE49LtRnMJrdn8LLoLHHd091qpvKK9JCSk62JSTP5K6Q80uaYRQpFEbfUzaqOn
RnysTkAAX5sJz/SZ8OQB5jDQWuTrLAhapATU56qHv/pKe4nKloZQ0XMHrrKmamVmeXSoV9HDcSMm
kkITrkWZbh7oGprkWmi7h10+UYeqVc+C3OcVM1c6fvhd2fduO5QA9ox9FuNc9ciab/Qj2aBjwiCd
altc00xPhYxuPZsQotqGQ1cBx46UrFCgK7OgGYRIRsFFHU13GqmPWujs1hOIkEIiw0BR7aUS+w14
+kSfaNCm5M+VYSQbROBB4VBlNikQ6lMW0SYa3seKi9Y2aAsk+otikTuUM9GmaK2umHi9FjDa5nf4
gRiLGCOIfzzklfuf5hEJJJarMOtQqUFepZ8WFSBNyrRwVrAVQqMR/lBJA2agWIVHLW5U1HbEZJnA
tKUxlKahPBSNfJHXrAsqxMakhAjUCwatAfLIOs4W5ljtKBiBeJ/eqoEjFoQMUKBg7od+1p5E9i5j
uG8xyF4I7AF71vfszeiJRkXt00otbR8PbHAFnj1IOsSvkk5mCI552AjyYzeg74eGX1nuLEz9dqLY
AmfDoD2X1vBeqiIvnkqI5/nfCdPGPSrsyqFEIx86OggpGr1QUJadZGh/GlkBSjAKQT0kFRPIhNse
5HIcn6fy2Cm69ZqsJUTNsybF3CEMsEkTnISHWsO9tK52mtCutn1TmDX9ux5rOERMDVgVJq/TCMZ5
kBL2veSRuHlsJusgIs9JjJFqjvFd1stkLxPctlRVvxuBcC4uFFRUiEeEsSydVbPNU4uu3AyJuLtj
IreZQNKiglWAVJog76XDW4ZBY4DmSeanEvvvQ/02YNOHUwuxD9rHkzJm8lbJlm1c5UT/j+hDU3To
HNl06MYYI7hr0Rj+qErWvq2bPXyafgdvZZdH0l/l0UGgqSmcsQXQawCQ1Gs7TZPSAN9sROhgHhUS
Xm/Lc69Dnu26Vt6WgCOg+W3w4AbFJj9IkmokVdpc7xB5KwacSbRvsaiKAJHlIEIN2VPa7ja15fuE
gYUyDlKwKPnTOtJh6qIAg+CJvDfuj08zqxMXm0XPvEN5m6CooOAUzMTfqhUKihROSQ2lWYdqU1pg
PZACxcyXfcTqx8RdIsjeE1nxCloEBmI0MGAbzdgIA/GWJlci5ubGtqhHNhYjerjZcMfvKe42kigs
m0kpH2f1fkcwVtsxRIrPPJIPmE05co8qjlSQxw3Q3PSJztrUUTa8t29qN4eq2QvIawHTEFaCZI2d
ga+Y3e0h5vNGEZV9w62h5Aj6O75bzmNQfrSJ/AbG1URNgKhIkh5PM/3daVWEtBJtOWqq8tpaUkfl
Y0lQfVCICfFottpHT04ICUuvM/Bm7Tivqt3gBu90kQUfIqyCJio0HbHRLw/4r9tHrE5BEmHq95DL
crugt6jn1X5IauU8NOk1wp8If4gu28jpTY8r8WnVxrTiRdnJ9LP0LJGv/WOkqQMUq8N5ZjcZ75hV
f6NNmYTFlPxF4MwGon6/VW4M5XRTme9Csox7q64O0appnEI6hj0gfuQrRAJlQ8yx63Yv1jUW79L9
pdRH8jw6GY9cOkjCwrJpjpMvZMbdk4r6hVHq1IhOH/SiJz0fJ+JmS8u9pBPoAsbaRRVaFKo13YNS
+pPO0T7tZAU4Lb7mS03YiaJpv8/JdvOMtkuj0gYyM0lHLGS89qncbWIYOjQe1hIJ3GG8vZNDkjW+
ahR/O0QcA4j9ESR1SKDTtOkwCEfZWX7ti3jy7qo2B9NY635hjJtGe7DVqrLuaxPpkdGqfiHmL9Ko
gNHoHmfBiGmKYR7tFWbhWlWFY4ps9Xt5VohtWVoGdZT9SZSHvVwXp2la3uaqP7ar1ruVzUqIJMce
Pe0Yg5E7ZiX6dMGvrkOJD2dbqQqwb0DovI8N3A+0klLnA4iLoMCMlqONPI85qYXQbnsNQlKnU1Ro
ejm/Qv85oieyx7/xSUDDzjOWAhYEAX1TNw07Kth5KaWCkgrld5lWHs5RHvG7+oEpNoU6s3vGSIRS
Of4/CRF6WMTAOvT7sBdwNZegIcclvrmCaJYAuF2h6tKwHrubhf4yAAWqipJOsrXE5leyEG1W5gBU
RqdO1crxRhcpaWaloW36yXtgEjyTHEojUJP+DtK06qnNmQ1zRpSGQDUqUObpeID1OGflX4j79sC1
+KiXP02LWGm8Oi+V4/9j7zx2nFezLPtETNCbKSWKMpQPqwkRlt57Pn0vRqIqswvVbt7AxX/DydF8
5py91+bz6zhe5tmKjlN4NrUMbUP3PqkjYtaJ3YB8mOb40Fb16AFLEtENfweazsI8qNuXULgNGnr0
xGqqjR/339Gk+neLzpJIyiE4AdM8BkH/FTSG7wo7BXx0VdK6lduRMgBUxSpjSZ9I0HfqTL1qSfMl
tfCEZJYblUkRvDbnt8hHiFHhEi6nidv4YTSNowZz62hST7tZ8pmC5gS04HFSotDrSlqoJoz7QbJo
EBpsctiGt0suyJyEymosihCrpPFeR9ZukDtizCRyJkDGFQtRonQH7lOn9H2NAMf0MEpzi9t8qTGJ
xX20omIXo4Ob0pEPKWPw1SjQK5ZKe7BR8D+TTFdXHsHZ89mIuuoImICy/sSChQoBQaQQ/MfyrEit
7iUWrdcRI04SgnQfYlDtk5x8mgXBj7XfoQ6KE1KINEqukKfpUonFdjDWobxmj6QdpFFoNiR8vCp6
cp67QT9Kaf2CbZ150kS9GWNIl2WGnJFEwxXUxQvhBfEBUASqJlkhcDekzykO5VqXrlTM2jQj+bOt
MjAB+TFXm5gKOMkWgw69MQ2aPXEF1UuDbHFT0l+H7gDCuaZ8oS4IqJQFXS/Spa+knNJwreaY9yDQ
x+R/NCAE1zi6AMiRPaRa1qWpxGjbxRACWXxTOTOa/omtaek22LCRA/MtYWytkyYaUVzI3UK1PgyY
jClaSo9arc5ZoVgooOZ2tdw8ejI5bB45uJquLppclqRCtsn1cdqoba3hx2YZITAypR1pALDtWVyq
j4K1r6Nk4k9W5/TsxQFi4VCHB/IUDYubtASh5wwKF7hPuzYdOmnn9xB1lSLD78YwmQ84LRQTryxB
koqYmsCQqewWcrEtosWGgOAzl+Dpjf58EsVe2srAIbbsp5VhXlYFSNeTQNyM6oycEUEYG+q9lNTJ
tYsIYA87muvJYossCgIHZkJvPNFPXCkDSNRUkQ8acdzpA/Yj0+jY9EFDwJfXQ3RPEmpS8HFVaVZY
nrimkgIilqfgxdR69KZJjneskN6Ct9TAgh+zqF/rxpx4DQkqmOBy5jxZ9E+TkSx+AdonUM6eRZG6
iK5K0qU0McOqLG1sNchmZ2xMnPIKLAjVCDbIAAlO9+ccplxxwMf4U01GtLfmgjiBsXl0ermbBaD6
WZsOm7mQ9n6NctsySKStKaPlAR9WNINzq3Bym5nxWZzZGGoi9WpTREY2oc0QYlHbFHnzJgjRxNTb
W6xZgOjXE3J0dhGUnIBwJ+3c7mf8L017EuQ+OJpifJbVQXhiu6swd37NdQO7ujn0ekTFxqTX2Am3
Ijd2fs5Gwejoaoo+03fa0kXPjROboXWeKF9DEurommHGxSrQbCyv6Lfat94fXyg7kEyTmIxyWrMt
DBLNBqCYnt8pAw2JdJfAOd4bZc3YUoX7hk6/UIu+m1QEhKUppxNLM6FZWW63w8JNM8R+PzUKwkm4
3l3H0jknJWCQFNwn0pDtDLJmLurQ73rKI33gRyQOkWukWhW5w6bBcBor8zrWYAyyTmO5rQvfkMri
gylFb2PEtCqG3I1cLdzQLGGxD4EHq0FUNsheG4lhdNID3S4D1eQP6vdCGRSnneqHOGg1TcWIW7Qk
dCCc36RIfA5jWoVzT1vetAYf+T+tfn8iBEnIq0cYVZKjjAvlE615UyL/Dyu6H2HYs+3KktMYKXfB
GHpXBL9I3wNi6ecQIL+ewhKphqCDXVXq1KlDcieml3mesJBZFIC7IjvlTfM8h/lWIL3wnmqvTd9/
jbGFiDZkK1lS5ljzdktbpnYrNxDVxwx3CAoSqRjRK5j73iTUpvYUSXzUM0iGjBgwA9oAIQ+6ifa2
vzVW1l8TcfhRBmwkpoYrpI8sMhiMJLlrUfqmDy9lUWjfs3rPo+QKQbnadflMG4hsDprOdIIai3Jr
oh5HJiSHatRvT+j8trXo5cGtISYuJ5kQglJCZRFFI/yWD2GmswBD1uknvGcCGj5HSggbC/sNoEOU
kjnje9lHX1GRfpdGQCosPI5a8jsvR0vZM6sas/ltNaLk6AsaJGrnl4/OlMaT2AkOcU2IBEF3uhV5
fxUoyZTAeanut0aSsacZ2k3OCL7qpNHre0KT5EBhwR8e54xoZas3aF2U83aErrEapwnbQQc4ItJ3
mbzUXBZj4lBTxJjakoJ4V63DYWYxJZdnPL60Liru3bBS33LL+lEyAfZf13wScIMAKfJLd5r1s5JK
VKRjY9MIrIoM9naliZVGFXADdnmFRR/B+KhCArHwbXHWuX3UcN2MBlqPhGCrsf/L1cAqICSTf+qt
8juiTdm22a/mDwEKeTyoEJYFRhrfEj+EDDkROOvJmVL6yBHNOEHV6dLUn6BYQX6am6mpil2tFgyv
Kls5vw9fO/LRxn6ez6l2sTKcxkknQJTP+xztIlAlQWDF3FBLt3gOIW2ubVKHm3BoOvv/g97+0uv/
z6A3gub/N7n3u/w7+sj/59x7Ysp4zH9w3tR/GJaqaCR7QrNW9SXc/j9y781/iJZoqKoomZr2z1/9
B+pN+oehWYYoUg2RVF011X+h3ox/GPzCAh5nmZasGeb/C+qNFSRPVRbpFBT5QqXTQL0pksnTWWRN
sj6VeYP/jnrr5CaM5nAUQLw5s9q5qU6QpRBH2Zk86cQGSLdKWUCcmpg1oB5TM1YnGhBEwl1TNZbX
yqi67G0GZACkYgot6/JuSN2M6hcb3I+2yeAiJfInKMhprebStdZldd8n0UdlkFc9DCHqSSaTA9HX
9AGzDj1phpJp0NEVcH8CeKdJWjEc79rxre2Ap4j46MpO6QlvC/aRKRMjSmy1TXm1s5Ws8GDKchtM
vddPVoJvBBVfaopHDXgefVWEi1UVf05yC5tORUrdjD6ITybvsu1uQg1n1lIb24hYHPkZErtu4v5X
FOLl5I5snxAMkWY8CijMmylDbV/WKYxP1eZP8OAFgysEyBi7XsKJ1zh1XWCCUPNvTdfe4zRbUXAv
yfMof3tq4NKGNkt66AqqRdz31loOKZ/FmeEy78YrXaBt6gcqh3ikbdtLFHHwGaQU2CBq40kuymwn
9h9hZ/0kCLErUrayFMlnLp3FIJXditFhVofqRavAZJaQPtM2hF9Ado4ad17d9Thio/CS1SoimUL9
DNSwhYSrgx5L9GpbBOJduGck1GJFgkilZCWiqrzbm6HkUAKxTpY/iteq+43bsyXLwesAHWSdDXhk
FEP+IoPH2A96t6ILxbBpRcQ1w1PIZuM2RXT3pkzVz1V6TWA0Gb1EbmiSMqbNuNAaOCq7rBVuAlDX
VVUk33pF97yfUUZYGp3/WBgCNzKyW9Fj9gklaUY9wQY1BodEJK1ybUwkpFCOmCbL9MsvrHQfG6UL
A4fAj2EAtGQIzTYyhecIPIqV18o1DPEpdH0GM2QKctZyvOmcpnjzUoyFvpPxqFBvkNZKMTQ7grZo
jeulJ421YzU+NX2FZOsRzY2sTcNhEofgRGnNckAMdxgo9ftAPPEr0+OEv8xMg25dpgW8WxEaRh+o
YHLbtF3PYbmaWYhTbJ0QzHbDthWil6Qs7s1c5lThsabKTbMRUgMnkwgFT7cmGKlJToIcqYuaivRZ
ETpgFiqWhnA+6drDGNTxqUMTZ/nMnjOxe7sYNDJcaHE9yYLbMMmD1avOBiXe1Zjjqe4A2q9kw/Ck
ItmAitFASKRLeE0WepHYfESzzhw1Yd8aYog23UOO2fZP6DrMJRMqacubYAaal1ZXY4jNUxKj0Ypj
AlG0XiSzzfhJgijeDVm/9mc2F5JqYJlsg08BMX/STKFrzdkX/LpTqAiTC1t2K3O+kUOGjDTwfhSN
PZlICyBHb5qUYA4kWrCKFOvsVlXq7cNE1bnTL1MuYvVVC4INiGfcDNFqaOnUAql8i6fqQHIcbjh0
QZ05f+UpPOCo049BXCKWHEuUmEF77bTuJxEDa0XUD4oQoN6GJowYUNlht7RPUqCdt+qocLjUFiZB
n5OEMCtA+KlHyc0pIAY8DyaS3PqAdT89ggyAgOGjkCqA3RnlsnvQAtOhLL/t2/goKCDGFL0E3EKC
hCTiBC6lAsFaJhqrbvAkro7dmI9bRO1YogKiwOMcOkVuTKveZPHfQQwEGnlUU4b2iIQvu2VD20vK
TSwNknQ6n9ZbdhiE11TuIkAVyaugUj1iedKvAP6jQU9gJlpVwPAH5zLBu2mNNJrENmeM0PGcidZb
OIyak0s43Wa5N12WqB9BJZ/6KGSBmRRwM0sDzYpGflgC6mKIfqSiGK6WlQNQm82nrBd8Upda814g
vQ9oablKEVz8ubuN5LrinAfIJdXtAN29tiWWZ0jUY9ZmFFQs8zeQIvREcvdcQt29atGP2Y6ELmc0
SQatcmJh1NxY7d7mDPnzrL9RXT8WYnqjCHVrxepbNYnrivqs3RiD6fkpU140dS15PmcJhq4pEZ4e
lCNrfKHskU2OuPM7N5hFOgi0Q0rxNDQRobGS8ZyH0nw0pWZC1YdYQ6nec1Gloi4JnpJYAjT/+WOs
4tKdpfBHmYvRi41fdkqgN6xdLkwVAghlN5WSk8dSdzWUFMfhfFb8eL6pPmOonPhON3YyRyGetvUM
HLNqIjAAg3aOrUmzQT8je0xxds810MOG8kqgdqsRN24AslMWRPFM/pKtjBrlorSjeNgJhCiKc+U1
JukFah7vkzJ50Q1xOFnEfAclFVCtHMtbNrJUTkzcbyqjAZ0uGi6Bdqyr/DrIIbLzhrVuR5Xazmsh
BbJU/pRWLnp1IjP6RySVyDo+71onKwmngJnJ8ZFeOIwRU+5craPukMLEieHLbXRNAbHuW8VBEYfP
WaEHFlfCi6LXTqdanyQ2j05bmZprxDLduEzFNVDkF0HT9yCtaX9b83fSd58EsqmI2/EtV8TyHRiU
wJwrzONZeMhN7T7F1rgmog9ZKR2tFRnakFfa6klMWOKwZodcQlpjKaGrIXIBP14+P1Xl4oBt00uZ
MRcKU7O0UkU84tJTWFroVSaGs7Yc42O9MOx0Qd+NdYYaJQ6JE04alXoqUKFR+pVHIovNUj8arbgN
KKsSvUnbcUaMnGRM0NXWmqVpmygBxcdSZ/WliIYbd0ykQZhgdG9N+s05TbzprakhbbY6PMiIVGON
XmrG+unAhv8SUM/ERNyrpxb02s7o5Q+/olOlG51xDHoxtNVGkFzNQAcnqu23FGijV9GKIC01Q13F
J4mfisoiKKKov0caoeSdFs+6Wj3aUqE51zCNBKqiY00n6qtN71Fb4xlUycCgRVgK2Ss7dRUFMgy8
KcX80+cqVTJ600k5Co4szJ9RA6tQivNTXWjoejV8K1KkvsitJNNNwcSebnqrfikvoi+4hZkhYQJ9
tobEQQJRCwwn7lOnC2AViMX8FQ40fmRWevhiO+R8mEpLI2OEJ5Z2KJPKLSc8QtksvQtdS8B4VjOw
JQHqphRTxUSd14qmFTdKRcIV45qEq7EQSjwyvQhnE/cq+bo2U0S36wmeXem5zEgrAu8RWIMUc/xi
KhXkj+wYCtY9Slpq1hFxlTo5Qmo1wKhpDllszvt2irCakLSTjWwqLUoQDPQjODZ0MMPGTM1NL5HG
mgsx4fW0uHE8sAo0wKS0iHZ2rX8Mi6w8JapIMQR41cQq39YyVGyxCpz54Ida5Y6CuE+M/C4bKF3G
3MRtq9QIQ4yJFC1LFoGNlvDJnRH3aiZIBQ2tGjlW5z9FavgU+RQRpr7u6ckmCHZMcr6dtsDAavpR
t9eXf7QCFQy5c0g2/r7/+4c1trRL6psyWBDUatUssUkymPLYGKkpn1coIlprmjoiXxvgoP/9Oo9a
caN14rnq1HLPLFLt/776777973429jJJLwkaub/HpnVaIwTWy9X/8ln+/s6vJHz2+tilKMQJsfvX
X2tEDKGLXN7N3z8ta/h1aKbIz/71m3/78u+P/p6TJBFyacyatul/PloAzmkHQSFTjmIx9c/n/b/9
lFIAvUUrsflwCzymSgcs8p9H6Z+f4O+pkhKvb6YI1j9f+O9nRU3YsW8Qkv3HY7NoZ1VtoWz/oGtG
rWCo+/tFsVwBf181KTV89FaEUi+ctr9fINWYV8ZylaUqEGOpbZfCOaG7uK+SmNMsj8X+7x8/zmGP
JWC2yRfbL0Pdv/3z9zNLGcMltptsgTye3ZbgXHnhxXVClYMgwdLUhjSFGkMmuk3Mq3CTZumzvJzQ
MOMKbRfAm7VktIkL5e3vq//yM1U1MRv1nTsZrFsOcqXlLkjrvTqlrAC1EhzFEi+nL/eOrC0MOLFm
9xvmmMNDnNt9FGECLoIevSmv869/puUVC+rZ//azQqf2jvyMcjypeMISMxfMvYCFN/H+kuf+9fO+
H63NVMg4igmW64ySHTfVrdXfg6xQvxGxhAdRU2HZBkFF/f3vN4oBl03u6+3fGy6XY/331X/5Vp6m
bjOrB65o70/2t7yDtCGx5U/D9S/h1r/EXSFkdNsMUdfrzVTt60Wu9qdB+/v2nz/jusMzYLvJ7jJt
5v0FFMUlrrnQkIGqm1fRst2UzkcT3gio3SQeufHH13Gf28Fu2lTrZo1fB9SqsR26VaxtLvP+ddi4
NGdsnV61U6JXiz3LdzDV+XeyVfaZl5or17/XjnYFaLjxQAqvYCqs6Ca5875ZI6Rz3pcX8xicQY9c
knr9GpsrbwFLvebG+tUUNvp5+uIH3ZoXhDNw1yhzFN+kLwnJnRvbzbxX/96mlA8gZnXwkVZA+Xas
gq+8N6yAvLjLc3Nt/1Itxwcs7ecVkRp2P6zpRxX1urTu2QxdmmNByZJPN7xF1VElUQ06ZuY286XQ
vjg8E/SAmQQJ7Y2cmJGu/zm3BtyViP6JEW8g6zrosUSyzDr4+o41nav5otM/AJw07+gSssg58dr+
MW0DJ2WlPlyGDadEwhdLwzv20mSL0LT/hR1HzcKADRiuRDzWA/RON/E6k0q4DWqtnugO2HixmRQQ
sPGxZvojyqqziFV1+IJvLXVTzjuAY2NIhcBuM0c9h4hnhwNtyKyAj4NSZaVbR5MN8xedPJLaqQLJ
+lZ69L7DT7VyVQ54wdZ1ch9a6AXQvBtiWzZGfmLxv7zYeJLobBHQ8zarG8aPpFvx6lB9BX0d7fQA
4xTp52vxPDOvHWljWxFGSJYbHZndjo50hHo1/Trzbp6JYjTPqX9hxnL4n/pKLrfLeCdfF6oRnbp0
Pbdu8jJNANGUM+akcgWWke7GLT/K0qo/hnuivmwIVzb+bshPKADNTxGQEyp3GkZu+CleUrA3w7on
g2mVPzg62fTi3xgVbUvGgv7ROfMmfOrXUbKaPrfNk7hxRkZWDxZEfWyX4vhPWWDK2BGlB+gn/cyz
YzygdkheUMrVyBmS6ijeOhtA25oUoV8fKOBa43zNq1N5DDFxn/LntPSE3a/KjVMN7/1uBJAhbw3o
QORBYn72AQiNXNF9iPCLqPNMURDV2lq6V37HX4V3bhde/LFEjGrCRjR29GvWsdPdoTTCql7VL1K8
M1s3U1YlPld60i96ebUWMWv5JGVuUF2b/J2Ht+TdycvxIEWaKK16zVmX2GMD+0NMlwJGP3M9csq6
1eu8F79cftm9USt5SPEWejSb9xRmucOFlM7b/JdgwhH5800qAe+deW3o5iZFwV9Of4knlfumXFFC
VMsjF1cQrkNjeUm6o7N5z+dj+MKH4ym5IUJOrNHcWpAU0EpgfSrYZ6BmgpSkKd3bi71XY6uCtPig
Cqhj7pP8K+AZb7sPruSm3snS2hK8MDhyUaYg8ulKqRt+CBiXN3Mwm336d5QWoor5XJVPVvnVKd+I
oHDmAPLeFfVOxJNGYave8JRR7An1JwxWlSfQzDswlkz2ehb3PXjaXHKlgTTM7kPxL0voObd8Vl2T
CcjD+Kjyd1FEG1dc5PJo3mdpXyHyFzgjwxKcPrxKpI7H8a5nLw51k6cIi+9XpODFCzKHoGYhtube
oxao2TX3ZLIxbc57p6xAX36Zkk3WXL3r5ov1MM+cYRmcZMdo+xGtzHNrn6LwprnTF3cwCGiGJ24T
hoWh3tJDNchOPg+q86FcsU5gIkEUCbZyJq+RyPrlDBtuv++dZexmjH3nUuI1XGnffTGujmyKlq4I
o27+q/GNw1vx8hfqTBP9vhVyej5pYH2UYCfvwg+xVFw9nDYUsl/ipnRwbtZbgs/T4kST/q6fcab9
DU1R5yoUDDJH2XMR8k7G/fQGeuXEMaDuRhXDndW3TlrrgeOfp80g28ETI2fkceKAdHK0jO6Zt6Dy
x5qx6h30RG+kw06bdOLFGX0YSkfutQ7BB9Oiv5X2krvMHGqwhha4Au5NMuALgyUtnuVCpcoX0+zl
MxiuGXk6+Q3MpFz1wrPauvmv8CiY3IVNT+IW63OQn7qE49HJdvAQeXwWP97Vu3D8QUcifnHoujXv
YpLW3EncjsvTx69UUhh2tWiHAJk7mN8yVP+9vJK5JEYWnlGuPowHmQi28GxccTe8Yfl8GFemP86j
4XKAwo/hiy9ctEb1MovgAECwQW+QeZiJXeRELzOhihfHlvbCc0/2qM21oeSXUuaKREIF8GIzX2fO
KJcW7xXW0Srz2NhzOdQA2sY9PgKXpWSyWz7ySvz64MpjujBWKJb3lcf8ZZ45S9aVu35mJm428wp0
+jXj+ZgP3FfjwTbMK3nicADKt2ZQUFzxLByFZ2nPSeK/1/hlXH1xEPT74kUlJYSJhCPOl3x+PhYX
P1Nov1/uU+1QOujmc1u6Mr1o+lorXtIX+c5pLDymZ/9uHKGQILtkjHKtmCGLY2Ucmf20K3cZHv0A
pmuYH2TO30oOHIGg6YVJylSGfxbLqDtYXDNcLOxJeSRDJXXWDaNo8/bOg1mjZFzSVnZgqAx2+byN
PE48g0/6wjAo7bnz6Jd4fDLGgDcmd+2IqNVWHnwa5A7MoRxZ6HUOySy8lPF4rxsvYkJ98A8Vzwmb
yzp44rLPdlPgILoVuKBLh/OCmZp8iI9cOzTMk7vWIRaNtYLv0PPhDRguRzir1wr8puVR43KRkkfB
ZZb+8raY/HkJtuLztqu3JYl5X9zWvuFyVqDZM2VPKLDwmjGuHnGHRTtWUYLHIyfIn+Z9uUpVJ5Vc
mQvdU0TQbuijTyOLBXUDWOuXWrzJai+4kc0808cd79QPQgqv3fMiA2RMrR61AOxHGy4cgsKLLvEE
Gczt0IvDwMWklhOisFtq+lz1LbZQoixxicCtMOj4dkfhhrQVViqHWANdZTUexY+eWknYNPxd3W3U
Xj+kYbSdMQFmu9bY0NQCjF02F/L6Wv2ppH2QypiCpZV2/DDvbNJt5M8MDeMyyMmgbVYDeSnG82Wq
3nJYxRDKHwt5UqQasAoAbyUCQA24zG27M/zZWw6+RNgZS7RNNNxf04zK4oZlU+kwrZr9AWm55OnZ
mSHKoCwxfI174NhWtBQBSqDW8TvTKTG/9hDh64wXl6pH4ojjbwrrWBYv2pHsFtAqKQ0RyfX9TZ6f
rNFR++UyMItjCYWCV3oOGgmUO7iKzTRdWJmLA9SHY8jlyopYBXcogvVh8Gflyvm5BUdChBQkedmP
yV7/hanVeI7ZUXIBB47CfQrm7lyxplkuMK9iHGGt/8U1u4idbL43su1orYcLqs/mncx1MM2tZkui
m2obYk66nbjDDs1g3m1jFe3ThjkQlXtoEua8Ga+jeZLEVTLYvbUmzdd1XQa5tr4JzzXwHfIR3xiv
uAJGPGLUtMdNZx0zlkPBOiqParQG+usWaBoZBRhWkEFSACMlR8cWvqxWxpWIDdZVREcQn4b+wBtm
x8G15YY4K9jvML0uQGe5tM0nZM/UHVmkM2M03VY6QbNnbZCyTmEhPDBBrZTjOOH0W2de8zU2v4CH
deFKdw8JHnpxbS8/SY9qzU1puD4UO9Jv6gOKAJOlMQMyzktMJz5V9lQcLxUVaew8W+PTIvKpUcP3
Sgbo9RGAh2YrE1n3NAYb+5K4PDBgi0pUwG2uDxwKc5c9IAGO5FFqa+I+ws4O2xWQ3xSd+zm6Cg5r
S0fj4tqysCV1rz+0NTnIkSeyIFGOzXvL7Q7x3CTSym5v+paWRYpHEdO+XZ5w7H9xyxWxw00cI3YX
ee6FTMH9SJuBhZyFU3FH5WsEU0O9aaIeD2qC6tBX+8s0ZRys3MF+JBDEhDufNCe3TY5FvA6EbSqt
suNwpPhIs7O5itFqzmCa29WeTgvdk3AjUkBk6ZIJK5IbxB79koOSuyYmFis05Vp9BxSoG6AtjjWN
2pOpXMT3ihQ9az1yK5Mb1X2bVmhfKgGWwiaD2M4Pwgtoobx7Geh0a1jd37DE4csblaNQgYvfT+y8
X4rB1k5TvsE2qzLyg3we30YNa3W7atZih8f1Bx2kPb132koq3Rg/G7+he0TQRb4RoXp31zY8Iyah
oc5Hwf1U5tuA1bO+Ngi6FTeIpJ5u1qrZhKe/hYnMrg1cGBR5BDs3S3Ozn+B5ujDhWSihooMqQrF/
KpD0JMG2x+XFrJuhNO5yL1ZYhriwzr4DivS3DujzIWcaBHMHHdyC2Pzkb9l047XvQqVYF3q6F2MD
+lg70Oy5areGwrC6jvFGt9xJoMGa6mEw/lQPop041+ycQhiGrGFtq15pN/+KGkv5Ro2WvfgPVWDI
IP4BnModqR0RsTerC+yS1Hoaa7uycgeakQAqbbKgGcakh+9Zt7aSVgV5KlyW/TbGlK48OM1qv4tc
U/b8lvFl3DP+cCkAkGepKpBvsq0MUrVPNY32+jD110i7BMPTnL6pvVOEkxuG7wpvgIquDQUmUyts
WogOPAm0zTn9mpV1d83fh0eVspVfyMeMkgf8p+vIm9ZAWax94zErA2DuW7v+5P/hOT3Lz+2FRgzG
ZnAVFKP1/gypFtmDr65hco2MF7EjHDMZTrdTUWlDePDBiEFMXkzAECQgSrTk/soOQCAPsoA77Rcl
H5p3/zFvRk/zQkY3UOWBxEiI0pDlwYfpHoPt/AQiB8uUFebE8t3HfofHJyA70qxwmEOg2aN/ZK3M
fm81hx/YkC7Ea9Lq2qmr4mFtpA1jJpO5U70E5to86s8UWRwSn5FYqBo7jD2kYfBUAFPw5dFpp3BH
H9XaoHEt2V9tw43EGgWaiWDXKc6ABex9CFjQW2fhcJiyHW0M/RocYEM/y922gknl4ofSKMydGU3V
9+Q4HmBvKFtgP8oWG/qNCAsouSHDGS4fm1ycs7Sm4s2okPBno1fk9Do/4PuSlZCv6rd8B6ckhgFV
ueISv+Au2rl96apet0NLWF3u/gmwhWecBUoKtnEunOIgTvZ4R28sOCGrUNnLfke2dwC31+NT5GAO
xJQwv+nvwaN7RponhnuYx3jEt4w+R04WmDRgejC4q4X2V75KN1j8BeyzUyEfCtOpwbeR4QKSEF4a
YCqE9dGG1tYgbGuEwAGLLbc4wlhZxkRs54z5pxKC785wmrf4lVEU4h1Riy7+glbZRTHj96EAQ2ws
8PKuepTRkx6tuYulW6VepnLJUZjVnSn9suoy6y1rBLHGs4VBnc0/+XdUQ0X7na0T0x8rBKFfNjFZ
geijhs5AS3j5fwHMUGBRtI4908ES4wQgb3ZQbhLGzEM42il1Fd5LsMuAyZtY4uDtrDpveDOQILCm
NV8zD9S9ZmLRntz6FY1CAc8uRQhOIkApHGhmsauipUOrzUQYhLHV7q6quZ6OMqZeGjNITnVbhA7R
7vJuK4+Lg36QuFvjZ5ab7NCntwQX/OSw1C8dwyKF4kqpX9zly54dJYkT8SKAGoUN1QzhOG0+uApk
iJPMAi5tmyl+AElKV/ihTuF2+Kb1x64JXp9B38QOntOevacBZY2sByQWdvTSGeBJtuqxgOm2jN7B
MyA/xqvN+Jb8Rq8daXx2Qfl9LX1pVE/W1pYkDh+swgQy2EumB7AucBsKignGcSDNfByoqNcA9rfN
GIe6gBWHJ1Wg6iHF2HLjUQ6QKaOETmWnO9pM6IMoH6AAYoXAKI+iA4Zn/FbeQSs1LvRtbWvuWOTf
5wpQF7SMxZey8cuP4gpHEVO8nhwWxNi8tk7hGfyYlG/TV5O5akCtilHS9r/jXHKSXWZ2XqNoyorD
mEOS20fvKBKpFCnL7iV86SW3w5MOyfiGyQhyB4G17+ULJdWvNr6y0hLcTL107TpQT1axlxpKwtAh
innL0JHsrd72QcX1u+EkvZrw7WwCF9jeQ/HjgPb39lV/DxlFaYmDWcdNC0Rp3AbxJelQrwG2Z+f+
wxFgF/ibneTiR4Pj1qqechtZTzwbAMb7Y/Ihs+8l74JLBBUvZPBs5dcOTYKC9vJr+Vl+Fl/WUdvX
7Oypa5yRC6AWUKp7yg3dgbW0R4elyk+MYQQgcnQBInjg6oi2SL9NVzuP5TWgvrBv96L063stgRvl
a+ksq7Kz/5Qr26AF0r1gAKURGb3/UzUQgvRlMGBKSsFxys9m1No/rU0IzLwNQOBmhiMbjuAQ+MEW
fTktbBnd/rOFnQ91EM7MNqTpdhi37XZEi7BajiPJGXD3Wd4erRNAN+CuxSkx3kAYmRt4dShMbcQb
95t1Ch70q0IyBMR38U6N7eWDBpC+jLYv4StLKPTD4ORWpGpUhH1gqwXHBwWOYb8HPIvLlLr4WWEk
T2yL4ie5ADL7eKhU2uv4LVP4fSi34tnfgRUzXqP9+MSV+FPFlx4VbhW/qMHeuD2pAp/tq1qRT2Ib
C84dQoJwSvaYBpmRuRT8C1BugJJuD7txIWQiWbTPSbiFKC2Lb8D8VmS04h4FXy1f28HfJsOutZ6M
QvBaIbgESwOIJGv2/n9fDn95QPXEGlIEEB0MhQIHDVj/sPR9pk4wEHj1tD4GOkB/P7Oq6H+wdx7L
sSNZtv2VtpojDQ6HbOt6AzJ0UOvLCYzkJeHQWn79Wx43K5mVltbv9bwnsBCMoELAj5+z917HCh3P
NtUjLDUvBaNQreqyGlqSyTIS6P3HM7m+9X3XjvC/JuZDZxZkxehZ2+n1p8PpSzsbWwVXfUehtqy5
Dvz761OrEftoPMQm8QOdxk6dDpG+e3osrDTTSvnOW4BmaO2yHdZ+4u8v/csrT084muv0/SVlQ/Ru
lrb3juMj/mvUmkHtDkNiDc2PQ3TiZp1uOgzsxfp00z9hqTzMx6S+EZn6x5cPf/yY348FkQZsfd8/
fU2eNcR8z9HmL49/3/11S+WKDAn9rt/PpLaSKGRYmr6f8GXHNzndL0fqMjDhwer0kj99+9OvjSKU
ADmNCEthhfkWn+m8CoY1yiiaX7qHq9FiQ4WFvAGzmgz1znE8tWGyb24tCak1Z+YVJ/SuFvkgTtCy
8b4lyKvXMLNU2nsDF88KTfdZQ4pr17G0uxDQ4sjAu9uBm4KM5nXbuUBH2Zm00QxieXpS7mUznktG
FoFBWrjSoLXZgLWJlrfAIUa0U5z42yEXgo7xYG8GDENmg6wgDb1gJx1ksip9zjTYzW3xAUJ6GyG+
VSetTzoQ3mJPjzIQ2suQ3OOaPOYh5ZkJOA5+XCKI0QwIAae2JIA7yV+iiDqFLsfI5s3xg73RErZT
kq2pxoxQ+wYOHLw6jCEbWxCMJyHZLW9wrg9eT9CBkxgHO28eq9h4M+HfFQ5R49H7OAAMlgX7Zi44
0PKWEzYvxR9mlKD0XJh6Xo/u3V1o6kDbmzR2b4K/h9QM80lTEUaToo5kB8D0lVWEVLwoQqxX2TR0
cLoblyq7GiH8zd2EZa+yfqIkuTQjDzonElYLKuCUfghxiMbso9DIQNxMFAEaI5j3X6rw3xkjF8fe
BDRYauSg0uxBY7fAlaMJxXa6s5DpdsWzB61QdIJMjfmAmGSf58xZlvACevAdfvubGQt2DPWQhBSA
hEyEGlKvoSLmEIma0aUW43IfNqgabeuxD7aD/+BqqGKJY6x3IB65PrD4RwF7kT/Te4voT8BkFFby
blNtZVMwnS2CAGb7fKzoeuT8zSRUxyrpia0H8zgtNtUeazxBjBoDOcOD7DQY0mhARKoFQEoHtXXW
+MhAgySr6bbWYMlFEyYhTRL68pJXDX3QoKebCo3Sg0opIvxwqjeOI7zKyS4LnP/edtIoS4egeR+2
5WJTWGIbm/FsJD/L/Ny2PHMV5eNj5bO6zp2j03PaaT+kYI7QA5EJSAS+0QDzM7PqKm7NH0tFklxt
+cZqkOwnc+tp6kW5b/PlFa8ilxRLoJVpIf16RK6jDfzBXp/pE6l68D29mHj3AOInZ9JaiO4phATa
QQQNmUovGhG6mNPjNA3HAXZo4xIy6w95BHftcvaie08Vh1xIko4D2h9ytO6mp0bjSDMNJk2YZVZW
R6ZabD9KDS+tHeut/jBl8FWnOWzTkj/XVA8ssvPRckS4GWvePJhnFi8gmp1DpoJRw0tVzkFgxl/M
cIPCN7xC/HoMAKyKE2mVzUNWuY+oyRuEmKhv5zq6XAbnzS2QL0wldTQTsSUPajJ4SDHy5vJnQjLC
HMr+OjVLH+DEFeLna1Gn1B8NzmA7Cr9COSYXY//iCC5zkHcPTua6ayGZbqtZEKfUBORZ518NDsMu
GFnFff+20ThasjlN6LQ2lFrUzvCtIs0TC4loTWDZulhe457dRW6NBDij6GVizbAj84mtrZ4ykZPS
6SxXlWE8KQ3LrRmbx25ArKdBRwaeLtB2ZpVEN/Z98jqP4nlQyL+spou2psGOOVYO5gQIvV1KzECo
AREtweu+IMSZUBgJ1TdX4H1jOL/l59BUP8OOOY/DADI/SI0Eru0YKolH9ge04N4lQ8HSAGFPo4TL
hImLhgsHUIZLjRt2NHjY4NpDggtOSOSSNwo6sVO1j3UxXvE3v1oaa1dT0E59wtTUMJ8jn6ZXGjyE
+KtyzT2uqpvYJjTLKFgYGm8xz8I8/rKne1lOZKpLF3NEqW4sW6ZIgzM68iYRjoHOLEBhem44A4ou
F2SwnWLFG7IPo/SJqV+6L9ulvVVrfjMc51S7tjqp3v1mSfZIg6ejB/V55vqdaQx0leLu55o0e919
28dfHY7PG0FAWLNEqNXtALu3XgWRPZSb3Ac1HWdwpZO2fkk1hrqFRy1vJJ0Q+KNnUf7p5JZ1/tO1
GRfU6kfWvbukMp3bJiEA5WySgYf3E6H+wcpvjbCBXVK3V6irtaqUhrooSaazwgY0A7CBsMufDNW/
O3iUybzToy7dq7MhoOVZBuYCEDfBCY+xRnMbzCaRfVogcclGYe4Jq3s1wq/KSMOaPDJXNOa7IK9g
1ODvqqMJ4qPtnWCCSw0HR4pL3HE4kvwVzGexDf1Ao8SLyWrRVDvPZmNSsWvgeKXR426TPpiL9VFi
ni3b/kBQxKRR5ZVD9aTh5Z7Ax5VooLmEbD537D6Vhp2XGns+aAB6YWsUOvRBeTB6QMEh4yaTMUMU
whWvYKgTPhNeRrQcgbfnK0/OH0FGd8psaRnlMNiNgYZ+6l/lfRmu1NAH/LTMSQqNbkclRqO9Aj7X
glMabFLU3JYWgG8dzBDTpoinaRWHmGQbAWkDneC67asPkbq7/7WU/f9YyqQ0Lee/s5Q9fBbFZ9t+
fuIhO72htmn9/qp/mcrEb66DC8yzBNYyrGPBH6aywPxNCkeCkfZxuPgc//Efv5vKpPubi1zd9W3L
tIWJhf3bVGb/FvjSDQLs6I6Pscz+n5jKLNPiB/h3Uxl2N1cEWNuki1dNu97+bCrz5kZCrwZspwRx
EotW/+GRqQ6jLbt9Zz71tdMcSgkyncWVfpdRMzlq9YOnZ04HI58HJCZi/P3ByVCE1f3xNacnTo8V
PTszlJv06aguHb2XI6unPJhRxIbudP/XTV+i6sgCJu1u6O5QMDKzZAPnab3e6dbpQHoQswlWlXlj
1PIa0nNBQ6LVw3V9k9CEYFmfbtb6u6R2QvCekKxRJQFHG7dGEatGY1/b2hnMpx+rdPrkZAUKqLya
zhxmRB3R8hJOHExlnB0eFLGFLJSzyaKb4rkgq9Ecn+XArldxABDSDqxNqqI3bFskiE3VYyMkEfmp
92FcS9skGNtVV7PFTAcj3ya1l3CnDIZ/eW8T8FhB5zaHGxysJLDPmlCHlZcdQ4PLBWV1z2RKDTDI
+ibZmlZEu8Jm4xhN8bFjwBkQA7UyC/VSNWRtT1GysX2u7Ha5XHpRFh8N2d9OWbuN7c45B3pQL+C9
AD+qga0QxVs/snIRD7GxcvvZdLOHduwIBYAKGcfERuYFjBmR57fUCHSlPC7TtlE5Gz+49yNyq5MF
+wA9wpdigdJRNcyewkSuZjO4mAeM2CL3jR1hZ2SYta2WaAekSpHhQM2UrLuOOYq5PBrqbuySH9lE
7m5MPpiN4KYOGZ6nchCbgNSLFS5OCFULBnufTltPrpxFFE7uCXtnxs2Z5cfXadijYhcZAl50qZnQ
uag+yK5E+Zc29nPADeLLKJCuFbEVHOqsupFpU99a6cEZGo/5LzkAs1sBt/GQrUMhP4tmqJCFEP15
ZSx3Hn7gjSIc2Jh9YxtnwTHqCPKcCKc66+X0wyKpBuZ9LDaTYJ0qQvd91O/izpcYwl+KsO52VTxA
qPCX1zi0yGcn4uv0QVnu26zMWdOnG7OokGI4kb1SsZ5IKvsj6lxwNdJLV5nHaRMmwPjiwtqijN+2
PQtQR2CeINeyyck7w9SsG+4TrDK8GmPNJAVjE4weepuKqbqb+uku0hnfHWYPcyBauwEAQXu8atzp
IjbI6glvAyvdk5KwKnzCft3Gubfi4T3r6RTPS3nb0Qyh8TidGb3F50eg9CHOZQ8yfSWQUYqwqs+l
YcWQHUjLaUZyrSd0EVPKlsVhcEmmictfo3ALUun6TJDYz0i9qsXRiNKHxpTFOiZ8yVx2NWlisdXX
kANykLKlCVcZlFZrY4yYYlqVBES+c3agY+3HeG3GNLFx19LnrIGKGcGZJdFachav4rh5GZw+OtoZ
lRzJm8RdnIVpgRJXW2O6edyIrhdnJbQf31mQMFq24sxK162BkXEJdpnEyEXfZeuatNI4gW5LFGsE
1ry0qOgR0UtrPesfrC5KQuFkpL2CJG7l9kMu3FfcZNTHm9gxV2wiXt02EKjl1IjlbyDjewOGQXqf
vQNSxvVpC1dNWKCBsEsUmu0zjRbwhBLkXURruFsw5BiFeSTrCkMmwq2KMZtNw2/Oz4KhYzyLmDox
CVtRQUChhU0eOz5dZ28UP+t5H+XNSxqdhpky2XEB2WY2Hw1ipM5qVVy7+puUNcjIYWSW6gEKCUG3
ELdyLqfGuelN+2dGz7+MaObG0800xN3VnNl425om2rfBfTgF0VPrEQJbzfG0WwTEd84xsyfoecmo
TpWFGGSOo3k7MGlmY8zmFIftOJgfVsq93IzeIuO8iYnxndJ4FTaEyOXEvoXqbo4wmliKK+dgulRv
4Jq7bB21FWejkihVyN4NbPdJ4mPhNDEA90VRpvsPxKPTbPPpNJB1S4iJVzCdXcZ673YML+YQcC8R
fuGRAIGhGL0zZ5zd9TD6n/bE5WVw5wy4GJ/zat/PAywfl3FnyErlN/mLY38ZORlGgkL/HNb9PiwZ
jpfVl18WZK6Gw85oRE9cQ/Yw5XiQJ6NptkU6ZKskU+6No/RUiVT91Aj3i+C62f+s6mjZhYt8IiJj
WE2pANrUjsWqLAJrzVkNVZjLVGWThK7NQ95d4sPDMkKkJ4JZ1egwxmDnPe4LnX2REylzsSTvS4Xb
MJXE34WIa1zrdRjqV9lgzrVFT5B1z0DJTBWEjaR4JwDxjYAduk8A/4zpOh8qdO5mcEhU3R5lcG16
tKJmomv37MR+NKU57n3Vs8oognRytXUcGht2R4pkJhfC8/E7kiTEmMaxKZKjJb8xKuIh2TVTqVuo
4ryy3StCVVeqaw7BdGzJ7MAU54arRiW385QM563exJMJRw2yqhb2TqOct/RRpkPo1KjcHRpp+NQ5
hdk4y+a6UIxUy1Q91Dlr0WKNIRhykpDSgovGmH450VCs81FmZKMSRpKYvbVvnwe7An85X1Z9xYVm
nre0K57JEXBIaINqZ3u6fim+isAFXOc0zbpQOgqcRSVq5+s5XR4at+02qZvMF/goafLUtMnZnt/h
i8T8uDjHVIEDDkEbu1W0cWT91AQV02LTJZtsM7Sa59ma7JEgp3YDTmfMl3AMijbesl27MwxnFzjw
zQgj2ujy5VDOTG6jnFGCeeUVzj2fnBfTzwDWVNW0baDEBNQzvw4phUTaJv7as+4qx1/RpITbrZjM
2YNDK0SVLRIBDCD1WO7zJTAPpT5IZb3mLOkrk+CvqS+8tZNyUV/S7JbgFs48FbwOKkd5lJa7KXIk
qkFz4lpn1+gBc+fBJA/yTIXzD9MfEgLkCEvzlQMyysytNRnAb99RsgN5blSZeX5npgn0EDoXUeJG
+5j+Ye0zRfFKMsmCnyH5HGvaM+g2AhGfT6Pvn1FP7EbDeOea35J5X19H3eBsIh267Bo2WtmR7V9K
p25FNw4IYk1YuD0TLpeh3LSYdSZOe0uwCzEDRoZQrDGdAQuKvn4nY4nRXjs8rGKoN8Tu3smABOcR
9wZqmwEtQRjjlh4lVXUq79zEiVaG60Ho0NnCpoK2XfA9WxOya96VGDMMPnlb1xmvsW6za8zELtX1
LL35B3qBdAmb+HIM4ung4THZTm1yiFzlbMZJXU/Y3Q+zbTXoEEhNUElm7cqasH7tE7H7jMjDzL8r
2m7B6HY/qyed+YeoZSjPf7lIgk5fYdXeC3IYKUPIKI6xuZpCYE06EN21SMIkSOwcAxo1YWBBl+uq
h+RkKpqppDf9ZFwuQeqgJbdGrnv44nXtHlU40cxZc6foZ9aO0a1TnI/72sXf5CEdcGtBjH6IzLSL
h3pl6kBTFfaIP4hVOyhpwSNFb9KGj8lCsdzaNN/4kJiS4HnCgXajMp8IziAfP0JPT8r02NLB6Wca
yalndzucugQUdWrTNe6LH7UEARUeYRgBGnMou8uB4Fl37eHXyuOm3S4ZE3KjRx1KHdXlnFJR8VoP
9wwNPseY64Uyyyt6DrgcrYyEbfk4EYZGntNDXBvW+YDh8tC3krFj4r4FsQEi21EhXSj+8+Yc1qt4
RCFR8nESUfa0BL3gB4emkQcv1IFqE1gJYgg3xoxsAqsZPoc0NNZMq8II0dJsqq9uyo6neO+KiQAB
b/uok/MBvO91Z5eE4TIxIIG8amDKEQTE23jnRcDUj9PIsXFoFCY1mFlVAEKn9NaocSCSBrgmVLne
GWbQHMIM/ipFH+6Qop33eXDX0G4+VPowRh+Z589Il5d8Y9XFk5RComtYBHhRVEqxIUtyX1VDRKHT
biUbN3tUcuNl1Q8qCrpwkCE9VCBdZ5O4XtHeaPLFX0VT8Vhzsd24EtrUPBzjuL4fRpVty94bjgZZ
6PPiiz0oUG/JjEMbd29UD090w2I+Vu3RCabzoEdmmBMooiPNLYJRaN1VJFcrxz70swPFKwP55vTT
uvDw3ld5Zh2MtPT2XvlM2BSuFK7lvz7U9pjfWjVaoGAKSIjXZ6HVGPXBxVu9nTIPJUBUCiyzaKZq
TvcKIXduGs151GcXWOO4dLjY+0SA1pq5JZ9uP6Ht1fEnCjuaasEc+7smQE3Y5/GWndVlHI7xYb4h
IxiRd8fbeTJ6KOfI3XRJp459vrj7jl65USTmAVs2uefKe4o8KWiBkq806ZGmUx9dwqEOdXFeEOqE
rr2CCdHPyT7CWnhWtsFTHTM1iITEbKBP81mZqKl7KHKB+8OLrVeaufS55uoisejESqnjbJdjRlyV
MzoQF6oFtO2CiKgxKak9B01KNV7UKY0xZb/mRQAQucRhXftfOQFmh9PBNBUVWOjI2zFfOEf13tWO
yt8PWdU/DWU7bUbD+f2h2sWtK9WA7lkfQtdDQ0Ecx4UJEEYX6etFilsW0pZ5TdSRCMxDRle/4QcP
yJQlBH4yMMaai9Ot8qIeDrFr94dswRh6lroELNKScHO729ADBk1g1CC0nmMuRodwMe1DXOfOr1sp
bs4orblasw6hJ3FaFDyFGZ8VBsEEWCSNVReN/a5FsdrRbT/Udn0TFJHamm7tMWtC/VcHwWHQz30f
To9lCdrzyEBJEegvqcs8PLhJclcI19tMc5keZHxr2fnMdwznD5vmCnm6PhLGMmUBxdB4VRuEHivX
ZGUOICJ1NTqvoum6g90ALmBW/TLS0GRt0Jn6JboSUts+gWKH8kfV0yvIU19hw24UJzOTAbZi9YEW
VPXrEOpVUiiq3aTuwEbpA35NNCyoRWjX51w2EF9M6KAPp4Ox3NYSR/1pWft+GA1l5fAZmnPHPJj6
sPTVQ9HZKEt8EsLmmGzVlohfEULPXjxOqmTh4rtwju6ivAQ5l45HgnPzctMXCYmNU1azVc8gcg/7
yABnYwXkb04MYXMMHJJglZvTITfMd7Mv753OaxmAiMc6kD0LJ4EbTcDIPomPZYMya7BIK2ta6zBR
lG7bhNa9UWNY4sw7txmTrWQq7AsklC3I6qd0ltGPqbgjeq/otau/KCO8TiJ+s4ceKWXmtMdwCcn6
aLz7qqI0MP3zSlV81AvYtyH29T3DjZ9dY2zDYPAPcYU+pbaXcuVOCQqANMU/SxXxgHrz6HhReJba
bAwmvK7HxnpdTHgOadD/KFr04oSpQw+Qz21FH922QmLmZVweU7Pmj8WMdUzQA/U+OCTHdj7x8ZIL
kgc7TNzzZpLeVo1sz0JVTndLjCulKN7CPBcfRV0eaAo8z1Yu75oMh4STFDYh/ZY6jD6BhKQ8XFVx
/dMM/GVFoDpqEYJW6BUmw3EsA2jlFgYKs8Mpm5N7kfsk+sfVuxgzeayupyy379iBWKumJCafmNaV
rbgilvNS7ROLnW9UCYJfox7Ua0Q9wXATl/3o9Vt2t6umLupdGjbNxRgSgRzZyZ0zvs2TSl8tG7eB
2SGoniRcF/fNf84iEVyxKuJ17ByCIBwDW2xg7SftWqtUMV908EA2C0HLW29ugwtVIkhOWnIOmlyu
gojAJ9x6h6pyMPNU6bz15FejsE24TjJuF8oRNiC+sc7a8KFcZqpYkwIj8ezpsm7beS07oleVP75n
RtxeO0X7rErfPldCL7ia4dAHpBjTtaQO1IvwyQk8x2m+i0g5YQYozsNAjNAFufyng7sc/KbvNqWR
PJweohaaDzd1FvT0tTjMcz+QAM/YIbMYlfW6Szvo3mynD0ydVkHr8OEL2o2cMceWghMwEyZpfCjh
Un3lboZg3EVSbX65nrVferaaG3b1hFXre0Qc0XStLPexm+poYxEgcTgdTH3LB5RdouVAa8WKU6ub
Ni6JONFPSVb6Q8v2DCuPolbIzQmnqtVSXJ+wHidayOlgTS0aXU5f0xzQFLrkB585dBAOp6InbPml
T7cykSBSLcTTaadTsq0hT0JspwlFHPlQO1eIn6L21baKcwgvbrAz3Cog9xzAVDnQMAxoq4TCot0y
F6Q1R/zzhilzqXKDfsevR1Ok3/KBgX0aKq4fxs0ksCwOjN2B9xD5T/7X5zBP4jjb/tH3E1SN4YIM
bezXWXmnouSgxEi4Z5EgGAzTB3eRjHs9usexlRMuG2pkDelOSc33GmpbcEDpbEUhWDMXEfGMr5iz
FV4FmUl67L2CppYy8vMXde1362oskDnI+hj55NL4NNlpH42roNKXmuiml95NMkC27EnbyGoCer3E
u0uj5IumVrrl/51O06ZSps4Wj5n2VsNjmuQ79mzRevYJLGCsgSCYf4EW3aTrGNnL2m/FvGmSxyyW
n/1MyL8ZI/sfI7TQVnjdR9M2DcDrqDbsNk1AtjzNRS6PoGVrlmhPJ7vxX0qBoAYG8mO6i8NaOiHo
r34iUEjgqZY+lKgq5o8NPoRxWpsGqGfjfoOpyx7JgbdNd9UvHsDbAM1YdpEzXGSkwa8fLM/O6B0S
0J/WlF7XAaFLjSucVdUq5nHlqqLJi4nUpLhJXV5NMN5ZCeqsnwXWi365nwTefopXZqcx3esWn0NW
y+rCSiFVe0YirkusaznpoabpxxeSP44rwNbVrkU+CPbGKA3qS5deaWYknxPaPQUT7WJiHnAum/w1
HgNnZ+XhjA1T25+XK9Eax1n66KI6455G//26BnhvVOJlaGn76jK2GN9Mdtdg2s32Ll/il4iq6K5l
csqIJqF73uU0nCkH4yy6ZyOQyMtuJnApipUOKAMqHbLiLY5Dak3+4FoRQp1pPbQEz036H13PNua+
BFECSbC2a314tb9svO6pCDJQUrn3yOjnCSWDwH1C9B2ki8vRoxUSuCE6D7+6qiNiefvRwBmdkBmn
Qm/fKmHtCOy/zBJWs8JIGdmbG7+ZnvskBlog5gffzzbCnYNVxTWLVQ3T0eCsppl8tVROHc18Aboc
s6MyknCXOe6dZTEQiAdCCUySNhfhXrq04toW/WOG2gX8D/ynPAtv0/Cynw0sxUjx1iZTEzMch9Xs
2sVqNpDgjqOzNpwUk6PocCEy6skDSdif/DSC7idBX1dWAQAsMsqMwvhHpG4UaTYY9IYzuoboLCkP
zmic0MBCBu87LvaJlgiwXBL7puHJxPWQ6rLU/LFMLirhwTeaV6exv6aPginhWRYVl8ZsOhd5pJ6L
5IOdKv5dhwjfDprogvHGdC22bNXNHEsizgO6Vtiip7ytHloMCYa33NeO6bNfwr8S2cie4teyR+Q/
jW6ISeolIVGP9oDcdO1MBl/K7LzP0NSn7sqssIIOIy0Bm2ALli4pVtCek6bmVyGVu7FeygTQVJJK
fLDWeyyLak1OOZrFpXwqclrloscnEAt1bPqm3HTTRKlMN7GYxcNCO7yZN1HIZ67q7YcwDlAKeMNF
XqYPqd3b5yjiipU7UPzkgb9RCXoQKy7eIjGdDZV2eapmAd4cg7is76AJ7UaqnraTBCQU2KtjFixb
c9c0ob1EA+8Zd6YZdvfKtp7LOfhR4EOk66aCbcclvVXulRXGX1FiA0IaIzTvgDzYoCXMjApWI0UF
lUSItVs/H/j0U3uQdXfQOsVibaXGvh/pGwdzQryuJOoavRvmPRFEmF2wA2Sx8d6CGXJCkLeijTZJ
TLatNwl77Tc2vLBhS/3xwYd9pRqYI6TOu7QVLDbXMKo96xpT3iD4pNXJY83+jFF/VSJgY1jRRuLJ
yzrE+Iu/X/zqIiqcvR1PuoGXliu7bEibJ0RhzDbUNNctRkfiWGCxSUXUc3O5sLvjD5He15X8sppl
x2SNn99DcOV1qMVVAP+szi7VQ4oHqB+PUBWYANUufwZYSTRYqvoyBCZApNSrmWqSa9w9M0QAVSit
64TmIIoqgyjwDhfPAn9A4sfJMtDvSpVnLPDwGfLS2xDa5cToWGzLIGZx0zQElHVeIdcTrD+jrsvN
kAUfXQh1WC2Vjvpb9oP+QLX0iEItLgsaTTxhO+CgQ09ZJ1qXVi8MADC/VoQJfmIPOvfkYKemB+cY
SlERQqt3mTlUBUg+75XuJg53IgYgTJxN494TgfkQlx7joMxjD0GRGMmPeO6O6Qx1lGvNaplwv5jM
iAIvWvs/va0owHNlULqIZNUtIyT9+QjrnCC3zEremLAR+dhhnaV776wIML5vypSoBy+9G2ZOMXNi
YFfwkUYfPRdrErBI3SpSZJNQmG2vPOQ56je/RvUxKSaQqjJX0DGQpyaKi6oHZRsbX9yRisLc6BA1
Hhk3oc6Apa40KdfrKd9R/b7UmcOpaZHnVg/iMmbAOWbFm/2ROJm8sqqBqC10oIhQ7T0x/ufL6Llr
JAkuYTttuXYm3yV8sf3iGuOd16bno1nBWRgxXZi4ZmzFQOdVLf3az4P3khaVtzAKTsaGbo9/xSzX
RRhG6xC5a5n5226wFf5hFMzfB0+XwYmms/3lse+7xqLJZmzHiK4vWoENFzF20elwpNPNmLh1WiRO
jDh9DGG/5jlPsbJB2dOa7D99fRNazL8JLKpOLz99zZ9u/no7/falbia4Fh8Pod/CR44nFoGEVz95
Opxe+3331w/x/f3+9NZ/+fJf328eSfiKBBDvKUzQDevvMupuDkQz2pnIb6m99IPCVWKXL7jM8sh6
NBcZb73ILNABdh80xeZd31UpWTh+uSuortdV4n64M5Ezw3Ncl6yGAE/VrMorz2sOGZEVWvb+qoCn
FopUTER+zs4guJr2EDuQYAyohv56s6jz9lD7bHC6vn8N9VaF+un3A7Q2FCGn+6gOArE+3YT4ggP7
dLM1veSQa2XeYO/L/PjX50/v5xV0rH+9CwlX7Z/e37WSf73T6ZWBvVBbuiWVM2vwr4f0D/P9Y/16
r+/7f/c1f/eYTd7l3mu3tW6gOzpyaaTViI13lqvTXaXP0/aPZ0+3To+dnj3dPR1Ob/B99+9e+3dv
hTRspG7jf9Ho4QiDNvpKzA0ifltOcH3/bx+UVcOe4/t5oB31If5+0en+6Wm3ZvfT+/tRjw6anlOa
eTU3wxLWyK+bp6dOBwfil1Eb+++X/+VbnO6SBSn/N9j8l2js/xlszkTgv1OhadTunwVowj694HcB
GiozgQBNEEwuPdRs42fb/fMfRoDCzLZcQaUoAs9ytcLsX4nm8jfHdIXv2dIPdKD5d6K5jWTN9QIG
AKSj255+1f/5r4/pP6PP8uZXUHn7l/v/UfQ58WJF1/7zHwLpxb+Lz8xASoe4SUvagUmooZT/Lj6b
864bCi/2D7VMn5GME1OkHJjbxnlfByUQDvIZrZlcDQPLXEwWo6oYp3uz9QbONl4bGrIFrk4XBcNF
5b8qjeGSq6RN48cYuAr2jS/6H/Fu1twuj0wBlCQ2PC8G9gaQAxBfEtbXVPn0oczmAhGJedWPj2Fj
4pQr0mbDPvDBMk15O3skObUob9ldI7mKY7IkjZGE6hAF5+jf2xUCnqZj0JcSyhM1/gUr8FnYACpz
NLJM6vhWJ6TPHDVybZQe/GkBBLFIAfdmmfusgsS8Lq3cwukMiDeJlivHE6vExUUVVra8rQv303Mp
Elo1fMYOIoelcS7ioJv2to90WePXvKwlgoRJO5MlaRxtm6Vg7H6MsTSukJCtBgJgzx0m3mEhpscU
h1kl7UvL7vN3GbjHso13EU2r2ykszL3ouz0UmRrJbrqswtJKtiGQaYBN5iYayN9oYMz5GjaXkcyK
VvV6hEkdU0vXwRSvBsIk5Ewfv6k8uGPwY2lOzsuxSeXOzvZzF62wSLXbibm1xt7BciKPAhCer+Z3
V6PxZg3J8zQuDzbJFQ1VOgSQ9CaIenYDZ86Ke/K6adJmCutn6PysNYavhWZyCDWabzxB+gZ8obMG
95XpTdc21qF3QfqJ5a7XiD9KmkRz9YTjJ9ss9o6ghi1rYJlicLz2SB2kNrW/pMSHEY7dsTCai2Qy
ggu8Bxv3Ke2KaLsE02U2EdizZOrdHuuBfZJ5sDWgEErble2UkIkcWqtx+UkSFBELEcLllHCDrZnQ
uvVAHsYLEv8BCqKgL7y3GLmMkCCp66JsnUj0Llje0BA5SLdiLEjD4P0sSkAxns0QyYzCnwJc507q
1NpUIxlTDWfsNKaxMrxbivfofNCecycC5sjq/ErO9oSysrtMo6XEl0MCcTl2ezAce9rMwXEhh2JG
6lCWIVuna3CB0a2b7CQBC0KR3Jtygm1rYZO54b84hlyOc+Nj34K3BuD9ttFwygHzzkUivuxmYith
9OHaKTB/IUoheAO9V+VBeXLFiC+IIdIKFuMxt6t+XwUNTOsO761LmJTNYP5cebmLKfvDmBBdBUP+
I5q7EQ9DBlS+kezJ4IEHHvHDVgi3rMJPHtchZ91MJkAO+5KZKqJ743rUMM8cqifjnzlRJoZYmqID
2JbMBv8p0CP6rjvuEHJsXAxIZ87/pey8eiNX1iz7X/qdt+kNMD0PSp9K+ZJKqhdCpZLovQvy18+K
UJ2TdYXTM9OAQJDplUkT8X17rz0TQ2D7VAqMiPilDMZYP3fO3umbrfDAwrkjcaNDTtj4lEeghrLn
Pmf2TzZpJAgpnX8kYDwIW8VXiWWsnThxGfPsXiyNfoFY8dLpEHE3IXtNWv4wFidhUgslJ6baXJhm
vtGr7o4yyIcd6qT3FZdRgkU8EKQQOPq7jwDCrTRyckMQ6OHc7EVavPG56aRm3qGuCEoqGV1vfKZT
jldRMMTbW02zWFdDF5Om9yKQyWVhpyEdI8F1XPyN0OPHgpM2csUe5kcOECPvIZe3VJZW923FTG4J
h2ztuCK71u6jBiR3WSYHk9az3U0jUzH3bYzjhTpyCrLLbUpAsdjO5kxqaTALI4kiZ9pNb9sOdHOQ
Z/XGJiKgZJK0lvbyydV8UDE3btASVUVW4orgAH01hBnRSBrN8YbstL54pgeZbblQoQlM6djqNPrs
Zjl1JoijnPod+sxfTkTCuMhg/hNuuS3IxKDc0/5wBfuPLfgvmx7MFkEG34t3BE75Livb5dAC8wOC
S6x3NZ+ChBSnISnfKhGQx+Vl1+S7zBe90WtrfQTyAqsoifnI1TiBsWhpeZSFiZnfdKhTae8LVo9t
Iih7VEKHyzS9E2VDIqagR9olVvTENZdSSXK7tAFqjN6gszrPpzSNOSeVxU/Cmx41Pbw0JkjKkYMT
IDKRlWnj90YMUG1I5jXS8Ji3hrdBDXYZ5130QGTRfTOWznYRVruxbCfbjEMjlZ8jhSlA4zMZuHCK
0XF6nW7ewDgcnyg4hschxaDXmZ5Yo3ij1lATcRiit7jWvZ5gCZN4OJvS2irygBFX9nIbZm2/CYbm
hOqG3cfBRU9mz3xL0B9E+JnMuASkQk8Vim65Fxx9G50soWc93nGSgswAUqzXkJxOfJW5i81+z3ie
QDVicWeME6qt1HSwyMpYRkp0aX8cKZq4I74jy6WzP7rwN2oQ0jTPuSb4okblkz/6s58zE2+IMaM4
KytpGw8LF0UcagKDDpfTNdFi9QvfW7sYMu2gyq/taubkS516olCSDPWpcCP70mrhRkV4912inteO
qNKbKYdfH1nXSx1MR5OILgJaoK8kBf69ZD+GFEJdrUfRGmDG48re0FMEa1vT1GTUAiMaiLmAKckV
WcbaVfEdgnZ4ONQiM0ofl15f7LErozZP8Oz4rRfsqK7tNDpHtH9w+YGo7w/kh6/zBAYuuZTsCD4u
rdj0r2j4m/v2QUvwOcaWJWU00beQssGaK3yzc8N6XE2xIMZ6oFCGgY8yqnFywgY9Vpo6V4T8Ue2q
t02tiRNiBOLwRucwZJWzcScg03zK4qZLGAag9VlrGMejXHvwkzg66L1PFURzIZcPS34aunmHx42u
YU4CRSMayHZSEaSQuoC80+GhB8LjRbW5jxbPWMAsthTMo9lZh7XbofLsUYfICczQ+r/MfsY+aB6i
jLmPulWt2XJu5iFB93TE43k3Pqiusz/QcGwqhD5moFHkNF2TzDISoAt2s6NbWz/SDIdwWmKmtWpE
WZzE9jqGadVcUoslR1Lg2MFrVkwgGp3xTVtCGWuvrAsUFjZmjgyA2hFFGtTCewl3cgU8cjtGaeol
AWiBISvhm5M22Xc+bnqyWBGzZR7XgczBlaVJF1ikzRuj73/2jMHpF4BjUh9SYGnlcHT7VRUm9lEM
DlalMQOr0j22hYsFFy1TpLWPYSbTkv9u3BtQ0VKEIzvVxo9q/wRbHmyG1LAoTdVZzaLWzosCwwVV
VvzPytMhF93fa7NpaQfAYO0YJiC8EL5Vwb0V6iRNhmF2GDmflESMgbLI0lWJQm9TOWg4esavW8Ou
b9XHnbDEKJ3QlzafhfqfeIEI+ZZauFHswb5xvytViy2LH2Md5eU+lIe9SFq0W8xluLa24wEzLip4
CaW2UfFn1CZZ7Wy+3oxIYsRwIJx147sxGhBopZUEu7UGZk+u0qin37Gg2VQ/qxLc+cgFEQirpbrB
sKvbxYUqWJriRakH2T/hEUgd4Xmh5H9KEWjrxdqVdZSF+srq3PF0ZNtTbbZz9q4TKLI535TV4Int
YGCcVZb159fgqK9FfVed6Zwc8tG25jfkHcsxpneAQAWqir+kJVcpE42QXHRq4X806CQu4qki91mH
Z5WhFEIzjBBGjGLlM9jZh7RpKZX8tQjabDpS+Ky2lJAfCxS5R7R72jGf5D6XcHw2eHeVaEgt/NFr
N7rbvef6MmETmpplF0OPVp1r1dJWC8Ww/lxTdR3Md/ZGaP2L0iaqhWeUnC5Vv3gaOfdhfeOsDgNL
6U3cZLimzR/tCM9E1IdN+D7wpnmr7hyl8sRqYJ32jTDp3CzUVAfJJtelCEmdJ9y/idlqzZh9SiSt
LN2MffSU+NPv1rX6LVRresysgtaC9/DZow5V+QV6uJcY7u5zB11g85/3124iYKcmgeuP/jXVYMSA
wQHrAkgOtSMLVY6056bbtwwIfPWFfGruVNlKFdJETQ2tSIf4wHTi8ytQ/6X6f20CZz9lOOo2Ttsl
PbT4gBVrXY8trTbd+kWBFbuyKOHL9cadwYzYs7F0OGbL2NuC1aIv9ksnEw3NkVCIPgUYWD1q5ZCQ
iU5Mq7ng6wj8/p38QN8HrCjyaX5uiRrd5H6ElwJtGdfxAGjxDNvtvBABNDtUMJcdNenAJgrdRRJ6
0VZ73asEPR3nfozxuwLya7Tmmlr9besyd9Ni2CDIs6LUwF9huge7s++rvnoglYIrJrwXezHJu2Lw
bqDvW4LySoxXaVm+GR4tf2xIF7mGiXOaku+F/pTGkHoQezwj6X42vdClksYhYBTpNZKNnJwhcafD
NKuaFPUsbCOSlTAbmBZDC4vAJGaeLaN3Yje67eDRyUBFlm2jfNhPqIzJqh+/pbVZXxKNfEUTyt9H
efzYGLMHtzfd6HZmoJ2np2noXF8jvT8MvkeFXLYCZ0FQoP8ttegaUIi49H9q1Ak21Kn3CLume2eg
TzH7I+cv+ypv34R55y/3dQ5bJpQSuqbITrEjfjIhwUGtadfaEMEwsVEQkE61Dn1sR1lRwKkIaVFF
LYIUv31II+emzG9nP0MmnSz4MWIlfn3tBgYrtB1hJQ7ZyafKv8JRsHfS+t5vDyQS7RqEOCvDdyu+
rv4280gqjQWxCXaRb8KpuBqqhq5qOl7p4in0sPf1kXuFdmDVty2HhAGdA8N7zJh57dX1Izp0zOn0
1GGfoBHNkBv12J6ExKq8ds74rXP9HyNfwhLDvRkmzBuB6zy0eXb0C/2+yXvwbrO1qdvlLTOZU4+p
NHhN3Z0deoS5YN0joti8wPj2NAhrLUbzcQ5DStpBh6HEeW9bi76nRUynGXtwqobboh43cQXnQFz2
ZPEiSvlAXQqauQ9ihAIXmSmcU5OSmONU2NdimyZk4m1SB+hOLRvwtQbwCuQG7lz8oj8XM7sn7Ids
zMy9ymdIf35WnrBv761yPtKav6Tnuc3GDL2yTfd3MK6JS3hcWu8hM4KXwB3CFV3q1VItzoG+Ml2y
BnJPDbJRh4eR0ZtmTLpr3eG5qop7PuWFMQYzlXqYIiV8pNDOc3RdJWmnkCOolEgkGDN3L1nWGj9D
NN2K3GbgmG30vTHSnrVG9IbwLeDLgvFEJOaRIxfcJqJ7XuYQ8m4I3JOsyzaKw4upAz1rokgpfB/n
Xxt5F73IwJwmTbIj+/SlRYixDo2KSwEA6+kdM4e3DX2s8XEzogsZOPlpw8YxgV70C6cDdzCI88v7
26HzCfGTQVQShxMxVtYwMLql8a3zyxFJ8ZQT01OsU7Ols9jCcOBbaxgnw7goxulyQGm1xrK/n2lh
XXR2L6Bz6M3OH6lop+VH3jjJanTrZyy4qJvHYFMZxnsPSY+Mr/G6Zoh1Ab4BiV8e5KuhDrxVRL8R
YyZ0oOR+zuIZIe4IK2HcWZmgRlTEwV7PXKADnobcqtFOGDRPaGqJAJr09JagD1CvrbXrHO8+iFsC
6aFGoO7HYZGTh4vR/IORBbzVYaR7md969C6PonjCbXnHvHg5GTa866BgZO0OHzRVwI03FCRa61U4
rb5bWv2lTMioX0C8DhiSUWpqF8InfGewftk5tsYlXcTGj6Y1CWwrgU8usfwrB9KfCInvgj9ibu20
wenDa9c6KmUvLB+JVL7t0I3juoOeove2cWQA+8RVAxlWSCFwLk8dutcDzeNTNej39PB/utj2rkwQ
TKTjae51nzs3egDJi94Bpir6PiQu7cdshDQXUxZA5Qxwwv8gcQ7XKLqcFXGSwzr1knxFriNAjfq5
o2J94rS2TgS/phO1H5Q9kByJem3ZWb3Xw/Ch4Rx0LIPmI86nVY8f/4Km6XtMFQX8/oefztVaK0++
TtB4ZOd3pKdlayR0WHcK/dS3w43dkKNrU0DgRLYt8Ay7Sf88jP47l/QRuxt6hAANuVHQ3U5/ZY47
byY65yd34tqYMiYbkMmand9Rvdqmnc1QlksaB1LnItESFLxSiLCVDG0YtQg/w7ryg1tjHIhw0jjL
MKpFHaJPJqdBP2E8qv30hhaZ0uzDtZLBYm1y32ZOce2WExDUAkXHgAhhxTsZuXebM7Fe9X5NXJg9
WevR3rTDVRWKlWHbP1rhlYwzh2lX4Z/Ul3cpGMMIFmwDdJewi7EF+3y0qsdLaVI/X01wEZoqfql0
dOREagfIjuNxAhmxdPNd6IQumvYEJ5LAlLygPriwrRt7WBIka6DOMiTIlW6QCGW692iWPCy7Wbpv
nL1lNdNJc/2fceBcIcDjgmujaijtb2WGhL1MM49iKSe0aBhvQ/hCQ1vvpwSLmlmIa8Q29pXFXo3U
dLek03yyrcnh8mUO2/iYAaJaC6I6EeMx+3dB+Rk52Jalir4nzqboOxDIeP6ieriwHeM+ki5jY2vl
3tbxprfMyr5Vw1VH6tjFSCdhnQ9xsBoHkzlTQEJbsVCBc01sfv0O/EJyO2PBMRb9SJkMFr0OAV13
HEIhWvcuIU45LmbpD/ueUd9G98A+pRbe6K6arAQ3XdbfbE5swC4gvVx4PRLplOIQouxqQy042aWA
vRGAcvGPPgoR1pfhZOs7LzSRvgyuPBmKPZL0Ky5zqywegmtoF6izRPmQjj+T/jI0GwdFOrojrw6d
VWhZj20P/6WGddR72SueU/hRwHX2cz6+LIb4ybhpgysFYQfx6+DP7sK0Wlsj45Y2ubNyPk/nTb9E
bB+oVJ60wrdx6kl8j/3qODMQO0LQmCgfFp3pVdLn74Pt3VcNsLq+69eOlf6sTfvnQsVjXfdYrYXN
VHOQDl5fu8JdjB+8ItJLDGBW+U04DWcA18i3Prba4PJzxjbsumo1Aba5oGR6b5FhtWobVOiFtemN
4BC6xHKZedpsl0WWkqbiqTXMajN4XU0x0zq4Frq53BkwypODG7v2jWfExGr6qXZRFYG7RqQKmjnH
RCIdqMwGevQ6BEqJNmtOsRtcZOhw1hRUOgQAr+U4lmtdf2vqPgQJhPajjs3t4AITr/XgdapL0Emg
kYsVVSckTLo0gsiC+WDMJ6+5nhaKFkFbfStyr2V+NZNvIz0N/Zwjrqqjukc1yrYuPQ6m9Gs85WSI
U/+QdYQiSbE0yO3zIqljThcOZ3rMrUcxQypGd2qRK67HSN14BU3nBRM1Z/PZ3+CPH1v5RqUo7+iJ
iC0DHt5B3nRejNO0gIr301Ul3zQVTt7tRxs6gk763FK8+JQyNrVUHvvSXYhob0SYUUJKKf3FWaUJ
IluvkgFlfQQKT7WaVWuZD3ACfVXu1O26+5Ka9nxICnc6WlIDij2AuvOM7HqK0DAAnhlouNEZUZvY
khHdVDU4SmkXS2SRI9bxQe5rhjNRQ3op7S48geUCQkD6Ghy5oHLz5yLv9WS9mAuAbDmxt6WRT4TW
PWITRmpJ/s2ZzHbriHA6qkVTl+K44CBJE1fbh3LinKYEYMZyodbOt2GGvSWcnLaZByO4lDPwKJzx
X4LnQP4st883li2BRQ4CNz2dpFul37SZW+81jFvHRdQxV/eQZlHrICKupMsjl+WsBgUhWD70a06e
gl4b6G5pKc9zNa871s1CDIBcs+VCrclHNKbf760AL1bX48Xq41vfQp3h9ANkKGtI/aNuGvyLbmuv
GLCZR2zC5rGWa2OKH8aj8zl2PoaZbLJRZU8kaHptdqNuSyPOnGrNAIl2oQ8uBc5yeDcsC/eVg83G
12LiKcKRDLrmp9pQN+MS7g8Zvxh8AYj7ctH+vfZlkwFvt8lqNLnq82mVsNhl10bHP4znw/pcqJvn
vg8PorobugXpK9OEjOiT9NqwYzbxFZnkTrLIGCSsPBdPVS0/oz0vxtGVC7WpFm7TQw1u77OaKzFp
u8PRwzMmv5U/PoTcdH3HA48uP4e6Z2ZHSEKGzPGUOZvQ/2Y37U2A02o1YLBhzoVVWf9eRExWFg8E
YhITCZQSZ+rMHuxcYYV7RC7YSe1rKGEw4ipK2tpINRtx9ckwyewUfvqaifwnYyCc1vNEVGLhro0q
eXec8rHq2UsyUmPjymiIjkVH5M64VZaMr0uUBPGGM3MJFH3kqnXFxqBQgTnAvuyZ0fSidHbZyMu1
Wrz+0NeC+eZuCe2EwUl0SdG35ZZDmxiPlTG+azn/gTv63UWUanwL6OPolLLnjmjUpGHGG/UHTYMF
3bjgWpUS4j//QXPwRu+4TaK4/5Qg/L35v79VBX//Sz7nfKNULZy3rpK3tuqqj/7/+qjde3X9Wrx3
Xx/0b6/Mu//+dOvX/vXfNjaKEXQ3vLfz/XtHevdfWgn5yP/fO3+Thv4fohHT8HxAP//55zv8fqb8
F/7rP66qsn8t/0038vs5v3Ujhm7/izoHSci6YZiWbqNB+a0dMQz3X7pjGJ6ObMMwDZ13+ks7EvxL
1/VA18mnd6AdSZpQR1cn/q//sO1/Wa7tBFiSGf64rm38T7QjpmXwAf4EF+mOi0rF4s9ykEWjU/l3
7Ui9VJkZsp/euMBfQ6PFVZuBLSQCHIORpuNeQl2aYjAqBj8lmDn54Xc+/kABVRH3/4qJ4eUA925L
rm+6HsoPH+peXvfOC6fDe7umaOGNdreaRwejocbZoA/K/dB4T0z/74rJuQliEyYc9H/9Wzb3P5cl
pyKULhsjIdYoa62XOGNWb5Y7xrb9TZ7N+l0caOsSVHCmZSi9w4GQSHfZG7mN6r4HDDzVBJZnt5B5
njSn+G7NWrKrPqDabqaZmb4vD8vBLrck2C07TKzDKgrzXcTTgLe7DgDq6DknhHqVePMvYcfYSeim
IjYGbQ5YRCfBHqAzVpnxVRCMfIffnF5yGxG43KaQ0r1LbYzt/bCEyFCGmbATecFKguRXM/iX5ZjL
rEOK+ePaMDt9p/vIkUUARTkYNoXdZXRuKrEza5Ic8FFgbkehHAc9XVkpFPD5z2FnDCc42XXk0GBn
Vr+J6oJh0JRtTIfxYGrO0Pi2ZS6cG+Qca7Omu9TbETRmK6CbRZeXme5tP2JkHoDvcfpCT+zWDx37
wEYzaI6adv5stJ3gwpa/GgPJOAy9oy2jYkIoamgqzCK3Vtq9BLjjL7DfMM4e9KNJkuupJrzSYDib
Gl7ESR0Fe+K2pEjzDVAHHKYNKiIjH+/dxSZiLKV4V9oR41Zcg/iSl5i8z/mmmUj8SPz8I800puAM
jzETHeI+sPcz06/NkrVPnlSaF14RrOPcfI0qKNiWM25EGo+HPIsZTOaVtDbgv49dca1ZzSjhxLQ8
qJlZpe5sS+EbO0LWtxwpVyAZfhpROuzczPtRLrRpqxin7jgjENav4yZKyTSpXwsAxZR+4BbpXXrd
GJDf3XpxKRKdsM4ftajGkdymE+qIJlnl5kegx/UhLoZnPcmXTYu7i34I4uwKi4DVmlT53Oiyd/dd
9Zbhkj+mpUkkQFzR5rScGZOuF8N3NO8CfKqI3MfyPo6fUJfnl3aDbLdPHCDufYywsYDl1KHzh9Cd
iuQeCr/ukj/b2G/40su4H9Z6e+NpU7mNDPjo+PHiguMbiZTDaPQiM0ZyVuzsMPvV98BCAVU7GSlm
TrgCfJkxH/Zeizb81XMCW+FShyYzm9uESQvNYCq8s/PuleLK0kteO50gRjfgUUWCOcQYMyIhOqNc
SRjF1nBIlAxqBmNNtZ4RYUYoWcB8MUBPnxvHFwevtpbbFns/RIyeKx2+KRu3O8ZGmIhx1eLiLwY8
F0h4YQXVwgOE2VCS9339RwKwqmIgwYR/yxmYobbzi28cZ26PJihjCNlXB1pe/LY9yBcNVcRc2gfB
PttGeyuUM1OdlIIsmV5zCjpVN4i9MyRYzNyuWFGYwQueFLLZX024K6GFBfE1VFFqs74Ha7Vil0sy
xOVU7S06EyDlK5sIaypLc4+HQcelsKsDmDlDONFlR8JQ5c944NnDSmHtmiG8QdmCMwdMGdQAYZAL
aVMr1cd+a9raK87G+4wARqdMbsrCcm40BosXU8jMsIlmjMfzVUzVaZPnxkxGBLm1Qi+Aw/S7Bjjt
VncTH94PWsF5CPctmKGpFmttOAxO3t7EKQyvnrkAdtwR8XCZSDRdvkxw0jBnHHPMC8fJafNdEOmX
55vUIzoJnWmOn8/5vE8+8Y9tE5Mi1CvYcKmvEcSyoJNVa8ysbhfN/WVl4S6NLaKx5MRCkfS+zDMy
Gh2wJOyPflyYSjVY33b4TG8gNkE3gdKAYQF7PT2A6Ibx68E1MxyIIRWBJrZPCydqoos8k5aNp13H
Mf2tRR+xVmLWD2Qj08eGRDtUrqpFRztxtfA1rPB5FUe1UPS8Tqbynm8zeoFTMZ6YL4rFo1kkLjC3
UA+VZ8J0gWqSYCQswnEbmcu3ikQFKtI+EX3LPu4SUEj2cKNrlnFUi9qJzKMdxYehK9xd2RrZsXEu
2a8yGpburRtF3/uwuOsEYKzIEMy5CY/pIVJbno7YvK2jYk8ePXN5+cs5RrMFF/sgXGavn5g0hSDM
W/SeU/9Y5CI6+iXyqG7GJZ7sXbOMtkJABybwuE/xQuaT81HNM+Yu36W272G9lZ07IR0BmWw36941
7dblYFtaWe1N2Xr1zLdgdMM9dZlt5Ea0pnqqlZHUxKuF0osP2Lt+i9SNXnLIo4ocGGum6N3mm6aH
8eoREg5ZiNJtDTUCJo/GLzTIr7+XHWory7KjfQdB4YGG8XgswMq7HtFmLtSL0NBPUeaOBw7OH7q0
5Ra9e0ighm11podFOUJhmTqshza96jHM6NSpPcDS8fH2svmtLAPqnc6LL7chAG/X3WTSIAA5oW8S
+Y0Uso251BXTCfkttdK8VCTNu/puzotFGnnPm59radFuPUe/V5UBtVhQzWHvp2GfLhVlIdyk4FVb
g+9kckW9K0DVfvFPWCH1Os8wn0vmMmp3WCRZMrItTGe6+WHOqKDmaMDeEu4mf07in3EeIxGM/XnV
yO9XyF3eT+j7nzeLbCzJK5P3CPgCy0bdVTQuk5FF6QY84u9+P0Ld1xIPbI9dnK662d6fX2ksR9nf
t+CKyVez5DGn1j5f5vMt1PvIxR9vo+4ZiuHRn7BLf3mcepnPj3N+q/Nj1G1ViARr1vxoV6QA1f/9
Pf7bTXXHl9f8/Kifb6fu/7xBfWd//Bt/rKpHMX1dGIGITJzyVoPt9Pd/+MeLqNV//E/+eLk/7v9j
VT31vPjyoWEIk+fjE/KXMzBvrC6+FHYaX2LBFdG20cmna5d2r+4IqXxRapWPKSLpSa7kqtp2ikcO
Eg752HnwOthI0ULBy8+lQOefV7uaIR5YA0BIBnnGFG4mgh5kCc6rqL5pZu4hi5OvorbVwojLcd+G
xlogPGn3de73dBMJJLKby3KS/4Q0r9SdSRARl9GNPY54wXMX4YFUFM0lyl+aM1OLpLW+8QrqWlLI
oiRUSrqiNoVioZ631Y2a3PPV2penVEjX9iOGUmXfV4tWlqY/3fwgKtd2yjhAxairF6nIEppXahW9
I11A9faFulWt/nHr5FvPpcOARKks5iCAL1k1L7/T50H6D6mEaI11SsqMH2gbkZmPyRi/RibonVEe
t2qhIuJTBsPo5oN0Y86IbWfzGNAz3+qLoHsKybXDlR9Le5QhUFuP1DH9uqeJR/dTHo5W/6vAfYxl
kFdlYlp8vnRIgwaHwwHN9K9lCm6bAnmo+j/CzH0Imynb4nXkhKBuU18D514Cvrv1+fOZ8oo5zlC4
z99iXXiMz5VYqPAL9GsOZWalBWKk9DwaJC/WS4CPSz1EScZaK3+uheFs9DbvFqBznGt1TTS72fcO
QN/vBbRXhgRi3eM/K2iR7ZWG5FNOkhgROYG0+9bqUwYZAWlWZm3V66vPFbqJoE97s1hlz+jNuvt8
YCEKQrTZP9RmOQxvqUWPXlQVLP8qzX4rVQZ5hRqlCU3rYv41tZ3RDMaKVuzrKptxjXUToM8CkNfs
9OV0NUBN3SOJbo5KeTbJgiz7wkcdQ4I7/xJKnnXeVGuJb73nNALsGYS2E2cBR4lH7JOy8/ngyNYx
19Kar0z9Mmq3jnQaRA7TC8kaU/+Nuk8tZvmTnzfVvZ87tFQg/tOmevD5izk/98tL9SgGGXtcqUNO
7Wvqw6jNAuFNhoySb/d8RH7euCRIUoiuyD9/r4h+Bq044ozkg9XbMtdEu6ZWhTrUPlfV8a0+DSO/
vw7ATL3R+SNHNWmO9GVOWjB8U2q5VB4bsRZqMpaAVcomyK+j2SbAuKx3AS3QfdXFsU6MF+K6z9VQ
fmvJKlTKN6WHU3uqWjsvzrfNS2FvZ8MkYJQYanncqX/nvOiV0E5tB2p0olY/P329iBsnvRJVT6OQ
9Q7uy9YVAazmJu+qg2v//JTgwfIwfZMoUfkGgeSOqLXzd3++zaMRvSojR7s4P1i95Xnz/Fy1dv4Z
z3ecX+/Lc5Pycci0jnMY50x14hy8uC33alsdeXzjWX+ptj8//FJDxky0SUe38Ncvfd63ggW+qVYC
dZBfvKl7M4cSq/EwMJRRu+k/r6qX+DxViWru9ija1kqNlsoRnDqXqE21pm47b6rblKbwf/Q49eAp
fJuMtsSc9tdhNKod9Hz4hb7cjT93ZnVrYJbDsjk/Qa19Pkqtft1WT/p81T8e9fUNvj5LM6giE+9L
RzaVjdjiqC4jak09959uOz9E3WuqUaBaPS/U73HeVGvqef/tq9ZKmHp+inrgl7f6p9u+vOqXd4rk
CR+8VTvEA3N0jlk4TthyEF2qY/28WHyrXujhcz0536jWzrctSoiothtlf/58pDrdqhc/P/SPe9Rq
aEfjBVo2TslyjyaTBYXf+UD5Y/tzVR1Xf9yqttXj1XH2+5kobQSqjyFbDEp6DI5JYCE4FVD+bb5A
qHCjfuuUNQCHhuJbAL4cUMBK7wb9kdMJIjFRe3fUhemkL0PzWGfdwW5ILwEJMr+Udrl3wZI9mkYY
3I5m1azNcHzI0jrZVq0INnqaxQdEREJ3nftSpPjCrJCiXpfXp2VOSjRTfQrEuTgt9MtROIDFj+cO
AeVYkHSKBMkYhWQFyTn413/483SykH08yEnVUog11Bm+NHV5VRfW8yI4X23/uOSq1X96+Jfb1ABB
3fb5Dv/0vM93mLIAR8MOLt9nRpoKSvPVsatW1SKQ4wRB6fx3kJranuTB9XnjP97/5emu089rz/Vq
kmflSU09vUAPmd6oR44ZMRemaO7UHbM6BP95NYkwW+FKejPQWKxoaglqeNMqn/qByyaI6HSK37zy
hOOSH7p6mlIbNUn5jDDE3iZdu6dgB8BSh/DLPOo4+r391NXJrdG6J18E11Y5viZ+Wv/wNWtjdoXz
4gzE3gr9rTbRT8jT8yZh6L+fDDCxGIdwW4LiuVhKYkyg0uhrLcIMQn+6WzVOQRR7CoS7oc6467Xh
EutRBK3VjBgZNhq8JrO7jXIdHuQE5AWmU3uRLH2/nuIKtgDd9SDEa2M42aXBdXbPJf45Q1S+hk+B
70ILn9xhgEMjtFWU44JxLBM6HEF8Azici5JC+AV0XCrwITaHwHM5MISwqBTM12McUaVwYZSWOjy9
MINlHVK0mDGsrpxBRmFOyy7qyDYGu5pvyDv5pRnBja2hNgelunNr7aPQCF8qALxvaphHSe485a49
S4P8CiqHdzvG6Ws8jxG4TqRRZbnpMBQObnPnw5PxUwANucu3SmLTysSEWvbXw9wvaNv0rZM6NJJD
d5MX5S/E2gdHG+uLKgZPxSR52MxZedtUeiDRS29egERdrzx/j8tttZjUr+HL2YccVMnKA6/YlZhZ
CM/qFpdswxBBCXwsMo21HP8GLDm3A08DcXWftzae+tHdFpi1tlNF6xvpFTrovNgasPsQ6lyUI9z/
LKJsYRBnY/VUPLXSepiqxr905sZeY4iDTNc9Bgsx0h6GStj4wUMKEBQzApK+1BmeY+xdWSG0b1Ug
pQ2+8U0D5g34JbAvOEGll4MRXpXg0LcDgF8U23Bf40S/LFsHo+2ITG6Y7J0fNK/gFGFYLSSn1sL2
AeQV3ckDN7RztfJl8K9LUNYrM+9B7GcahXLDeyxm45XZJ7NKqX4qSYEWYUumFb3zVVhSZhpIty+M
8ac7ESEf2NVxzDX31MDasbwaSyRn/9iSZz3qTWsB14qwOuQq5akdAFHaxnDop55Y1APdRW2j1cmL
LSJEJRRYm6HdFzc2uEzmufQqAqN9WazuVxE43SY33G92SJunK395tRH/nC39Z1ojZ2pJFjuWyI/X
bmXAsU+M636mVk6/ZWW302WwJP4DwUMnb2J6EgKRrabohF24208oWUVFh20AnLibh/fIS8rbbMp+
YcLaJ51fb9K2ojnXu9czgG3TnR7MQUejVJpXnCkyKgjDdMFl6CVD0nJhkpy4aZvmGZ2FTbxQ6620
Fs9zlx6cmZ0tG+LXpcc8F1jAgas83bSh/VxtzYq8oMztfrgTrYR0fo5QfV0svYmE0Pyh+QNKVA2A
EumFKIrnGvaiE9+legFcFa3JNupaik3QgUb8aCfPxx5puNOLSRTJdpCWwiSR/AvvzQhjdztqRXbj
gtMmCgH+SmXUKI+8b3NkF4gjkEMhDUQiN5t46jhjmDr7bKoDnJO9RITGyEDr4BeCeHRn064O5+WU
x+Wd12SXlGMFRJdD5jLXNPLvAXZ8CtV+2bL7aS1OMIx7VEr3WNo5XBxnZ1vZnelDM2qTay5/rgN9
2G28Q8TvuJmbh0pvzbeovKjH6vtUxuHa9mMdNk0oHd1cNYz8EtoTQl7ebh3NT+R6fg8mcoDzed4I
k5M/A8zbwikuJ8GJ1NLw3djocve+3aMZazhqUWdafGjnaXQq/diE35eF9lHubayie7IZ71zgIcZu
v5iXfqtlFEHCOwBRGyI1Qe8Mfbee/g97Z7LdOJJt2X+pcSEXWgNsUBP2jXp3yV2aYHkndIa+x9fX
NnhkKDJevlqV8zdIJknRFRQJGK7de84+S3VtlG6SExl6bUrrNgAv4DbVdOdORrhLXKDLycx1KY+w
iDEAmMkORH46NO9u6YpTPcQobMi7DyuCHx0t3rdc+rRLcUYoT3Dl2Bdn+J8e1kQXb6fFWR6VREEp
ex6PHV/qXI/jbVihfw8YMh8qhjaJrJpT0hMdlfYYmFn5OQN76EOKxu6hKRH1Lj6ernpyu10gX6uO
mandMAqKzOjdgBoTLSAXO+dxGB3/7JQDkV+NfZjcjFRY3GuFF0e3zmI/e2YFQHrOsmtvOBdn/la3
lXGnKW2qioG/GUa/xYMwnBnKkbKDyHFKsUfXLJYsDRs/H0K862RUdE17DSLf2/T0+79ow7kgJGsb
mRyoxeySosJiZVsG3F8ISXTjd11eJkdk8PhyHeT5Tha/pVZ5lwalpYMQwFQ1SD3p5d/axvCwdOlV
giDb9aH4zo752NY0a2Vyy1AcByD6tg1jPQahYXSLJxDtTR3chSbOSuBs8aYfLKZVYnr0Eg9WpHL5
s8g4dopCXi9WxSwYYOh0NY1nLM71JqJNT3YHPnUn+WK2kAPUtzBkqm8sPRL8lNZ8EvWnZH4ZTFGR
fvpYqyy52J54nAi+YzBHaJBzoHkEg8zGcDxyiteB3Leznt5MAHashhM05BeVbo7UTGGwy61nEvO6
xwhXFKxl+xjE47lXfEKwJaEsTikAq1pujHDfVDfj1MqnCIvLuQHJnpDjZguYpz6e6RFbwC4E8pma
M/rZAxFIxN5F3sMskoFl3MmQ/gK+zqHDj4p6fMBMXNhEm1ddPu3DxGLpW5JPvT2T45EDLS9rPCpz
gRvBMloMkkC1N21dP4fWA0LRu2wckFe8ORLg6OwMtLbsGsAz8nRTTLrxQ4hAEacQM5JZH7aGHlr2
V2+wzW2VXV3jK0QH/xg5I2e9graNTukV8xl8OWf5PM3GQ9KCiCwKBKwcJPaOa9exsJG6j4H3OqPU
mPLqOhrEzQBuIGNwytUpGcaXoI1Pll/U5y4lMF342cJF7hxiTmayH/dnKeadJyMK5gTXyGRA/ysQ
Mup1Ehq9VS1PqXOgM6xIddosEcELRjgRhFwfZMbwiThWXFDzNzpt4Wbw4p9VsdxMjh/umdfySRAY
FJ9LH0lymQz3S27uKucTKokAmzim0qnjgqqEhkk2FJjVAjilZxLc15yCCSjyvP06oL7YRV71GnjD
Wfa+tTGBAUgZv+dz9orShPhQ+hI3TdE92bMjD7E3eGQzoMXOs89eHmZ7BDHmpvOD7kDoBGWS5X2K
ccez/9HKz3LXkF+5t6oEW/Ctb7z5UVwfkz6/5LNxNcZlvBn1rGo2IOyV1C1RRynGaloWWfyUDO3V
LxdQ62HE1D7uwIeyKNd2rXYzNmylRuB+/SZT+YPtOOl5HPsXfNzvTS0Q4+XC2cqh5go13w7IAEht
irciALPeeNiZF+QLWV+dE+MBy/0KhsbAaRMm5hMkEKc9ILdJnO1WejdsLtgzwPXzwgvsFPOkgtI9
GF+L0aZQL2WJkYVheh6cuRq6nxJWBz84s6I/a069oE11NZuHbDLlQeXjj6V338MiHDZY3fdJinwo
d287Fae7pRpOqTHIQ42KWugQ4dKT83kMwzuzHbAo1WdfzwoT5p1Lgjy/SOtmBygddX0CFjB39ArE
4ue040NPromkDqKqUkdU+Nh4iNTY1HKkCM/MozH1pErhX4YD4T7myw7RC4PQGKxq/FrMzV2LdeKu
KwhXnOLGuIcId2iq4iDiqsKnMW2swCzusmQ6uJ3emoz1Np2Dtzy3GRA6uJQrEdQc/cFzDKsBOd8Z
RfoTZv9jablHd4BP2Tt4MuKwhaIoxhtVLBh4M02ysV/m2vrpLxFBLV7KZsEP1QEAACHgOaAD4X6t
S0x2PZoDhZ8UUzTOhmDk8mkt9Uli7iV4B0ikDxxwxnG/9M8jooVLkT70pqMrdGCqQZF/K3L/xicq
e+vJOtvKGZVFb3k4k6ZSbDCdqJ6jcLSBrAKC/TT1wQ8v8MaveDG+1GASN62jfiYpGUhhDxSAcvcE
QoGjxb3De2G/4KX50qLsYUBq7bG5qctCmFBckIFsdO14QEPZbcM6QtufvlSdm39qu9Hb5SrfTgti
pzQxnot0Tg6tCRChBPxiBpq9Zi1fgOrWe3OC2kg0tQFSmiOnbAkqmpd9OPXxQZtjmrmsdgHCNJDF
l9mKd4Ph3I0OfrDaUdWxmgeY3ATHwiCEgaOsI8yF+SSIIcYQi0ZV4J5NXAode5rGbQQsdOc3qbEf
okeb680BfSZzGMUlF5oB2wxUu36MWMXCx2xHh9IjlC6JOvLO6jbYRPgZNn3sZ3uE2BfF1f/SjPNp
zKqOUx8/y9zRfFbweU28WEnfeV9ytksp7PxtiSptS1qO2oZI2JahRgRjQj1wYJtsGsZiU4NtQaTt
sMsj1GPUwfeobsVEDl/MSkbM+cXzZ+8Qw3Zlm0jiTbMwjl/iRWwgYC1QiNpjDtVR5fl8mtv0MRek
PMVyOnNSw/4JE95K598XYR4egskxtkLgyKya4VGHBnkh4q3YB9tkNqjTMDGloHo6TjiOwIOVsPpD
3rQusQSPHc7qxUwdlnkuWmMsjKP0Y6YjAbkfTfk0je1LkDzFbveSdiXkSSz+2yw4DJjkz3wbTdSK
DRYXQ0Z8eS4o9azFGCd6nI6ApTZOiSY5iOVLDLV4z9z70bIjcURRVhx9mCyelUKIbUgqg+FmkSmd
I6cLKWasxrYRze9nP35XfJbaXyABYGe/klF8Z35/1G/xnIr+zaPLRQKrem6mkW7Y3MG5AWqTp9gV
wqLZETBsEyU3+ADc5YFAn36X1YRHvde1kV3CEE4wl4gnWAtwM6O0AkmYUx2BVvUWvlLwXQf2FbAd
2viuLzFOetOgeQELGrym5zLQPy92/zW3IvuOHIP4HjLEnTkleiJQEj8IL32f9aogq9z5lAZ6Bit8
lN6d7kHM9z10w0NrOeYuqSf8RA5R2n6fqmtgdf8DpPv/A9IJNL//L23x9VvRfmv/BUn3+5/8E0nn
/oNoeXZZZuC55GFaH5molmkjLSb1lOjTAEuaBxDun9JiU0uL0QsKG94yP+E9/CEtJi5VEpvAhQnB
cmD9h9JiyzT/K5ZOsg0mG1N4TmBzvv+rtBj0SwCbehJXKwzPTqrMm9HtzRu/GzF7YHaIiBY8FnN1
tOa+JqFGTzrddkIKuBpLej+IiSWBatuKhCQ07TPhmIVOou8Nehr68ZDt8XboGu+0/rAISYN0q/NK
/Vw1Ouu9lQTa9L1zHmrUwvT816c/frY+p35PZf/8cVe2mBsctqm+rZZtjFHsQHt079WKkyV5JUPD
OihJKxCg4yoEy0wu8I5o8i11sB726ql5YQ8Jg/oy3i+irk6NNJW5zc3PRTRNJ8s1aFQa8ZX6c9oL
Id6HrodtbSEjvmlyBlIsSLtlDfrQN224ahvVFyyUBDmsLWUAzcGZQIb1c8RySvuc5tqqnVtVdPz3
/pDSfTycALcsLa7DlomhryglvbiLEfr1t6sFymrDSyWgy60OnfVGeTheC2BgG9ftbhTCSlDGntyu
oNn15jdUdr3rmX11UvzNJdedXTgQ7f7xNta39hGVuz7kfVAum+MjmW3lBcr8X2/W5zqmDZPWXVDe
hScCVNjcoO9IISSA8oRIQktExbC8HRfUfYAydXXorDcm/CmrTOnRsR6SgVZFe0jgxmEZ4k+TTgIr
Jy+5LOaBhIUJ06oPqzTezGMM1yPUoag1wvJ+ASw4keyB7XHI6Bu2xJhgW0lyAid9BxHPfUSZSpYV
lYJjAeAvyArgsgOtjUK1xvG2XBLqbStPaOno/DcUGNqtIklr1Wia0QJ4RnTnd1kGN2lAZlm4jmnX
jIg+N09mMGzXp5KyDOioxLfpOsGO9ARpvQn1qGG9V85sYCz1BNvkiz/D/AF6u0/W3J7aEsHZEWdc
ZgeuXMmp8DkyZdrvZVjS4xRq/m1xGytZItF3nd1qdouDtNl3tnyXNblKiOWxF9MCulS/X13l0QwF
Qdvi3PbX1L4SP5C0pnMaUjfk0+0fXUz0B8v3kTsM9g9Dp07YqoGlZvmEOWjTF7sUTG35Mu/o17XY
ANNql4cNynP9cYg54Fxa04jXj8HLANmb5ML87W9fBZokNcXHLkRetWHSsFnFe0RP/aEaXM9Nb50f
rXeBDlGnFd6p97e5xo24ifET7TGpHTkTniXc2OgrGQfCy64JAt219YRjk0z3/RICx1MGncl4qLuN
6GOEK8Ty6AQaDjFfXPxmeKb7Ox+yXsYQxetjliWnppwOkx3mJ8pb8zJqAgtJ961Zs8PS+slVGSiM
IYN+FZVIVuFc64Pc3pI03FGpA9IN57DZhz02+CRFWwvnfzz5YHMaLfx0oYLTV2alWHWgVT7RKcyj
b/mfxkS7kQTQTdH3aOYALQcCn1UngG+RqpUNCTZOneRlDK0H8X060kSpL46+WQ2C6731uWC0hj3h
jD/Wsz+AmHep6wzENK5hNCvCirAODBi0PVNwTGCMqx38BqblDoC56nTz+y1liHPqgchh7cVcn/Kl
021cptK0IDAj4GNczYwQTJAPk+WjI6mLqi1Pfu3tvHWGuh4Lv+8iftmWvRhOq5TXyso3CSJ8nzlh
d8nkwzxHNvyKBb0a5Dqy1DxKZjuTEya24S6uWCFss6elE1k7vP4P0iIVdf0oXT11dO3rmCzRZvai
Z2E/LrmxTxD0sL7EEv8Bgbbrgruub3Ab0dghnV0fBTGu3RAq2MZvkuJkWpWehoyPBly3MQYF7lbV
bVISO1olYP3zkMRoSoKZ5hoCWHNJoh1udBIm0+YGzAtzijDpMaRiI13vOak1s3/pTnkvdUoeXwdI
9gZHJ7Dl9WFo9z9rs+z3MRvX7az/U10Ss+z5zq85c6w9HS4axrGZXRkD4KW+eBEX3inVfrT17nrj
6yd/37PbFFQhyyYKXm87aQ15PCcQglxMdBGcjLNjA+RfTJVfZ6vPr/0oKrr1JTiRzhv3oiB4sJhZ
PKa6T89hzjAahhn64zAmiA0wEiiNi2mywrLlEgc3ywli7BEVY0CpidwC83VqFmUf8xJDJwaV8rxm
adj6WrA+B43P3kllAqkZWedBIsxHy/TOfmFOF68eSBEmGRSeuqzAvIz+ORHqdpjM6TSO03LpDVp9
M+3KIXRDKLnzsgkdD3x9Zp1pkdKTdiP0+8ZwhWozXIkio/W2z6S9s6YqPAg4HOZ2/X7yxvzjm1of
xhRCR8efLgDo8g5Tfhv1T9OsV2L3jjTH6NTXbozjF6XkBcYGSWsj3HFuClxXB6cqXnoSyi6J1pkp
XcCsN4W+F1Q5MxVCzny6s1Dq9HPAOVkWAECqX+xT7nOf4DnbSli/aMVltk0odGM9peVok0g2fLNj
mm6671IpAOhR+Y1pWHV0Rlqro8GY05xNmFIIp2f/U15J64ia39wR/npJQiLnpvFFeRgOQtGn24wY
rEy1e69fOaMDmVHANYHFXjKD9SV2jFPj1V9IFvqchROCCKNd6MvO3z1V7VvdgORkxMac3HahpzAy
dEj9XfuoGChtvUS+5FZy040L+3WH5v7svEN+u0MS5Z370N5PA/03sK7LC5mB7K/d4eAsoB/9pn4R
Q8LsQb343ZTfQeXJsY9hgFBgDbEkbPLFv2sz88ZMyuGAk/LNJ5QJYo/cO9RP+2FBbJegjE79ZWCH
TVINFeOJkJucIAHm0bD8d7go9XXgW1WieTCq2jt3pZ2B3Npbpynr7Ic6Fs85dBv+y36cV/dhgnvf
6/TVR3JpWQaxKZikbwMXvioiwn7vZwMhp+NIhrebfyaOHYZ7Mi6HaZmsl5ZrUjCY7zjolo1Uxo/O
dBhrqXoHVIit5kIbf9GNxEn8tAb+HxzyZwvcwwbzcnSMMGqg06P3tKDHkNMi9qTk7MuyO0ZDy0ln
RdepOocpYVIqAt6SmPnb1Dpf53m0HgmujbdITPuJ3HRhqwhWwFuNSe1qezCRZjq20m/pEfj+vd06
xdkdZz5eGX4LSu/idqA+fD9FQ5onauc8iLxPnzKSQ8khV2BBcwYtwQzO2DO7/UQcg/ACzEAo4QQQ
JwDG1YGAdLiNXfRs13RGOAgUeb8QVLogPXNVPRQu6n9G1s5BTbQp0KQck7h4HeDlJEnKJS+NSbhE
Y9/4HjKE2FQETwxvTLJcQiPNl9HTbDXxNAKBObll8JrNOcJqz70raGhs2lth4yVkcAdneCrHW8b2
7NWh1lQzbWWHBrG1yFcVjLfEpVUbQuqix0xABRQd9G5zgPMSNzacpvjZBWCiqtYkmIUWX5KUD52D
qbzMGBG4Iy+fGBTtvKR9Iyf+bUwr/HTN3qviSaNEn5GpVQy405uOcd3GaSvIEdCrndFZmDAOj3NE
o9WfIUA1tseEVP5so4aF0AXH5pZ+dhRDSEPNnMSuHJl0i/shLSVnMUNd4ucCeo1wQH3ARVU/AbaR
GSFg3hE1BqG1oT/vYhBl+DAhTEWMS4ZPIFR+GgbNNos/nA47/JB0H8nyCwGm36O4520zXd9CcJEb
MqmSje3H30ufnpU/9K/Yb9V3qxPfhnrYj2yXD4HVf20kuAjh49/uClBskeczQVXxXOVnZhjpb21r
teqSVzXaMKXpweWywRbLI3qcdD1EvR8364s+Hv5d0fy3H68v/M+fIyz3VjLd12yczqE6QqVOyIa+
4lqTxmSuj9cbbVK6fDxkrPTPHwtqxgOz11ty7gmi1q6r9R7umerMjHID/eDWyNkzrE+vN7l+1cdL
P55b7wnRUr39tz/++DWptoWtD+dP2YCa8eMXmYYXnXXuzvrUxwvXh7//A+vd9YZ4Xl0uuiJjd/zn
H1BSOR9D1Z0BCsn9UtVfUn2NS3QZ34ctnO4GSYpad9vrk+vNx2s+nsO8xI784/HfXuMPYUKYVveq
RKqFpvz+j5uP14IwZQL18Xh9Tazf0sdzRa+V+b9f+W/fWS/JD8kCWsx/+XWKxu0hG9PHymUGh87T
f7BgTR0KC0vdgLviLzdCV13rc/XMxHAMgfnCK6fWGirdRvn4+e/H//5n7p+/ZX191sSwj6aSvay7
C6nJeXeYr5LBhD2yboUVXKHxfr27uD6biomx3upt+vCCrQ/Xm9UD9fHQBNBNvE9z+nhqvVcYBGuS
0TPCXUdy+/HT9d//u+c4YxhpfPz6j9eYUj5WFbKv1UMX5wON5ab4ZQiCX/vKCI5rX+4PAMG/RDL8
CTv4HzwCSRTEWtDT++/xCFc6of2PbP7XJub6j/5oYgbWP6QP/QCgATEY9keyRiD/4eGTZwzjeEJ3
MOlT/tHCdOQ/LNeWNBwpUsRvcMJHC5PYDhqbnuVawrT+s2QNx6ZB+TuA4/zz//wvz0UFT7RH4JGv
AT3Gtv/WwHSEE8P2CqMLc5y00DuebG0AiYnkliq8DWXERmnBDuu7n/NKUZgFRXwyp8fEUJfUGKdz
0eHUwwoeHkxfz7NlOe2njnJBjA16Rydnt1mhwFWA6OMs/YT729vD0NTxdOx/Q5OmBbLQ81iPv1CS
JFa/gKP48yv54+D9a36I7Zr/9e/kk6KPbKLQcGkeg5uofnx7SopI54387wm6qJfZgThj97K2pdcd
Jh2U+jsmSicSYSdh16EDVVev5m/rpo5b9WucPNmiToVlvhShgxHW5GKuA4AXHQWckgkckw0M27S/
EGD0LDq/ZS5dfirIEWYv4z6sN0qHDAsdNxzK8OASjTsRep8Yumauan0dL/a50GnFZKuOV0OV5xlo
7gm6Ws08BhK4GRJ0LHXk8UT2ceaANW6yWeLQbz6vNByh+TiS7g/z9e0HDGftuWBU9M+L8fjxtGSS
t1nyCN5U5+xaaSNa0ajY9SZO2B+FloQTpvvR683aj3bC8HFiv34IyWsjBpwK9FCGzmt5qnz716Dj
omc3opTVqKForr+WZiL3qWYOxT2fWaEjpyMdPl3pGOqCPGo6CWzamK16FAM1IiZPLT8sl5WsKx9V
NmWXheHtgV36k1AD3Vqdee0KrJ3YVDBu64cM2uRfbtbnDPLqWxd7bZUX8TFx2odJv6rl8NMYwpM9
EcSdUrhhS3eg0zLR3PsWL4b6MUfnDKVe2EuXcNyBYG99D26DdWm/gFwn+lun3woP+HtUUGyr+lRF
C7TZ361UCa6p5XTYjTpSPNB5YK5DzHhI3ridQQlf8VwrqGsmldzseGohpzwHLHQjBdHltg4xX28q
YRJsrqPPBx123uvY86zqX9an1ptIh6MPOiZdes7jsianK53Hu95UwbulycZKB61H7lulg9chWAgd
xF7rSPZkIZw9rjCMuzqwPYMHQdLfFY5Gvx9qB/Vac6NwB2wFae+BeDV7wt8nHQP/gQeraCjjmDRe
Sgwtm2oU6bkjST5fM+VJz/N0yHxDyrMuISIdP18Omv1NvrwURNOHRUrTn/5Fly+EgesA+2Imyh5G
9ucobdgT6Jj76YEslgSHcXar+jw51ohp4qkOTrZEvsC5cfJTcJSGmsZ8Y0ri7MFtyV2GmvZodOpG
mUiAeqN2EGHiCGeK0ru9dVjCgEQ83eumGm1+9/0mk4GkVdsAMqBArZSvSqJMQ21B7V1+4d/755UD
tdD+JOKGQNQY0sqpm9lPxcAfU8kpmg80BMyypv9b08dOMQjLaRuK9prVZQK1pHtpku6bII3tMvWn
CXHvOQymbdH7A40jjN1xUn+KGNVfCUAAtc9mbyyeay0tqSpzIdQSFBd4np0mR3jRKDdCVa/OGDsH
G/sT3cL2GEZEJseGU5JLD+BlseQRkA4rnlUXLyhZ88OUKeISox/lLPxLrW+UfKJZO58zWoVbqUrC
jvVCybWvPrn5sA9rcBuEGz62fu/vcuB3jEv6aJ8Xn7EnEp0Qo6TtSnACWUCiLPme3tazwMo7lbpf
G+JlYDtnGT3HFRSuCey96LJ3GWXom6h5s9DYZ/bwKy3RdiI0OgR2egNcnja1kl+ZtOOstayDGakX
8mjKM0ACuiX4/oKAEfjsMUoPEgPISyq+dQhS8FI4wyWuDXub1tnnMao2Qe08FzaijJkxEtOou7Kv
NaQ2/EV/x42Kt7Bj8WXgtB7myBIvKmnaowhyQnFMsa9VtFwi6UJGJpoHywd4/bYRXw2x8C7tYZ+i
B+B4QEVBDRvu+pi6D1urbYsWga79EiZGc2KdePKdl9YCRIb6rAWySX3LAfE0wP6xbd8jYmeut7yZ
fQWTj7kEvAqDzB9kiycIjOZOojjaLXXv3WEqQFZp0cgA7rGb1W7iyxm9zDslUN22vUe2tOGIbSEX
GI2zfar9pju7xFxdC+eJ5sC0KzQlJnZeXSJqgJu2SfVLzPGdGxjWLmpTcF5TfZZW4d0KT+cl9vW2
7fpqlwU01iv+hTN3/p3lGDFJTUQRhdmyQPxqQhCf7d6xGWQQKkLkVWajD5rl9ykFnsO2+nGJmh7L
owkY0RvuKz+6OsRr1fSpD0xq9mvtTZZDcSK25UQ+LKrx+ZTiLcZfHd6rUCEdS+ovthUzMpM0eZxZ
IiKmfImH5rvfxMwsI2feGBNq0dxIkZSpYQH3J05pVBF+Mc77AEeTTg+xTmW43KIqkduszlAa1qia
BijHOLL37NVZjxagCx3D20hWIHBkTZend3Em5ryN2Xj2CYTB6mEYj6LVP0/pzuX2xcZqFRhqZ4gf
qCD4/4qUptZmYy54vdVVERv/ZKbNX+17PEt75dnt1pesW4QYbUdCGBOTymx8mjiZmQg6Nf238GEU
dv1JVOrW9ft9B46YhA8X6blD5C9L2cHpyvvJFvlzQfKVnX0RUlLtCZB0CerS/dA0D0s517sS8MYy
mJsii24X4pFG38o5z/tHE9vx0cCRdO2HN6/zXhIF1TtyM5/5JIel5WaE3HSW2lZyOZYR6ig0avuy
4+uHh+PsExQqhxrOsWvCca7nNrupqdi+qPLei5/Crhvvxyh4JaYTBdmibRtklkLnJJjuq5L0eVwy
tUAVOu7Rnpmu+4H/NbUlBu5+tDZxLqwH5kb2Qx6PR7cMv8ZJHhyravxcj4AOAXO+K4yG5Zy0N1D7
DqmkImPG3sPmQQ6mLG/etX4hzinjvV37Dp4SPnIB06QLj13gWeeod/ZFASp9SdzyW9kS1j12A71E
kcrTxGRh42Uh+SYKvlVuUAL3YQVeMOpuCG3nEvLZtXP7JKr8xprq2wBoPnE3tdwCb2GsdLIYzWxb
YqnfZvOWnPL5JSjzc4CUbd/1xq4RLceph1JJVP7Vp0NCz+cnhoRt3i7FV0a19ALJ1xVuiZyQ0JfC
aBnZJUF5CTJn3iOSEd/8TVNXON4immEuE3tQ/U1WT9ue8KIKR/qR8m/Cd88cwePGqJr8llzvugMd
3uTfAxkgnKN2T9uffOmfSmd4zLw4puWaP7gGc3UcOIfWTs3tIF2dXPfcrnVelJ7A9JDMjeBNyfk7
KnJ84Vl8LDznUIOnJjnn0V8wnxe+hpWY1jaDfbbJJnkfhcWpXJz90E8oBcMg3Pq4araMSX9N1d6q
I/G4EDYLms2+NWgxBoI8vrID+N3FEgNP/zapgFoq+zor7AF++k0gvtvGLioJozt0vOUdyWHoT/P2
wSpxlNhj5O1UQMvPrMz+GBrnog+ZGiY2ASxNjBZakWplN+WXbv45Fz0o/QI7SC2b41CQV5ViKLTt
6WWa/K9FFX4qbfhh0M2+dwzpD/6SNyc5vVSFf/QnNzg5c0g71oBm3Mdb7br2m3PXcwbr1Gy07fnO
aek16i7YZnRp/lLoJ5xOGBxnO92P1gRcse3uCDw5RXzLhyJA+JRhMotqqYPvqq3ntVdnUS91Xd35
jrsPI7qfphUtUCSSG7eISIqBQHe1YM7GMvhV9t/G1n7menN0JAhH4fXvjHrOQPM4XlGD4Y5amjM1
57vfq/EQ5cTejcChDSFvZRldjewR2cX4REYjZWEjdkWyPFl28kQLPdwIE5xP7P1YiteqJ0ArCSmD
gD9zHI43aJKf4pRhrDKfURnT9QqKs0lbnW8j/VKb3qYUw0jvJ1jORTpAISC9OO4AyfREhWxwSM1o
5M+DtVy57lePYXZneec6ytIbANLfRyt7aoRjHnPlsJPzklvCCueDl4kHu3PH/TjWrMO1Y7OkgIJY
0BXCLp3Soj4tAh3B6BtsnOpsOta0gDeZV/Y4OFNk6ugqcWyc7Yx52KxqC36cU+8c0yp3STTshcZ1
2FHKR21SSEYBYd2qfHS8EaW99TBm1OMNf7PXOP7RLfw72ZANLkrvalT2zwWuWxjpXZU39JepYiIu
kvjot/Tfcdhg1Vt2THgs3HXtV7+M7idtXisRxRPusG9i/ugJ871JLPuuMxG2SyXfXKeyb5nQLAsT
MBgd6GnVfTHVL3YeETbgGbhoIqLK2d9oKdCv3jihBGfwQprlsdfq0Qq+mjTdiZ2d8UQMeoMRdw6O
hmzyw+KrakvP+XNW64+UtVAEybYNK6I+JvTIRQscOctJ8yjEfWnQK5xQL+/6trkLepK+Jp0vjbb6
WwRCYe9Y9n2xsHoxhbzWhveshHNrNsGPkHmyDzR8KxSrhKuIwsuyH4D5vB2DrlfPNThy0KxTWM1o
1BHcFNS7xHkkzM5PaARPkUM6dGVig3EF4DDgTAYDszsWxyWicoysYBck3Z0qHEpB8KvG9N7PCWmZ
uAYi23qRDT2Qub308fij6lRFGtlJOm5ylKMXEs4dbfddmhCeOOqiBD3bJhvVD2L1bmQuf5Tkwjk9
W8RSldGuBFCms2GkwSRHsvzZlnNFmkhn/31U7fzZMKg5AO3ukvbsRB0Vdy5APmJz9UKmy5mYHwzo
bXQAvL1Fqvwm9pya+Ys4igm3UMD6Pvd2sqtCRPBNn7h0rYlUSNKEuXWSkitPwlUo0TPTtJpI3KCE
93MUGI6XJftsyY5dF3fHYQImS+zeI/Fdz4WTBNsU4EabgR8vql+O6H/Z7EXcvLH35sH157dhavFU
pj4n/fim+uBTwrxpMLI7OyVADDU1oLBShoDY33wqeHNE3lRMYHJkaHwFeHKCkn9vKL/AcVR/4hdT
NhF+um+D7CtOmj0Obql9VNPODCjyOtidh65DnFd2r4kaizOinYs1G2jnhSzY6lJDRzdgEInCC2ed
Yxfd9ezlcAVX/aZQ+CRjNA9pKraz6eDtBuq1dVndjYHNJcqhlKNkLLZonnF6VMMG1mnK8LNPUD9X
n82I0YzI7T20P/yXMVE5Klzu9P9y9EgJ054pY+xbVNmh817pIHK4TiAJ5qra9BQkc7+cYzP+WhqK
66tRXlVQBxuyUlWlcthvZUbFwOlAWYCfUhGDAFOG019/kFllfwluBogZO4SSyIIZgnvocUmZqRC7
t/hoaD1uDGm/uQuqmzDDqDSWFRHeZq2h3O8qzj5hdser9cugF1BP0IbJ/Qp3ses9eCZqqWLoAkaR
6KdtUg6o7V/S0idCLHyWDnEHkww+Y6uJUHKEOCrK8NHAaONMYQapXYt6enVfL8FPyPgoHp4kRJ4+
BQ0NUoYk9kJszRR4cZG1IUMK4pBc5cpNdzJttOotjUcujj+wExGMYKM9c31CZdrMZi/PdQLB4UTw
F59bOKIJykoyQtowBAPvzvTdanbk1YTdoRaEHvZOQpqF42M0jyPiC+W+cnJMWqL6Lm3+YCNOnkJ9
RjIJzveySq8xMqTjHMa0T2wuSEj3I/dFDVZ2nGR9U43Gj3FsucZ2bwkxRUnln0hKuG08ElfnW9aQ
oTc+echUNmaS47G8rwT5VnnHLHeQvGw82X1410whDbsRs3XgvGUZ9ethyebxndIiNuonL+01YXMC
Ulrjl2ZUvqmzALGWgflXXhsG47OjI86lep4snW6GvjvgQslVz2WUy3fXRI7adSyiC0ktGwCWG1Vn
YFkwSe/G8J26arjDmPVUd2F0UlmYXXLUYP+XvfParRzJtu0X8YAMBhmM1+2ttnyaF0Lp6L3n159B
ZZ9GlrpRhft+gYJQypSUFPdmRKy15hyzMupTVzeHRhcXITnNp0U/IjuaXwjVemJSdQOYBLzEDX+W
Uu5dtKVoSZxHJ61eZSgf4mZtO91r4chbwxCww9w+cqZQI6RPlTy1Nk8LxEmE+uIxqzeJjwo/z3zy
YQJ11iR21fM6ywHDitT/4lPdGF1Eq2o8O6RBR2H706oHqhaTLDM7O3ZFh6GlvZnLs2YXP6s6/1Qo
aomZObjTt99BzFk4v6CyUpXft11TbnukAXUusKA9Ga4kprMwfjXtdPWIy+W9iEyJd8+4wSjAzluP
3xNyA9SsyM21MKDUxttoYNdQjTHyZNjfOLCthwhBR9cEnys3OpIzrSiiO6xTfXSPsMeN3V+iT+6g
3RPdYwVvoa3vfSrOiGQBN5e/DCN7Kpbf2YBh6BbxJsPMBQQ0WllQ71YNr9RaxUR7iBQ1ae5dhV5Z
Yzjsetn+sOR4RMRa3JXmdQwigVC5PCYcU9dYcP1dnWtrRxQiehh8WKhLht1Y0zijv08FAl0XeSg6
j2aKaCHG3gwr5kwoB9ooa9qKqO3p6rfGMTD0U0StYFcmu3T8avjWjEEeS2iEHaSu/H7NcKo7wtFD
vEBcZGAm5i3I8TgS2IsHu9g4LVEOXjStRxEsRnzBTh/wlGZQzX08tbt0tr4Uk4kirUwQFpZQiBS2
3UgkdNPN5uwDDcEGwQvKOPc7+MMZx1sCU8zBLDxQm7sZ9FLiCDi9mtR0d4OsXhOs+ghfrdYSOzOS
r57DicboTQypZXpXJZogU2P+lpajsSX2islqn+O6p5TYeX2JQIHEMdyJn5qYkAajeaz8lJCSLEyf
RsIWxxEoQYOiaOk+Haqi+Fq02Qv5DcUunIofkrPu2nhI3fBqlchAphxveNj248UL6x9tGOi1jKS1
LyYsu2Sfq6vPIZ+z1vw2ZlhT/BirkZx5I1TedJ/Ncj7rIdgYmYivZbk4XTFXi4k9hBU0a71bGEK0
TgBxrxTK9j0xCPBT7WBY+7M1HepDmo3tHb4VemmWvQo75ZKOhBx3IPy7SxCyp7/skPgt3eZynU40
Kklihw7XILJtgEd0iy7Fn2g361ki3ywIRe/8zSxTMh2JGF1lfXw/GdqnAhmfhxBpX2FFDnMibEvM
P0AeTx6eGb6vHIZNkJMlNrt9uRljPW4yz3nSuFXOUWCT0hifSvxpZ07JLF9TR763qr9F2fijpC0D
ZN85qTK9T3OY8f3cl7vSN529IrR568fqG+or0kk8/zX37Dvkfd9Gej/nilRzlO12sxsHY6Wbms0R
bQvLvR2vvLqJryRErF0xsgoWzRuZoPgzBXxtCkfigLzsZzw5BJ3ZdKWER0Ugfc9BAZU+NIYlr8vQ
X9K+3iWxhaiLd287puXjUPNwj659jPpquDMN0Me5ESFpG9/auKouNfK3lRcQ1yNHJ9soLFW2YZq3
cJiO07g0K/Ed48e3W9FsTRGiVSFQfmXHKGumyb5Flcqxtcaap1aNh05VHPdDUBOQPNdxLKfHqbhB
9C4gWJTdQ5SbQOYERp8W6aV5DHPpHPP6Vx0YA8Qw/8dQxeU+LmaGGWQ4RJZxUWYfnZX32WYmsm8S
jvjKqOZr1zgvg7CLmy7vcoAjsII5h2dgZBgnZEGCqKVg1ET4FPkZfc0Tequ8tD35qc/67bgXWrPN
zvY6PBJm9UN102MwxY/E0V3b2f1ssnsksvucGKOzrwZeUUUNStI9yJHoZ9Vm8qHEKUS57J+Ijepn
BpTIh1ZOGREYSUk/klxDJGoHsxij8woX9qMsgntaR2AMCNR1sBg85b3h75zZe/Z1DvGhKIaHZoh+
RskC8sJtqye2+CEBIBOFNLx4JElUfcsTkkuXaeEmGkZnG5n6c+QWzxZxFTd/JCYO/THu9Sn4HGAB
BEovH+aBrAWqup4hmCAaPIo+lUwJdsH0KZiTcxvQRJ1L9aWz7McmDkHc2QZnu8nfDp1jXzlBdLBH
aEYgoI3y6iEmPoYaCBe9pfoDcPzp2A/YU+hjpk5sgEAc5AoD5kklSbitBcocZYXXEVee4wTe1iNw
dB0VM7QZ5XsbK0NDlTg7kALIctPhbsA3l3nVnXMySEBZxX5FIByJPCuh1KW8JowlHhupoMnQAneX
ahLS/WYOSrkm6sIjtbb5KQ2uEwf3ruhjf+Oa8kr+jsSON3/P0MwlHZZU2y/OpHV9JqrKQwSywAvc
XWEkDmsiPmzZuffOMBUMl0g0FFbsMsizjHWccCoPyVNHUjaj1UWDPJHa6P/yCyvbKmZ2MPIn+nXJ
nT9n3ymuwj1a/51y9dtYEu4oSrzysiBgLCAWRtU/8RyDRY/gbphCtzyDUt05RFJmtrwQffWYJBR4
yWTzeMb9zdPd12CM130zAd82vE9V1r8V4RBeEqbdGx0z7RRFAiZFXfqsqpl74FQ2WjDN9JZuCWUz
zFkfVahrgo5B9GK307F0AEn2WCl58cZn5XxNwvkuymS6Y/zWnSyHaBW2EpHk1Q47p4Dk4bjAjhlL
28RTooEfju1c5pu0LJ46I3otu+GgJSgFGovppocPHWe0Z+Ju6dsveki0PXKX+Izr3RFC+peCVvWn
sJd8d9Nta4TKW1zdwV1mlsO5beUmrkG8hIPLTj9UWz8pLtmSSI7TqTmS0mhtRDQ8om91j8kzyUnz
Nsbw6Q6IpjEnjLvWDDsWKkM8TIhO3Um/JKlsDoT4ik1lIrMypmIvhMnkxoy+c2yYN60HY0Ao+yGp
QG+iabRXkcUJBEYIJZwCJG4QG+9j810PM9HgjMWARxfJj4BIrXXeGo9t2iruiwruVZIOWwIAaTbG
CBNT9O7Svc1RCcx1Vo9Oxm6go/lOUhCyaHfrXip1kkCg84GDOiZqGAlCBJ+S9lZ3v3zO5g+zyPVd
g701XxT5M6KHKUE424mOt9sDcr8nu5+qQ+vTlhsCu7l1pvUtm6bF7G3cmg51JSf+i2GxPfdpG16r
Mjm4FfR/OVSvNVkFxHCJ/ZBb6LmTfS3UBZ4R7W39MwnfBpUcM5OnqQRxRo6CCeJFHoKBM2BnQQaa
RF4Dkodp4cWZQpzsbENJJGNbxN5GkgVx9kxr132K5/IX7kuOyG26Tmv7i3aK/IftZicn23ZTXVzj
UMWrwe72araqPTxk3BB1ep4za0M8eLibHUVR5HP0HqYVd8rjAfBXGQqatTGb7qYvCICpI2OVDsNj
4bP8tKO/Chwo/1ODTiKyg29qIpUbUCQMo3i+glekDT/pZAe6/OKAzNrFJLR2XUKMJoUD4w1AEVNg
HNOy688WeRhd5ySXbvwM76c5mpyN1q0RoawNzUuSkSSWZfT1CIkPNqX02vPQGyElKemoajK+0jLG
v5TND+6QTJt+mL9x2jBWdf2Wdi6CzGGZCpEUhveP7J00J098lHv8G2x+k5U92Mv5xl3SFpoaFNYQ
qzuXdjn2Fgrs3k5voz8T3Qg0q5JbkbgHZmvf45r8DfS5MWlO0D0iyg/LJz1Ue+KkGnkcJJNg/vlm
V+bpY9TM92RN9bfOoEkhFS9nXM3fGFdekffGP2dlHqnx2Myw+pJ8u+GAA0NoCi9m2eC4d9S3uEEE
0HnJ0TWL4M6RHXsfoHdKRmsbQ401aRVd2TVWzNram+vWvHwWj3RSXWsiBKRgrWiwi9MkcLC8dMW9
CGmdqAhSWlp5S+h9eWDqztBY0NXOCZakz9NsDCsnbSO/OXCEN40gb72NL+loJU/KPBEcmF7ePxjE
QFwc5VNZ9BjqS94LDRoODrFIkZ0E9bKmQ0DKZYefmmI+ysCOdY1XnGdFVmpKIIIq3a9RoZjdhrN9
r82KVZO5IqoBJhFNZZ7b0fkctPkZYW2/icPgljtx9ilLea1bhu85xBNs6w46kmXSuWDGyEYWLwmO
jOlWMyI8aY8D16S9hJUZgzZNk/zcue5KR9Wz3U0KmT8xL3TqMK9AzaXp5TliXzmgK4a+aNfRANsl
7ZExq2S8TwRxcCNYMKcYb66XFvukwdin7WFbcQzkEPdzzGfmlvQxh67rtzDS6A6VAVZ514GFa83+
Npw4oNR0iKQ1nNGlzHudZ/tA9PEdsPlHouroWs+9wTFZ07hrJc0vNNqHcuzxhC6Tw4J43jJBZuiK
o2786u79g6nibQSEvXfs6ChLuG6FHZr7cmSZpScn0YXF9aeQE5U79fneJEmQmAIoW7nn33VmY9+P
aScu4WKPsGm52n1IfUpy2cpTM55TW1/sjFIgz+v7oEfZPrqnwuXsNLZMQKbg4OU56TvoCaZgPhMN
/xpUjnMRYYS4v8H2hKT9DZsxwX1pSVSjF0wbf8KwIob4U8Fgc0oTc1v14jKOLExFWR2N11ii3SiN
rN/Rd17gX2zuwsbVXmKn3KfWyOStRO09cvIOBmJzLN3Pj3baemtrti9Bl6gn6LTfvZXuhHwtbY61
pbE2c8JTJtgKl7j1Tp3L62Mneh+5WXaSkboPqBFq4VVb0kkqIOKpcXDG8pedRD9UZXq7CuTFtlS1
3AK9gVWVSR6BuSj38KLphjnf0kwjtCEQHCiJvDcNdWlqpCh5oI5e4hL+GtFdavUV92HwFDN4jGHc
cSxmZUxfKmhwd4i/BDkewgluTEKo6HLvSO3PLsPCzxh2W89BvmYjoVlYTLtCiXHdZPGhFLzoDdXC
Ku0ZqEU139IF3k6M7q6dg/uOARntu6kxwCwhD8wxMLCL3dUD/oywa87BLIitZkvoTEx0dUgPpWxR
rdPuTrFg741JpTvRjVyppPuWTUfGgAyrOR4YTHZBWEEu8uedjiJ5MElK3hhT/sX1nm2L0ZDZJ5eC
LMeVn9PdoK+ucQzZefY1SwXVNj0g3U6PlPw+WB+mMZZG4FD7YqEd1o/KM6mVmiPdFkAC8cA9E85p
KDSteMYR1MgktSXmdJtDzNJx+lAAphuqMQSrzNOqJeEs9gChYpwoel30fh7if9fyyEwxSTBJ2y9u
4hkHE0Sf30XGrXIGsB8O6+6c0TYzPXdbyDJ87t0Fd1LOD3Jsoq1t+6gwC9ISO6fh6Dbrc9ZFRALR
8h7LGKdHK3/oido+JZeqHwprn0NIRqw2kcJjvSZWjDNycajq5cP7/8nFDNjCGEHlaPZE1voMTK2x
2bxLkN8/vKsxkCaAA0vNkSF0iMaotuOMLhQqpRMVBwOfqODAGlJPoQ7L22qJyiNpc/mr979//9AQ
FrRrDQ9czgI8f7cD6zGn9Wk19+9u2Pc/CmhH41yDPbVI2/Cnv4SpKiD7zwypWDNoxCftjlPndi70
hkW5Ob2nQKApRAASO6AeBpuKb8mZfI+dfP/wSsbnRCQI6rPciJ9V3ZHH27vz7z/SGsPr/9dSvwfW
/UPUnKWFB6Xh38LdJczuL1FzZD5HTfQhbO5f3/V/Ymrvf8A2CM2jAnR/0VP/O2xOy/8xkTPzH7pp
67fS+v/k1DYJdSidteu5QmncIf8mQgh+oEayppUQpNHZ+v8pbA4h8V/11AjObClsaTkKfbaiRv+r
zhie39AVvNePuYNZLQobvffq6bmaafjg6KZv5BrbPGS1n6CGOWM27ESKggPLgBnSLgkTsQO+YjF9
SC4eipR9Xl3HtnMeaj974UHl0DZYmwIxFvNbMINt63l7v6yAAo3hMbOY5UhOjrS9T66ooXhV2a6p
ST+JSqOC+cKwtf7k3ZqwSvaqbggGzlqOup9TF3JKHts9wkPrGPcInEYH/YPhq8ushw6XHTV7mbEC
EPC28Tpz7+WFRvjNRVTZWwX47uDK+hmUacsxkd+1MAla7SWNK2kJbHQOgaO0SK3c6H62qjePHZqr
lA0a8IrNUMuYdhQfLQV7+kbSGwHt5YRDdsp2CCuK9TRW49ny0DqSLqS94VZDMWe0bq5HuiDbqGdh
cEf0MF9Cqy43WhnBWsauwTxDQJ5coi9Jv3XXg2UHm4DaSEu33sEtVZwTySLj+DMfOpTcwAbxo3ry
65Q49uGPd/R/kaJb//kGkRIJOugSm/ccDay/vkHiyav7oi/LY2nrZ7Mli+z9Q+o1DOjcplwFU4fA
IiUiqeOiZAqQOlL/upl/fy3QU/7U/vNeBapik80ooagoy/ygiReGRdOfgPfjYJCJGJX5F0JMJRxO
o7sPRPZi6PxnJNN/ugMfmCnLP6sQ+SkwLA6+CPvDHZg715qb0E2PjRHRM8FFzht7qWXCBbnQino/
GWTGxWg+V+VimDcasEUgj0/8Gu6R/uzr39+HBUrz8UYoqZUJxYX1wzTxaPxpDohN4GVZ3qTEu3Aj
0A/LdUP4AFLudk/Khb0yOqTyLi3srRsn5yFPZzSoyOTiGUWy7Yo1qtuf/VhqkFCztYfiun//US6I
vNEWAslD/PT3F20vF/WHc+P9NjpYQDxJyqCrlgDNPy864AnAgxtz0bqG/kycVRt7SOZ7eEp17FrM
fR2S94YlToV+UhXwHEY+AzepzYJW34/KnXK0PS3HBqN4cCmUERq/pD6IvVFwfAdhQHN3nVbxt7ZY
Ei9Fk5wgwDRsrdM33TV3tFC4ESL6MRogTXynoF0aikdOru0W9dLzP/zGyxvjw2+sFV1B5Lumlpb8
8BuPSZAi4jAjHCfD0TY4/9VVRO0yvITeLC629rY6RzBjChmf0DGZa9JifUgvLiGSS/Ve2hSwfZ/R
36PdZNYOBY29ifBhwDfTzz2zOcrru86nK+2WLAK6RNaap/6bLgENOl2VnOBwmLvc6d6qYpwPNTQ+
VK35tvLVOgokYir/n56XD/GlvNCOaXpKSVNpPqoPz0tqNQqNLXzDttbwn7uBWz7faj/9Rq5et69+
5VOxyYVFOg7n6g1tTkSfW9UEHIIbJMUIIEjjAzNLY/DuH16S/3ZtXJ/AQeR5MDY+2IfqSqd2WyP1
r6aDWSfqNKcFcLwFOdm4z6VBRTsbDnmDrOaiR7jlYgnIAyoeG7Leeui3BlXBquzE1wbXq5ynZMHk
PfC2BJDeV966aDG5WnP9y5Gmt8rF80woqZOfPc+5rwJSkgxBpEyBqGxD5/u+QUoCVD1CeFiSjxFH
XyPpu9e//7Wt/1zCHFQTlqUt19WKlvRfnz16vEMUuGV8nF2IN3RU7mUz6zV+pmqNs+Ehr+yNzNv9
0FJh+HwyTwiZrCp8BLWYHfIIweA/XNKHfUVqh8vgNGpylHEwBX+4JBAucElCHR1DcOCr1JxvZujK
fZ3lxxzv1jFsveQQ9OZZaI+YVFXfRYruQpNZ/3Qly2P4x2P6fiWOxSxBesqUjvXh/RozdoXqzGPa
Rv7akT8agPPHxdeyi+JhWAvWIVi0wWmm+UgBuSmKsDwAKhpP05C6awB2L+Rq0alAi7NzhLMtSKr8
+7tlL+/L/7hGEGDaZedjNVnu5h92sM5NkekXI0tJ49zp1tKnd4izLl4N4TVfEe2B+czOKoK/VIbf
VD8DmB2EeedE2R0Hyh/EjUcrr/yRODp+Gi3EKoB7+tgDRWqkwcaPmGAXWuZbb86AZAjjpevCal1M
ormmI6c9r2aOoMp/vPsftoXl7lvaY0+3XCVc8+MT2U9WElVYs46mhKxQQWMIq34iY9YLNm2Tp4xn
kOoJZgmtBfi+SDtYJvZEA7cpaCyq4TTkB5XExj88M86H08ZyYYJd1nVtjzrd9D68QXuK5mL2VXQc
Yr1XLX3JJi5i9vrp2TER14w4btdRMj96vm0tNzBkMBWJnURQKGiVzHjzVjUz3U0zosd1dLQpShDU
UkzWYU6b3Uwf31VDejMZpexUj8MOto+18lD3R6ijnu2lTdPNsfFWZCQE2H3DALv9MZIOtpWz1a19
2cFvE+ignOwBQGC4mwoaVgjJaMOJkHidYqgvodf+8DFbnZOuuyPEloZ7z+vYJofKKds3b4bLIE7c
apTvYXrQMN47Hei9kcwILws0Ce/kKp8Lefj7t7X6L4sAyivKI0WFpM2PODqOq/4wK8M4SI4fh4FE
x7Qi33ae+cXTjjRNO+sffO36a8/vc2TXXrrDXljCCkWkC0lxz7jbBow7QooBheWEGcN6z9xMfVEe
6yL/Wdiy2qGJ+eSnujnwPHvrQNfORnDMxMY5REcyMmgeJT4QW7O8lX0tv5T+M6Y/ZPviUjhpuqtn
/TkOQpcxkYiIKIadN/U2iVMNuOlQoPcl9ZGz07I+jOeBbhgTql9Do9qNM5CpG2DJZlCIfmpAeyF4
lt/Chq5LOkx4HqgXbIUpo9HBoU0o+CODxg7ka8aIVXuwPNjfJaypzYD+1QkYMuXFdOOKW5jQxW42
ivgk55HZu6N/l/5ExAc/i/vfC8yfRtSPUeQ8BB6wCxsEocNZ9T94gabOQe2l3CUjajs8n80t8XOT
5mpHn9iayOVp8cPTAyGIg4PMmD+7KT12UMoPoWPROVeCeUeRru1ENiumF+32799C76vzX1dGz2Qf
57whPD5+LAoiQ/AmMhp6uMtZuBr6p8wPgm1hsrcjOFoNPGZoXvDe+LjP05rzT1AVX6eIY7ICabQq
0KDLmagCNVOA/cPV0S/4sG57plKeoHRwcEEv3uw/1+3Ja5xGjghVvVrIfcRIfR10iEljlex8UULX
ZnR9NmQ7nfMsIustBkYbC5Ayy6ZHuPXm7y/I/l3Rf7hhNkoZeK6UUlzah1NpWpcYvSrhH0Y7FRvH
bpLHbOTYZXnHvM+Nz/zVDlF4fgki1NpZ+VOnonyziy80EE2a5Hb9vaOvaBhhdhhmLzzL4ifHme7s
qyFHF+9C+I3sez8DeT6ElbfD2MZz3fNUIHC3iUN5JdeUzA0A2X0yBve1gu+N5Ls88lJe47H5URAi
dAX2UB6adr73F/57E2CkVdzJXRgE3nrWvb136+hbHYfhZXRQhyRF3W818bc4qVwYU+q+44QBvpbr
7JmnNdL7bsL9AnBGqMFJ2qM+VHlw7lJ+FErgZuegyVzFZvCo3dk7MvYeEHwsGjU/i05l7A9ru5jH
fdg3v3i5ScBh+rXD2PPDBjO9TYlUP/UZA7VF5pZjSTqYtrkWSIDORRBZGxXK+Fl4X7jZ4dXOh0ff
lP5OgfbeBC1pBC4FNJucZyH6x/Lrp8Hw6tM87hrmZSCiN9HeDcTGE2V9ZkP9Cst4frBHpEiKlgR4
W5B/Q+ic0qVzgeYk2ltF+kVZxniO0i5cDVHGeTbziUbu5ZeMnjdnPTAdWm1KlHRXLCnjOUPluqrY
fQ+6c9mxwCqvdOiHe4Ii3M+zYC4o9nXYT8c2E79wfovHLo3f1AwzeGLauPdwMDPrWPYQ19szIpeb
zyyCd5ll6CvC4mMztP5dukzp4RdB3xwHXkmvh5ESC3QTWUkT3W8ZF8D9HuFYrCVN0ftSZBgTCLny
BeoyqhuxbwVP9Zx3ED4lKELb8BFxFuo1sBjLTmV+1wwjUh/XRp5rMo5FVPDFawENwWcGLh1pdIyD
9z2UCONwQyYXDv2LwRRKdkYv/ZmymaBSRiJ8J/gdy4DR4sMiWYd50R7devgBDL7bBwb0ds8p8SLj
/900KCBpXlyl08D9VEgPR3z7ehpe5IzRg0NVsHHnbtNXVrtqKKa2PYZJpA3uWeqGttDQYFhs1F7I
+mrGaYgoBa6JiJNd5+bGxrLaBLENQzkSQMaDG8kHYZM/TsQ759SOWdBc4L0iaJ6Rhp8FpzGr7udu
+SdcdVFpYT6YlXUOe8rGloHZ+6G7zn3cZR0x0FaGiNHF7Jjk1p4SRxwLqMZAR6xtYCBGKmuHM6Lq
xLZW9rjHgIXRXaaffCtnOtiglU56Hd2nKVPUuWH7sr3XgvHXQ20ZzEgSAnn8wuyv2pqsV9vngQzF
izCC8VUsQy/ZoGkSHJgQMYcgzvqAnHdCvBI/8Em9Aphdemg+bch2yfjU55N75QxUxpmPaNaZMQzI
m0bffzWz772J6WeWvrMZE80gebnoqCGOPEXIExZIXxtEN2sg1PQ6bdJvCY2qNjrEfFRilbHD4E5M
312EABMKkGvSz8ZKxkW2riXjPCPOnYuJb59i0Ar20dw/S7xyIW6VSz9iWAJ0QsysiV6uYV6CR/XS
W+PVdwfY8yAHH8DZb6zlF8emNuyt3qu3Mu7GV0JeE+R+80tiiQvnR+OAq6e+eYKLSxgVfQrb+RXp
gUavpq3r7FUMccweWGLk7LNhtl9LhWPHKML+3NtUueyGUZikax6rXdk4+cW1a+SqUSI/5SJwN0QR
5OdJIFAsjMb8UvmS9Gq8RQ2CyD2lO/fJoz9hMbGKyPfZWpZYRive92Kwe2Z0xOvgTEUl6KrHGg7F
k2vgF6mnWJwtJ/4Kg4OJJo8rR8m7SUVbDhqU/tX8WdYsPRXQLYx2tCb8n1lP14Cq8Qfxdc2ucuzu
aDdGf8MQyy3M9EOfNC7vPqSllNlUODn4Pb2Eu08ST2l+cFT4nA1jfTMBoW0kbjTqcTxTyXBV/o2X
Mj1aA8ZajbW7MK0SXD7rUG/09h1tks9EOeAibJvTEEbhNcvTMzCA/ZxWD07IM1jUNsNv7Yys9aDG
67hpTumAkjICEVgPb3khX1t03FdS98jlqFW1Q75yipIYjbQz3b3/1LHBnUjIALkY41BvcX6EO2l9
lWPNWjU4oOlSE7co2WZ9bpbXuUH+/I4kwd4FTzI7lUKDoucNjeuFQaw15HgeznMc1w/4mIqV14D8
sHwLf3j/VGckgqWBXa0zXYOls8g/ngsXOWJt3ULa4arzujVTivQ0zHB7I7s2j5YuzEOAeQC/ybA1
lpwiz8XnkrrpGZQRnmyariTS4n/Iq+k6FPULSBDO0Hb/Oe3e2ozmDRWLvaq95G4MUVYRhj4fIpgq
Q+a4GBLTesd6gZknjfGPkJNX1M4ld934MoTkQUXRwFDVZpSPJYZdjU2wygr7KWSkLK2zofGGmlV9
JEBgOxBjcWl6aCe2OshqkfLN6TENxedZK+sSKhMSfXgy1ULyyzgC4g6MMfwSZe/bXUv2AhhN71mH
VA96Am1qNNYSekdMhek6mGm8bilB1bYvIdLZWVefTeKA3ag2tn4oLLiYpX3AtgQ8LVEWymqP4EaN
8DPMr1qGpzmjydXFZYdVEKNH4k/neWjqvdHHWzNBN9bHjksd060LNxhvqcw1Lixc/T0afjO+T2bj
MZV1uG0yZigTdvJNmkzrUvXJqW4cZLHjjJUvJuwblM1eMcNZMU0Jd15WoHYxh/KIkuHVi4avg/Fp
zNwxwP9Li5gUO893npJl4ME6fuQp8FaR5mTo1P5LOaxrZtG5UocG6cdaBNK6iGxLgOJT1NFm5JFr
2HQj/MlIthnrzHAny72btG9wGE8jO/E4ZTeD/veKyo+2Ex5XgyjyycMrM4J2mBr3lRg+EKGN79Az
8x9UpU9JhoDfbQ0DiwhgjonY864t72zVMabh7LSrSZWKpfPEkRpZnjtcOhybAdbp3dTPUFO79Nu0
9fPuWxlAREHhgtHN/hIofESjnx48mTzXtEZWptF97gY8Oj3bwJEoOPyDLQI15uvwUaYlpYP4n42A
Mm6W0QbI5D6JQEuYc1yxvOV6NSadv2Uq4BxsYUYoUcm3wLTSm/2m/DSg+Wc/TfCtpWzNQLGeh/mz
wDy6TYIu2kiyqDAUS3s9qqzdDtX0oxxsaAYpwEdZvsYDYW3IyBCeG/HO8DhO4CnYwcUhccL8EoHL
qAiH2qZ1gwbUYX1HqwGitliHYoTVSGriPBifZbsgRaY3ans0H5W3DxvK7XQ8etDPV2GC9Agbcg0u
tXkJKeA4VqgtX7fre6PYBGH5zXKx87nAHSc2ORow4bXPadnF7j62sUU1VZht61gv6FLAKwzuZkJ+
4tG4JflWI/5dI2RcKZUBVkMNsmLoDYM2w//vY4/qWxRiLVnzpKJiQ6bzv2L3utnBfgS4QGTHaqRw
IoMDngvNIF2Kt6grr9VkpOsWmWZtpN8FknodXCZ3oaBPOOYtk/QnTm536I9btuuaKFP/G2DiR1dl
T6VbHxDov7T0G0Bs0uSoNEW6RNSRwLHIgXnrgIVP05ZZ+SmPC+Lx7yBAN9lAdh/RLGGLpoheorWx
MaA3OEmO7gIi/toUWf6QefoQshRs3ASjbbx0A81e9Pu6DJ/KesIz4Tv1lREgj0Q1Gptprr9yOGLL
JnsKFLh+cUlCtBwr3wN+wQi1fHiPEPew/a0j4EAIdMHXv//F+5e8f/r7wzuDT9E8XfXv/zv4/RYW
wNv717nvjLz3L9SMD//1Ne+fT5UZLavQ+f2z31+I40vv9Ghefn/6xz+1/Ogh8QKI36HvHyzwuxih
431ZZbwUf/3Joi3FvP3zx07NwvpFXPL+h+/X+f5/v7/z9z/2x08JtHjCoYNc+J3X/34ZJmZ+DvIx
HqblWt6//cP1/fEjP3zNhxv38db8/jnLjw26/EU3NKOm4Irxhflsa2ZHp2n6G1PhQx+jDhjU+KZT
QDh90O1HbLiI1MP5ZNQEb049nX20s0jgWNF2MYZQ/Lz9cG97HPDjbPichd0uTKI3EtuuaU0btCkd
KIvtrpaJvanb8HVoR5e3eudtzTZpV1EVtFtr7D8FYa6vCrJBZQ4+VpYwZ2uTACIyhIF5UjYE/Pb3
5pyAXvaN7H/ZO5PmuJUsS/+X3iMNg2My665FzBPJ4CxqAxM1AHDMgDumX98f4mVXplRlmWa17sUL
e6IoRjACcL9+7znfObZRcuqCurxUzN49v754QVFcnfA4egGRZw5HMA4gyRbqvLXybPNXl4TxkzQ/
2wFJnJ2BHS9bgYk7FOMuOM4l9bkxzt8g/j1mY7JFT7a2TLC0HsLmhm7fxglYTWU+3iHdH465BS2k
HUwAZM5jOy1zCIj262C8KHAMdZqbh6qf/XUz5RylAqX3UKVI2/QQcub4pieSY1wkXp1AyhYYV5TI
DS2SclM6fb4aarJqQ+cQu4bxFG9bTmyEC4po3RjYZRt86NsuMphuapTtAo+N+ZzS6iZTx/8e9Npe
KydEbQ6z2BuOHpfOyrd/5NRstsO7oXCmQUNt4OMQ0CsjdYdwwiHO1Ej3Y6nbOxoT1D093s7CuC/G
JnwwgmNTDHf0Nb6ZVr+vTL2JM+RTRcc5KBmIRvDVq3Si4JKExS5tefeccPqorfCKdlDtW2nRySUD
sh+UJl2hXVjyEsKvyh5r7AUrggV9cK/TVeQsqAKGL7CeXe+190Pp5pCiBuZYzrvd4+XyegqRxs8q
Xi3tdADcl5YT9UOAbTFu7n0zAqkwOS4uMQxpY0UOVlSI8RR3qMPnCca3H0IJoPua1mO0diYiqZGy
rYPZSA8zCDi4+UxyPKFPWT6tLHoPgPeDfdnWmKGm9rjkITgJk8wJI7NPKtCq0OyBk6GBjZngCW71
omd4PVJ5C4w2ImuY8XF6qK30B1CZcleYzo9oksl+nBb0iPKC+wQNldXzitGZYKPwSZ6bdH3lV+vu
SGxblcyV7w2J0TT1f3Y5Ahcjwgdop9paS9fVB53ILdJ5QrftTWSgoXaa5milI94NLqygieWzP/4Q
Zmce+UfEW46gcorFe1N5X3ucTwSQfMr5GdVgfsAbTAPf6e6mYF33hKjOiHFRC8/fXEElWabDQ15G
L1ksfjBFEq0PuMJfcFXGKUqW3CWCng69HxiAPqBo1jHC8jByHTT8Yb1ls/syarhwweJcR68NlU41
D47ED0XnCPRDll0iiwColomA6fpsxFB3V1PTnm1RIYKePwOT1llpbZ0CEUOL32Jn5v47SBWEgfgm
2TfFS9dlj8t4YNLDyK5N4KGTdi9ZF19c9xNXeUTX1Li2M7qWpADC4S/Ej3zCYWiaI3yiuH+ApjWt
c1hefLS1dWga9ytwMBYNAaLBcqGU+cj81/aAAtmp1ReoKmflW0gknfmHKRfx4PSMm26f/tJRbMFP
9k69DslK961fXIDDehhzaggp3iwf0R11Pgp2gaDf8Kdd6Ni4y6GMR47NBYgUJcnzNS4G8gCRaILx
sWjP2XmxzT+pMUYVp2ccUKfZy7HjKoR4y/A5ttunsIQ3y4IBIx1SeJa+haazqm3iHzBjyn0qrTt8
EPt+hpEkQrqognDQKX0xgGStmSnGG79B/B4Yoti30GcA6VcBRahLo6WUdrU2Csff6qJ/kbQtnEb+
KozgMcBMAlhfjDAuyN996oqm2eUNSdXVlD8WWXE3uba5ZVjg+NYP5Tj2tlPqQijrezjh4ZOLR00P
xUs9YxmVBYYI+GsItCLlkZFSLziQfEdQIfWMg6VE0Eyw1NazeJps6qorirX4zjDvSZl7q+uO6YQz
fIuQTWDWhWs96YnR9Ry/yUz8tJsp2nVL62mePcSZlBQAjfwnRyU7n/D6ETeN2/jOpeMOSFrjs4Nf
uBr8L0ZbcmDBtnvXK1jtrvvmW/pkNpCEzGaNbb9n8ZuOcWdczSZt9oGFmj5b3OCzD1nMZ3aWRK3e
G2Xwliw0wcYsPjwKvUZBJbS1TwmPI3EzjN4LrJCDFUEP6LhDsxl+kQdgu0orATmGwFviW+7dSo4H
U4KHzxEMpzr6lgh8O5mjeoAb1V2q3a+aBu4uVMDkJ39PU/QLSarpmRCBnx5sQZxxyXquOCSmUbju
atlQf9MXDlKuzCR0IXXZZbNCkFcfCnvnlZw3gnSCFae7ctf7J8zE6MXREm8o85sAqEKWZtNlWKgX
1lBBjWrUk+3R02hE/tLpneEZRKexenJUReme9+0xl7Z1bpPliNd19klV6qUOOdcHgLnWunbR2Hu9
uU8FFT9b1cnsAFvJdOI82JKeI0t/Y5h9vkSj/YrQsSNU8feUIizLA5PtuYOAEavFukk3cbV0qAYR
FXBK2DjNZDqPsjhUcX+sS2LZsVKzcHq4TDZlhhAPGscrKu1sXdojNpp0vNpiArnQ0xR2cHFXJt08
lu8BczjEymztxw7q3gQb2VgdWi9UW7dAqZ0htO6XmxQgfb7lGXGiQPwK45R+W7ESQXzIZFLwxkoM
SxZmh2DCTQE8yN0CiRqBvAOJQStYMqa7NPFPkgRIcmr9YCtJv97SE3qS6Pz32qqnDU6nuXLKH/TF
8wZYHTIL8l8Y0L5DM3vXAk8kGmuKI6s5G4sRvAS7P7vUQIj0XUwoD7ifMNAY/pmb6IdbYVMkSMQ5
TURbYAe0742hSHAXg3Uee/tLbKW74BRj4Tpw2qFR19Vfi24ct3ZV36ehK+8b3zu2xKAQlREOu84H
rOc1zi6QB1X38kRmYoUJujChD+CqnpIiPEzm9DRGe9RzxrZr270nW3IHCVFap1+xtmFo2qY1Ka6F
pYmhNxgJqbDftI6uQduLNzI48dt2b03COJsghHdc0/bOmB+0iACf2OrOTChJRKHukPCdzdi5YnLi
HRh8gGPJA8QPd83A/V66fcHN3kRAD+l3dt17pL2Rlc3HJyzwtY1sjQ3nMa4R3ApqnLduh2jNt8r+
ZMWXalQvzAnkOjDCApO2fJqtq2qLRbKJ4qkBiLsSRCXizCRXF5PrbLQX9IFi2489JVeIV9r1GgJP
6+SOiKEnbfX0Piv6kUzeLeMBl8FzsUTc3Kw4tG5pSpepF29lTTflry/qnvF6izjI9isGS6A7V4Vh
1GyxtfMa28yodEyGZtcRx1wM2MbUXJUbLSrgr6Bh5MFL/G21hEzdHvyYeA2RUDpJhZlkefCiuSKb
EVqdq0198pcHjCwnfzadA4AqiK8avlmFbRMml30aiDgigoQkLDV06XnwXkmMYU5g5PMH6lxSdbR/
sJb0nHpsUaA51SWCwnu6PRgLJfP2f2xXhFjQECIDnK/BCnLHRp4yW7YnhfP9lC7/h8eFIao1xGpf
gakS3dScYtpSp+H2G/7jz44ufHxsMGbxcjr67GqJ9bxWDp0fVZ0IPgBsdCOGOwMGmJUK4nc7I+2S
ltAkaywNy3OWTtLxd//59Cndtw68BhxFbzjRsibAMSxnWFqz8SyWGKLug0EzCvrl72/fNBL5QY46
tLfZiVigVWcA/8kWKE7prr2a80fsm/U2t4ieARdNkKigG9H2E+jFxMXcQz5w2ZDiABNMr0uzJ8Kh
pKzgCsAYYC4PWVfg7ryHTV2dCgHmYDWDnEnrKD2GpCzsaQcd/vrL5fzOB8mgcPycAwe6ooQLfCIs
hwhsVfCbMOwmPJvz5+1BslVsRtpWK3uJd5pSCPMFTCzUvvfSK9Cg1gSHUsUBJ4qBwY7LAyZDJDOM
y9WhlXie1WSTQUO1PRiB/QEiVR2DNDug5YY5kMXfGq8xtk7J9atUsdMTprDbA/3sjaV9SuWBwKYJ
mB0dDZhet7+8/V++/LENaiYpKsQCpRl6Jgb4T2fprfn9+NblNaMcosStpYNjJwR/6NfKcyZaaZCO
sumDFRAr6goBFCKaPsf37NvIBQA1wrX4FVd8ee6Hxzw4Z5H5BliHaWbU0+U132bOtSskq1d7dN4t
23pze9JyFPQOKHBPUdrvpnkEgWRrgtv7n1VM3fw1dvUXKGMuqj5+NBE8D74xPKLAfOvgtCHXeR09
KhACdrAK89xWozZG8+kL8Q3x5ePYkv0c1ua4RrN0LILybNDkJ8+XlrltYwqGatBzouT+FdBS+oKS
kVWpgv4xXTA/c6hbvvSPh45+FEMHnRzLSa1uX8/9ptkbkjP78nd/fGuaLxff7Ufe/trUyt+2o3j/
4/t68pTZPZcnu33f3LkBtDBxV2UFU6GygCQ2OfmaUcMvvDt3Ikft0oTpF7g+6aal21TUCxiUCoCA
+1Cd+tbcBMa5kFFwbolT2no5jBY4GGvmgo9GFzxEsE8QWcB4aYgHG2I+kAIgXdpHT8JZJmGusYsz
wgAcDKCuw191AaONPgW4Nqraf+aWs8xfGjvhQw0zqSSt1a3aO4vF4+LhWiY0eRNkyWYKe/kEtEJS
0VPclFUmT3CNz2NXjPcucOh1u/Tu4pysOqNWnw0yz32F5BMT1oFGgo3/qnnh2O9T0zV714Wv5Spz
Z6NR3hQp2c6etp4t2YzY9WOK7oi9OKDGmNiu945377QwNJOmu45wVRsCj09JZB9bN4GuFQBWlMF4
SDiyUCqiuE4Qme/pRHLWV9YvHz76KYPt1GVMkqQjv5AOQYtGzFufPX8a3k0r6E/wdb5Zaa52RHl+
7/Lgzve6R0xJV0/FP4RbmmfQ2Zs4BuGU9K9DZu/NrHMxvuHHNCl+p26v3KA/cpx9LdrAZjbMoM4q
ph9VF7w1thPvmmUQ0FX+PXfHaxom6A2sWK0KJ9gFKsFWO3xhtedXrI7CsTlLJMkLQOir7yJyYt4/
5xCdioz7TA31rq+agZnLrPdIvn4aPzhnDcQlei+WFwMqTMHV4514wXGiTq6YZlKl8wSUpv+rrgYw
HDPGvQ7ZWuucmGMWoYEuuAVlkc3PgsNK4dpEWBXvjie++yWk0wXSvWauNm0XLbRiGjv6vB4nShct
FZRbzRBJY93dp21xpdVLlcvh3Em2g2EfdKcv5ThXO9cAC2WIfi3M9Go41lffSa5D3F8lYgBS/TQU
S4LjwN/i3A4bWtfZxjXMLW5xTprbJvPOU43j3mF4laEkscnQooE0vsQWQ+CyTX4YzkxaUGOcywaX
V6DvxmL8ELhXV4kzXGHdP7YevQrlPplD/57k/ZcySTA/jwdJz96VNf68qfga+OjPIMOsHIPbQgzV
pSrLb3z6ZECJ+BGA2HdqrRl4eXK0p+zCQk8UtfeDTPeL9oafoyV+akbyLNDfxhxBW+cCBEz1dS6L
Fq9kt4Sk2he/mD6LLviF7ZOC2MU005rcndbV6X6ggfnsLe+r/QJ7StLeYaGcm+r7ZHq8+8nPMcho
ngH2W0OSuE8K5yObl1aAzcyi69+m0B45E0nEAkHMLaroUIBDQ+D+wXWZbqVJjCoF9/0Um28q8Ah6
RidMH97cNcvPQS8CWNjC2DqN2dkJ2mcrwPXQMU2kdVKs3QhoH1qdRQboU+tB4zNLm9ktfoHcni+O
7zCk54VnHaATYAQvslH1vpxLRv3NOdHqQ+XkxNvTexpkGR5sa1VYZGoSQwOlDJxX1tYrZbgPyeg0
e6u0aYM29CjQkFvlEG4Ga7x3etyhCAzkpLN93zYXb2SwweH6IYltdnVQ0diGRPPa0uT1YveiJnpX
/rJm2S7M+yg5mokA2RfEtNbE98FEhmNLUukDMtHtWFP7mvol6OTT0JGNTud1rBeKK4l9pUHrFycP
qxUXIKAw2n9FczBaYiMhYqETPsqhe9SO8S0KgyfeYbIXRvb2/jrFLD1FvTUm2LTgyA2tHsCan6rY
PRCGxoHB3lbF8EaDyfHNX4ifSx0yIfCzp6qanns1v9cD3LDQygkDLi4gHvXK4OPpXfSPFg0sK/2O
MCTLnUcnw6Liq/ATN0G3TntAssng7LrURFHj9uu6TLt96VSoXDukJN9itHSrsI++zoPZbwlBLHLu
ysS4ukBxiG9FUMO8UjuftCbOs4tPSUT1d3CK74K+jqwJIK+mn7VGhtZ6EbMr3wWw370lqffK1IIm
mqaDDHbxJ2m27JlW8AgPYa+bj8iM8Ar75r1ZGHfSwh1Nlt1IdmbApBBBHNg8d6ZoKN+Mlt22Cuvv
S2RXT+234IibXR9E1q6jsb+eQo6novvCMEmsBxnUB6wK2Lz6Hl2bbVI9jNPRtvsfkeL8kun52nqQ
2aKkMDfIZmiWl79M2qJsrv0jbB1uStQEk2ywwyYvc/fdSLEd6azlalHqbJGGuGJyT/+oeC5aC+NY
g6itSggmwP29ltBdpthP79KwfY9LcNAgEMAX001dMUv+tBgKHHA/ge4tADsnrCXCYBCBMKHYGDjd
NrPB+ykhp6EGpQU6286F4PtuY/qAufvEvA8XGb1ZR6c4cO+D0RPPzQQ5JEOpVyGvsFDjEUkhmVN4
W35LdD9LewmK1/eIoubczB1v8YBXREfDftZxc3A4iBGtl8Lxc8gbjGrk65XH+ZJwGovxc/crs4ZD
HiJ7IjGF9dW2642PlnE1t0irSl2oUwrxbzcGdQPgP3yJgrx+VjKjhSK6fk+5mW5DDQTMVVl6Lt3p
sWGedwmF8i9e2tg7vCVEz5OXd7GKsN7Eln0X2vln3PvzJcJHcRyZiQ2h31z08hBUqdqOFh8v3j3v
ZC++k2nMz9VIi9ys5xIaIAfELFs6S0sMQJvrcLfYMKe8sA70zx48iXru9hBooE92sSkaN9xnrj+d
0s5BE0RbP/YG4FmaTdQS4IuGrKM/xlZyf3uwJpR7RojSXMzXgME9WIdhcSUi+gQmF14WgtUu90ac
hRLMV4/q124qcRnZDPGTa8gX1QjrTnfmM7Vq/+xjlDbn58AlFTU3Xfvs6comMYTpV0+K54uyxmKH
K4IqUUp7H0guuVi5xqNTvca6ghuw/MGLrWlnLTN8AkdXvXAhPNncXhtho+jOum6+T+aEfdWjmqlN
UAuh4u3x7FJckr782QmV7h279S75jLPKatODx4Ru7TXdvDYTxD9+5NyH/ohsThPR4GXYInI6wWvh
D2ILR1jtbQj8KyUhgw493v0pNBiuF4qf1jMYnium/JNJz0WF92OwH5yaQDXb3NhSQRdumHRLEEGi
typkeD0pK4PHz9xDw7Iu8cQWB74eMaNtkDmQjQbOPM2RIQETMWnzEPXO0QixGCWUE7m05FmPPRsW
7PSweVKzk9AItKDv0TPHRMcQYzbg/Lt6EyTU7p5GeYc8Rm24zQRLanQwRjlzkTYTgtGtatiZ0o5/
7JjxzuMt29cejXijpq/YdSrYDD3qC8QDmCjFibRag3ZcR63on8iGvUK5Olo0/qigDJgF9ltgcva4
GXp1LdK1GXcQijj5AdHBn8cGuhWB3Foinghtae/isfHvEjnm+1m1D/UsLnMHcn3024+sN36EYhBo
SYFNxou8pQLr2hW8Eeh1OLpG2TkvMR9TBBarYGSFmfWnmKb7uS8BTPagqEJwO2R2ktVEDedUbJsl
ppbUN7ZuG6fboJjihe3wK4sIoVV085A4jfe+jM7Lf7PL7it9cIJN2LwniMQYaybtAEAosl/qKZ0e
gsHg9Mn678C6GqfkAzbCU9UZq9GKI4QsGQovsnDZXAkKYHYGzImlWlRALhBArcE5wIJVeiGExZ+5
hKsSOhOtgama72T6PS/dkOSkkgaq18FvbglwFSUyzDTChGZ47l1WNgsJDEt2HNIEa7MTjVcAgo6E
uAL3mBXUZEbmveOSkVcVD1+aiPIj0fpQxhzY5kFeQgkKti8EQZ96sUzDJgwpmTwLVEqcOTHVjEoO
zsjJWhakdkLH2tnNEJ0cL+euNHP1BM76IMWPKAsTanAU1yOj1XMkk6t2e+MYMZNWsUW2RlriU0qs
cyfHYFMFMQKsvC+2BT3C5Ro3t9qhNTyHWXOelLVrSjaMaQyOia7bo4n5SrqCYU8/P+ZWfk2awjuQ
BASbyCdAtnRrA8i+/8B++GqO9Qe3ELw/A61nMLfh0V/yrCs6ebZdvdlMofaeVp+llGSXu+kTquLF
bTJeJgnbUKcBp2Dqi64c3loCYWZvQHXCzGP0aM56RK4kkHDXnmRCMs9fm77VtBXdS2diHxA1Jyqi
TdAlAenBSilPXF8pvbz66gJ9Hck3IaChxn1eiqOekdLEj2XdC/zj7jkArOIiWmYq4b7nKCIctw9w
mPQYukvxac2WsSuzgB46E4ltOtabKFSfN2v87R0rSkWud/qQYEyKOmyh82vtHkzwgKs68M8db+2m
bKtuUwlKxNyCwplRWaEwx/2Z+szDW5oUgSCjJnQfewJV1jcLxc3sZw7KPXtc4OvIHZfcVHc+uCj6
72vxdPuuVrUoNEM8rWAKEHuX1CB90qGASpqQD53IRlchRLCDvT944R4bBlWBDIhZ6apN2MBCEaW8
803mJg3Z23VGtlKIOO6uCjuHfwteQDW7mzXTjI3PeCpeOOszM5uTA7OXc2ZlFJu4aarsMxli82B5
NIO72dpmbvpZCkSsSFog1y9ee6sXu2FggFsWSJgi7gAIqpw7Z1Xuk+1CflkXC0oAAzgmTWR6hnDx
LHx16gGbN7LRbTVB0IsYcAYl5rnY/8hpxq05Yb5AoenXgPlBIDbRMXd4x9FFEZGeWasOB6z20Mym
+YtoRp46w2pMz+Qg6v6qHSouOOE9oyzUklFLjHIY6dXtO33SZv9aUjO3KdaxiD5kH73EamKlY4aE
fI3TriYwZwiNX04PjbpooOL0MxOaDAN1izUEnRXcYIPeFbSYBodOJ7OrVdOLs4fSWVkBz5E1cpMk
SCEGG+q/7C+p63zzLdYjiPP3VUJFbQLZim3W+YT5MXJG7gX3wRgEH5LtPjVcJBOvKuiMF9Cg4bqW
04fSnMUIDmG3SvmwBQS3ZJIURgYqs67bLO8Mw0jYgwHFXTdCchtReNDg3PuIC50iDzbaSj5v+8nc
LMFV5XGS1952vwNoQ1Eb8k9u7TsyOTkQJp8jteRY9l+Smc/OqgzQQlWJHRoRClCXhdr+ICyn3Hv1
WJxlCEaoxUDQaTXuioRDbmBTzgf5YLx6iRpPgyUOjWnez53X3bWNVncVM3cQyvnRz8rxuNTAXj40
V/DUHBwm8aHjQVx7ykhztFsMf/nWcOz+mqllwjNvmLWVG9LK5aHU3gchvvn59mD0+muSGDHJ0rW7
JU/gYsTaJJh9Ql5tcQg5A/F7TwYSypGN2HfTaKaHaMYJzjr6xLC938+2+VS7ytuxlrhnR0dnxCjU
Q/Bvao74hyZovoa5Za+bznpMwMBu1GRsB49NcrmozAXrkGjxxSApYiPV8v7RXju5E840QVidoAnK
b3kZQ2ItVEimPafZUfkrBE7mUQUHv8nDPU1+EgPR9wErNDf5YLZHmIEg7hfZraV7Z23Z0BE0nx6F
ARmMlAnDclKzWzvedgxgVMXojxsxhs6efpE9StDMx81A/fjoZgSBjDGWsnnT4u7pyEZfLEBcS4Nx
X1HJIHGgaMq97Fkot0SG8xOHXbDxCHlmNxzxe6Ed4rXV07pqAVUO3puqg5ZjEOVSjLqn7Jq3lsp4
3YysQbeFiPYK+KfQCUFAsx1HueFys3/O5XIa1T5n/xR+eMPd7zOXYHZPcdusmhGkHMqIY+Ez9aez
1oN5fShMkCVDNDUHE0rEEgmz6W2BogMOIM/Gaqy7/t0yMFxHlGUEbtL/5nhIxNJa5e0J1wtq255N
9fY+ed4XY0CbJqwlmhHH0O0FQ9An44hqyxzi15lCcEPpyl4PA8WCdJQyRN8lXAIIU6yfEPTGDffk
xqgEbiyNWCIYIorWkUYmrjo6CtyrKXwnEK2SngELlm2x1GTIfZTqNVUPQ4eE4KfAP5JCSDRfnZxa
P/lczP+qyz+LkqsJIS1ib8uA7LzYzoP+ObbU28RlhUcJksrfL0GzZegt8XwDB36xSLFkxcpgea9L
oN/NPYHa7I/BMbWSL7jou005YESDCkFZwjdVyt9PhcvRN2qhUGfmTxMDO92yYGO2LPnRfTET7t15
wx2t62ntg4MhUUOt3BiRCfqAbsHZ8w5gdbGKJ87x90aMQdAHKHZbyftu1yOKQLPPSt5NHPgyvl20
lHwYRGhV2vIz7Ka7W0sdGwnB9JzikUlUtODktDGEd/GXPiVL+7yL6oVykRXX2td3KYvMyig+CWls
sBHz29RmsZ1BVjdiPhRRl2xc2udkAfE5/rUm6uFkWNmwCwf5Sd4MwEcHswyRRandO+dcIqBwh5AU
U+72YHrgTJLcN0yhVgV92/e+TxrcIlW8y31gvQWeQ3MIlnaG/pnS0Dk0hLdfg8r8OY7PcVjZX2lU
oHgu5/mSCk8eXGdu1zFm9Y1Bg6oyYZtWTXVMXVvfOWN/LHoOfyGpsXewiGH4z+isK2KDQqIscPNC
SCmRb6Lt53KuQR6sGp8AlXjINyTWQVU3yk+3tAB45NyPyxXSWvq7CqdX2y7vYArcDxU4kKhd0qzY
d81WHOl9c8jRFmM9+szDcvW4ZsMiRZVoLivBGGZssywqDpFy3FLccSIOvs6gw/wcn7MnsvdlPeQ+
QXXgE0yTfiZ+9FJlzWM5iy9qSn7kuXdIhpJVTYJlo6tBRAItfMjBzw3ltTPQIXTSpbOfU+6K5SZq
Rp6oq2jsze5ihSzqh7gGao7ih9wLyg58t+TUTjTfTFbkMAepnvuH24YdcbY17TOmOSKbCBrdSAYe
Wp77s90Gn7UZHDMR4g60jyCjsWep+nvUBVyzXFymdl/GgDk5uVb4mcuwmFYkpQM0xMwyl2y+BOBR
xjJIYfOTnx5m6lU8h4fl3rVlN+8KXs5oBC+jYrlrTZmtDENBP6RW1Es5MTokwza4lYPqIaq5GcwS
t3RHq9uNxX2FDm91e+Vtj0tbehOobONZ98JgHI/9jSqinsN7e/EGTzMbAVzhbqVCFrkEr9XoQ7Pn
8r+BqG63SwyeEoPEnYF2mt4in2+MCUFrsozcmmUJcO8Ww8abt3yZ+2Fc9a0D+JJdpcJfuykAf1RW
uJ4mcQ+mkHdB+C0LGITlVMzlfvm6OSG1onQNNnmPVAjJUBs1fJKCielEylmkSaTnuZbv7VjgwCOt
qhjU7u24U/umvbYd7iSd3uGIWrr0bDpJSahE4Cg0VLRDSoNpicdiW2suigBPU+61fHgFe5gu8k+7
cE5tFmAfWzhZMi0PuU9HEQA9AjuPX3sO5bSdirMbwKdKlrN9YQCWrdzvbs1JJSrYnxNa0H5Sh/vc
IPmRyuetB2JvtBzuuPrJPcMycLPmBrDZuYCWTiHhfRERfU3HUbzIKRF8Ajp84EcMdzBkGIPz3Nhu
ukLe5rGLt0u7gpAOgOfNsm1ycVR40uc9Fg1jOze4zyD3c819rfjkwLCGrx3GGis1HiG+xkjZQ6am
Akgnurt11ApzbwGr35Du8SwG/aaWU1be+mfVk4+TxmzTgcm4PBmuEm/3Jp/Tz8Hmpm+Ft9cL7tXL
KGsbXBwYkNpDjMQfjeWMpGQOaRkv1+Nw4yNVveDV/rqt3XjpaDRYKNjH6tDD56du5CMbHec5aGp5
70/iZ158gjEbvzAGNSfolG6JED9H04uT+Qjncjo1VpvhfhbhxiXaaY2sIXuQ9B5AJdY0YTx/iSUL
mYFXwTPjnHU5JPaGH7HDKIw8CPedxR10FDLfDuH4mukp2YRthghn6hjxmypd0zyEwQ091Bys6M6Y
WbFsf3oJHDRR3Py4NQidCppwPvRdd7V4jWfpI2Sb3PYo0qHZtdNDR8drRrcUyOgtLK0WOHe7Q4fj
7fsY1+Bcw9OAGWFBDMdqGrY75Wj22JgCCHNDBfe+nHdjo65gjzC1TFn+ZDkobyqWb4w0hFMKW8u7
jhM80ZXFhkzp8jpyWnyaEXBq9CR/IX3+f9L7v6ETOh4krX8y//8XOuF72n2vSpot/xz1/vd/9f/o
hN7fAtOzXYBIbsCtbIK+GX526v/8L3KU/hb8Ti78z7B34f/NZCQvwI0GwibZipfx97B3Yf8NQtvC
FvAETIaQV/gf//s32kT3x59/o0/8Tk8QQRiCJWR7Ew4/DpvRH2Qe2zKTTLuJh6Wkag+kU48PQj1h
jGlpio/TLmCfuHfJzYEU7BxL4Btoc6ZtCkFnr8Xwb4gw1u8Qnr9ejm/D6RDMpALvRln6JwgPsUZ2
bdcFByyXQfhUJ/VO2t/7ya8fzBLkVkRqYQCd0OjrB5R5+emfPr7/BsbxO5Dm70/PlmGGYegEzEt/
Z0mE0psJPfcFQ8joo8K08OyO0cEDknMeTISQNJ0LYPiK1alP9//6uf/AbNyenEuFa8VlZIq16Q8a
TksGAHRgS5yzYnC/VdGU7b2JAneiHpVtar8YkrEb2RaVj/dFyh8ecqiskpy0O/iOTkdiTUw4GII4
gtH+zYv7nSH014uDhcf1Fphkq/5JcBqarJ/IyRbnPGKtlF3z4eZAYkjptHZFB+uc4DqUIIKcGRct
lQGELdck2Wa9/ZxXxnREItIMY7D716/rBnj7B2rj9rq4GyCCujBxPYBjv39iY5VzSB1Tgds+Enva
Q+OmUwgcySL8ZZK88CpMyegix64/i4GKkdx2ADjuiTD6dJ8dOilAInT9zsub6TxNyt8ZZsTszo/l
g2mdQjSagszBZ86cuBx9YVL5phb6v/EHKFzvUVcfjEH8Q5iJQzozkgNeWX1Fp/VqSFs8GVl95SbL
cOPD5VfSevTMxS5s1ycdTo86jn6BRm4fo2Uyk6LTOSbS/zA8+90kHeDyr98t63eq4fJueSa3lQds
xidn408wCZVEpPM4Eue0IkE7jjpmxq6lNhlvI01QOoozakTSPTyE02W7pBA26//pC7EIW3Qs7nRu
qD9utJgQkjyhvKO8QoupTazgZuQ8zUCca1s9A73YuzWhUiJicqEK+h/G+PKv34zfmWR/vRcAAwXk
ehMEj/sH7ytVdWt4lRbnPkp+oVQRPkMErAhHkGpXkcodn9G/W97+62rrQZS0reVzWBh5f1ytZi+F
r+ycM4zpHsa2cjdGZz8jV75WET4k+X/ZO5PlyJHt2v6L5tAD4GgHmkQEomdPZsMJjJlkom/c0Tnw
9Vrg1dWtrJKp7NmbvgmNZCbJaAD34+fsvXZoLhfk07c2icnkVfk3JmwUJSksFWTC//352+vS/vut
45nC9i307A5vxJ9pkStTC94CwOum6K9NMQlwif1NUDLSywl6N4P5p+sbVPQ1ZXRJFNyeidCNpZvl
RLYwHEkQ+zdDnwabbnbdM9nE5Id65aMwa/fUzJDGpSpi4E8kfahuBrfK4m2N1Zbbbfgbepv915Ub
1h37mLkuno795ys7ti07jr3CuUwOmS/10sZ3imAC1LVpddCrPwklxrU1OnTFbumcyo7U83j2XgVY
98duIUS3NWnrDzh2EOQLpJUUm02bQn2YxGV0beO27DAImIiUoBxUEU24GRlH4nO8FwkRYxh+3LbL
AN106m+W39+Ziv+4Vh0Hb2G4Xq507H9f5Yoy9LBFtVw3dKqPJJVX6yh+2kz1QDrV+G1IdPN31Kff
wWH/+JsrmY3wJ8oQ+8/3h6Zt18BXEJfMDfUj0a/zPR19WtuS8bCr0KRUQXpIIbBfPj8E9tbx3gsa
5H+zKVu/7z1s9I4DuMsPgUnyWP5yp7Z4gUspWwP7RgHBwTKfsOGXpBEkxTbVmT7A6zf3bRBgeUsM
cYNOl52wU+IY2MznQ9QLSaKSp9oa1d9s2u7vK+r62PyAaoyij1vaEX9m97bF4tie5YdnGdKMJ4k0
slz81sWI8tVL6KaNQ07kdRDcmOhtLxZGw7aKg7t1X6ETY0e29M1NMgrjMrkIlDydHd0xEXsrlChx
ESCohsu4rl2ciBM0U6oyjmkEUmqbHyRXjPHQHF+0NbhXvaZ5hAzKb4PMk8e552ipnfgBT9rqdQvp
vrrnXrXJvssD84CjxiRAjLqvSKvsUBV6D+2siiiPCizTmb3LMYNiPA6PTtKa96QdWE1z+ZtlyPoL
oo6tiD2cGxdzF9K3PyPq6gCbmSYt6UyTEE+R672YS7rsm8wz8PBUd0LHE5v2YO5y5ESbhcdOt49c
FSq0tGKoQ1xXvmr6YRDVURbQfTIbOZ8rMRcALLxN+SnN7qd8T9n1Cm7ztKxkwVTjtU1bjU8k98QZ
queDnrBog1fLNo7RMBrQPZHjtn+mF50fJm+6xa9IFkyCwh23SXdOGcFvVRgj0lsclEmWhnuVVzWy
S8KvANqvX+uc9L8uRHRnKsEm03Kw28f09sTSpiejpHU9taK5ZClxJQGWwvOkj+TXz7c1iZ1xOVQX
wscJpLE9WPa5zyU0EfwlNQlWc3Bk3cgevF4YAHVo3mT1V9IsxtOS1o9N4D6yrqXHtSxS5QiTTUdz
mXZPqU1KLOohOwolEVyt58V3SF28jUk6RM8aejfRaUDxtaSRZ7bTifr/IPO0uyJaBMjjJj6WB4xm
/tyFVyAAeFpA/fHu2frskIy+lUvpbH1NphSirvosOgyh0v7mrzq7LBng1Y36rWMTfirL17zOvwn3
SJhjFllDX+78MdPXDvUlDi/zazMmyWmwsNgTgR61uD5gyDLgb6y4AaFU1jvtmwbK/lGc9w2o1Y3T
Zs7JHW+h+Xo3XZgfFt2Ml1rBd+xD/2miB0dieIwJrO8P4RJ753mZX3IcpFedi6PtmugDK++j1pi2
sWlLhiJkJYkmIxjWGnJQY31yP450680hOwrisF6Ler5zgppecjY+Ig9kaiIo5Pvh0SsImYghFJFa
FDMbzkucXQ0q30L6D6kVq22AlMOpKnXATdefskDSpK3LX/Ssk0djJJ3MBH86uQUKA4IkDrrvKWZh
Ld/UyZeixUnSsNZkmFdv+5gepA2Y79vUKnKu6huZT4gI6JYjofaHLempU2SBZNsl86yeiZGKQtUC
QsB1HHTzY4D22m1SfWu4oFcrAlyWFh2nx2UNt6ZQ2943rChobwnpqSOzZG7NtSZ2jWIWb1i8N2CX
CTG2sXeVxGbtZEI61OcVrsgQ7KuYKzXkM0vGv0Ja0Zdmad7DhD04DJfmfgqaW1YykpzSJcRIg5vN
7UySKAYI1l33w+DWeInF9xy+W1hk9nUhpHgrOEkfWuyDsLjHG2Mo9+A+5FMH5iKho3jfk1SWkzHC
8gFuKvQ+sjpYzW5K7TsjXQfjY0MaNPHwJaINJ8/TvbfkCWlj8g2QXXdUXQgsLynfYpqXLBjh7eg4
8p4niA0qV/4ptuM3J4Q901fNL5TO000yWKuoUASMKz1UTgRrPycuV1idnTsrm7848RO4S66KYfDf
+6tLn+qxsVHXwjeAyuYLddcRrrasKTAoZgWKq18hUj3s/t0bogV55xBWVA3Lj8Ssp3M9zF3kFoIU
oEx9y8xTWUr/a9eo18wCttm42MQQdSJ+TVBgBWFxQ0z6dpp8cXah/28BylTbfqVULJIGQDGUt4Oj
5oNprNmPFUn1wLbMbc0IE8SB8UVxHD64E25RRqQ4jsLmZ0VJsSnoxFZ4+O7bIulOY1BcqyaLb+zU
w2Cz1E+mhpPlheI0Gstr6s6CKCpCayzDL08SWHMsx1eCYEj064gi6sCbNBuFYj5H8DxY3jULrOPc
xTfEf3Zwofd1HOD2ZFa2dVwYut3UdJFaZVdGY1vPtU+X0k+eB2ANKM2rF+XkmtS0Iv4iHecjMfWM
rmUuOEbzSEbcNQ9liw4Jb1P4ZQiL5pZ4NqYCfgmKK8WTxmZdHzPf2WiFitOK5VdNhbZBjqWOahj0
tRrD53SWGffbeBAIwu+MFGOwQ8ObsacGb+rOz8kVwTLVtYNo0U/wAjdh8TomZNFZebK3oDeDHcK2
2UnjNKILl7Hkx0Gx0boNaE3eqDGY9p+Hs5qT8R41Ki+ZUnh/LILvDgrR2pYwxpJ68WnB2rbR2pGn
kNXpoYiZA9c6slZy4lws9zVak0jZ9bivKmz1Zt490xzzL0kVwA4qwlf8J80jWSz1Nu9zXNbThLfT
xg80Ota4b3PNEIPFSSwFO4TdfSwzMJ16EhgjYtxDBqehDVGcQ1Q3B+yKtNRTZ44ajwyrtrAfEqMD
7+pylgCOlHLrFm7ke70TEV327BtEfInuOo/KOIaNHHakTSXzBbkPp8VW33dBjJ0MdkgK5ejaQlYO
aY9vYoO4056RzkEPLcf4QrHnK+YtAI5hQQI804Qon7Xpizt7Kpi0+vgK5BR+k938bSwzddSVMxzs
UH43JGV2QpTkNrYqLzKTgsarNONjsZDR1q6Hi8CZuneQbAkLJHSZollgEYJDipDh/Ko6kWLrccVV
pv5D70nIEB2E3bBv0UYM5LKPvXqgDl/4c2ESQSXYl61KL2XnSOSvgC8NQjZ9XZ+RmjonMUeuuYi9
15AjtFkNfHsYs6vr1TtNs+Z0KaCzhcYINg86vS6IFNYOUVW91tdR5XnUgzPjfRxc6qCG079D/8aS
gboyQDq7WreXbLRBHi3jdGYdhveDM9ufyUPsx2nnIYYsrdC7U42UZHMTVUsyVn+aSRa42GN5Gw7q
HffL/AoVnQJsJVrOaCppjjtFPtx2MejLGL9kpMbwNpeCRt/SrvAMLE2QSYIdoiePzd/O971mosEI
cK2TiwAsWqXR2TXkMXa22hkhWvlcVPG+Ehle3JKGw0bKFTG//kVSJAfUmDivC/d7mVh4ZeIQmQcX
126xc/fKcCCDjarsK4Q2UfUO5IfZPaVpHYAD8YobzQ6OGaljNKug3aqSeHG6URGKzA+/D36lzTid
OrJBxtp7b9uc4y4CvDrO+50Vmj8KJvMcSap0Nxnj/Vj17j5UmuvfDvetEjBH1HI1BbHqHuGCidN/
t4Ed9fpizFzfldV+OK71Kog4joSNxT/W+cHSGXsHM+F2ShHFVd8GKG7HschYppFWdZb3iPlF7+PA
9XayTl8977I2w3Qq0oOPxJhTyi8GzcgO7eoHrMmvblecfNPbe5kOd20D1NKp3f2CnQjlXfeEcjGI
Or9GL9W+grgpDpW2FuZjxN1J3Z/KMCE13KkZpQzVNk6Bc0oVb8e8u4Geju2/3pMh0++D53FabZ9a
fMFmgaKdt23q51dXF94+S0FmucTelm4/8143b2Y1vw1Wfhxm6yc5cpasN6lZPo0zedZtkDtbp3WO
lfpC3Ds+4CJcxQadQJf1bpdw/rpCYV63yBIcGERq3gyEepTYIYoPJlUEgGv3dl4TjicMKhTGUF5E
S+BKnUOeU3LZEiALwSCpH0aQCZk/D5ElVqqdYe1I6CnMmUHdkqNmzYoI++xVAnjdFbmHDGxKFKAx
SfXr7ZpuYJpqOt1uyprbJkcJ0pM2CNOYl6J/GtqFQFVpj6ddGGYxlhmiLzsLPaYzlUi4x3I/Lhr5
3UzdOzIHxc8SpS7kg6zvjrNdsMnGNU1xt4haI+VyTvCbLy3sbCvvMYkD+7QIZI449DU9cpnSxxKW
h0yzveVOFreGKL5j23itUhBvjqehIQ3GVrj1nQEgaIjNfjsiD91xUttRIwakSGRoox3Y6TL74MR7
dOq0j5QT17sR3AUbwz216LuzeOADARfksOF21J3TzjH8B0JFs4PdOXuhXLnm6D2Sx13jja1lVATp
ngodKxTxpI1Af6dZ5XyA2Ib8mF2OGKIpDiybX1WMjD2klQQ6hLIyMSyGxPaTmbJakNYZoq5uLk5e
wfkTxROnivMydSRmtnWPcQVxRCJm1jEPDC/subxDmsamxfR78KtDXLwHqfsxaUxWKaznfTcDptf+
cxbLOSpkykaQx1FVATVE6n01caHt8aSam5GJ/5Yz/kPVFrdZMD22FMGsHz0SPSP8ORJkw8icNj1j
nwT018YLjJ9aAgkd3ScMvaD8pvhlUuJdtFWD0ozGOXjGnZJYi3BGoLCIYgsg7tI0VI4N20/X4wuz
hh+ivl/KVOOfM9xdAWPOINoI2fOucEWzq0aMaE3zA5I6Jug66Y6F/V6MUxeFzQjJFmwv8dyRNdfd
FUkxVAHrO1pABtF9SW6ho1aN8bH28Vw7buuz0ur063LoZXcL5BDxzxQyinW6BxvhUGTEuKV4ICc3
5ll0AB0344hbh1+3jPvCadVt5SG6DfyHGlUrEjK32pi4mlzvu6ssc+Nihbibx2MMbwOckltt81Wy
MPm8xly6Aa8/gsMRk5CyOI47NKsip3LOsNwbloof2Wujww6Jg34rM0SqRkilHNjsLgOTVugHPZpd
x4VUibCFWFiJsKpOHh0PF0aLmx+Rcgr3JfGuuWJ3JSrlUIDyEZZCdcwoV1lHu4az441vyv1W2v27
ERaUJ3AN2MJsPUOj6pwL2I1yyylHHJrFumZqAElkEsFgDAVG2/ToV8kXzD6/rITledCIs6aQ47AL
gCgobxN2uZhE+G0RevdGP7d7URbbhfb00fcY7xNw9jhl7Q5y33ilBTqtQiIr4myxRHZIl0gsUkUu
sVzsPgWWAbM8CssqsI7PyAFC55WOp3lWsQBNZgfxLh2H8mghOqKFpc39YAB4IUu82EoJ+MefgLXq
Rn5AYrduPK+5jizDZ9QGDbg5f2+OWJNts4EgC5L9lt+T335+Vuoao2ICDG3Gk/Gv73c9lmADzRir
TpNxoiLQxVo9s59ffn7gUNKavMzsuK3AVDgwv9/ojizcEVjIbUvKn0k1O6IPiKdTv35vTf4zN3Of
vqc1NpsGpCWUMeOYQJk6+xLq8OcH978/88Akb3VC8qxOghcxed+cUkCl8TRNp7KbwlOaGFdmPnzp
T/JakAOwcQsYpxZzApnZEXC19hV8XgvcozPKNdAFm/ucE+xb+5hyBqMgY7YyXzkVQ0exFlRlbY2m
ibfQwidete9dnWPAAE4BVmd8CCa4qZx/CGUu9i2sCyIlqWFS07rMHfu36flnntJYd/vBXWGlBhJa
d9qn4B53JcNDFs7K2fme8e666ro4aYc4nf6YyzZTuMNTnid3A/Z+ssxTsE3WHU0Z9CIr+ye0wnKz
YUpLfnJuhyul4bmT4m1GQ4f5Mv81LKvl0ZHcQGuPMRVU/zLdoQysoFMzaANi7atT5yzpY2CN184W
WBiQYllAfyenPmjw5zcCw/x1XSmneRbs3AllLXFzFyOZXBoigG3cgtNgg5kFwFQYXHQ79Negg3C5
DPVdt5C33SakaLJJ6UMmuHniPDMe3cE6OvYExz2V9qkztXspq+V9xrnyxPTixrf79BoE0jiqFhyx
nuPwziMX1e3Ug1n44VFRWkDIsvwnFB4KUZA1YsouqkvnVnedC62iTEqi5aq5OhbFHLJi9/rgYwHf
zC23aCqTs5lZaLGbHA1M4LBCr9DSLs0OOAKae5NWGb7CZovjv7tCokbYOH2tUCjvGG/gfajrJ0/K
OzfLCSeF0NlJ37uZ2izdBzYPuU4Q/a/5swdP3tdm50dpHFgglB+LkozYCW/217EjlqZFtN20+z7Q
NN28zN+1IJ93ho2vgbvlO7DY8liV0IsIoDG2PlzAY+O/5H7P8j7p5Ya/VRZ4rpRmHwCpqp7K/FQC
O7u4afNT4Xu6c5BTH5cxgHA7s7varn4NR//LYtugd5RVXXjq6aGt7DHSOjlDtD5TqBJHToQZJxTH
u6zoOZ/DLTK75Gaa7+1F+NyNE4LlEoBp2BKnnnVWvGUiiJ/KVfNjS3nfJ4ME+998tUlz3hID7R59
vzCuIBGfwrnYh8AH9gFU1W3fl9UVbqjYJhCBex0mX1Ubv4HpyM7wwh7nyVFXBBcvVulaF0vb6BTp
0Z3bxXgx57RBfyNOHLex2kjIuJ+HT7uRyakfvRs6RWTYdkm6qWoIo4VIUH3SP7xBfGrelA4Is87E
4MM8Ntx3nbnM6Ov45uf/gSM43gSgN6neHMADqWOmTxO2wn3GDJiGFSUA5nsqk7rqH0b8kSe2Qrxh
umyIbmwc99rEWkQVqI9NWDkwoUbNJEAME92ROjn4wbPVGuoMVf1WLFAyG5JNVl12f5wm7zmMRXiU
qoLB1JCiSFv00E6IUAlbopmSY/Tp7ck8tVC7nJLMW0gt/nodP6aL9c3U3/JVqydKcCCOKLDsmCPv
QUqQfQsb18BkvRM1pScLFsJsK1IKzgt3I4+WRQ6LZZLHVHZEf0+5V2yrJn3Hp8mmSvw4GkTG+ZhY
MhcyIaKvQd1h3cA/qPFsbmSR/hReakWLYZBZm8EgSL3wiEPCPqOP8k5m8qXFcnP+/MB99AjK6Kdj
BKykAZEHtkmrZQno0Q8TPfrPzxq99vDb3O6imr4BOeNJczE59O9C8nS5Yb2ZutzlVSkDWprkK0+r
eHZLNQYPHCrQCBCfOBRJ7bRxh8bAj4Z1bBrhWyaaZI+xzjlg0D8JxNWruTdMlma8N3ofptapEqmP
NLMkBlFxCLFn72megFIkgCBy3Pusr9bzhGr4MFrtw6SQiGqW60i7+i4jceFI+HgaYxBSArkpyao1
x0nWr05AYDOG/JyKjhpP9B0E549KOvrkO93FWPC0epTqO69yTwUEOJIBm1+uKgxSqsIjXThgCIMz
H4vgkLUc+WZPTAeYnOQlt+FLu/jZQ+bHm8BNPgZHEsI984i1a+TR2LM6ciTbmKVKbsg3HpBghu02
N3KqrBX+VzWxOHKKTUq4C5KVE05pPJ9TqR2OVeUNjaYiMnvciyatiI1ZhF/EaNgXeExPWplrBwRK
f+JFIdGl7Bp9wpwsvMOjNW2Q+b6OnCVPeUZj3YLd7KM3ZWiGdhNe1aBduVk6k9gHBMOY/02oIIVE
1EIbbLbnM8fOjTPny72wTsakuwNd/kPiOY8tI62tuwwyMgaEJUj9idcKoyE3HdogHpkuBnMMt3V2
YBJO5kpStvyFxqYhvmeWbR6MUt30jqpOxNjvGN7Gh7QtD4wUiE2oWi+y9U9acwanNVp6HmUo/UUf
7wuNSvlu0iSqCHAjNGFt+WjQ1mn75hd2epvqhyWdneNSmPdW0vYHlDMIMuvgNqsccWrsNN4NBsSA
ZgKGDrEBZFsetbZKIpohI/Stithws7mM3sBzCxBI+jX7Tet9SKca9n5YgBUIQw4++bY0mq8eG8M+
IecswMsTu/H3KoTrLK1wAnMwJpuqWFycrPWI7lFnkfYJuuZczS9jmFLYEqFvQ+ZAHO+tdnXe4SwO
p2OThgjavcfEGctdb8fvyjM+3ESU0YiTfEPh95qh59kYIcU1Yc9csT7noCz1z6ZsnT0LBMbi6sm0
gyRKvPj7VHnLLh8DTLGKLsHUoWsoWPYPqmZO01f+sTQFUZHiC8lG30Mlpm0rZiSkHhlp8wyjvAkz
VgVOq2mGnYIsK3i+8a43JHTVWpfRwrm960DN+XP+pU8FE49CPeZq+Lnonkvx15RRLSCShY06tZe4
buG2IbbNaYpkQ7SY3xaV0cLPpOTXg6lqA6JXwjGLVtScn1TFhQO8p6efYbu2OJhI7yan2OZKVgej
SSjTM0yU5oGJMDsePPS9tOarRYtij4zsxdU1Prau/OJ6qt1lVFagXiia0T+DDqo8ki9K72ExHPCQ
IwJ2EJXnJqsjkN9NFNpCAYnopt0co4T1UCIzF/7l5vhelJJl5M2Oe6A5TcvDukiIdQeGr6zxs3xH
IsbtEXTvZowDU/eg3Po8bXf2YO0LiybQxHk89CnAF7InTmuW/bS8GFXzAOf/EBpmT0TRZJ4xABEs
78z6HvdKvhaSNL8U28Nq9KCrzSBOKyRgFuF7HOEvU4PFjUPYTOl9FmFOTUrKyxZlDVyvCZiB4Unn
7GaKK0gu332oXC95lrrYk8e7YQyTB7sj8sSdiudyGzBYVXCXrlPJmhAbbX6wDebJk0kRXznzeIGQ
c7D9pNkP1QmhZXvt5KEO3Zc6CN7w90Imm/2jLHr/roXYAe0l3S+ZysHDcrCobI5PVlcSwzES1C70
U8XIcFPW/fOSGPElderg6gwp9ZWzm0QYw2lwwkPrUyghac9pOQnOwUD7hqq1uRZl1HQe4/wZSjtz
A66/wSLHddJR5xSgItuzMTrJk7tkH4MhaOU0S31TNVCdhmA6zLaQEea7n/UyrgjurjsKI3hDsmVv
klaYX+xkibd9JjZ2XXTHFuDPgJaegbu+rym4zsT3XBwn/Nqsw47YTl6Fbr7CKyByzp+SI1XpT7vh
2TQjpiEY2YyMlgWQUu7X0Jd7jGGedW8mrXmo/QobdUu5Qlj13hqjEpT3viZGEeWCswW7hWOfVtM2
xhHOKJgp0ScYwU3q98YffjrSLA59bN24jRdcRTYeC9QkJ2Bq7bbB2l+mjTjYFoRi4bJDM0MKdl0K
UX9ICS2r+XEYaQFw2wH5+GQGHT2rwTqgi/nBPBpGXS4fAtbigwhKMCGeJLygwxBe13g3sGPcVqWB
lyuLeXvoXmZuy4RLOw/Ynw6e4CRaESBLJ37nZqxuAAwr2PUV1ZYj7SgJZU/Rax2GLHwclGue4wRU
QaIDL0KYuu1kdVO7U4KposARJpOIpN9q09QDY0nm4VaKxz1M2HTjdPahDNvf45F3LkUcUdoaHpou
TiYr55ZYJmtHQ7dw+/K0jFzt+MgJTKELSQ1NR3DX5d0xlkZ6FhGMRdik7Exapl9a3FT96lbBXRdv
IaWy6S9EbUl/nNlqPHEiQsba2/jDMM4ijwoXr72EaX4p/J44NPVN+VV9GNfZoIM/CrpQ/gsmgNy0
k/ih3cI8DsFydkqg4loma2LlfJCJLK+qcFApaseHdZwmJ8MojKdYHoLCBUFF2h/t6OqOnCW1rT98
A1a5bp1rA+p9h0QFhAFg8cJz7WPb7GvepTujplQVis0b9cx2TUs0cOsxPYPynU5hNDNZ6zuMU6nX
coWSEbSjDUokn9Gjr7DQmkmO150XH0UTDKechEjf4FiU2IzEDXRKcH3XTo6fZvus4vCZ+E4EqSQ8
BzSM7xFRPZuo0jZNZt+Wk2MAB6OCy20ZY9mwIu+brSuirKhVrg7zdQgU3zllB+yuobmPlftLYpzG
m4Nk0MqOVQZ+TqXZum3g/W/D6cwGejuW/QGCQn7ndpj2DKu72kopcmcSJLRDex09dTPKuN+LZr44
Y1PeysXi/LlYPp0DbGY9WnKiOTQY3xGTs5/As1/MmXjOUb74M7dKYJQvrTm0+zSe6Jeb3YVsb3t1
CrPbj+5yO/DKoafpzziD1LbtRqAAYbDs4jXlBG/8CV3MMbEJtgqlzQnXsLY0JBSjB86uuYLQ7zvE
iIUJsqtVNb8hdPtqzgpsPD5YuJb+fD+5JkUnPq0oGOQV1UIf1UBZDK/uIsEpbAuyBmGD39fbsHOq
W9Va82GcvRZot693fd5zBBVBfC7GL/kWZo995zc4d3VsdntfoyBJR38zDEBhbYe2+6yZ5LQjM5Og
Gh8TpIJPVWhfCohAVEN5fI5x6ZLpGBG29DXj5QPqAdKoXdQuT8LLpMMXd8l/WEN6pC4c2HrzP374
/N74+z98fs8oTcmOIDQgcMCzTssweiV/koXSnAEwQfb9/PTzm58fpA8gGzfKtB1UveL64hMB3uoM
8lWdV051yY7B1//6pr9yTCV7F7TL9dPP/9nFXGcpmTS7yvc5f0+sFpu4UDPTe366qpdLTET4oTBh
IdGv4zGlnw/n81OzqqsT3gM2EMCJ//ogx3lFfv73N/2ZOjTz8p9gGuVZ8vTOi2s+qmmWe8dt4EvZ
3YpwlAji//kfzBWx2tttsO1Wounno7WSBcLp56efH9L1yfrDeCU3Laesh0Zb2ZoP68s+cfuX8NuP
/koaZaz6JAvo5O76VVig3fM8WqHrV5/fmgLR7LvEeXKqnOAZN4HuUxT4NOmwwowEM3xoxJwdR7IY
aOUnb97ivn/+eLG+Sa0DNNGqnztH0D0htGtrhEgePlV2/9/C8zy3H//xb2/v0CIh7PQKuNkfzTjk
Hq/a8v/zT0vMXyw8N29Z/fE//MR/2Xc8799D4bmOhwDWC4Qbotj+L/uOb+HRQUi/Sultj6hPpKE1
roH0P/4N+46D28cO/JAThrBNdOD/tO+IfycYwCcr3GT46+Av/7+y7/yu4XaJ00Y6iTjWId859Czv
T4Ly3s/ZfbSxMCHduJvV2m0x4t8RVmD/tM7qdXg2TsmOCaV7IiHoDy/U/2CWsf6kfeWPY19y3QA5
O8/G/bNZp6ndRtIkXmDa6A3hTEt/KadboipAM5HPSZMl8D6I2Ph//LOrXPgPHiF42O6oMv6s+jaw
GVd3g3GI0BMyHI27i0tycfU3f/J3q8D6Kv/+RNd34Q9/kXRIFQcjfxGu8rA8WD5OjSghCSNjo/jy
vz89RFx/+XOBZaEr9m3b9GFq/9kl0JUcLxJYe6u5Mj7DNz0QvLxis3FV14HEyV6kETUGLLkw6Xcz
8IWbsJqQ3PnM0KAIklkDWzU3YlRBHsfdegauOMkWMaWq3J0VMN0SnTnsF9/8Gvu0pxpiofZzRawZ
+KG1R6J54zdi8mv4RmtKDsKIQwHkEboKMez5dBcDPMHsO+HAtTh5LxxCSNKqd95nrtU47mjfI9w2
T05jPw7kxBDSQwtNz1QlCwQB4VW3MQjtcwzgGwfM1yJENWZk+kUEoB6M2X/Sfhk/3TDahzfQ0iKc
FjOKfRORBBoHCxLO0VNv3ay58gQWTFIUm3p+cZGNoItnxlu6ZyYM/tYiMMRHSYrz6lynw2my+5+i
wRQdM3bnzP/hVuABWvkKSuRlmlvO8cgW3OnrbE/+1u95ZZccsh+l3a5g/DdMwLO8TifbBdp/6f0Y
sq4FksAmvIyOZMA4vegOA2rbqlfajKsWstnWmbGfZwN7VkMGrrcKBUTDifAnfMsPYfBzqKW4e0kz
82x+lZ2g2QmCamvVy0NjNTRmyzlSwxRHvGxHQ87faoP2Naqrvqd5B0ce+gRheZmlN22TRY7TvHIg
3eZoE/xh/igW/ZJ6YucmMH+VfpknxqIl3FZ0Kxrt0/IhRPWStO+Mnd6GDgXqzJBkA9bKYHy1nQt2
Nx/5R6xpVvvenkkWE3xvfHHb6sOcGsQIyOTW38M5kL65ezc39x66eAhzKAVAxWWtC8MGAzNEzMfE
ZblqUcIstcF/aZrIsbsrbZSaqQiq0cFowTaurLxSQGmpOl61gNDHySM3yeY5nnQAL75qnA+DDOYD
QRFbpzKLTWGQZzxZhJxlvzqOpZuKWgUqVn8thEXwk1gYz5bqGwghDWm7ew8bekpG6utoKIpzVfC/
jUV8mGVG7ErCNWcv3jZE02FZCE1lwAORDoHpS73gwxgB15u5fVOSFQTiG0uC5DH7Xf0QWurRWbhM
Ssu6NjnT8dGAWCNMDlClkTKrRCZkW3CTJNcP9dW0SUv4EDRVstj0SI6TikuGHxjl4fONDhG6zTJ+
w6Z3z+9KAHKwxse8GJOtDi3gL/46sqMU7WlrPxAF+o/Lt7ZDEJcQZK3cG3c6KB8IL85x5XfLpneC
x4JgO/JpeHaxYaHkRsW3ES5eQ98rTut1o+f6GVvi7Wy7CUig/tWSXrKllo2aBuim44cklIZqRk9E
Mp8m/aF2h4/S4Og5p+ZxHIiKmJaLb/v5aTAXejHCi8ZC3QOfJgR36G6Ctn8xakUc5MDL93nl4d/b
se7WNM9b2BjchmVGsytHd5GpOIkQjpJr4JtcMAc4JPtwpKAkuoiAK8fOjyNIlcFuiQIkxyHosa7j
ynY3yjA/Kqt/wjRyW9jIKEg23lrrB4GQZNsNrPEOquDwP3k6j+XIjSWKfhEi4M0Wtj27yW6Sww2C
HA7hvcfXvwMq4i2kkGYkTptCVWXmvefq02M0+IwZOH0YW1qlYQ2kamGNS60lMMuosXmcF2d8DcdW
xnhNEkPRFzWQqllFzAjxLyIzKaQhtC0nsyJfftmmYlGfkI+RPHLltW1k1RfRU9laod+0Cg+YzgMZ
Z1AmqwV2Tg0sTeQRB1hCEDNb/u92BBF06bagGNIgBm1g1puTclmEvClEuviRWdiR+q/v2KjwbRL/
arL5z5NbyuGzCb/GTvlS1VX+1+ZkECmWtVsV/TlWwBnywujRzXZpVbdETW7tOAVUCg9BzlofnBMJ
IBhNt/9/XntfM6o3S54eXNwfrbWxqMInUWc5iwnA2yidHxvmDgDqy7DSLaebZpcToTYVr3OYtj2m
LT7aRHs0pTdG9ETpvZJ1DoNEYzWyl0GrU26Tmt8ksbghQf6xVsPFjkVZvT3HKt/oOvNxdULmU68O
tgiO0IHnBTLLWAIVgWe4dudB5KMoZr6dARpbzMcKZZ4ST2APMoh0NXrkjxqpsnY06Y2dcP44VLln
1H6cmlbUkgwg/wN5yN6ZJve8fyKXuln71yUjlo79U7B4a+gdOph9y76zWkh2y4NeN5JnlXEMZQDN
8HxBV7H+vkFJAMLfDPHhd8Frdf9BABEJjyCXrNXr+DOdReIcTahyjK7/w4mM80SOvTblC0dnHnpi
V9yY4Jw52j9iJXpvs1iyESYHurFmp4VjfDAIE0ZSFlhzvHXSFY+pzddKf9JJt10NrGFlT1JGr6hl
bJXDj7STKfHCjWHL5AUZQrvsqhrYZ1/TJ5qM7pYudPMrFLae2eqBFGsEnZU8QnG7ONJU3NqSh0Ke
pyvCAhKwu3NTauh2AJ/k28kX9/kZrOINg80Adj5+4Yw+8hWG9OcrmBzoZ83pUZPYSYXHJDZLK6wv
s/XTR2VQtJwAQGxrVypFsPa8hZ6GvIsYzhNWSDECT+zBBLuPaml5WAYyNx1VJLusENQMoV2TXpGb
EKmEu7SdaK8yAjGyp54RCPHdDZ2J2XxvG0Nh77AUOyaChFaWV0gk4BlLCwE96nJP1PhRHKrfnbZ6
NZaZFJUSB+B8yvir6klhWMJ+V8uj/AZB2TU1/NAj15owHY5T2g9HBnqsUs0f4VCeVoE0d5VGNbm8
xCxP2h/dYCk31cQfNcsfk0TkRkWqT1x3gLXWYT/qtHinyHpa2/kGvJU27UByQtiPoJ/xCiHrIk04
L2mTKrwpxKx8nLle4DHN7uMKQEsmHARFV/4lVEifTX3lrCDcwo4HAe1MTPIr5TYeK5qz8xqpBxTk
BOlO/T5tGKRb0CBh9N0GPfxSEU46WS98CL3MXUdY+DQQbiWGU0VNByBvMm02Pnws5r616BikMig4
YM304GbfIEedtRbVbkFZj5tmNXcC83h5bZ5Q4pTHbs1eI4HNZwTviqCJeRXUPW0Ud6YlER8v1S4k
a9wLMAm4ljGobaQisSUYdTsk8n9XFH+HVGlB8Wj0z1BWLf14R2PMNE3e0P5jxSISTaSl5mFRONNb
dYKt0n2z201H2lynSGF43c/kE5nTcE+loUKuEn5WzdZ3+X0RSUNi6KLt1OVJFtaTNScfgIsTl+RI
Ii2VnDjvOOZuUJHHqJAATDZW5KeC+MaQHMRoX+90ZRZ3a000lsVQAQwUzRHEm0FFEYruR70vSvLM
hLhwjX6MDi0DcrftCbdnHEDjEl2nA3W/DebZvKBe4h6oHFrO3pT5yz5h4uJpBoIU4yvEE+3mQiEH
NaCYdf4eDR4qNLv1OUnzPRswl4KeFiD9x8SO6cLverl6LpExgmHv/nY8moBevgFWk4k3xn9VYu6A
CxmLneYiM9aQxig3XtQLfegB1cy0+XsVR8ljBEXKVcxQU14znha23IYRHhc8XvzvimKjSAwz4XkJ
z7jQU9dCxGy0ZCixe0SMs6YagdlQwrdS5XLHJ0E8l15IdiwtOWGlYXKahfCaa98RUg6asVXqkT1y
Jt0g90iuwaBG3tFcaYm3mGHjKUnylaGv9eYioQJBgKVaRKdbOHHgrTAkotMa2mHJSGJt9Nan3clJ
L8ECFWTxkShwDyI583KqL8fCbEMMuvZZ0L/nsrVfzXa8FsnCNoB6UYvCIOQI99NO53Y19T9zy0FM
C/6Lqgi8vAxXp2Yw6mbYwBjK0C+sI050vIQs49QlZZ2BfqX5pSi/arDCtlkW6KQIaJ5UXUibR7Ib
g3hKfuFmcfZci6QjbrQtUnLjwJKawW7he9ty1xBjmbIf9bJjxRm7YjGmboU7QU1gfZagw5p1Pxhy
4QwbwmtW1Ytead8DBatjbCBC0JcbqJNDXzW+i0j+obvKDELjaltvZoBG5nvV1Q6rmt7soUVnTifC
kIJW9Jbr2ONqMFTS5jfSIPFHZssqkMP+hmbfHQ1pQk2dwoYbkCHMoafVHYXtkj42bIAPmG7ac0eF
S5L7ck6KdLK14CR5bI4dVwuAt4LY9BSbKB65U+oQzDf3YTdQbGCxjPWB+BHG/jqCtiAyQmY6M4DR
znzvM4npgSq8JLXxLNcMQjMBEV6ubNxqA1kiM4AxwvSH8olL7FJ3QZjurFFLzooWvoRnUMPac5dV
LcBRElSI1Eo3mbpYaZCzEOcAWKLmMDSXeKByz799GWsfu5Kg+5MFtjYiKMUF48lug3VIfYNG3RMj
Yb0gmen33KwYPs96CI84JlqCsanDijtxES4Cxkqaa6F9mFaiGxJaBjEeUnrXLTpDaCc+rfs7TAJy
U+cvtc3R/ICrhAdxQXI67Uv87mGuT0FRz1+mptG8jHnOJDi8CMpKancTRB6fLsu9n7wqTRlLqxFW
hYlZvqm2YMV0bOhq15/mfnvc0nba6STTrcVoomYBS0i1yfK0CPKZo5aURBQO47SttFwVXYgwgcLU
iz/bn2IqxlZCvzuxW6IdgD2fCMoBbPd+RWroxw3jcb6quIpcOhC7Et+4oxtkanf0G8rME8aKvSY1
cHOI6w5D4rGa6nOfY1m19CWQGUobCfHhsUoLXoz9ep5FVy+VP6VUb4pisHhgwgwh/phSGMB/W5Eh
FLcarK/NZ6UK1AWzBCVaxXUcngbcGas5B8LYkKmdFTdxbf5lC55OjmDHagnwjFNxYf9n/dIv3Old
+UdcCPesSmm/VPWtSoTPmhAvcJQUXwV2g3FRnXKUONO45sBUtJ77GIzzk1TRflba9lucMmKI6y23
Avl8YCSNv2ZG41bDbCHueB40Ktmwr2JnI/imSsSIvFQRZqikYPDHvJQqncNsy/EMPdRtwEAGRTqF
BsFDpUiixKswG2Ww4svycT1dZJMWGJM5N8YP5xUlzlBiOdAZrb5aIyjq6uexiF+MMnz9BQ+CVKFk
jzfXa86maggb9kJwi1htgRhWb3WvyS6m2AqfiofrkQvPhHcbNKIDmm091qvi5BGvgE/3NLfKrUvU
s6IzsG/FKg3SWkK4o8x7VeXV5DpOaE09WSt+VFhoZyGkk5LytXGrVa41OW0+Zu2NeVcwvxLUQKVC
cY2s8Iu8eYgl/ZMZ0DP2mtUnMUh1o7q46h2YMolukrfUlHc9sezuwMUeqRybYFijyGjGa69sk1Kd
TXwQ9VedS5JPdrVTtEPrGOqgHxVT3JN6A5VztwC+tYt0+NFjNBcpqlEQmWUNp1HuIu5IBgPofEV+
r+QYDtqCQVEjhYccMLJNXgJziXKnV5Xh0H1+1Eti+Vt9Bxai9ZbmTaaDgQqEoI+S7S1NzSAUGUMQ
fdd7TX0ZDB7HGAP4KU+5/iyqcKhE+Tmfunej7EnMXcj6GYvlkhmtxYZCaLOS6MFiZKsfEzAySFKJ
eKZb3CVhC4tBLWYlrhYlzuDCzeMZeQeAqCQmL4SW4G4plslfpGreCQhILIV/q/JaeRtS4zSQk+GT
HVgGKvh/ICQzGQbIYxSxxvCopc+E9hUolrSb0ijKseQSFG5bfSYi8gkrn/lnxzOHhAx+JLK8hc6v
EkWF0whkqSgiYN5lVb7irr1PXf0kG4RGKRu21FoWUjGm1ge8pfI4W2fQwS2Yj3w/yvJT3lTacSa6
VY3Q19YMg52C2XM7xjScSK8hqeW/s1ofrNzZPA9pTNVkWRzYuGi56oaGRTtNxPC1Nm8V459iULlr
Att255USXtpQqbJucpMzwqu1WTMmJD2/7NpaZrC9wf/JhH6ap+ktTCvUqLJIrNcSH36RzBW+4H0z
/e6L6WPcXrwl0SnWO7qu4CICgtsw7MhFjiOHVmujvYXVqiAqC51Wb7/rQviTk3ZOMtZMoF7GqZBr
Fu5yPkD8HnuEKCYXStOvYQdG2YLkxEospBhp64zsvVCENL8rrVdTw0+tqXymyEBwHpuZX5gMNGf1
kC/tUdeKWyzQNezQtnDRqbixZDAc+CJwpfiTjhWTVWNLSwZMcGOSqyKOlThd/GUcOlfd1lc/KEkg
qia0/QKh0cTKyQVoiEv3Vw9V2nWa/EoCyjnJmb1HSexmbURp9EdvsfpFiJqWOZjbdl8VxNv2E81H
8qx4VqT85xdamcXp4Gsa1/Jw6Huvk1jzLO4ZiZHxrQ0NTcGcV9YK6jlXhKcxbX0dC2WJehPut5xd
1Vr4wqOdRJnhymL9abXkEGH+ykEEVtIh+tCFH3kFEmnkbMAR0HiA97EVaGlU2MrIUMFASYGvIgcV
fJZa0l03DDJvhVvWMN0SpTwJKgWEtUqa01jZdzmzvy9Wkwblo1pnD0ozVjtNRAxlNISibizUjBTB
GRago2ws4c4oTpoV055DiAVMUieKbMNeyqVwNzZIcqIgue/FmFl+CBTDaImBanU6QViD2ICiiS4t
UtztJ4u9ee/MhbiVho9Xzv5OE5Y3cpFvyfK5bqgFuihnHeMIl3KL3ST/SkgSdSzSBwV0BNjVMU/I
xtYEXOmNV1PzNMnoJCj2ethl1WPqVcGOWsYBhG2/gWTe7tay7reSDpWCBnSPs92qnGIs7rgbQiIm
Vsb1AHANZ4m1W4Pkra8VcMiC6mtj7Dd1vUeY+tlo+6XNsAk3lOSdFn7pYeKHqXnhcuVbKnHiFvoL
I5GASOrmmzIrRx0w1mgsq1320knQaWM3nV90PO8T78Ks2s+slfFdW2yn9EYHu/Oqdvy2ZFrKiZRf
9Cx2tCzi4o673KueZ/2k6Au4bXkWvF7DFVoyFbd7EthqvTtFdQgAcpDuQo1EwcRyN25FRozfUNTi
W0TmmNZWEp0BTItipryFgLfVpvk0ZYS28yDcuKF+1jDAyZB+SyPzxJzg1klsdpNwqBMIkqvcfs4Z
2saprnY6RiEsiNUnjcG3ZFbuCADvU0YIfT+dBWaOdqbgBYnqFMq7VHwSfPaiCuUfteUXMqE9Wh2W
mEUTuGuRoK4L9XNex0BcOCxRfpI2AoSWPtb7L2m3TqxTwVoAgVz9VQTA2n0L0/SXB768Qgz4aBaT
j0WVPaaaVIkbtRa7KvzZAs1oA02VtPH/kKptQg2cG4Cplp1IIlCgNikU5mIq0EfF5w3EKlHWkpM+
u4hlI0dTnytdtV4w8xPHRhGIL9cpQwRec2diR6i5c2uMWXQEt87Yy4Qz7hceSccKwzEQxda0J7NA
b0fOxa0aG4Tu84ecAv1NlKeO/pKXQhtzan2+Ukga9M9hjBf0mmT9nHXYTpbOeFs1/V3Usf3LBVen
OMbepZaXeIOo/mY+jKBibDEauHTWOGw21Gq80Wh/i7wcWIOkjlzpQMjFQvLVZst86VDyuAnpmLg+
U14DYGswdODnDQM/jFW9SKNignano7cQFweqd6n3qF8aXw976zYVgVj8m0brqzSJFCbyx9bwu88j
uwWoIIS9d6Gd+fNSaLS5tWxAYAAYXIxWOtO56WARZpqYLvSUt8K2V3Za2GJH5LHKFVRRRoFArucr
TNkg5xhBxRa7YA1cSwzJuI9S9Nw2Aw3UcYrRKSGU4XcaGLi2NI35kfgijFHYvBvjOqdldYIuW990
cT+iQywmkpy7VtQxrCdv6YDvRpDyjpB1xRcqMT5WzOoQjusPrZnUHVE7tAXw4IR6eCy4u6AnwSpe
y7u2yJ5BqzYXHeVWBQk+WLsoDVSJiEmigLJKAegwf3cCQQsCTf8jl732qJHaJMyFBYKVEUxINT/M
K6dJV3HoRnwRcqizU/GZmUYFJXhs7632QBse7UGyRTvhrSHcmHyY/dqahxBlJf0Q7qm/Z2Ek8ANS
+RkFAKfBrF8itJkuKeMXBe8gZhOerlw7N4iU3P+Yi7Vx/yWYt3NM4iqpcUnYMRudGSOKfHm/Gz2K
hdLupvDWa8CpG+jbv0uXsHZKfFgu5LE32w00pu03CT+5RMQOgKGTWJhXkcQKt8iA6qyEWm4kZQP7
h63X44cKSNocAWL/PufUKz9Ky/cO8bpNJPrKTf0zRLFnhvxYq4tT0uIqBcEXZP5tNYy5dbe211ht
160mW93epHXRVJQWbFpOk1aVi3OFmdhCIxSSsV4z7kW4sZsTAMaImHlQSKAjF2T1B0iRTgJ+7yCn
1qc1MSaFGuzVubnsUuSfdmoUIKKkYduI0tINVfod+RjeBvVFobFIJuhKgy732H6gQefEgdEdjoHq
e9bKqbx2A6PvdqJkF37ScVoO0oIduixXF7khz6BSrNxPeJEy9Ya8EofTkydtbdhgai8FZx1W7Fn8
SSQSra3YMg6jcZB6/RuhnAUpKRIxQZLMFRv9fPn9p6EbJZeFipASQphvhSS0Drg6Yc/jeRc5Ivpo
nEBBwUKAVFqhXjdLV1jqBwFr2V7KdsZ8kwWe2bQvNDChWDrKeakOi8luHUlvchIemVfmB2kUeJJR
1G2pM9ITaWAkRUxjtEm03RitGplbEhY5Yb5CVUTeZBXJUy/m/+AutGT6tAMtBRIhQjl/b1IlaEUr
UHL1D4ACvAnaQimZXGM6M360pt+laDAmlU2mNpLiqkP4Qc6RwbgfZk5dfODzRzU65dwajXMZu0RT
Wbag9+nF2iJxmhWaYJQ0b2UW0o2imBLw3RGnEEvp+8Ir55kE5K611HZ1ZLmE1aGHNkn01OgsyA1W
/qGpEzyW+t+JAbwm5zyzdVI5GqmQ5ZTmf4yquU7bgbZqT0rdihx4KelHSjp6jMFKlJbLz9CPx7RH
mIsu4jpSR9haQkB22QS0/r/DOjkLfSm5uSLSeothe6MMXJHlYVswovAt6gXhwwAHALGDCuheNXja
Z6P7ZzGXdwVMLSr93roHo86AHvN1OnJBZrTqqtie/N7QPuREXg8ixBFeFOU+zsAnKWlOdRkzRCrG
bt/gRS9q1JSl3AxcSDq/UhhgSeH4KUxleZ8HWrEWPnX6Wo9yqas9Tl9H5saKCjJTHNFi/pkoCJA7
7AI0xi5GtmwJBdEScLvZuuDzeILGEHvD5JWkDTxkyrN6xC0ghPFdUluwBjpGWKtc1H3IX1VbXpiO
H0JdxGtupNYhKs0zGYf9sS6kz7xH2DnnuRRMrEY3Z/H6gNNXrzLGFn8Nw0+1zE5KtvzIDETcYVzW
g0xvKVCz8r2MGXZa8kxziCm/H8/+GOrTUW6sfYdlPtC1ntuRLIOGFFh8iM+ZE1W4dCI8K6kwiKhN
kpRFs2knJE9TDRqlSzm91OJSwUzlCOViAxWdWZ9pADBAyhsPDYj0yrrCLEEyus4U4Sa5WsAV/D4d
nzJ1krAUFlh8Mtkr15BmCvVQ1BAYLeX4AoxIouyw4u7w+7eKU/ygSCUudJQG//9HWWSBSRB/RfrD
qu43ZXf5739lfshv/f63Td+uyvvvT0jEexrKeAnWrbJIykOvAjxp+R7px/Nj06JPfCUNH+jttT02
gHuZmO1TPikRQ7ZICahsQHqMMn4DkCc3iycAE5u0kERbWzvJ8jOhjJwZO7EVt8Lns75iJeyIWbos
BoullL/K3viX3RYIDfsEK6ZfL+FT3U3HLLbWK+8hOYg1mUwpzB+8MHYtjhi4ZBT6FvadJZKTW5kw
Pc6HOEMA80/T2McKUTUQtmXM9/nzXiQO9NVEAE7EOTCmE9FJ+1LrKz+t6z9ZnPV0EqY/oL+cYg7H
s4jJI5hMFb0mhRb3GuUctWqPcYjvUCHna66nwWeuX5J2gYa6KObASvhEihrCvIxz5txUaYmiZUY/
Tq0nc2Uq0tJPLOXYJmHGzTp7Loqq9YWseswywow0LLAZqtwglZlvsBje+oq87ax+WYiS9yS5v+qb
uBnMIJqTrj3SkyrRm4EH7DdssSALbDFSpu4VdH+OJs5bhVWxIQApNKofWotc0rX8zarIrkwMf9LC
DUZ4aCPAbG0DLS89isX2pJPBTELenDyT/noZJ8OwYzqHnhR11oEp/r4RmS5PcuUTU0HpA20lLbAS
RKKOpG/hFCbMwJ6SyfSBWHQX7OCo2bv+oohyEayrhRJ4TokUZKxG90EbHqh0UgrvxY8Tud7TACRU
TbR2U+70VKQHANH/ltLM3hBUYKeSDmMczfuyQ/uRxEybm5LgqgXgkV2OWJd1Sx78rGSxo9aym5xQ
YfDTjL7gjXkkz8r2IPD8Z3X9vcaK4dex+VzXE52JmiluszCaTjcZ0hhr6VGdIS0VLQBAWS/QmE4/
MpyxYeOkWczujLX6SRXtVZuWv0PcICtK1JNmaEdmby6NIZqRktJsnaU3ZHn4GIfyziLWLuoioZZv
cVST1qm+6FeoJ8NtSKBXyBENS4x3LgHtJVy2EOulNBn7kpB3wSgKL2e6dWjRo/KojMYZTsMUaEZO
04yCfNf2hXkkQjDZx51gHcBqWPtG6eLDpPE2WP7FPrJ0uL5i1VGDWPJJH8I1mDNZOadhbfqZMmqX
KmTCnsbnDrvWBT2UvPmHxKshASiEoFjuVqY9KFyIv+gJf3yW6EO6mqSNz3RgB3cSNOFZIfFlFLjA
mVExv/QgpNxW6JN7owqEP7SNeB+sZiFZzSgeSHY2m17FBTjWGXIyKN9LIQWVyhPm6GXYvk6UMaTE
Ze0r/ihWuJbUr1HI3XQWh/IV0AjEhVnPX2EZYxaemAuLbY2HZ+rSVxI0ckde2vj1N8wNxkX0Gi7M
l3ouqY+5RESQp5b5YGPaJP+18UBeVTkSovoreYseWZEyHW7kURv3FoUA/5rGq3zRSEH05uR9yHUd
Twqz9dCCfwiW7RqnmrZP9G66ANQbL32fTJeprJXTEDPH3H69b6beq61iZE5laOdO6o8Ea+2kQTdf
+8x89BO6yHL9yucpcYdsGy8ApvMKM/qTrj05WDGuBjXqDFefVYlPKZ39aoLQ1g0FvfWRL0KYK8lF
6/aXeeXiJ21L/uCoq15TMRttRWmBu8eCXuJM8bK++AQrdRJFqbpiOiHvt75ME8DAvMmM68orFlL9
VEbpwUqb/LnQ2I6ZAAOdDy32s7FEF8XrR+dvHLNJDjmImAiqNUoJeFGbYEfoCT9uaYALXpvEOroA
Yzxr6sj0ZArNA6Id0mLa4bmP0mPfVkBFOwy+gpZdyY3fDe2UHkBultzc2OTxU9f2rOSnsDInp18x
JRg6+SlQqUKuUxwC/UcpVuuOIVvnFUv7bYYpDTfAMNuuHeU1SbAFrsShLFyCojVmo1tdy5QENB4K
LWW7rRGOecIDz8cbN0z99GCNEGIhBKsRCIC/MGOFZJUk08F/4q628lFkVZkEnWs6/n8umxRNpAkr
y3CUVEy6JS1g7CLpicnXsWvblZAis/Lxuct7NoR5x/LDRVk8AahrELESWTYmNM8NclTLBaOCaqzc
0vJYA0GiU9PPQFQX7iGwyqgcUgaLavrodKm5RssMb5OmGNv2GgCpB4OCLS9KXtd1XJ8j2ggno0Hb
UipieO7IGHCwODmDJVoHJHFOWSnYkuOcrSQC8DNAwVlmegK8yXWfx/16NVZJplN3NkUpu3Sm7i/T
oJ5y8CZeaRjmQR31hCQeQLy5iIUmAkeHq+qJqSBCVUV5E9L6H1yJR4yQmZW1POnQa9FvSMqWr4Ld
uBtHu2PX2uWRRtOyolc7tOkJ8w5NgRQu5GxNMIC5ErMdA4UrDpz9IcbUuHQwnr1VM/ORRbSIixlK
EpRndYIbT+khG0+9CnirixnYDLVcgM4bATTFw2lGXkbWEIiW1KyaEzezC5bG0R9Yb4zWM0cR4+pO
WSehNtKJg7DmQz+rLb37kYhkdfAYxw4+lQnAIkNovWlBiVdFfwTRQvZOyzhYhua6zAVHAyzCHWfo
uyxTBsUKaLvN/WW0F0sWSLHt8tQvGzOHOYXt0gq3mDU9OgxmweFZt7dOoQIeuRC4xYCpXShBTq3z
zCw2FE/cbBYW43gyjN6f5rw9zp3+9Fs48knabaELQdysOyPHDpaDDEM7Bws30m+C3spOM2i4Dnk/
fi4bZ81AjpuXo+5lInV0I8oow4XoshYyftaV8kJQFlJmdZW2TmjRJUSM50wFuvExTV+VKCSQYi33
uijrR0vvSYDVQIOl6VWrFrokeQRQtlGHPZF91EJ9lEvHqBqk4zoyH6y3w//3137/Nm6/G64WsjSI
HzSri05zC91Qdq3e7SLNEI/I2EwBkGPqq2FT7JV5EaGV8xu//ySXjPmx4G4d8T50zbNJDM9t7ANN
dlYCzVmnh2S1UYmat/F9Qu5+j9xmn7jStXw3P8a/1glAoxoTF+jDFqOxS8zXK+WCemtYCKo33Uir
Cj8VsqymG3ZfCy2hAD6CG4YD3CwGCfonAo4ZpDtxlwelp//lF56qF53/FRk9sGui+YpXmaimCw7k
lDxxqFaOdi1xG9O+fhinxAfCIvrC7rUFd0yYGxf8J7z31p0Rofhl7DmlgNW/ZF+64auVu5JaGsxu
g8n3u75nNNqaM+EpY+zqt+hVLXZd8zXWZzaELe2Xc4RRZnmUOuB3tiK7A2F1hJ+dUUYXxHnAVYYA
sFEfqBhyP4VhHCCFkZ+br4pUWdAxZ9O4CwKedBtxnq88st5B2kOPafpu9ghLekaRnxjH5ouKTAu3
3wEKcXYvXrh1q8SNSp6IXJG944aHZNiXr+mr8IGUgFYStgevCgbNU17Vr1w+yqKtzM4a/+vPysM6
pCxV2BRoj3cRw0R7PDYn9G15Y6cf42cx2soN4uaVN7c46t85mN7q+UB06X14lfxWcZDangXQnau9
vHCqISEKqDiBZ+j2eMFUWgO1RYVhlw+xclGTCPeUPGoC2UaoFm7YX9Yn/PDpyYJJiIYSRwIRwJoz
Ya47rC/TDvtL5TPsgYLBdOtoxAD57OVQnopX6Um7l5Ojkh4i73IUvmf1AFBpHA4k7lgv4s24yxBQ
WDgCEOo918v34YA3YKU3DFDoVBzNM41jCsk7NJ55WwERFceyi94Y2I1++a89gyy9zYcchX4A7txT
jw+Ekx45G7wZco0cBDV0k/92XHk/W5fe30X6nmn325rbYHN4ajnjPrBDvLEBF5AjaqBiAcAElBg9
h+oFJBbi684x9gtoDmWfPkzRGahk54NBk5lH1R3u4BIu1OFoCRZHEA/xa77pql2+EWiaEWSSE+jO
Q/QyP4QgvWhBsjcebXnVkr0egV1y36SbfA333E2zxi7fegJz/7XHwmEb7GiW0Fv1IwLdUYL+IYT5
vT2GtAHfBl91hWeApCU6NrvfxbGPmiS+AII7tGfjWgefc+x0JyWoPVS5jUts4Vv2gSHkxbihcane
Vey9Lk4V0FtJ5MWw2H7SH0KoEU90jY0I8SIq134nHWn6TB9sZcoXc75NUI8CPKD7nSPLuwAvFFFq
7sARfQELI6LtITiMTAgfv/dHTPnNtJO+ug8x8xi0Wp5wbvbi4KACtZzZMd+bvfkiEfr+V7crFwzj
U/GyOXqQ4sII3GUvIKiEO70iQKO0wAZXvJPV/Ld7Tz9JvG48I9Buq2G3b3Xumi/UiesPqSI9wKeT
+KLcrFuc7mmDhfuVBvKFT4hiPT1kxHl8CaoLOsSLS48xkX6ID9WT/j75xkd4ao9RUO7qnw57r5N+
ka+4gDMojgbTE364Xav2INphtWNOdxyM5/wGIznxR8HGFXxj+qE4pLaprrYFM7rdDlg5YmSkddNP
JJ5JiU4BDzH1+UbHCUHCNC8T0hoF2oDd3vEsNJw1LBoZOZhdY1MvXY27JykAyp5P3q5f40/BwGvk
dH+pWGcPkijqRIaxuFW9biddY9THQZq5+nEAx8eXzWIqJWc7mjbtg20+1TeyIs2KMHBmO0dhCqDZ
IIBGXqd73SF8qLWjLlADgW0hjb0KLzJzx+f0gZ5boBVs50UA5lY6LzuMd+qOmWnvsOv+jS7muU7d
0YVWeYJec7VO6xPIL2h85tk6Rdo5/IcBPj0RckEHmInonROR6NnyXbsbV+NP9MKR8MfYK9/Cqdvx
/KUU9TQMCvxoTrxrX9vDBtdHKeqITzBaHH71j/4THZGJRwxfbfmPRKN/49LZIzPSnXSxIjsJGORa
hy5Cp+AgABYVKKSe+dIWbvsjRp5wSD9EvtJnaS89NcNneireQpY2d3D0ytA8HKo2ZDJEW8OX7J9y
trIl3DXsh+IUqPsOfvG+WPz0x+pfhdU2XW3iyFTPM69ls424kebyZOEnJpD6T7HvcH8PlM62wTrf
AzvvbFTWi6sglmEAsltvcRmIsl160ADAc3oG0uybstiy379aZ0kM6iMmSM2wm2A+6YHFYyI9Ce+Z
1++4usvX5F90TivX/BbHvc6eeoXpgXZhcI3if6SdyW7r6JalX6WQcwLsm0FN1FKtLUu2bE8Id4d9
3/Pp86NvAXmOrLJQqEEGIiPiHknk3+691reW6IQ5BKkfiV1t6HHG/MT8sSHpvJ3KybTbIPP15uk+
ebGeOaNL21yYGMaUNqDwRp0fOa7zqe3DdiLfh/jknQE9y6R6t0R0egiMd4XDsjATDvrRbQ56tx42
0axcllMXA9Ay37mT5j05y6f+OaZp9E7px1ubG4KW1Xn5Amyhn5cfTLmRy7VR3oUHnu5CWoPZ4oEZ
7R0PYoBTS57wCR6wZR2gntTSSqaNBq5B4C0xpyfKWYR7Zs47+HpbadLY0nJApPFc2SPSgKgQb6J/
OgQQQX2Y6uLGAXq4a/5Uog2NDVJJEC+TpxLB4LR5FF4GnjQBFlzG7syNTyRFN0/6h2gTJRvwKdz9
J/nWs9V31TrUdwgToQ9P+0X54awUYWr5i/oh0GyhXZSPAg6MeFIRy41ni4e3waDYz2Wf9rPd3mn1
FrASbgx5a/xJGdv+RNMmxo6evHao2e6FY895w59qT8WhRSb/nqC5nAs4Pe6FhYukBmWtgTJ5AtCG
iZkss6Vpx5VdDHeMsPI+zlZkdHnilIYV8od6E1UzEytSspYf+O8NYZLgNmjm/UPXbIxwMWorYVbg
mSQN11soBAeRrsIVUz9wUgjSR13dAfoszRMXSaHecWDLvoqHyjpWge1wDH0N8MAfWKCQP8n+I0XB
5KG88+8SPJXrNp+7x/oc5suQxovGGoVxaGasTA4u2YdoQKWduk/aHSEgBW50fY4yQLfdlDzXNcU5
jnOokPy9+2a+yjsWiegrODSvBHzAiZ4rr+k2X3nrelO9QLOKlj0dYTSlpJx5E2hWeKC8wfbiWTbP
iTZ7BfNvoiiKN6ky7ZO7xJhhAfSmpnPnDsf0M3sdE6lxb6J5MDmaf4Enxu6R/MHbFatfeMv6Z7yL
2LAinTxztPNYGKecGauFcVcQi7ymTHpKln69KY90O50zvMthN/xJt/oxfQ5gvdrmyeX4tU6e8KBO
lWra4c3bZRpAQ3xPs0Cf5kxW3hKD7ZBL0wIFyjR65BxXJW+w+VJKo7uOut6Z74k5FPMA29c6RNdN
auwDHTcnO2vNQbiPjzhlgI9xHKd7HSAVfUfsOXyxseUYIzYuR4mJ6WzEM7qVY8mtYy3A/qDXvjdt
SJU8vmaYagdth44+eOoXDmfUdwa+ACtuzbkVw8+Mgnny6uez4qvelsTMzDGMoHzuEeQ/JSzVa8fm
3DKLD+FGgQ2zSNfRglTuHRFWeMFMTsFTY+dBOZu7r8yZaNMAEsACoy4rwiOO+rDOQAtxZw5RsM/J
GnawxjDatLW2N+JJt6GuTp0CZBcOvoxoLvBf0+xI+9d9lViwOFHBumCd3cB8i54caUZEx4vwmnWv
IryuaJY/U3V2hZWz4ATlL5EoIKTmeNYVJ1IGluYDfDwHTt6hwrfP2UecWJ+8DHbVkGM8F5oVTJRd
fOoeTXDIr5Yxg1HoTaiyf/baRDthaKE7KcFovy9o+S3ys2jzGp0HB0lRy34HEwnF+IJCsCnb3iMT
NEU5vlDX8cFdIrI1WT/X0Srapm+NOXE30cndZ1yhLM5KNYKdLwoBD+o7/RkuohxYzTk2GWuLYtkF
U8rQ8O+TB762dC++igflRDGDj8UdxR3hBa9PgyIZOfsmnfFyhU30Su2Oi0L0VTobBCRjl/3kfrIa
x8IaRVW1N88Ydt+DP4Ud0NJbZXP1w9mamDUd7nyckSfpznrAy0hdL9u2a7CV2gxQ32cc0MPiPmRX
E595BH5jzh7FeKmfKRWwX9fPlD4qMjgwtszkmXunPggv8UL8EPtFBgyeqXofsh4i/OSRV2/gc9WP
4g+7VpvPqmFKeHm78pqZMnc+nE15dotNgJh3JW+FmbGOsbl5MyhntbkSF/mLpbMSMUN52AQsLgRt
Yq3xgRhoJWZOt9CW1qE4VI+IOc8mMb/4HxF+MldRhC76rffGqTr4w+onRTMSAKL3ngKfO/lqMlSW
C45NY6RQMqvO9cFTttGn9szofPDfnGVsW86s82fWxthL+As/6S0gurCGJ48C5txQkMJP1FdhK9o5
Rvm5RZzxjNVf39A6mXk7hlVXzoMVdCos8PfScVxsRpEYdzhjJd1n4yXWpMOwpJ7n7vtH6fk5l2jL
zyj70LTFc87GmL9GaNmn3ULdM3B4Sd5B3nhf2F/NByCf/p/g1HywCQhHaZG8JKce+Af7xMFZAls8
skYxKYxPum5bZQu2EqPwy5gbF02HI39Y91K5s5qA35CQEU5pU2/Fidj5QjnOdR3tbfAF8yjmZKSi
nJx4O+xV4gOrvDvpsFvsAjwwJwDzb8jRre1Y3xTo+sydB/foMZ8mzjn6Ygw3zxyh+zV6TPHg37Ec
ySw5WM4mtLvKc3nWXsozy6P3AGht4t/ni/bM3VXdJVtpYWxW4UGcG88Fsy1HUJouWDxZLLUXztaP
zWtr0405Z48I1IRZj4503XCUXvTPXNgJmCy3GTrJfFYuRFp+NPuerDWj6b04AKCFaB0iCktm7cl8
7ruNNWv2zkfbnYNyIRA1A75e5W45QdVvG/uQ0j/TBocPlzi4m9JEfBknULfP2032x1kAdxrURcwJ
oF6Iue0u+Q/TJYkn++yOVRDNobUmRuRcLIsHbd0teQLiVpmXNAQf8Rh7k5B6UPLUQTCkLsRGSXNr
Px6f8RK+JxzLvHk3Fz9zcxmWcxbws8BCPgoXJplt7LK38hk7BVTGTjoIj742dbUKhHtTq0sDEXRr
Rc5aoDWz/v67sNOJpwkza1YOIvlSBVMa8T6Gplc3dHh5StgS2ND6kr/BK+uJ4cb//ucgf8k+qHKG
ihVuSqkx50HBPo7nyZn5AYYpZYiehUgBXFRp/G59ZKSKGmg1DKvhGschHb8Ad4nP2QuVMgrRFoKY
GOTLCL7azIO8x12MyQB2R1oHyG6mNZ0NPN6Dggyu3KpSx3GpS//PXzqz2NVqpsPX8qJ11ya0KFUO
lFER5Wvry/pKS6vZWvAl6zEsnCIs+oR5nAncVL7/og+PEVBPeG5g3clNQloI+oXjg2eeEVkWtpdx
MEf3iAWRwrOK9xQlByXafvgUteAkhPcuFYs2c01EAxLW52LfqvKnHBK2k8Czm+rmweH3rn1wqmiZ
asi+3Lkcgfu3hbs7d/svJXN2TgX01lXdGvPYc6DLJVNFxH/Mi6hVMkNFIZ4I7cD22B2Msg6XA1YL
KjM0zpzsSS3PvYp6dfx7H+gsapHyE0LayYqyY9GVD5UwEDI5qFN4vm+tnlFC7c99JijLShVtKusL
qTfuwx5kniDvFS6eVuM8JJJ6NBwuR8CWJ6Hec2Mh61COnINDc2feViZUtkFbhC5qIKcbHttBvuN1
cIBJVeKM++zTFEhEN5p6VojdhylrwtpyYO8CS3eUAvx0V65qXFasM9BogYyxaHV2Cwt5XxDzQxAK
TnEnr5eN6PpTXx27mKVBdqjVbZqEQ6bVUAzMCZOQhEFdWpb8AUdSmZsymFgfcQaJNg7+0fNQa39U
sg4QiTDrCJxaaBHHhVqs1xjYyYXxuA1L5n9oSP+kYP+vpI7vAVRW5f/+L2nMy/yf6FNNJdrZEg1N
t1TcmXzoBdBF7yI5aQSzsFsVPkRqgSlo2C9kx1+VcTWJ43xZqME6UwgKyYr+8b/+hzB0BZzzk+8y
frolKaKp0yFSL6A9Rqd1lZYahQ2k9o/TqTOxdCkdBFQxhFGgBGeSapeIV/r3z5X+jZ/9z8+WZMWw
TI3mFjz/fzk2YqlnndxJBZ2WmMQknGKFvvSN9r7X8cIPImr6uNhhw9vpFnpO2sncbFNlpQKPu/FV
xt94+QYI/pUVMJCEP1oXb0AKNbFHHlrYjggWISDjqhaFL4/cCVu48+7cjP7kCIRh+HZ0z5pHzYGM
ZXESbtz+xnD4N131P49FltCiKqaqyWTz/vtYiN2UZCH16ZUTXsrywAY/YgWiPnvz8KI5I8D995+v
XBuAMhYPA4uJqKv6xZsI6dgNGVxuW08o9xlt/GgoGjpJTlr1ADt6fPyGVL1mGUhx8IglTtS842iP
HACXCUFFEbxbhSIaMGCQJzJnfVXjf+SEC2y3OK6K4slEAwI9kgysmNeb1bTAc8gRXIgQh5G8UR1+
/1XX3qmsKAYWWXOkXl2M695VM3YlckXMmI1QBw8z0fP2xuT5HqSXI0eRmTuaCH/LMOR/31aH07mv
LLmwm0I7waY5NDGwV4Pid8WMySjBGm1yGLIGHIPF37Tmqgu0Hf6PDvt6dNA9RlRUZvft1lHNLe9+
mZnql1WNzBIyHPJiN/QANDI9X4qlcy/W3h9AycXi94cl/6BnsQYpsq7JIlkZlqReZPpamtpJrqxw
HbA4mrpGCq1AR+NEq6WPeafggGM7NpRVB+1JHMvK5iIpoidXahE4hhBG9O7LteQvMywey5G5oLjQ
CobWvXdis7gxR66uHYpK425kjsn697//i4GllJaeGj5fl5E1rSWoNhiupsOInZLi5jGkpT56+l8J
WwgUapcuAjhqMpDSCQ/6/dFdXb4VFm5RRVGPMPRiCLgISyTB7Eko1OieGHlI9CW0kd6jJpTL+dLV
mE8VmTa6Sxuj9eLP37/A1emrWJqsinDedAbiv2PQwm/ynzHYISiaFZJMkbnxEYn2j2YdkLKmpJNy
nHn4sgiYGCkxSiMfA5O60oiT6bDJYWPvvpwRiDIg9p9WgfRVGSEFV3eXRRnsnohbtlVh7+9Pjee8
w4kAnE9hRAia9UhZqkYM1e8/7P/yZE3dYDeWVfPHuoQGlQEkFnZJwkNNiV1XcAWiWltAGd9VAVri
QbJWROOhyE3Pv3/6tX2RETYSz0SAe8rFOqx2jlqrMXtCP3J6BEoT7UA3tWkJPHNJpdASCiRtdeM3
X1u1VBFiEunNgG6MC5xc2NVJ00dtYQ8d7xLBzatupq+//7Jbn3Hxy3ytkvGJMmAR+e0GvViqZnxj
8b06JpkMEuGqjErjx5i0AlgtcsWkyKWF0tIC6FlFrI4BpqXJofvGBKn+nBDGHX6ZA6YmmvHoh6No
Gzn5xi+aXSPiDzVladb2EV0qg4qB13uvPonRVYkCuFEYybXQP8IhoTI6AqNc4wFg//sIHCNRvrvx
cqRxKv+72iuiqJmKydpjIdm/2FNULasVAViQTQQizSu28YkaxXMZEdQ0iJlmRhk94u6m5QDuxhVy
uiYZR9/MSma/v8N/E+bHUwLfxDAtDquaLBmXi05OBpnZZ0pu58kfgdR31ZOpXxuVRB+3P3RF5WwU
gBWeciMg++fpBNWkibDO0E1ZMb+f0F8Lr+VK1VCEUW4PgzczZOZkycOeplmDH41Ft3BunYfGEX/x
zPl9pmZgnNcU9fJ0DNTYH/rexB1GmvEkQJnNUfY5K4Kn35/o1c9RZVHiBbOaq+Mv/+uX6dzhFKsw
UtukdjM48lJoMTPkzo2zpvnz2KtIxl+fc3HYEpRIJ76UzwFJUREXOUPzzS1fB6GMLEBKVfqKD5Gf
rtIy6Fi3sxc1WBl5cOLnU2to6mZBtBeaKxjrCnosSfHERcBJaDJ4Md846U3+HeSDFgVbrgK4qV1q
RqrVYb/PxGQJP1QgpUNE0Qvdp7bGWAXHPboxPjDZ4ZofQMnOS3dBMlpKBt+2JXViIjUEBFmuigA+
JeEhHT7wmQurlgslnskWeSS9/Kz+aEzyGozQIy0wxy8GUOStNWZcT2m1uV2FXs18kQyUEmAfM8xN
bTVLV8iQpBM+xrXpei+kI4gIV6HraCOaPPP+iDDxZqFDB9vQTGqY4J8XhaY9iwuZOAwuzfnSocKa
WjTAGx27TRAiHjA778kfhpPr3/0+UqQrGxMHSkNjCooow7TL01IUDYLCNS0ldAkggOy1xyZKDkor
H83CeqcaQTRIHx6w85ytOLgvLU8F0tRi9d+mvrbuE/WIef1Zk/K55GWPgxC9SroCalipikkaycuh
9yjs5PrMJzimaIirGzwycDAlLmE+fxYl/mojPGBro0ulek8pCQETASCoYr1HbXvUKms/VPVRDim5
Ns5CDcjNEGJrX+REdGIjrEg3ApBDfmFXz7wWL2dwiGV1i5fkIFfNEcucW3wGfbJSFOmzd6WlIxh7
eDDhRCnktzqRlllH69HnsY+RuqpP9gXdgLwYEFfgWZiO31NW23BWGvXR06XP7/9do2/LtDygvp2V
DYQKGTlfFVnrTnFsjbZgXYhvZUDOXseaJqnPipys8FmsIz/ZDZ5872rqnRvChvCKR2FId7hdYO54
3qPXhi+Flw3byoPJ47jCQ5WUO7U2PolSoppvFmeSLof7sLHwbiX3WOPSB+6gjCkHw9WNEXJlo5At
aKkUnzRUmcbFYgIzP+dS0KOOBkOWukW/JuIQFoJFHTIuNIjr1qePgB1JRoGcReS1h2VHE9RRWvvG
dxm384sFVJENFdyEBcvDuryiUGVpmpbkJhscCPL0dSgI/mhUi+cmerlalxoyAlNxKmTtW2dUH1Iq
HssCZY3nmeo8bTK6iabgrtqqu7GJST9vHQo3NFHXyRaFinm5thdu3wherSe2i2VgDLIwkcrSeEFc
7m6crnhx4gE6oSFHdmnA2fKEdlXXonNjUxvhyJePCL4t+5lpavzf5V2x6kOzdfoavKz5CBEgXuL/
i4X5NzcEU8ekC7p+k0SIE5V0VYw0jWr0nKuNhayYpAVT1D+0eBNhJ6As393D+xt2qSMgf8JYIhOM
IlsoZ52img26cK80Eb/Fr2SIc7C11JTMEKKksGxE/++XE4X7kQKSQaO2IcsXd4MyrAj8xFMFobXe
V7JF6714g0FFak1xytvkFNU90h9lABaTvv0+8n6eoNVxN5UMkNCGpWkX58ywyXA3SQF2FJN2E34l
0nb6E9W6ha/n21aOHwYB8dDvH3plTHFqB3dtGByMFFG/+MVZmaa129SRnYZIPtESZmH5Nug10A9y
Bhx00gkeue4tDowDKurP3z/++wj472xTRYWfLUuqpOva5cHM9aMsUaM8sgetUuktNowOXUZ6J04p
rd4FxNo0mANobxOclgigLYhB4ThOfrtonotaOZEchvbED+/6Ei9/1plUTNK3vn9Q6h0Yv3WQYtE3
iltv6+cywRfn0sGhXdP4+uOS9tf5J9eoW+t1zBfHdO8puIEH8zPAhA+C8sbt4NrAUCj66TwmTkLa
xUd5SIUdsyKfNAzhGpCykrjGMtbqnYHOG8sYN8rKOv/+Yn4emPl5ENMVIOfjYnN57FIzwJqCGaIE
4o+3sre0l04gGWZiJj1+P/KQVBRVNm6Mx5/HSlXkSq58H9b54ItJoJUUMSrHCInvqNc9kbWqGt75
urj9/edJ154pKRKwt03IgvJlGZdjV+f7/Nm2m2gHveEOnzLRKLixVaYvuaBsQ1VeBCKRELAF1JJV
tlBwWtX9ykcUCKRKgwM3GGfBuTWyrhyXeAZkgErshaLOjfDfodUJMoGrAbbfAh/Q4HtH0m1YA5xt
5VebunmRnACRTwAjSro11LRxp72cj+PSZ2hAwthpLj6bDaSyoByRhasBl1Ax+lEBgbUgGinrekpG
K0y3CQZNcA2QSBLFZZc2URXH7p2HCX7SNs4wBT64+wbemhJGQJNJrUh4jwkYhVjDTuD65MepFMwk
uZjhjEMUktXJwimTh0jFRN6NBJlv6FiVqRjocZPgE4tGR9vpm2Ug5OZca4EXff/nAPEs2ElAnzCR
U2oFB9e2r1WprYsGJMOQiqMp3l14ppJPYR+D5PDfqeuhfOuA+wlpYwPisqaylL8BeF5k4zXgxoAb
J+mPB2taY2lGMi31csANAQxXT2Wh61vh1QnG/A1trvfruECNlgNEcTQyQxJIJJimPnHnzJWsvP/9
S1ydXEQO0L6wZLD4FwtJrOYcHtw0svF0IqniZ4uhdDKN6sal7Uq9kRFs6dx7WdR1an3/jmDcbkqS
5UlktwpNJ7SJZg2yg3W6zJs1R6gTzAP04LybStEOXi1vC6fZtkQF/f6Dr+5uOgdLUzYpfvL0//0i
QyBiIwbNaksl3Iuav8y6Ylm6b2HcP2ujlbMso/ci1/ajET4233///GsPnKegsqGrpiheVuSYBnoT
eqxmfeh8js+7QF8WF86NxVr+eUmmCMbKSJ+B8r18OWu7MkykIWXFIHjMgHmC4DrKItRZxiHsJSgP
rFmBQgxXo1uTtmKUQ56fNGhM5AKKeDimuUPkJLEOsDPtO5/4rxhmjuwQNtAhDywlBE63l+Frqw3p
DCo3fOtKWcbUCxOEXxOi7KzXQluthYwsRLTxiSxve/Hmqn/1OckKrDuwF+aPzk3EQzJ0ql92390J
Ug0SOczeasqmICFNlDWR/15H7yrgl1YAV9VyItXztZ8ggPl9YBjjDLhcDnhRNHlVSSGc5GKfs2oZ
wJObhzYmY1w6gP5NwA8QKHOolT7aL0xSaVXee5wmOBIcLLNciuaLYaonUuu36VfnYl3x48YuOS4F
bJCgpj2iHPhLY43BfJ220yxn11fyiQBhWGkMBlHJ3tQqfLKU6hhn6ZvVidsMUP2kRDmpFi+Fqc1z
V0Bdy3mJUjUlSOs0SPmDAq0ps/wRPPzlpzTbPTMmS0zWt3iMHxoFBExmFIRQKeAtxAUd/pljGABP
9TOplPOcYS+iOO1EsJby1mM4TELNh7Xz+v33hh7Pv59yllNR8dL3QLy1q6pX371BhZX1D2/f5dG+
cMqxpBCzs+XFOgG2ZIbNuqXJORsnRNG26IO83tYkIuS74F3nSQeWdAqK5C1wi4/aK1eDqJ4En1Nm
1bJg50V+hMVxP6hFy7GUoLjC+yAFygI5UnuIEvT+HoeXncIiC0fOlBHpKKMF/bNhcJmZVk4bBd3j
uBYrBv9KhIAPXooUq6jBSZC6D1VJP8sQbmwD1w4YkqhyjcTgTfrj5eEuMuou8AGI2EIlTaQueXA7
Zy0SMO/mj2nRv4lk96VOdLDS/sYdR76yIkoshuOhmWatcnnelyVmtYp92x4c6RNc2zOw/ydD8ua5
lRyD7LWWFFux+y99NJZpCHe8ZzE1yElW3symOiY5QD0zo+uXjZWqZdkhoJCdZEG9B0uVVR2JnV39
Plevra7UtCSd8z7nsR/X7gbaale4aWq3AYo2I1nlhAg6cXsswmQ1ZOFabMnn83BoodLsE74cOpJJ
K9bHqEIdYXhYZ7y7yBg+gk59jk3xc4AFF5iPUty/haV440519fVKEm1JejHc6S53X1WwiMw1y9TG
TrfP9ZZs6PLJrbKNKPoHl8NWEnUErZE8SOjvjYXt2sGazx4rz7KkWazV/+64LHltVao5Y2vMaJYZ
zVKnbpk1Sy2dkSp8xFm/JqX2M4vET+rUC4hty6R19ppcH7HmT8LKRMYMfFoRk93vb/LacYAvx3VG
4QzGze1i1Y2dQgU4z5scqvQZ3NiiH7TnQGO5dD1jwv10KybUllxN2+uutVY79+nGN7hyr+LNiJZi
6lywzMtjYEb4XUV8GtkxfXMc309L7rVbAjGvnlWrOYpi+JTG+rYLSf3FT4bOIw2U56AcPivDPQiJ
+pwA2RdUXLOGdGN2XtmOJQVVjaWo7Ek/uvMNfMtkoA6NErrmXp1+aVp+ikoGkO/mB7Mm6/X3x3Hl
FsaCLMqyJskyXYSLwcLIcFK5HBKb6sCiIKSzgGcygbw6y3TvGHg9/7C7MZ3Hd3yx89KvFzVFoQOt
yta4Qv11cc+GluRph+IVjuXzgI6xwxtuVDs3TW4Vvo1rb/vvz7oYb5YQhIGqjoUyCz5W6TsYTCVI
XdxwJP8t74iH901kjaqy9MR8P2SpgQnH3Ji9xaTVZ1jWTyPRN1aNhUs/r8j6lZiqZ0D1MZ180knA
LUXEvku1D4ZHXJVCdsIS64HQVyqKtVAkNsYmq4vTN/kYiWZM+xE2X/alJpLdK5wLtQbsSjCsSlLM
88SYJ2lz1/ufrmzMrTJBSWesTTzYlFzkLrWrtF+KubXJimZvxUBfhH5ZDOVeaPNTCMCnFrCaYgCN
ml3c9CulxqWW13+CoDo1Jd/STfZdAsEkdoajFtEpkS0ijVJM2lPfAGETdQQrvpsrL+R6RjomzBdH
fCbK5iUsdbsAWSb0BNAD0ra6WSMSkqNApFnk+NG+CZcWP2WhopLEjaeudTRBRuDmi7hDKS3GbxnS
LCqLJTlY1WZw+wgWasI+ouck+aSMQPACS1UZZKBIrr9mBuMEpdWyDNwW4WbVwqYDFNX2AQERdfhQ
xxwSFUsFDBKJEX/ESN1HlggrQdt7neEtIQshGaeCPSGE4dnJ0VkHlrJMiAUyhewARg+PDqN+MJMD
qPOZknEeM8RuVSZshRrUuBC/cEN2kBV+kWM9M/zyZDrmRjOLr8ZPD26RHISyQkvhoHkiFdlIP0pT
OssRvsUkTJ+CbgXLcGLo4G5pHJwN4EhOhskbSLHl2Z7GnxU6O5FQqxpwgOJpi0pYjUOi0/OD1Rsb
U+8xkfIlx3UASPoSfetSCeEeOt629evn1HC7WVL3y9/Xh6vzRzIMicVBQbZycWHV8zKviOVNbNKc
Z4XOiuy1931G4gUqIbXX5/VgbfiJN9bBa4cU6h/cXhFToFW6+FjN62GouD0uMto/kmjtkzCmnp/c
WImubkcaJ0w6nJScAd/8uxSpiIOA11uJ3faWXbc1nihI8DFuXaopKXK6SeZ7B6uQdz6xOLl0+6Rw
bcVnUzV0njFV2MuLo5XFeZy1Gh0FPBxRjuK0Rv/eCvqWf7xHKMClz5w47vDA4j/3fBSvIBG3YgEg
2aT4WBPIU1XFfSgTqWXqGyeW6WBpwJIdgmhayJmTWEqYgqRxuxGpzm71UHsuGdMMv74BpkDaVKMV
OBQSqvkuQSEuBuK4Jfo71U9KDQYuZLms+7FHGAlTuYBW6vWj00ns35RksJOBwB3PIGXW2MeeiJD/
Uy5DhDkNBnxyvSaG4j/k2aEwUzTsKqYBsRrexreZQgbD/9WFMzPQn7hKhbEOtKEHnxUcCnhLkHs5
ibw6QotwYezYeawbChy9meT6FGqaYGdySCWrIACnQBWqjI1qJgeNS5UBjKMEQjhy/CWRH6QQIFCv
ouwLIxVgUhE2d9eA5UcY0boqkQaVesq6Nl/0aP6NrHLBO1g4tCU4FPQejUZflyImyqhwJ3WHx7YJ
noYwg74RjyJxPJ++wweMWMHf5+C1/VJXuKJb6N0YquMc/Wu/9MVSi5OwSaAf0mOSH2M92vStuAwl
4mr+vz7q8orWZPCGU5CPtmdAUkzgCyfU2MEkTttKuPGzrp6Sde5V6FKQo3Gd+/d3ibmcpbla8LtC
u/RI03OTudeli/HcHkj9i+QSL4aTHdzwjZ957dRDlYaSFEct7mEXpx69QFaQRCwvHW1fCOhxjOWl
qvaGZ22kjPfL///7g73+iRqV/DHY9Ee1ATg16hY4hnYRFBjAihNUmTfJ6c9pVHxV7CFQnea/f+T3
0nF5zhr1sdQ6USsbl+Kfocyg+pOgYAdd5E1VQg4bNI6YLS2CRkVSoyv9WMJmIguujY6mecpDKI5F
zxmhaMdWX4rHvDoIbFQlZld8pnHFidQfllaPtEETUqgTJI8YsbYJEb1R6HIwxQ0rPTP06VAMS9fJ
qqlhMt9aXGlkDVDb3jRwdGfMlY3vw5eieVtOJedYRBjjKphwsaXYaSw/dlZ+nwhJP3GoxCJonnmV
B03YEsKZTH4CtdkW1/HoPs9LoEkIAAkJS6fcPpMpHP+XwIQ6oQHH+/2pXh21jFmFVhCtaTSo/47a
tnPISvOs2G7z7CvqnyxoI6EzrMDX7WV1XtUkUk+H4VYh89oAggdEIZOCrvrjZlA2AgHqsh7bEKq/
goHXZw3lWx9Vb/GoweiK7AD35/T7j722+9N5QvEujn/5Pl3/tfKIVhEiSIZ8GLKFpOBqphY6rXHr
L1JtHZjSXZTmp/F88vvnXlvx/vrcy/tzMKhRk2pijLG5W5oRYywwy30rS+cibfa/f5Yl8cIupwkl
UERiXEtZFS5K5VVrEuhBKJOtJMFD1zXtzEe27lKNlYuoIsYl+6MR5kb3aVj2ooeX3YSZQd1Q4kU7
TmlMtNJW3M8ohX6k691d4CoHWJVd7AA4VSJEfoL06ep4sUoVWJ6jvQRoJOeyjCyvI3avhDHoBYBz
tOGxqkGaDOGRtRF2L+SphZesONNii8ZtUuLWJrnt/G0u0c1AJPYJ2521D1PcSLnAfUMCfz3h5kXB
OOWsLyQnYjZKLCHUnR1p6TYaGXdVSZoewZBIqeaJ1r40g9oSAse1R6q0JXKvvaO7kJxb4JdkmrAF
VzAmwqkrwxAOle6gRt56PDfnhXI2ORF3JWODSIW563Vn1R2IwapOQVrviXvI5kYobLpQm7fgZ33B
+yMMRT/XvGpNxmy11wqPtCjMryT03thirk0aawygpvHAbL0UdUZRVqK7zKirZ9yuUuXcgKOoRPWs
ZdqGhu+5IqLsxkovXxu8FpoM3BAGreLL8cT90iW3kAVCj4y9DPAe2a0jz6RymkPC9cd0KGlswZW+
ZetOQKRh7Ow7PwhsN4iPRU1bM5Np+8akdsjBn8TJntHbE27VDCNaItzA4oWXUANUB5s1jxoswJIG
DeL3eXHFKaDisUDnIbPcUKu8mBeu0EdoKiOYR068QD+Fw12k4t0V0l6N+VXkb2UTH1Of0MNfDwWP
sD3LQpjdp1TIXYyIglUtm5pVuEqOpOqh38LqtCS1ACcu/HYiPaKnRlk4ugI8PoN4WQkEUETiGA0t
kvvqN579+4/6ri9dTHZO+5o0HqZMyj/jiPlrRbP03owrWYnsTg7mOUV1UGrmqUr1ZlrI3UKynGyW
xqDDY1k6efAVuMMn2HtdskGqJFz6IdcAqJWmZ95Yh64JMRBt0zoaTwnGj8Ks22lD5jQstpnpbWs/
ehOi/OClGKM1FSNyRcZJAce71LoT8Mc7r6t2Gq2vSeNw86xK46ldxF7yVYW8KCj1yNzir560AqPl
j6gTc0NoDWofVfhz45mKV1ZQtBFIBRC40di57GqKgePqlI1i9NkFQUohfr+6Z9lwxDXJz2hEeLrd
kPqr1ltbLeiBNAiHnSXCbmi9T7HP5TsaaHS3I4hBijPmc9Y5qjepf3MHpksfvZMPmczbpLqDjgr3
hGRFK6PGkejMFs1vhFkAV5XcTiZbD3X8v9k7r+bIsSRL/5W1ekcNtDCb7gcAoYNBFSST8QIjM0lo
rfHr5wOYXcxiV0/tvq+RBoO4QEBc4df9+DmaGd7RWUFQmeXGNoktFbXdjLmUqexzGYUcJcAvPEe+
4E0J9hCoQdKX4KDoupnX1HsjT/HuqS6VAKyhJazEsgB5Kih3phY+ZcCQbKVVJbsvsJVMwTzG1nej
pwvWo/aHr4mup2HNZN0WIJtb6hcYS998z98PPtxPfqS5vpLfzuNJZzwgg3mZjcImUZ7qqjpLbftD
JtZH3PypC2WJ6D8XVsTmHGDz9323s4qGAHlw0DKzc/2wf7/yROVkMRr4ahRv8BaSkl6VSKZYxi1y
yEwfYQSki+3g/Cqa7ZTMvKOjeMny8fvf1IW/qgoA0hQR0AqT2q9RtZFgQlI3SrodojyBFlKxofe9
S/162DCf4/2E1m2nCoh4zv0XeTZxKv0NsuQvjBYSBE1w5to8on918CJ3XZbpbKBZOZ+vT4pH3YBi
uLNK3g1w0q01lquJPFI7hGv571rxX/T+uEqI6eDGxUL86n3PiLG3fRpm27hFRLLIoq2aw2FmQHTv
KiXpVTnJSEdTu9doA+vUCyAPrbdekaP7HDTmRs6ik9eW8k4ZZwnAzoKEEF0uUdt17eBdwZbpIph0
Dk2EQ7EtNlg12IRV9TGK/defkjzrf/4329/zAuFVP2i+bP7znKf8//d8zh9l/nzGP69Qbsvr/L35
X0tt3vLTS/pWfy30pyvz6z/vzn1pXv60scrA1Yy37Vs13r3VbdIsd+G/5XPJ/9uD/+dtucp5LN7+
8dvLDz4BbMSkPX9vfvt5aPfjH78pKj3wL3V+/oWfh+dH+MdvD81L8BcnvL3UzT9+E3BF/Q56aoZk
LtPaufL1bx+HJPV33Du4u4n8zUkmeIKyvGqCf/ymyr+LkqwD9BYtfU5mo1XVeTsfUozfwWyDxgKV
qM2AEe23fz38zce49vHVeBk/t3/N3JVJ/fiztYtVQsxPJB0EjwJj+9cGmiMKEeQjzIu6BDtWEgNG
mUHqxf6XVd1oIcjowrYEtD2vfi2gJhsmgAYMnnWM4GtuAGrHfLRrK28QugL3rffWIyZ8v25z9Yg9
FG6yEcZfQ+q3VWseq0ro9yoJhCtBmt6HXIAuZITQXxrHOaSIvEFeCbA5qxPz1cE3YF2Vx01k+Kd0
6tt9H0TPgTB9ozUYdoKja8uwRh4nswU5bfE1G3T4DFRIT5Z6DPFnjD0c9trkLE9iplaWXy+rAkJd
0/2yqqZT0h3MKe9dhtQaiFKh/zwhbMm8/3gVv1xmOeuXt7SUWnaCQ9mEiDVB7AJl6sqYPMhY4lLv
vi2rHrS5a1UNztp8YNm1LGKGrD2eieIv96l9A/fIUjCBoPXnqip0ZO8sZy6HltM/N5d9nz+TLScu
2/+2+r//+ucNLmt+CNv9GFbDrumrYi+aYbFf1rp5c1n7PFDH4s99n+WYF6DT9uWUz8PLKctmkOC8
EMOEzNv50p/XX45Kmj5NH0d+ueLH3qWA5pMJiD4G9xcaUAuVwcfNfrmnz9/7vPfPn1r2IdtYIy+p
Ygn+8TzFoPL2l+3AM2WUCAkTFOMItVu2LBGIyva9GlE7l9UkMbO9npb7xK/yzbLro2A2H/gs8nGN
pfRHofnw5+Yvh+MaqVS7VeN8/7G6lPpyuWXzPx9efuKXu/QbYvlYv3BLWABi4D4rs308P8pSEoAK
zF4WYmKzhHKHWM+8vagjLIWW4svmJATRvr9b9i47Pq806Q0nLdvJfPll7fPMLO2tn9dcdpoCgPM2
lRFzCgS0RIRy30gk9EId9cdq62XVPpXkcr8cH7I0dgtAlnYv+ChYSbHidq2BHp9A0nys3qZYEJCW
pbASmm29z8L6aADwXxuNAPlgODjFlHET+KpSlCfmVUlKsz26udy5mHf/Wl32Bo1xUCM/2Cxby2I5
cSn3ufnLJZedy+Gl4Od5yz5PJrqDSAL6a/4ENKpL89duhExo8qoDuSAKPUVCirhmQHmQNBcMgWK/
LJR6oFPPl65dn/dK6L6jaFo1DhrO/b63wmGvGh7kTZPoxiNhT7U858QCXbmrDL5sOqR7QvFVWo+7
RXjBnJ97WftcLPsyHQBNLqP3DIYz208VAQE4mCI6dlwDKizojBOSvg2qUtn4QY9gic8igXx7HU7S
OUyhyybRqkYbBaVlEI3IlJI4VFRNs29C7MewL0Oob9lMEWFQG55C7gCOjUM87SO5byDQMuEoiTuo
L/WwgMmLKOnemA1g32rXTVj2O6l91JTuRTFbCfk5n3RNBEsRo8GnYVmoiKSi4q0Habr3YIPRixYS
pBJxD0tEQ0QTjJ9rtVmpW0NuHWXuo82wClaaTtI0Mw4YxubOuy7MRWqb1c+dYScixR5M62FuQcsi
0Giun5vLWjUKZJ6m6qmbZUaWRRxUNayN0s4yEnhiA10U94J/XYqNsNErvYCUvacJjCn6zLoPL4uA
mCn08Dey1fUfFVGZv9xn9VvWln1lUsEV1RH4SKB8FvI82ZhzKyhGhWeurB5M/x/by1opt8A1CYyP
W1NJXMHohn1cQI1NgKegw8uCaBUu24HJoQHldGgb4e/MVKOBgRGz1h3FjJiV2QuSI07qsP9Ybcqt
1dbyLphILOkrde9XEIv4BflGvk8DDDJrH+eS+bEo250Klc4eZTdz31S1ua+VSWVuB3153ihwFQ6T
QpTWRzzEDYYVtMfFAC0lFs1WQs4vWo/3EIwpwa6+Hy4mxMWebUI+lTnTY7IV3vNg4ytumTqQZFIV
4x/kjMU3Ybcp/G/kARYDtC/bsf22+q4UJ6Jiar2VA1cMVt0gOyujC1cyap4oXo0G+TlOOJ188UYa
V6X6o/VeunS+dFQRs2Z2ukoGt3lEuq1ikhngy2XmDzvZ3hwOrQlAAvefG1munn8Lxl06vcnyKoLN
EMLAsF9r/q6DK01wYuZSsdOZ3bpX4U3cqhpZcIfOfzLe9GI3ag/ok+btqpIIP1zl+mOgbEpUAVAU
k+10PKjxMQuuKnFXwOtHnltDEhWCekiR2FPbuIWyQRTKkAW7psNRua3wSpoTMXeC6ShoIb8PBeEw
Gdbq9hvsnxJ8yfHRK67hFkqzNZE2oT2O5l2WbPr2KYVItfVviuaH3m1IoCT3EmkuxBg2WrjHG2YQ
xoZPX9Ac09yq7b5J9358B0KvVR1PPPndHqliiAI9c6u89D6MY/kG7GoR7+T4CO9aB1xAPAWWUxOm
5P0q51B5RO0svRnBW8nYqBsRQrl3OXHEb7B8CPtB3CrvkU7nDkmwdJXWrpBsPbDhwQq8yKw8h4T8
Y3QYrFV/7eOnfWiuQlcxVz7KMR5SULgud6O+G2BEDogD2BohHQhhEtjZr5DakMJt7q316WjKr9GE
HUk3idIlOhLWbS6AUtyY1SaY9hVcRe0hCveoPbSmgjsksqP4PQfWVl/51KNDYc3vG3Ex0d9EPBs5
uO+41dBDpw8TqKYDGre+4ysrPC5qt5mKg/ZOm1W1H8FEbM0t0apv9hKMHLdZvEPHWkEJELxnhhQ1
4s0Nqt2ubGxLcxcJqzQlw92BVouLNRfYqdBDDRHQyEgOcgR45RGuja7CdpVZDkIcoGREOHEHF0Tr
Hep6kgpR034SiVi49Q6mUFIoB0i08kMCy1KF6XA0+smGmJ/wKRSi6pHMBHs1XIaHoLIjpJFg3L9t
ZLxGAlIWRw19oWg9bHhMnwwCDfryZtdPB3JNpbdZtoJbHey+3sii28t3fXo09LV4lgVXFSA2uwqN
6/Aber64XfRuL+lY4E76bCn7mqYAQh4OO7wkYng3Dak9QTpIq60iaL1w4AeupK6hWzNGJ0ndnhQ5
pEU1HOp2Fe9Zh5Ib1uB2Bpceo+oVwk/Yo+xIOrfmdQPFRbQFfTLBZPcDdjPrATZQeNlPemCTiUr8
Pcc3X+0Db1WAgXmG6lY3NhGiC9l65kyrnPwbqnJICeG/U3RXLF2uUsP5TTwscWceYiqzcWWdlAPc
stu8Rv9zzTgOPxiKAHBR2sBqYPjgTkIBFQ5QNA9MnIjsF4cWEP63skXhAHrf9k7+4aFzArEO9wUM
CAX0xDxVxYZ78uqNmR5l9PdQDHT8h+JpptUJNwrhxIPYrkAd5/J95jlkjll0xQgId/1RB4v82oan
CeXvdie8JHyuEoJMSODq8NTZYCsAJzjhQ/aUXpX74BqA76qZ7gKo+4FJlRdFIa3FbSFJ1DNsuBXk
bgB3lORKGhD2hRH44MMkWDyM+ZqUFFTSrYSEtZm6E0ld4iEqOEhgW9AtbJsbQPW8/+/5o3FIED/c
qqvqPiNnTd35t9MByuFJWg1PRP1NMFbw6MUr2C8R2ZlwMMK9vdcnUNIy+O5tnTDWOeTlWLisJ+Q3
bVAIwbEQzpqA6tRZnfbjeAt7BMl8lnhsKgYGRKwgHeIjOxTXkPCrnDnFJ78H6ndGf41kT5tISxjt
22Rl6Jusvfej93587mA0ZD6JmtNTWsPg3VzJPqIEgyOyIa4VZIWTTWLezWrt5TZGFmvY4hPNw30h
umH50hdoMRzqeMMbQjG6Mu2ytMG4owqeBKSE2FYD+gnadbv7Yb5wl9fBt1A9cPX4wIQmIGO5gyrN
Ds4QxW76uxwVbtmdGhJO7aS1M+bZOLdWJVxJrxIAug1qUnHrnqF21x19LzsQ+q4Nh6b+XUMW7qkY
Xf0GMbKdeou627SGQPQwIt8Fsy7MrZGTa46xoqYZq7iHqrKgO3j0zxFJUPfgNaMVdy45NIbgabBc
z9uCcPMf1BvzB9TXV/7VW/XUoqx9iiAb9WF4gHTXIZHggQ1hRSqsrd0RvoAVFw1qG7SYAyftWrv7
br8Vq/Z7vdbdXSBCQa2ciAHegJATMQAeVEB6vp09RU+iAmkPzPDaXUfeFAT/qjvA13rWcWEXqyC5
omgPFgV67MaNkZVxvRvPWHXyQxKu0VlsICf1HNgUAQICvYPOABMqd5tu7ferHQyZEMkFxLQv9aa4
RmduBqZv/PqO6RL622R3+dV6XIV71QXlx5fQnEpdd9lp2ivoOEvuq2WXDqo+8qqV19LTTkVv6uL5
DpyZK39L4jJgwe/iI+oZSNnVLz7NIN3nt8T3b8UHfx9fwacP0XWqQ61wgrw7f8gRcrXTTXhrPkMz
zTHpKY3RSHKmV6QX/RVoH+QCAjggHGZaAYyxUFFSZ+3IDW/hOiFRHnpb7UmkheEmYvb0IJ1B0Xb3
8mN9ytxs3d1ox4HMiZv4AJU8JI72urUclZfmaJB91qfuptp5m4sAEf9xOpYnZQ2zAnRnbFrB6orm
nc55NGyC6qnOjceYYa8nDIQRBQEy/23BZqZz1NbBc7PTgO28jCtkY/eX+mU4pqfBnaVMNlgfRxmZ
iUC2pzXASSd2EIp1LTu1kQq48hzo+9zMza+StbWWneim2elwVp7jU3EWvoV3IPheorNlR2fYMN/L
x35V7DS7cOEbbZ79Jx3FFNc6E0cDjKRFKJ4ieQCJKuDb1+aJnoyqwxtG7g1uTgxEmEkJ/aDweDPd
VUczcIpdfBK2mmsctXPhGi5Y8o11g5Te2niGrlVo4GrVK2d6bh14Vm3BoYcSHVDm+rMAsMIxGVye
U55q428wSnbJgerwGJ2bY/8en8xNdyxfEqwePF/fxPdv6Sm8G1fee/Cc/Ui3Im+CPkY7aIf2yoJw
FJnz++y+vcpkZ91exIfwVs8dnb7FBtTB8iy+ZS4FRfTnHhCBGewzdBOXRubLxofyNt2aL+pD9Tye
6AjpINWX6jn6rjr9CYjXcB8f4oP8gJ70TXmrPiCM4vBSN/IVS2dyEQmzX4vYofdZ107m4ivUjsZW
d/J98G2udCgEDzBGkVHFnLaBfBZ4C1L3NsKj3El6K22za4bEfflGXc0fkszeTYdoXT9MEDzTlz1B
RplfMTrFb0u9R/TyGlAZ/wOtyB0OkA2rkTurZCAc5zkonxawYCKQxpz0DTb4ZtbcoDEhb6tLB5M5
Cq9GtTkt5TVBLsuY8Tq9RvcCbNqI1/Swlqwl0VbHDVzSDdKaD8KreEW/rDvaetgJKFOcsht972+H
3cAHGU/Dj+oZelFSYdfU9+yMAoLy3Ycn3MkfhetpLa39bc6IFEnburLFx175Fm/Enb8LdzPJnN2V
62ml7IUr5Qq21JVxR9AQ0w6ONOvHHOsECyUzZKLK/QQtp26tg9vxTtwY19OxHW/jq+qASaEBY0B0
5hnClRVUGDdv4W3Pqx4gVrWlye0xlffRdXg7PaG+Swe49BIw8NGpoAhdP+RvcF3TqYi29tpyIpzS
4E3oPxgGX3voFB31sdkhp4PknW2+NNfwoL6myUoQnP7Oih3zhbXqOfimHbtrfZjvejr6SMncdY3T
Vg7fvbs3nsSH6jounHjapLezfXCRXssLt4hQQYhuy1s3HqcnBsTudeIzQjmezZ0xHRsmQn9V0y2N
KxSJK3vcj6tXMqOBHNvDnXIyXdR+6CuAsK2qa/pShsnLlF7146Z+SK7p8pLr/or3Gm9Fp1wJB1Qk
pWt5H9BCMYEc6SLuEvDmR0CEOxq+CqbDgTzeBaFGd4MGw7W4EU9gv1ELOPtP1bpw0cJh6KIbe/S3
rwFU89oGWRZvO9zqR/AUDHjRNfc9wNhCJynCucxs7KlkxHk1fkzPDQw4P6Rn7RqCcjdag7B9Kg76
rjkEtWPdERzvjVUbrRjS5BvMQfwwVNqHYavQPVe73kFS/CDdm5tyg4XKlTc3CFPcYVP0b/DZlBd/
3x3yzbRt3zr6iS0oAqd0pG20ju7D2/hWO2Tr/m6NhhYwaarATPPmyg8dLfOWNus94lvkA6pvSoiK
yEp8HF/Gl+KmOiOjd2qOcKycjO/WdXA27qXrCv7nHQQzm/RkQq5MhOz5NULDBjZVmjMYbv50cqZn
BnJHf5RfkhtBW0WF3SfbEs31zhG+iclWCe0YEwo9DvubGVwx0oiPtQfJ+Bq7eK/v41W4sXDvworu
3UZr6YSZSa2VHyzJTtb00yRnD2d/r+6syc2itWyuJuNNHGd9x1uIZvmKqD0Y5+ZsIdqx16lHMJGf
8zvriZt49TcY+FGEitribUWc0CYVSmFuxPxocbsJsyMy76Wfi499tWcr5DniK8DpZM4BhWVNml1U
y9qyGE2pRfowumUWghNKnd3Jy2LxRH1uLmv+2EPi2Suqs3ihlvsxxWTfBlbh9oZ0D5XysAt8eDi8
vtgpBVJIABB2EgDqrAsPtXDpcOZI8DERUlmVnRxuRzH39yater79UEC6x4jzrSj61zI++U2VwJmz
LJi6IPCt7/xSz/dgMvL9slbXkCdOSu/KQN32dTR79aVkjitUNapey2rciCGjQE93mdT5DuiqLYck
MpDo5ZsVOji+gocky+7yqZzJLBQmvFNEPGlUyptKxTcY6ngcpHnX0AfdPgik2oVs5VVqdLwvSGhF
ARZ1MfgEqIZhNsoBkMTJ1VjomEHzHePVIiIgRkhMaHFooceBQjbghxMR45k3Q7jGR7ut/Cqh4+Se
FF+BHz1/GjoY5dt4TB3NmmMpxhweWVZbcgCcPIS9OF1cuouPd/HrLmvGEqHry/KQen66iSDd3S8L
RNXLPWjtn5vLvkJow21FIr6fjUj6tFJf7ZtSq/bdvFg2l4VY4LjqemZgix90WRSCUMqrZVX3vNum
RZZz8ct++GrlSYYPqgxZ9oEubENoGG0SQfF4zp7h8Y81rfXxfc77lsWXzaXcclosFAQ20my8SGaO
o7t+i8X6TRxMh9gqHUDc0lRFxplGyg9SI8t7qzolzaxRO+Ck3I+WWO1LSRk2UT6dUg/qLz9y5Vah
J1LxihdzFGeoiewta7FpHaYsQCt9Gm5yUc8gfi/xMqZla3QHSWmv27KSUGIiH3mSi3Jf4lXHR6o/
Avhtdx9bywHACYYb+vjsf9m5nPexvax2w8rKjOKgTPhcAfgwrOBEbnzoeeC41AJiY8v6sntZZMQq
98m8+Nz8PFrCsDWUHTp5f5RYDn5cRWmR0XQ+D+lAOM0WzcO8NBSnE0PJARCiXYUWUVBbrscYL0MH
fbCq83ppg15O3RbUTl5Z0vCcJ1q1yS1193lsWfMLSpnTxDMsJyjkj6DWNF9gWZSywEdDshEliaKT
3aXQchLea7QUpCWMOBcfjISSH5f63PuxvZywnLpcNDJihuFl9fN6HyWXnZ+nf57zcfmvxQfNz9ZV
1d1/OWX5wd4g36uv8Gl/Xuaz3Nc7+2X7L+/s86dLDd142YqIPM/vbbnkL3f/y9N9rC5nep/v+Jdf
+lhdCnw8oNUyz9QTvLaf9/wf38nyywbshT8/3i+//PmcXx5muey/3cHnT0yXqVEfCNM913NQI5s7
/4kcm4/Fl31fNpdyX/YRA8Cv9eUy0hK0+iy+rH2WWS6Bui8zsM8yn4f/at/Xn1ku8eWyH2UMZbpr
iLet2/n5zCUW60djji5vtG/mgbydx9vl6JdNY4lw0j+jKT8vzCWKuhT/WF32QpQHHZXWbv7qEkuJ
ZfF5mWXzl7v5j+d9ubH/eJml3OcvLdf73DfMUbAFUPP/sUd/gz2SybsHFPRf/wL4/Bv26OqlGpOX
7Mev+KOfJ/3EHxna7wx+M0GdSNYrib1gmX7ijwzrd5IH4OiFLOsDSPQv+JFi/U4KHJBY0mEU/Sv8
CPg/2XGEkVVDNETl/wV+JH1NdrNEkC8z7zj51yQzfYXmZWIbVWkQT9tiavs51RFgqlpjG6DvNgoA
iQaS12IQ8k5ZWhpsFb0HLskwbbPEEzLqPyzYPdWswR9pRH+TLiN9hS5yc4ZimEC2ecx/pyaB1DFA
UAIZUKFu97KhQobWoRmjNf01FB4EUdLqcVTJTU27jZQaeI11pf478PjXxEduwiStBF5/DTTtv4HH
G+i3MMWCYTs2YKZEBmXy4QjFjgUvxfBIIiaS5SsnRA7eXqM8Y9rX4UwSnsSYWwQKBW+qdJ8biBVG
jeqAeyFgKSYXAAIq9hTS7dyzEJh/x9s3gyv/jCyjckHQIEM1pZoyG19zKdt2NMNuNJqtpuCWstqn
zkgKvLjKNsEwdaJBJ6SXhgcjiEQXkmwNE8Pu9Ok5FHnKRkhuACp3zvKupxilaTGqYDtpAFvLKlzl
UKoqMP13knge5KDahxbwrM575iUp8Jo2ByPjZ5ogvG2Ifm+LTguZ/cYbX8SfkLby6MilGW4JE+NC
ZPpR4YgZWnkFqH20R3L8QQADyTSLOxkKKcdTpZig3SzvHfWr0UCZ3fJxc4uIUiE5YmbxFX0fUY+0
h45WQIy4Q4HJlCME5TxwuVqG37W4933hRhh8pFJzyiSpzpfJkLuJNdMxQnkbVzx84pkm4b7iYqCx
1Qxa6RodpnwqYtdMWuxqKEjobYAYtja/ybl0Ra6HHt0UVkrO4dSGiN365FAUFWKbKpzGUuwfCkNZ
SUhqIxKOXqGSfPMzI0TPtcycxFMRMpL9d8vPo12fdrg3TS3YyF578Xv1G6g42S7nCu7JGLKwmYpI
TRJosKAI6UPs8TQ+wOTzPRHV2FUiM3ZHwbeg1Lrm9BFotdY5pVz2iEKOgL8JroMUmdZh9Ki2fumG
hoAc4kirypWjEckx8dDipiQ3DaFNXDDkg24yi7CtZ4H1ri/Mw5TAvFZVnLhlPW6aHk+bhbNLK1Bl
jRufgFghv+kGAtONgFgOXN8Ix0CctLRSoRPfoQKwa5MfoTn4pnYuVWb4ptE/1Xp00bLgxJzHhan4
UgEsV0pc6V5qnUl/wQscaE5hqLVdERYcfaL/XITZu3/oEZkJ6wgvjRI9DVp8WY6kEp+p6/v1oKn3
sOLWANqRtpvIBQIwiRwvkbku6OC50AVcAH39oIqoIY+R+ij4+NV1L8GfTzqsmsEEFGfok/HujIJm
XU7Bu1H4RxJeH2TVtHVBQyO6BfCjmxaonypcM5NBj04mJI+aaC9AWmDQeVRk3thxUJ48iYqYMcPv
JR0FM5XYYJKJZJsjkdjnEt1yYbrLE/ghuqd5Nt6rPYxuvkVNjSock2IHcdD83adOfe91HGFVf1Si
/txPaeIIUklCLZ8uj8kCrMl2KeiWKqGO73pcZN7gwuhv7LKeFGMP5dpMaUXbVIqbGvqAFTlwrqV5
V13IFUZTzVw1LldtPleMzvBXFqgR2/BTMk6qPHG1fnqOulldVJz1RYPuegrR4KwHyvtkIUwlOvZa
sfZKcustYbzupuQxIvF8L/fKK6SSSB6MY7z20/yhqnQEgvo3FJKKVZEIqDL3/WM2arVTCJqEpiMi
5yLCSJEHHCFXqL2hBUko/EoPaISQ25NwIhPWbSUQai1ri09qlngD5m48F0lVqMnOXouIOQFZzI+W
btY26CBcEblrzP6UpfMryct2BE++9oVHWMe+txpZ0NDsHauSEGIlOUaD0I/VPrYSPZsZwcO8fJui
pX7kVnIZJ5EEIXOTI9Vb1jJJHy2NpA8jy8YZBO+dTj6JVEhXoqS+VilDRJyM8opEBrsdURmPBppz
dN1BJONEDcOvGtO0ly8CfTFwuj5YTYPwpg3BXTXQR4xohZoqdw1kIXXCLaSDJA37PN0crcpkYkhD
wtWDPt6k6E2C5zHtnOSmvFiqKRnucE7Cx5wjXGoAE8gfJjJD1HFWd4gvklIWq+WHsFJo0cNeaxVc
EVT2TSKGj7VZXivoaiEeyWdnbJBXfu/fTXIdOtlE0+hqzZasl4j8k7z0vy1VZOrpzRLRf69zBMAS
An7h5K9NqUMFM7wj68MkMp9drKRCq1SK32WRAaioGTzaaBiIusU0cSm51jQSvjs0OWs/JlljthQU
HQaByo1z69qLO6IaeLHsVHTh6O1dIR3dRpK/+5B123BLzsTixY3iIUsHD2vOM/BCTXHgYNMSR1Sf
6gQpjGbwdkvF9EYG79CP3wUvEF0B6Mao4H7Pp/q1CT0cxxA6IpJ2v9QixaJbIR/vRQnQJK+Ij3uM
EqLM5yznCl4jAUJmcHocZalz2jKIbR2KfLPFAZ5X1O0qoicT9PwiJ1biDH68rjr9ec5Ls2Q6lXTu
ovNqctOU1ERxZIpXggNfjhVpsY/98nsWGBZkS4BZ0O9Cra1cmSld8QSpwMKTLjTzhTowQFn4qM+/
PObAydr4OlWyS8GwSorTaEfAAzvEYBC5hdIoL4hIexZdsghBMp08Hx7uPOQYAC35PuNOVEYu8lnX
kpoVhNSjHzBlUImL8qHm3XqmUjlGG+Nk19hsZB+Gq/aiB0Ba1Rj1h6EWnRBdzWXEluApdVsreIuC
ek02fu8mEIkTwVXWqqc9dDy925npZbEDhIF6P4gMk3wTe0qBbMXZafTz1vEMMm+U4akpGVSiWKHB
1/F7XLTPhWrcpJrgaHlzHEFfkf+OGDHon2w4k8dUOqDpLsJA5RqNYjadj10+5CuGWoZBHN/wh4EO
oSOTp3SXiSNc2BHvgHemiP5LFyJaNZseQoEUvACIRWAUmkQMaWj3viPwFlqt87NZ8E5DWd4AoOzs
oublfpggUoiqYpm6mTUnKNZUiwasGI5Pi+SW60LxNrqsrIOAZu735X3XTI+WThKsCjhdPSlxNmMD
kbKDph6MF+KKJORsVR1sUA3XJ+4p3JGesCIfHiJO4krKaSyFH0xKyMVLaCqt18RgHORDoVqzfNzw
5CcVLXLuViECBqpQ8HaqvLig+YDrDSZjRz7pNWEkJYA1Y34XdSuCCE49Oh8oXB3B6G0/xb5SNG4h
GvbQxXTO0mTl3rNJ1Cpho6EtCz4XU43xh29CV6SrdKQkq84YNFNzGk14s1TYHON22MZTSW6VN5u6
ABx9PKISVF++KjzmffJumAytmkX9yUMBHWvrnfnGWivAkFQMwWMmf0OBBGkR9MHhmqqDmpxbsRo3
02zHD2q9TpvkXAjJtFZGHjLL/e1MiFvL9MoC+VjIw+brZlS3FskMjPZ0oN0YkngZQ2eiA3qUUypM
Vqff65agRkn+W0lGqgsn96GItKeZeLBTJkjNn+u5Y4cE9xCaueGoA9Qybf9IVhMMHd27l9B0gA37
kIgCDDPpkwK5uW4w9EAjB+/m/PtpF5MbT9RQ7HvAaulNWyWXKMpuCuE1GULIybyZXGsZR/Obxg/E
rUGIQNXjS9ImppvljENCBfI3Cghn5aK8Slv1MIYGLuBBXPsSdbVWUpI7ckzEOL8s1c/qVNIkBTfN
u5U+lS/p5K9olFdQ+lCNZnsuH9KbxQwK5eekR0J26YwjyTwvNsjSiUc1g6sUibeeAlypjQlOinFF
Kh+0kHzKtq0fLADSIFFoIkpmnos0vBmy+hIVzGrkTWcMpyF4UArJ9SfMDMtndE7FWaCujr8vtq+h
w6jugaQzFeGQdtjgxczbRn8AHjJM3mEBpHVjcCd1/GwxvbGlDhNSF7192IbvoRRfAq+iv9TT29Ij
ao40bq7upbG6IRC0zltCT5nJTDuKaqApcQNnNybqNHf/UwzzcgmkivEIa8OEQsCQnr2ODraqum1Q
a5c4ZSCF4+c+seLbLOJdd2FyMWogCiAMFGWeuwPj7c1zG1rnIVPoIxv90IzaZRkdJ4GJq6y3p7Qn
xo4JzoQibNxIu1HV5BLWWDVkDv3AQHGN2YpPUg9MCI88Pzvxl6PldzfdbDdYqYr9CdzMzKN3rESm
IYx7mhoH9sgDQeNMmTg/4vnACCiPVa2jTIDx74fai5y9tSGdxJTrUOIjLL8phPhtqfuG3oeb0CNM
s5RIQlfFVnaAl6dO1tb3KWpmRjaPL/GE0RJ+m+0FZAvOicmkuwuxh5U5v2h+N2Y/XYUQRxMM717z
5hKXDJjLZ56C27glPdWK/AkZkODGl8wtzDbHnuCbW7bZRa6510qONiFcX+DiLBiQ6+/kQUsjnvlE
iN7nKRLJ33OHdt9P9HZLPZ7H4VJVt+LIbaUtZnuc3nS9eeyl21FE09aMMJFGuX3D1LyQ490CSlLW
qZa8NwrArq4bV2M1z3P7gORYn4AmUz7Cc8Ndj0YajEvHQkzDq6KID0LBh1Bzc13qk7AlFvSshNpD
I4IXs6yTkfwPX2e23DaSpeEnQgT25ZbgTkqiLEq2dYOwbAv7ktgSwNPPl3D3VE31RF+Ui6IoEiSB
zHP+8y/1rXC5vmqjk+SUF78qxxsPiEHz/VOus8SI8Z4ujJPzRI4H+6Sp5g9fOjab2tShPoQLsz2n
300LukfTq+xNAHaN3n27FpUKAzA62vXawbTFNuI/TWcd713EnpR5FIRGk77lTvTNq+frYDUjBtmU
FhgjvbpskJvA0yb6LzbJBWeGuqzTg7CtsBZIy5rUuA5NMGz1CKNxYWjBMYmtp6oIPsfIm5GWMSXP
nXwffJi16A/RyFUzxIgGGJ6E01Bd2ayvsa+IEEtxMpVXWdAuXOyOq6jlE3ps5Mw64jdKiujueeNJ
jBlEFrch+aXsX9bp4d9mf1NRR9sa7ehGr0o0eNMC5STzCXhGDIAjvJW1Z3mriqTWd2PpG/sAN/BV
//DXP40an+oVxtcbaS7GponrdLvOiHUZh3bpOUcyQJO9LcZXS40d14OITIqV4zp6Xe8cIqxTa8+A
165mr8WYPiFkhVs7D+N5pBA7ew48l9jyBqiQSvu0TozXf9A97tLCT45/3fXnIXg/oqcx1Rx6/ZW2
Que6mdIBRxAlBNPVv/5mvfXXg//6xfi/kor1vvXH9dYqqVhvBX8EUgpiX+/86zF/PfAf9/3jWdMS
DdQIUvOvt1eub3J0lKrrr9dZD6/zvAhCUA4V+3+PLGJ0nqiZgFFqbYf/DQMBzC7s8u8fSvCrRpZz
smoxnw0I6onlasSO66WNK+yqqmlH5qbWKKPukvuMVdefY899Hhpf7COl8wiizjzIYjqIvhrOevI+
9Mz4+CzlORriJpy6aAqLpHDPA9HAGID4EJc4bue83rn+IwQxmlacweqJLcLXAZLo4nIsvrrJO8cF
mov1Fsupd04bPTSn3sC0t7v10IX39RybZ61tILcAyJyjeXw254AIKJcOE/n1z5z9t4loOE7xCEl/
Gui+vHLnGiVMlaIkolnPDly3vEGdVqTU0AdFJK7UAcyiRJG3qzwnNLfB1CywXwvNDX4N8y6brTPZ
NQLWiN+FcTSGhkm8j+OW7s7O0oexppU/Bc6iE34SwYQ1cSWK8Do2SXHZB9iL9cmj05EXmlSaxR5t
nrlWLS76lAKio+scnXuWj8/NiEWk0VWPml/AOmuDx0gnPz19jfX4LAtssnAwwN5P+uW2M5boSBbN
ftaSh9yV17RL8W/z3J9dlN8axMjM+4wh7MeFlgYGEPFHVTg4EIaWKH6acIu10EosGjZwWj0cl8F8
Gfw8v8gijdno/GpPKutvc7Z/+pUHrVhoHrhT+SvoBphBov8psLObmDVPgiGg5jSHOu1vTjY8do1B
FVxOV1wtaVdcFl7hSAKxbP/EmOCh6pHBdsRHV5actnL4VRjz+KWDhrGzbIJimtLb4WcCaYkTwi88
JA5GcZociYEjjKm2sOqnqfQESzUV4Bx7x7JN8QRp8EgvldWH21Ub9Ps52A6J9WabfJlK16VoySEe
O1CU5wIPzdiGVJ90+EJJ/8VR3hYBvvFmgnFHNVoNc4IY+VdHlCa2kyE+bmC+5fw4lppx9LIZIwTi
/AS0mtDuIVz68XchCMGxu/GC8KsO69GaT/hxbbtGohJFXhhZ47thQxomQXErgxczBYbGpfpiytEA
t5XXpkf70Te+jhePODYW/qGlS5PZRP0vjoB+xYiCQ24hvsjjbTXiui/SCC2NTHy8Mw+2nhDooUMa
S9qew8h2ZUowZJz2+F2b9WO+eNex32L8QoWPtSJ4nB5maKVHvXdOgfC21kjU+NA1P2kNj3FjviN1
HuDo+3e8KfTdEMFyi3IwxKzlpUS6A05N9niyXBK0648j2DUnEPZ4rU4cg0j3pj4eUdJuPVnbe6fr
4eA5BpLCAvp0bD/pMtpXnQaduoP43Fvyze2TGzDCqxv5h8FisXATcavd4KE0vHsUAYm0PhpSI33q
NDnftU7/oHEFUnGzy6DVX41kQLzgDbemm8CyDBkWdoPeMR39UxUIMsEQgMggga6EAT4Q6qPXQ6TM
Jb7cfStx0JhOdCofQEMfyZI9jIZ10QpkIWn16D7aSTbs25g5iSFTNmNsEiByaQURUq6ivU/ac1fm
P4yBbIyuizltIVG5xmM14Q3Yu8BVsYs0pdKxGKMuP7bC+zozUn9CcL9X6FzlLt1J1OJ3GZSEyVMZ
LeZ8zStQhHKZdpEyaodH0iLWdG+t1bRHgTH7bCb3vimhV0/ZZh4U9hgYT3IcH2ZFOcJ59WCleRsC
fHOhwsJ1Mv/kd/FuiRpzM8gl3Q1NgrDJDhewhVPidIcox6S/KrLkwZTzKZu09NSX+U32ecPaaQy7
muSxy7M12s6LltKdZTCVooRg3h4H9SEmI6qf3TfHdl6nKvQjupe6G3faQKaqKd/mGXKx422D0XU3
+GLNaAYOS9r9iJYHp8zuhHUdWOruqZQh3jVQYHE3ZbiH0B53JSUtEs6xd61zMNbn0pwIctWCjaK3
5HVMXoglXpoSPRujoGg+YoS3x7iBCQc9YsmsL0nN0GxGogTd7WJ6Nz2ixcnZxHxnei665Kdlj4i0
6scZxz5/mDdIFgoxlVh1FtvcSEPhIzojplO3h59ZMoFNiNoM+zK4DsL5sBWWoYEwAq0zKdGQUe2Y
kj0unfnQ1M29d413gmOfmG25m64/RWP5gYXQ0VGntAEJ7Dr6WnLta2un4Y8q4yhsx/LaNzW7JSkx
xW7COz5t2ifiUx8Skd9njWUjqOuHbNzCpvlITMpgU7THSjfeZGw+e67YI7/GLS+egbUcGMYGZTn+
iI9TJy55FjMHGAi371EASrLZMBlfzG/G1NyMIr6aqXwyXfADxwNoX2rzXNv9Ni3KZ08vri3qOa9n
i83COMvFZjEQcOQJMJWdLduu8L5Y9FybkeuyWCbkJtMua9s3TUdYBB5R2fab+mrUU5F7fhSsbD7I
mNk+ZP43m3BsOnY8odrxe+S7Pyfh3UmDCVA0TpP3WvB1DFPzfeYakliG+gap5MmHg6lw4MfbqHCY
eCV4WRXeKV7cc6OV58AYtkZemGAu8gEMfmPbxt4HAh+m/qQhFZvHemsBnRa+2JHhuMUw/Ad4ypf5
yxwX9Ix6Zm9BPLGagGGMCWiyBF+0kgkFy1J/KApBq3pZtAqSMh/8XLCypd5z55c/qiU+9/XNB9Qp
uhb7Q/GuZQQLWIn2A5nvps9AlgiitbeLgbMNk/sHS8OX96GfzKvUcvbADEM4Q+RfJmf+DSb2lVIF
qWPzs00vfsZpWLFdheAHJxxH851dXqYS4xzMNvWguyyLgJ9v5PCDc/95BuDwpJPQYcvj0NrWrsoz
ERaGd7PnSg8HWklA0fIakbwJOuJcXOA1AxqcxsUs7Uuf+RhLF4/U1fF2drtlS3D7O0mUv5upC92+
C8LWiBGXGTtRas5lmvVj1lSsBhU8dBc6bu9PH10uPtyOXb+yOQn1nBGrA6jcXIkH38HbQqo7bxPi
AqZOfiYj6jV8w8LOMSNo8Q1tlBN/lxrnmlwMBquUB1Mgd1LDr7X0nWWrDz3x2F7Sbfg6TpqXvVoz
/ZEozUM5IWPJkwrR80RLVZLlbUvLu6Akb7AR+ALC/exqlhVmBRu9O4HRmjnf/CwhdBpfZookhbzk
KPmQOUW0g1jW1vMgj5mmX7Iptw+sfj8NI3pzYi09QCT8PpCuhCRbV+rh4b1mgJpMfKXpra6X7/pU
4btVsacTK3+1ZXlwNHZs2z4gpv46mpwjMiu/DgHAaY5J3b5KJY4+wG1srg/mbHHOy+H7nCT7QS8Y
atUiCReID2GVaq9xYfOZFOJVG+cHN01eSx3usOlNG3xSWowzUIqazkG6ZljO5lMegZt4egynGRY/
Y5B0g7nVZxCAq2wdZl2b2k/uwglusvRfbTA5K/+wF+praj3XA5WaS3rhvEyfM9JJZYSI2Gy+jwhi
0Sr6EOUXJq/8N8OLoF4PB2kygZN71xlfdKbvZELIPe6BqGZSUDFRAXY5NjCsvdGR0ak/89m7zX/9
LkUqbVPet4QRsssxfC7DjhNE5yVcnl49W4rHsGiMw5j8aFGz/ftPzaRhNYIsoh4SMLuasD7k5WoH
VR5PMcB6zyNEX96wm3k6Knn1o2lVWyt9XbCq4XljMW9M5WHMgyNeY0hQN0QG+iF1VJNVYe07hGl+
9+ttWwPMgZ0FVb432JCaxN023LbwdVpvq9/xX4NlfMCZQ5IWAm0eQ5FqCGTXGBPY+gfONzXqSytZ
/98w3qWrgI5zaJW4E9FPwN+rhzSkxarb6nIMeJ6sCh7asTtaNV6RhDM+sQ5BlWR+3+uf6sAqKMqM
KIF5U/ncZCbY3Ljv+QsclAN+HMsACKfiwjk0NmIk7lKv1yTNOamrrTpWpxPFbimjdwtXQvXiTTvs
1jfA4NrKpxOz5Emg5eFv1XGpl9XU28HefX3vPIdwDjHdlvrrxNefWibZRgliwkNbGYXq41FvT32E
/36rAUdlTlRz4GZioZlAYZcyWKsne8f6vRcZZxv3dUzAZq/cqtvqMTXzft390Glb7BqIg4d2+Z+H
k1J60NMojHi6HLq+b/aw0ynaEQAl3l7dFfPruvOP6iF4qm+XgQ4FR1XbKH6qp9I1sGuDowF0n9v2
Q9bVTT2lekxQPxbLk3qEOqaq/p08/vugYu5UBxzXzkm9FC/xIMeMlXrZZZ2xvpx6OlcOeJM9Wm2O
8nX+EixHmeCBodQWVX0tW/JWGGL5KvPVBFhsYcb3FlM9Iuk21dCK7Wgy6Yit9BMLzrvFVZXhp7BZ
NLc5JLGusd3Pt3WA3/TZJ9vtXZs4XUsHqU9S3uOMVE291I8DE3NTmoyDM51zCSxarzgV/aR/yKJo
OkBH+GyC7jhNTLOJcEv3VR5tXOmIo9NiBymyq4h/ZAB6bDbmM93CRzlOJQN372mlQdiCE3VElKHg
20ENRfAZsWu0V2bpddu2m2sa+a46YSKemGVysuLqBWL4PVp82Dq9Qd8kJXBDce7q8Vn9VwZw0BtF
E1NUsA7SkEkyxx7VlNcxwWITCWVCAHM01vvU+4kDpQhbZ/7aRy0idgeIWk9BvhcqNseCbmC13qu1
ZN+tysP4Q7Tk1imbQnaI5n12+pc8ph5aHEB212TaZM3sGTaaYE0/eVOFBZLasNpM5ZcIQGO3ofb0
Y/2+wt14cfHIOvW22rYtyyvh2cyq1AQGwK5AtMk8JrWOs2anx6CtkxCMldMbUHgu51s/ICTIivoh
JvJ046qRmd7DoOiq/Kfdpt0OK/dLYEqOv/pd+9hWtVbxHf7ETtd6KiaG+yeJ5YNeMkAyUz0P9Wgn
+uZr1RgVGdl5tkWbgK2tvV8MBi29P9QYxOgv2EYzJTOL96geGEIKVMJqSFHHEfncFr3OOpykdj5W
HthBlQB0m/D60DpYhyXqmcQWbMOEnOD7PB8sF8cAcxovelPYp6bVL20AGDHL1AqlGmY6Zn1dIfzi
VNYc5sq8qqGKbfRGwv8b9+mEy64egWUbagwtDXhvRf0SRxSp64nue5gbDJWLxUXg7OwpGvYlncyM
Gceh6hj6VWXTUWExdx7UKd9onks/jgbbEVd3dqzTrPGtDqNPIBl1o4b3ROXM8gEzyy1jFedJ985B
rb0t0fQz9VGJp0G2X19aTPAv3FxDp2tWSTjacXXSqa+dSuVW2JBIJqt+/EUrqPpKDx4jFys0N0UH
q6qHbEnltotJGEk5L6TuvhWT34aNBDgdCmc/BtQtS/oU1cR+pDN/6WVO6OhUVDDC7pZiZkjW6Ayr
0glXFcVkOFSkxpQVUHMiPQRrc3S2bLPY4h1ZDHy36VcnqpHegW64uLjuKyOpDnL6ScVZE0s0kxRU
1ZceDS528990g+FEIosrfaCD7c6S7wdZ3ayk/sm8O9nAvAl2id2ch0jchi65Gm726RcPQUBphMuM
jdkrqLO6FqKBc1srMXiIJR4/LmuAgazcRN++NfT+GhgnzHPN3ZTA3ipJjycsEZbFOk5VA8WVJVXW
HA9FXtgt6bsrrQeDet8roIj0kvKoR1YIhQwfDrahINFJL6A0slE8oLqn0CtSzDWwD2VctA4N2oK5
HOXHe67cQDEbZ4LET7pd35zF+VLCIGTYw+CGC3hozMd+sN6cjAau0g46I8d8rK+jK3ZsB3s9c5n5
yCHfRx4TgXqoNn29z6PbpKNmaLHrXBZ4cZVFVaZeRDKJriLja9Gg9S6clzyBB6RYXmwdVI8My5a+
Ah3iAi5V3HrhF/uo1H+r+dlKzFlG1mFe9OJY8CbAih/iOWJOS49mJ6QqpFd6D1Ak1edOMfibNfoX
keXvplHerIZzoQoSdMMJujuG2uaQeftCelzPE/Esg751Ijb8fgmGa9fTgerT1yTuvicKBnJGmDzY
/rUbHLqphqb8bixgRBXvsJ2aiZ7EysMsidmyY4iVpLn8giCGdj7DTTwGItNinEWowP2t28qjHHAS
Ip8zuJaav28c82rn4xec1FOgQ04Qd+RNpOpLsqOKMqJsd7XA68KvrZemC8SZIds2rYdp4xowPerM
KU7kUT5ZtfOeuebPZug+0GWx5i/UAJWO0cLIVxDY9BdxSAbKnzEj3qE4cZgtpDosO+H09CoUI94Q
WMsHqcZMQ0v3YA/+Hsv9Y8lwro27t3wKDhmxm2HrMdP2+s8q8+9/yFOy+1E1n5p8TtGk2cMlx5ca
iyDO4iJ1HxbTOOuK1tkppidZlds+xV0naUYINV0LaSSu3tXEzlVD9gmB3w6TxE81FHT95q0z5Utu
BIA19BvjzNkLEIxdeOM+c958qVq0nxq2uuvsDAfRTVMH31q5fJMTC1CdMfsUQcIibDRYmpBH8zeC
+v/jOLn6Sf7dcFmxgg2XxsRi5yGr+R92+a3JhQYHFveXBg7FPKxDUSa/vp+h562clwVy6LHsgBFt
5M3ZEqCe5lLPBj4kBEt/qIE6NnOw+5JPxVUSKWdD3dY3TTEZvZiyKAq80/qTE03qdC/e+UxwE4nd
g5n07sNs0eEg98qKgf5tZBwZqAGeQCFHA/plifnc/vsbd/6TTv7nbVueY/DeA2UU+zenaWhcddlk
oseGwTkWLBzTYjwEHuRRja15s7QPefNZz5O/JcbN2QjfsDY8E5yLOuOCoJODFUC5UsO/mxXNJ4EJ
sGOy9EkR8kN0qgBbgg9fjBBO/P3g8OmtuygAW5hDKBgLtjUzKV/GNuJCgIIcaemnKpsSdZ4StcKa
YPF9/OHaK4JDVQEFoXq7UWV9ly0rtlrhStekJUrGk6+L9Jgnl+a3SJenViMU/r9/aNY/vXvV2cIb
NS3XJ0c1+OeH5nt+7o2a1R211IIA10T3hRklaZKsZWqWO7UvvclYbCVTrvQIpi6n2gaOU1sLDcvV
qwOXNUhDS6w9xsLcr+SYhajizbKweHguTjFGWlzyvuOTczmFEj15Bib9/ofNZluvo8kcd6FFUuSG
WKbHJW+fsU9mU01ObU0SGKC0ugL/+9v3/vOcsUgjslFh+DAZ/yOXJB5EbgZp3KGL7cx9isda5Meh
h7UkWG7MfGtMYW6zVugmAdSdn15Wkp5m8VWmpSKBKzZ5NEdPTkNuvPB2LH5HnBZDckpPXQPFci0Y
JjE/TzANarWpxHb5Pvt8MhVRo1VR8oIGcAscCNYfjUAhyYwI86GVOuQggKWIzD6LRscaQHboxFHr
xT5MqmyC4VFgjaATObLMKw8pk7Y4O12DSQZhMgSD0GAnRoDXl32qFRHLj8cmNArGQBbwUUoLfgha
2J/5ux7BPYrn1xxqwuJ1LnoAdlfGVQ0FeY4xlTorTMzR4HEDgNknARNr+9+/EVP31HX6fxcwzzIR
rVgIM0gI0v/hGO/g+t0Us2yPWU0q7Uixeuj9bNqauFiXlXx0F9fCtQcXs0oMZ9cV5rYdk0/25GaA
2Gz28eusTr5G8awqUV2wpn4g9tElX5Q/0tLqa2vS/FfMr/4sSp1xsgkj7UaRYY9r/tDl8stL43e4
Z3vZpXczKD79nIWj1F4APthQW5MZCqyyvHX1sKu9h8we8B9omt0sIr4P97tQPE6y/tKdNibpLpmL
Xelpr1GfkA/VDPIp8CZsl/qLhjnTPkeb6bcVIn1DYvYB3TXP8fRuGZMkPPV1LPFxDMaWezAnjKS5
TUvx1IHVHUl0zim8Oowa6k6HTQ53dttI4MZCL3csbYg36nfFwfeEC9jJgqeYYSudzephoDvWL0WI
bQtqJFWkuW3xWQTxvvdZmxybrWFlUq2/NynkrFZ71sf4s0IFrmV4bpvdr7WgjMvm5mpMMNsKu4VV
Z6GIW63n3LHQvKq+OG7Sb17WnoI6emWlfFetKV20Fc4KG0qK/psMnG+R3mxzZ4DSO0ZIRwK8jZLq
KhYqrkCjRljqUUXPfFfEICr+0CYKYQ+H8dMep2dRlhdTTzBNyODQp/gmyiX4NVfxGxLw48pU7ZMf
dTx8aKZ6roQeAvNir0IS4ZQlwXy2thtzzpQlYWKnD/VOy+lEU1FdW9e75xoMXsXqUhVnV3SmIoMU
SHqLq18kJz/GpQxjeEU2HlTfUY1cdDomybgxiWMKh9QHRPASoA5FoLMTxk456YB2xeGaXYkhY2PC
vbeb+2DA5xfdGPqqFaaS3XUQI/fdYD0TnfwtUquQt/Diei/eUmF+Wy/wpG2SrVNNz0mGerhrYgQw
wrw1GYm3WJJiCgPwEDPRS/32qx/Lm2NpLDb0PRtHZgeHntzXiJQl6pDmOaAtMjz9yyTqL01a32al
m+gZJfe0x0HH5q9HBQkudnTXAM+3kWGErSWCP213rwGcjAZQAP5uN0PRH2uNP8xwM0jldYh/gPRr
2nraJsnFMFp2D2ZGheVfGheGf9Zb6aXlQ7aXBpJEVX2T5bITPkK2XDK4ZjL+OuBUeRmgpxGQFEqZ
p7fMlKd59uWxNnGG8T1CzuQyRnsEaUAWZBjW1ch+ogfOwV6Sm0NvedJyt9g2kc4A0JdXOS8fTj6b
L1iN5cT+XbUELdiCiKX3Xn3iDpnBlLjj9CBOKXxPPSm3rdf0wFsVgGyf2vsq6cxQmta4o0P3tznC
imEoDm6vOYz/h3JbB5NCSXs6VZvBXd9A7IGkWR29ztmtxKAeWc+MpxPfxG5ykugMq+xs5Y3Y5xre
r0vqbttJt7DyWB5MUPNDMmoQWarqVPazeV6C5SGp7HyHBOamDQb+XSTvhOWSHxYbJ1or+9bMQrB5
i3gvne5zMrnX0cAYalJ2z1DSrLPndf+6xdjQyDHE0Ez9eTHI4Ia+dmx0y9wmrnV3g3o5B/0b7rEu
+BJUFCxDsdxab2KoVAx9eqiTfIKvKLSLSXY2lIfpKKJFu6Re5p3b5XP9oVP3rLdQ1DEEbW1ottWc
7djHHQiA/sMCef1o215wiYYlO/iV9TUVQX6dYhytrKXcBkbpMJqa9QtBsw948UBnkdiCel52LLLC
QDkyQDcvRHkptEoL61GZDtaOc0lG8waJzjmsR7keheWR3lNZ3WcdwWGJ6gq3pyBVLjuzEUa0oWEt
LedQ4qhpxnNyQv/NfEfk1yLKgtBJeTm9Ti+VrhOgWQCcGwwPd5YBj7eDIXjxyzcxQK8zsRfNvda9
NKoIiQwSCvyJHAfEZs923PdH6fgHzwBSyak7GbRMb2RQ7Jd03k6m+cuSWb7LBrO92KJvL1Ni/BSQ
0/flhJNk0mBqBkMm3pPRjSXdaJw8u2KYA0p4kabthVnM2JC1+CWK/bc8HVNEdjp0lgjREcZk5NHg
4GplFzk/O/38WHVcLklg3EyN1gLEBP6g1mXH6SWuFgOv3vPCAQwLAv8yIwcJktN46IziHA9zf9BL
ly55tbZY3X6HyMIqnCFKmM3GrYLhdIZgn52yOoJ7jHIBjNDI+zNtYY7IBNvlkq/EzLzt+hwxVF4S
JfGdNT0iO4s0ecRYQRUrQKA0Yzi8UppVnXFeGcB5hxKlrnuYWVoVtl0MrO4lx1XCVfc9CHA+fsYu
fB0Ia9d11aqUNgN69a8icV+xbHhdqwviXustc7KDNBnnxX33bYxhO/qM+2ByF+8+YUf5MvVbXekZ
nBqgPbN7UJ7dSo0upik9JAiqZocQvjb/mOP4stKzK7NwQ49CmnEdHrsmojXpao/wo/brUa6EaQUR
LVF5m/DCdTGdToxHwxaQTKjXlyFg/NXd1zqpndk+JF4lGNgk1LNBi0Es3RlblAHgHTrV8qy2z5VD
jvgFVn/L2s+7IME3+7LgjL0tu/xdKmqwDu2cMr29L6J8V3xYxT53LRjoCJsYJU7bDklAiggyqhc8
PUHNZTxv2fUppV2eqZFQc8gq6SKqyx4RopUzh2swfhPFOQNX3AwDr9NDfc4FpDNtELRW3LOKZBZM
ijfvK7d/TOjcPXzYCjCCMsd/eZD3pU/HEz7kWMVYWOwW2ALqHRZY1N0rQZiUyjJsdXrREZ79zhMo
yyBSflpNDKekA+csLfpbMS3+JnXLs9GjfMXPBA1qYB4nTTy2enCPHfzeKvNGd4s2xJV3B+ZuWaSf
iyi4VhlBDdo9n0AcXBftQDu/ExqFcYouduYsbsKzj9XsIjRxjmsD7Sm28dB5T7AlnmTZ4S3WweLq
vfZUrGia0gMG2qmN2puu0mTKeEYSgcPCgAc2JkFLYb0UCtBslLpGy8BjdBFcZDJQtFhXx4Q3Rac/
dihf+H8qwSpnr4pIGJ3CTBf5XhADBGqMrRoOkbqGiiqOfo8JDkPrGbEkFlgkZeQmM5tHimi5WcGW
KaI/8cbiqxf0B0LYvyFNO8XMV9AV53KrZxIlEQeNIe0AXcWeqJ6qmLqIvOKtNZAlUJTle6dp+67Q
vq4vEDsRhB7WB6ua+k3mdHcl2rFZH1htxVdVe674QUSGGl468VbV551oX3JG14hkqH1LQJsso61P
tPqatlqDDZ/3pZitR6H1GNPCgo5amM5dG9z1GAPgRmW/BHx0AU48uzQjm93FRIxD0wfnLh0iEeLp
q27AhzY9LpBe8vXETmrCQ+CBBuhzqM/eL8At+PxSicBKTGZ71/3tjwEGsG4aXHslRU2VFIn8IA7N
Zk63togaTxF4yYM/xr+0+AFn+A1o9Sse6Z+NtuTwJvMDvhRiO3k4gSLBvMmKY41ItGd65GEzP9ZP
BfNWVh+kLhNWqVr8YVR8hqpKZcPeubP3vkjxfqzn4Ltelp+GiVhAXbe9kTy7ZNqMffM7j/KToQCQ
EuQXXa9+yuf21whyaqljnKh/G2/A7ytYcKnUAphDFd1HudQRHsvNqbQwa+/JgafROEqNSyeIbGer
aaTdjRbixkHYByeBrWtN2eeKiPjKeEyLyH0FCNzaDN3Xu7Vk3kQjhme5/8OfgkcwqJ2ql5Jx2Omj
HymuFZ+AUvvV8Xvl2CgkBwz8O1xlVcP+Zy2L+aJlnb0HU/7Dj5PfOFQJ0OgGJfVQbSMvqjCh388J
nTwkcZbDDt0ETn6ThQ1qj710PdDgKM1dR35ROApvr0Qrqh9XLYkz015Tk/EieRIK+DMzUS/bVV+f
WT/ILkMwqBQea3/UJOzacdIgnukJExmD+yqcWhUYhjqpxKy9VibUJOTUKwC34tamqpq9DlFKL1Hf
YKgArzRG8kvhVyqc2ZZVHlpcqDlA5HGYDGT2OWHF6lRc9Tk6OkcSjYH8vREqreo6bBOf9G4v9VPr
OtS9VPajodlon5/d4HFY+kNZ4y9uwD05pZ0BGcv1meKkBYEUScXW8jrYLl+Gc8ns+GTYWKJanUcO
uuvSj0H8R6SrPY6L+6VvcCgmuI8ZT6/c5qyfs1plc3pQ2bfRRmshntOvoSdzGy6i6mhP+yaB0qqn
rrezra3Z8y2uilg9xSeprIIdctqpIODPqGj0S+yvwvUQ7IwVV0biu53o6NO5uLXJfuomrO/Usp+V
NIvCRrXvAdDqHcVBLu2diOabMeNbbKO6IF67wmBN9zb1jJAIscZ5FYhKTFsdnA39fovUU6ue1gHn
2uSa+EA2lncdNBVuAPrelvV3q9f2MTZYneRCXVW3kce80hHTsLc+hmC6B1qHFb2NQC2dKvuU6UTA
5u6vGhnEvi+9a1NBoJ09gPxm1q1TTf5UnYA96CZK3+i42nTMgzY/mPZbQQZaWMoRYYlCfJzYRvPX
+dUVbPrsBWgPJpbQdpafda7B//TIjseHICyKW5bCEvKpmmolMVw1y6vyJFnEiRXtHtji+zpym2f2
Or+fvy+Bcc305Xksl2wDFR5gLMgVS6HaiiD7vsJWKEXZV5Phw4uWpwnetqzx4RPTG/G4xFO6dxmN
D23tHHzVvw5AFbDG0GwpX4co1updqVReatzsCsSyHPw6xtV0/BoIF8mwvs2BfNIawjluyh373brz
ZU176wamx0wz90qBuF5duTXvbdFd/MqEuoSzcMxbqTNxCgY4dFG/KVR5J3qW5/WSK9VEZh1qqEHR
MH6QT1uDgOviQABtYdO795xcVnZLHf1XNXBdalqyH11WzqDE7UAhx74H11UnyHo9MD+PP7SshqrM
p/xnJG20cgMlylWaqGHRrpHmvKyT3vU7hGrBrD4DdG4Z5rdNexo8ZhOdd2fQxM6iaqRaZ2UafORy
8K9P04QVvhrGa7r2e7THb30kn4HDGDjkGLEl/8PemSzHjWRr+olQhtHh2MbM4EyKIYobGCWSmGc4
pqfvz6HsezOzyrLMet2LpClJiREBONzP+c8/nBLB41EDYKyrwWiTer8+FyuGYDBgYeTDLwSfJHfV
f9I1M6TNbLdOLtYBVu+9h7J/XrVEAdLmjQGp0VtS3J1lhN9iu1ziyYDSEMaHknoY7JH3SkYdQvjc
2zJq5NdnQFBNjqOFic/4bxCzpypYQdUJG1G9IGtF76xraeXgp0APemW05UNAxDSsw/LGytl8O2qm
JDJgPMD2phDCK1OfeBLKJ1Lu/EHXYw4J6AXWNVoviDeExr50pWVReq5XOY3d7yN1p5wAfFaJl/Xi
LwID98xkLtkZnGLZJqLasUJ1PbvRl571JTH8lKW5q4f0uP4uT091l5pJato232j8v0oDSTRJgniM
Z9F2FRbrlEu96wPbEUGXHFcMaIJ1suLNU2RBOGUmoacu8M/ImaDaY4JbH1K0h83YLwc9woRqxsxL
cluK9gF582tHc7s0wQvSBwYXYBkw6u3bLI9f12eosazx4E8tghW/2kfVvJc9ChPtUaMlcWIiCTaX
0cMqpJVagK/VvL7xkQNSoGIKjmhLKDP0kymH/A3gyFzog9edQjHQtuZpn1EoTamtL8ZlHXEsBaYE
tXie4xf16RFsv5lczp7Qv0OX81bSUmNEz87YMeRtyvzL8cu3pBgfkgDPfjPCH5zmxvUPjQP3eNVP
GpLq1q45OYuuvJm1mUDhZxj2T0cXPUDl0jfoxTon1Pa9Rqd02cKMLNmRDHNYVYW6nku0FYJTIH/V
GsWVNuI5xSF3UyDjhqE29CnUmsbJ8bEMRhW0L5MQ2Dhl1eoHi7HP2ZvcRztiXmYSxXpwETuPtUsk
cfW1Egag2DMzLfvd6ET97q1tDQtGefGQLIoCJRJvaGFO+pKx072awYxPaI64lNXpdoXObON557ro
XS+t1R62f0lzFDmbcco/NAY5KmrIVcHN+XGJ8NLByYF1LYmz8Ey0PrpOr4F+FTrRJfSuRiGT7foR
4oHg2oBMmKbCrdOLn9cJRqnX5iTDb6uvRYbMmjMS9m+PlzGeAFltEsvi2W8kTzMU57lKKvB0GS1P
k8HgrMG9iJ/j10AbUtvoVaPOEJCB0bS4qM1pIUiXsZqnORcNHS/Nn+K2BDX6WOVtBgMhMctiLVZQ
Qj2UmGGWMv7SV1S/Wuy0dGRa0dHZWBZrTLpw7R3Ts3rjeYSpgCAvpEQdVpjfpDG1SOUpPhTBKbpy
WjJKNGrbQ54mqIpL1g5jlYtpAcOEaEQLaxw39vK9UQhwfYAOoQsJz3bxmY2W63XP6LQuPU0hNGXo
JzfoWK7DdjoAi+95uzR6DNN/y+KpbCbl0zpLsFwLh6VWAJNWE3EUVBsZkgq63ajYaecLYCLGO1rh
ULT9p8nAw8DGZGsPbCTFF9RRwN3Qv1JWAJ5CB+Zqwa3XDzu4ZFiaY+0FG2P4JdL0qJf7uidmacLL
qfSwzkOEieo/9xkpUYKtZaYZS6j83i9ZIYFQxU3qkvMuZRmemWlux8YQO42Br5YFMvEO9FF3q1UB
roTFNp5BeSsPsVRBDbk+P7HjI+AA5t0UeeHs2yW60bWX6zMPraPlbhqzcNslLSw+/2Vuuhoa98sK
Jqw4htHNEUwg+3k1x2jzGbZt1sH2RA80ZGyjMiDLqXX8c0xmvROzchYOGwLGo0P3bXE5urMMZVYh
icGtv2YXA6TMQHraeN5zzAR8UxrLaepZA2XJwW4Gg3WospPSNi+FX90aCvt3xpTvcvxcVephk0Ev
CbjmCqwGu8WtVyc3MUpdKQeOggVdVzDazVYTA3o6ImD4epsPPERVCAwZsw85YcNxnWDCX5xjSzFH
w3Wf6bvpgz4OlLvTWF96tmSNrBSkbbAaTw2dkR9A+oM8/LU20P3SPTuOugzj5G5t7k+W5clx9Vgi
hOzVYGo7Kmc3jXhRg6tuupEGwxfZZ1ZXV3NuUgJige/6muqrgXrYZT/mpHi3Y7YIpnPDdiQxxvGh
bNk+5AwDkU7S7N0aIteYi+skNGcode5joRkf+TjcNa29MK9J7lwJB6vV8Y2FJk+Rg2OWHk8l4Oye
mCtSKAVpJgvoWwNKujMJ0V4pFz0h1xvhRTeCImXbBOzH4fLpU9jCzUH1UvpliUMXdZK5FK9FgxrD
a3EBan1+30SYL08oxK5M7FfyUCzg0s0R7WlHLDLxwvnr5Dm/DY6s4T0l/EElvGW/fXNsBrIelNyt
Psn1TGx13kkEA5DG45cahDUbrrlfARRudUNV8n01V0myBoPq4Vmfmw0cdIB7dY1DlY464ZemTId8
i8e8i/Jflfq+bqHrflamb4mgKXBquJTu9zxIjmECPkB2Dmb0bXvrM3s90Oa/GbG3t4r6MW4+B6ne
64a5uky5Z7lNyZbAqiNTBgGmk910RNGuY7zVKoRivN7g5gf++qa7uzIKTjIZNwNEHacUgDzRsVlu
7CHW9gAdeA385YNbB9eGER4LK/u5mnIUBjtcoaFpNASbVpM+olB+Cwjno6SgApNs5xr98jEFWDkd
4xKfR5m8wjgE3Js2K8xZM+rZoic8BoOfnFZjqJXphXEwUWENeB5Phx7+ZQISrYyyTyhPVEYhqWBu
k32uxkIEbTNeqpwdJ/B3lbqfaZe/aAMjfWyaVYpIo2o/ZNXdQqL8WMd1sP2Oc1d/XyR1EK47Nd4u
2rcBlFNzhoYetmXHZDfWDx/ev9+QaF6tA2DLZ2IHQLNxg+ABL8D7ELrfHlEGW20E570Pn3X7NE2U
96TIwk/VcrPB1w5WVIeFpvgpt7gVWWAT0WB8ruCwLbSceBqAp9SWCQlEVo/7bnUw4ctWwrHW5jpD
BE+G+RyiInUYIL9t10XKYHTYeoPYkjSHLXoqnlQMe1ZffRY3vB4GkEVf3wAT3miuEuqF01r7rb1b
ZdwlRbhfJDPNXCQemhEf/VcL8RFitoNBExRdXLLd7Nin4rtlsyXDNv0Za0ptbLX7oLMZkVKHOK18
kvS052Sov/eWbHaMd7aB6O/gmkGE11ZiukubtCUSej/iypIfGvMdihzrAAPwU8PrVfetc+Fcr+1N
r53G1jGqUvaH55blTnkfuTehKNR2Erqz0ehowglYdvgxOJOPLJGWLefHvpbPaiqICzUkHeT9rMzb
uFqgCjj0Z67XnHHrZBst/Xf9QKQF1DQbXY2uolcCXNZRaflL8qO5T1saikJ/0FhXAL26N06iLcp9
OJGHJ63ucfXvyhaO60Qe4M3j3j+Tz8Aeae8F1PBOZ16LITQO5Yxw2mZkta0Vwk1bfNPo+FL5H6XR
vmtHK90zMvh4QdNyavLmQXuKVIl3swB6ACJTM04u09PgGdvSV1SE6DDZydnu2FceisX8tnof5vrt
B8bNZBrmvsnQEHfajQ4nkeJIlhSh6teAmO8rymJN7Bxxt9CIti8VOD/C0wQaYOLs9CWclwwf7HR4
kvqZrKrQYYACCYZWy8nLS26uU/WVQqkbz/XJXbS7nu7BVuwJjOLsUL3kbvHL0fipvsqyXm6LWp79
mnHdIn4VY4NMBoquWXzN2i3Odz/sZHrUt8fxRHaIGW+y3TMMEKxD7oYByMTMhvCESXFP3eYJCR8H
OmM8/WOy6TkIShpbXVnpy7xWxBpOX/vryeehX92K9N+ecYeDLU7JvHaAPfYKKI+z61lvFPoER3OU
9TjvqSmFJFGnmLIZWrcJsu0Ye6+gH6ZreEOX/MPr2HiNVlBw41PDlVh0qS01fI/XJVEY6NU0y3NR
MK7bRj6tJ8kAywe7I5NSnvl+WlOJsER/CAwLi6UglznCs40tSt1mpfqh95r17PfC5c6BeLSHJ+rO
B23FpqDjbOwo+Qrxwdh4ZnJt1XgbJmX92lfPs+N9Wx2kdNErnOUtL4NrFHjafpCwhSWKvvd3Zhf/
qA3no350D5lbebu25obqqmI9bAyJGnSeD1AiZahLVT1QsO86zBI27jBcpeV4hUzqHor+pRuDaYO6
/ls5PsUFk2QkEd8amyApgyukC5u1vjVK19gW4SbpvJeqbcbfaJxlAQZ4HspGO3J+syD/v6Pxf3U0
9lwCyP/J0bjr3n/FqvtkjvlXW+P1X/5hayyCf2EXLMHYXJyIBSHo/+Nq7PzLY/+EZOk7tmvzN/6c
qi4xL/alkMLDUdfhR3+kqrvWv2xHBoEJJVUbHmOT/H9Nl//gtP5TqvrfXY0lDBkzgIRoebiK/pvx
beDMWHXURn0y2/Gucs1diLWsH9fOwZAVy0wiI//TRfoPrNr/9Iq2aboOdDUH6sPfSLV56ZbuMlGg
j6SqYoS3yPrFFmg66AbGMFb/hZb5dwqc/oC8UOCYLuxEV2rn3z9RWSMMVZmmZPXJIrY8ryDS+/Ol
XrJ30SyXf/5k/+GlYAnbrolZGZ/Odv/6UlgGW1RSS33SaEOWZ1+as5o4e41X/vMr/d2umA/FK3nS
tXzWwL/dtV4ge449jr7QGIN9INkuuhgcLpuS/3b9LNb8XziE+rWEFXBOBh7e25b+1H++gDU2LlXM
p3IyEm8oDC6yIfZSimuEAdAiG5PEHnlltT0i3rk5MBe5c6IGF9fy9p8/9d8Jtus7se3A5m5awpV/
u74+5DCjD8YajZ9xMLPwVigtlZ4uljFfIO0/da7/GWIu8s8vu37CP7Mo19d1hABytuH1en+7Aobl
VY5vVSwhI2O20F/Z/gDTeXxq+umJ6TSUiOgmLZdLKhvaTSN5b11SjmZs+BK3BYWU4lsqsm//L2/L
dXBF931XoFL7640RbaXsHE3xqXeJCYty7yR8Xq13CG40Zf9BLYfgjm+kNFUaAu+r/HHOCPCq1fAs
PYyjqZNHEb3/8xv7j7cJKjDbE7UB28tf39eiUrzb4I+fYBu0WFnbqFDVsJtnysLR5YlgyOrb/Y/a
JkLsn1/a+jsJeb1Vf3pt/fM/LVYpA3cwYN+fqOzvMeOh/gAjJ6hQR19Nl8nk/DbT6TQK8TMht7MN
+/+yWv7TJoDh/P98+r/dlTErYlSAvIMlpmNA83wRU/q+GminbAn//Hlt0/r3qx1IV0rWJY5Btr1S
gP/0iauw8GSBeP5UmfUBCsa1YJozmnrSbYLNuJjoIH0dcqaMeJVu5hgv8FyOT17rnPpggPVgzteS
fzPn83UQsnYcIyBBKDjUnXmpIyL4soEQaPXkOuqpIsRWB/6wwQVJ+i4sGLzdMJFRfAjQf9bRUYmC
ZMqK36P/vhLaxZFSeKyO1ew8zzNaWiLXt528gdx03QgWaIat2cZDsbNx1F25kJQOXspa8UCABvhz
PFDTMD65rrgabCalVnzCj4FIcZo37mh5u6L/hstcqZnfx256SBr8hCKH5JfpqsI2HsUM9M+sfOj9
aWRWAk2tKBRpsHF2VTTRaQ6dQ5cul74xT273kan0XQeLZw7+0kNwoH2HjTgOe6JOvnSLqLtnvZ7s
gCWMkY5D1fjoeN0vqbdifWVMwsNxlewO9QiGNNm/SBwHPNDk6jjRKtNb7IjCzcjnsiZxgpPyLe8V
vEtkZVzPdfPoxXSNyw5tflsb22ku3i1e0225QDY73hgw8h3n+clKqL1N9T4afDi5KLhaPSBgHzMj
YB2MfUAep8VouPC5LdWE625RoXhjA9OXP/So+bNsb1fkv2JGDre7+MId8hC0MBr86NaG0QVFrsDG
Mjavw6H+RdrAxp34qMbI1oMv1WVIhrs0+JxkjRJEjpd45JywF0wGAvbFOjg3sXUPBYAoXpd3Esrl
cXJQIXEIB3J4ChASFwWUwWzg3wddsH/MtPspZs/vgcclKEMC5ZKPZpiuXTN/1y9RLlTKcFRpk9VB
v14yN28dNI7AyN+RlF17+kpR/NxNNRY8mXnB03GnYamswj8nLd4HH3aIM12aBnIZ0JisokensnG2
ba2nFIdYKBSsqcjrGaSqx6yo+OUOsVkzpj8MGMKCFvFmKLE8C2R87Yq8gQgxXxbe0baM+0NTJ8a2
a1ItNIYZOTf3Iho+ZcLL2Q43qxXBfGyyu+qzsPbWg+djjdSX4sxzdbO+ex9m7mayhid97qZNh8rg
XYulsFp4HyGRjrN7E/QAsRNjPLyaHTJx6SVYyqM+nB1T3EFWbXHkKk6pxb1JOO2PWJ9iHTZcnDat
D11bdVdZOr9YSdneQPTE4iGPFV9QHzIYDtv60JjhxPpwbPhd6f26HCELfaX6wV10s4Ke5tWxo0e/
J00z9HVmpd5KtBnmKOBW5jwr1YntlmnGeHFizilsCpHvhFjOGugtoorMQhHE7/1AHeFmFQ9nkB3n
+blbqAnXbWvQR32sp5k6vqyO3O00ESOe9vMFAWa1g71i/mKyMeCCYi50s0x5n8glw3S+qhs4ymx9
fRth+ZG9+G32bjTuqUn6N7Lbh5lnYGC5WBHsFgPysQkFWCiOrGCkBJ4kokHgfOe4/oVAHbFp5iHz
hwudHfGoBm8LIzIuucNLWbxKyDm0aw3nDodvg0xmXEkAjKDrkU3d+i7C5Xa6NtvE2CHrvzUR5pGS
bajjaJ68YNhPrQ/+65BZPpIpQn5BlBy8dkJ9oardPNkXyHA8XaKq+UVEFfdqBo7lSf/NyrOw4al7
YshB3HZVE+a78HbxIu8GzgLzLLD3PeAb2WTjGRtzuCLxeHac5sonkGzX1fqYrBDcGTC6DsI0vvFs
odAR2g2Ortbuu1sYNhiHxmWxjWr3GSQQyutUk3tepy9YUaGxLN1iH+RcuNwi2NDgucoxUUeEP19W
4t26INfiRaj0Sx8HZpF/oS4h9ZpLwxbX95gXzr350YTmcxqXSAOsxzEMrmdGMgDohBML8sh/36K5
x6+kOE4FVnZ68atixBH47GgMzEhYUGVavltWNmPVB8hDTthhblDWeizreBqqPYYqnwrsZ+9VAnFK
MF+N8GatwCkPCZDRJscwGhAlZJ4StS+N4opEHZmgsCr6wPB3bWP9FKrzduGSwX8Ksh6MkMmGSNHV
QPMk+SUyjgTtMXWZGF96tgGzAVFpUi84c0wiRtAenf2RNw9znB0m7HcDBH5c25dqV1f1zp6JRl4w
b0BkNe8aS5J9XQZXSVk6mxhOCAN6EqETHsJWVLdlLZhGDZTtcv5sZI81MvvWzJkJxPUpTMC5ouEi
DRmmH7kTb5Wc6oPj8WIDm3mTOgB3ybBHscRgW9+7KucZGhYUou4Ffef9NLFc+qLF1i2w3/Fshpxv
Eqo6LA2sfiZucc5t933rnX94Z7uM6kvMl1wXIHOtibCX/xWkHk1SgBpqNnCazSC31Tl8mMqLI8aq
9Bfx6EACxJ5Q6Vo2VHG6VZ+TicKEFI0Koc8mdaunsheXcuIRiEP1vJQQNvRe7om7xfSSrYcB6zYa
nVe/xE5j3YI8hU4/tYp9XEN68G2GSfWvuvMuoNOf+cRj60jzxR99c7eUKQEKC5aRVRKA0RHhwZtZ
SLCX001De8AMoDjTaPY7x42wlwHs7pXCVdX2dn1UYsdVJzjY96Tppqh/Xc7F3TKL6qQnfL5t8YRT
GCieZYRWk3ejyiTelM92L4fnsmEWYwPQ24v8NRfjo+XL8WcayW2ckafLcOiNvAjTP3S9MX5LK/dm
GJz6RPOd7NIxeZXdYF4XQTreGNK7zpI8JNc7vbab4dhgo3AbNRMG/1ivbns7cnduHs9bLZGHQQAO
heSaYL49OXuXALaQAHbc2lP+knCU4kgBIQJ609y0HIIkuZvN0uxZ0Amu/2Vy7ApZQbsxzJ1Imnk3
2/OeaI2rNnZukQk+l6PA+udt7cldlj30u32vfG15R/hvMeFp4dyUCWO31rMfoIaUO6uq7jOBAMIz
5KnG856Jb0lweVzsk1lerGSurjCQ2zUZoXxRoR5Mi/mb55OjY3fRtVs0142rmoMScDNEPw97WAzY
zzT9hzGKO1Xi+zHZ/SHBTeY41cW1B22LhyJ7CnD994qLhP4NvYHnE6U41avZ4SgJpQMeldgXIZJW
TM++PP9XP3F8mGq0DlBcyZSo7lvHwuTKJfHaaKutle5MSb01TO6razA3myN2ckJUKLQiGpPG6Xn0
Bc//HLinochgjVbx0Xd4wQA7JDSmnvb54QgYbIX8jHigbUoSZzrvvaBFeTgHqBzmpIb/p3ZRm5lY
cFVghgIxCQ5f3imGzDL6c3MTQ9fE/lRxIk0HNXfDUQYEDkODY/RD5H3Zuzurz/x9588edezwo0t4
0pZlHPAmaymjZL4rZYIC0kZ1I0ka9f24PWkPGT1ta7qxJoMIF4xRYdxrYGrUcsLs+jicd6ImW91g
goV8NNhbRviTWQzLSfNkXP3qou+PvYcXpCdgMrR4twakRa4nXelUNJmoxjHlREIyRe7V0qLKicAJ
2M6CY0hmqt249nFBHJ/IyDmpAMYwp8IRwgVejHZ8G0DPgb3wkodNcZiH7mfeGOFhjmDREnqCeVYf
6AgiLMdRpNvDAR9YiqI+iY4uQlvZi2/Sz5ID3Zs4hMlwK+buJcAmbTuTDbGJE22NgKWdaVMbLEqe
5BRRIJaU6ZZycFFjEcAEpHi37OE4qADzTYw+ZGBdkNJhAzRTphuUyV6iYxfq/F0fmL/RJSQQUbXN
EuqfFEB4w7MOG8z9jtgTBi1sI6GLgsxfBmbtxnVlNJzvNnWWMOnMcKzH4YpNMIkDhEyUrVns7KN6
1naZ3/MeTUZIN5MOfX1o4RRNgWAQ52N/YE28U4cbNBrIx8itXq/J4shvVVk9sCd9r2R0t5a6fUqb
iZXRtOmIULLxmSZWoX+ycFSyP/uZzw0b8D2oj7pSRhh0KXWMtM0QXJTmcExMMs8T44fH3sEmGG4m
XAX2i4M4mP+IDMFxuWU61DL0HCC7Yr4U3hs5Bh5BybfqES4NQagHm9KuLSk0dGqCxYjhBGtetu1N
LPcujemhJmE5dRn+D67i91NdMBBl2yDZIUR5HvpI9QgIgs3BbUx1s6U01qL0VYgluhCV+C9hl/7E
bwibjdZAupi92y7Xf1w6Ok76NGz00nPDHet1qEhOR3K0Sy5ulT/4w3SHYvy5kOIOK66v2oWam/b7
QTZ3VagfMW+5eJzT2zppoFzWHZYEzTO+v8V+xMCiNnF0NZo8P1gSizzSI66dAca67xbE+0qcPRP4
Ci50fPpLn1AZBGgrGhpJWlNHX1lcmzG7W0uqvnyEZLuBOUsF1kBcqDsS2BYOVN2Wij54s3uM4BPu
KdSedYVGiijsNiCGvsh3sg5xnoM9vb5tJXFPr6xoO1h0Cwg8T7Zj3mOAUu2E1ARRrbewhf+c5IHO
EIACWwxPThGMmyK2TpEzPjnjfJ20FMfK58JT2dOgYbjJIDIIsHpUw1PWUPcUeXSOiupWVEQgeFjl
IvK5rPdA6Tmuo+2alH4Pel8tK91b6P7YjOfvLrQVVagK/7AEal8YWBvfgUGzdslODu/FN+5Mj1JL
mIDVC88hmQYsLv0m7K7aBbq1LUVxq4sprhM8ad2s1ulyrbwXP0V/ZFTzubTtG9HwTHTe/Aj/+cb3
5+s86+9tYIjZWs6M7LCGK/kb+ldr/MOLBpy8XlyyC2o1Y+fOGimd+CEA0nMI0K6UfKt1aFxtTTcW
DlGMO5N3R7foY0RJFn5f4bf1zVv6zKld1qtdAFSkHFLYmn31otyNFf/SyApw3kBdgTzrfhfZcMeC
zxJxFyKn2VgTMjvrcbISor2d6RaNj9oa3r0xQDwmikpvGIohWk4woslu409w3hOnZZFyeYyGRkfm
3Q2FBkUwvZ6SVFbN84omNxE7Xeu9GVIAntm0l5k7X+tzGfItYS7lZzvwTOumfqgo2ZXFtALXhBsX
IkqPse+2D/HAayK5p8QI9j2dMCtY0zachOn00TLxdtFP7aLRMQaOH5iredt1zUunQS+4PmgHOZ0J
UXjLJhoQvdHiPJUMH20zYKqjDvquxos6icp7n/L4PbV+Id4g5UFk8MBLthnjfoY5SkbQvFsSPraG
IIaOpyeapifP/5ap+BfuzksJqtIKO+JUvwoVWwa8Rvbl8HFaplf9MYWhMWU2xboXd54EzPTxyl+B
S9XZdJNYcZbpi83T0QiAihF53B4vzni3zgacnsFv2MOPCUMHCo61XBoDdWqdPzUkNSwjyWIxjz82
+zT3cXmFONnYrnRJCyoZcuFzagJ6DeXrLFLyj3P6Dg34eBGsKhdUQ4y867gzrhj1HC2KRF8v7fUL
3j+AU5tEU7IaMyHvaI5PIhd3kx5Rdw0DJgYWezFOD77I5/0KLMTfcg+bBKL7yLoeWXhRQgPeBwVJ
ZixwC4qnrePFqQSUsiwqM3D2DNSjwMlnRTycAAfUVt0NuX0YwE6Ep3trVqWNwRtkyiOcIbr1FT4j
tiJwMjz/wtsRmsvcsasHXJzU5mPyEad2/Al4uG9aUmBUCFvBovArrOK1H6zb9XnoSS9pRUtnj9f+
Hsb0Dt/2D28hlidrZl456w/RRKii/O4I+yT7hSW+Pn7wAJwQu4K11Q7hwWDHdbbAGIeKnm2eEL9i
YBTq9p7zfmiiLxGxcXv5slcjbRFsrat2VE/5iOFdbWPkC/i/mS03Qk4yEciiG0lQ2LXTijRUlk/s
DGWN6Kov5E7q85GBy2bFSAuDUzcBdCs9PGDpVtOY3UBEVG8lqv6hxiG4j7khXs6SbBabjRTkrmCK
Hif1ifbUQGk7ViCD8bGBhAj9Aj+1Zk6eO9HgMHQ1Ouhd2iw38MWFO+pUjzH+ZVhAIrUOuzs75Xc3
bK9D+tJHqLOGji0m98jjaAfrbu09y0UgKZPxLu+4RL1fvLT9fDOmMKLmUBnbvC/ImPP8d98qqBju
Ise9c6fia0VpDIMP3ZKU0tS4/wrsxPHyMLdezNGG8uD3YUepSIphw7L1aI0DD4OwNKU8RZHmx7AN
Ag3JFaHLoknlp8xoeVvoXjhSYkGqAbG6htrZOly7LICjRajXiO7poUoL/6C3ktU9rQ6YIcVW+d2d
xJeaMOGUJENVoAhoLaEqPxQzR0i6gCgt1Wu39Pe1QesdVhlNVO6xoXK8YbOMlxSq/rVnxuweyFmf
bZmgjO598dngFAxjh+JIQ1O2x4NJ0g1qu+oelGHDsJogzk7t2ig44DuW8ldgLbmqeNduLXI+4A6u
btdnuTNsetR6uV+rufWDUnrNu9pz2Ztp8kBmi0DfdKfnl7rGcYjs5DGCqdzJ+mfAgPGYN7fWbP4g
VgS8gSFAGOGkkaDacWInBHLAWQia01a4VNdjc1WVEWYQrPope2oyTIkNEkR2rJBjV84/0LlR3PnJ
3RI8jj409zoO+2snpw/thU0yx23HWcpW2kIIK4tzykc7u9OVKWuagnb+CB3/u0HA2oH2/OhFOtw9
mBUkyuK1bhBN1zDZ8SnV7KVZE6KLEmpT84twRXEgKhSXxis0ND+WSPr4tdLrhn0HmzCqr8rMx2xW
pMMOAzMk4Yl9O5mDep7N4qXIBviFHmlbmj5pBIfFm54I0TL2PvDdNjEJiCPIEO5WZbQX7CGXyTtX
IXY/1eKgoHbyFD899xqfqZ2abHUwh+ZuyPJxY+RDfchs/JQE4mY4pEpHEefdIbcoG1I13XcYE93Y
MELjARYwiQGASmE4nKJ0/NYqR1wVCeoiym3ao3doLuTHyhcPfZdXwPLqauOtrwKNkUbpaalJ6qzN
7Ds8O0TbkJ5uLMxUII2VDwR0RhY25+aTaFR/WDXoRSf6c6a/4EzXwDZDF2LrUA79JbT4on5gJWGd
WQvijy9e5Z/7dKb8NwMDoAOtw2GY68e8IQVk/SLwBDx7PDljFFVXXVTz6/PyHm+yaD8PBmGlKDlj
Cz/8NgYvFtrUwWqiHoSQ3S6EZLgTFaLmLs9/daZhn1Vh/ihrBgrQ2619gaPJphoJfl+/JFn4I2jn
YG87jXeeZPznL+v3UqTP+7jJfiYklMx5NV9xNd0zCZvuef3T3/7XiZVzjDwCgSvcdVxXTXsRYGxp
lKl5/t8v9RjlAIp1uh+aEAinmZIO9hBy9pAQZWNQJ+y2MOWOm7EpNj67gJPcZJHzjJ4Pw/JAHSZn
mvZmnNysbhbrF6UtKdpOP1cA/vv//UEa8kJ5BqJhGY51Xr8A99u//6S0nQ7sJH7ijxqbNG2XpzVp
HgLDZLhXm09dZplPFbY9h6wEGoxDcRVDF7/J7OTFEW1z4/Y4j45GUpwMUqnO3KWnqo+2BcmDz6Zo
b/jxdCcsYhacLE+vghyLEZmUyZacWIz+y9Z59CzDfkxis96LFFOgIID62Fted3CpCLQ8IkBxj56L
BaX/F6C9QSQZbdf/m0bP2oPwG4RkkAmgFG8nGuf6aXGK+gm/Zx9oHJxi/R6JtZQfSjy4xv1ERt0j
aiVAMUhk8B5ds8rvk91Ea6j9qOIBdH9xM5eDCNeQThkC+Fv/0SvjD2uKYDpqE5BSe4Ksfxr0XfjT
90zRHYbIfUV6HSOpDNVutP0fhkkWzhRkzTVOE9F1ge0JJLLzoL+sf5qG+BngbNl0NSe435nTORL5
V8qgfZ8xNjyv31q/mFnwx//WLYaTBF3nyCYKgp+YM9hgkmcvxo3AeswGVrld9QhDcvdufgz6cGDa
xBc5z784jtyN8JfwGc/NamyfPaiBYVvNJ/IC9rZ+in39dPZzYB5RBdw0RRex/BABGGV/AHFH82vx
HTuyqf89c99Pd75qM+0HiQ10i7VCwlazixtdn7b7ubewEdOPOPoHvGb7mtS4xMRwKsEuMFXnIROE
jRDU0J9zvdFUYXVMMhUcHcx8LZwQwxhrWKQ6Jj3lMZ/su1ime0aJ9insD7WfyQPcbCwmLRyPxBDg
j8GvEqaHbqOQ9yrtY/wPrWWbLBOxqYsBXVGUvxqcgs/z0VUmb8Ft1Zl4TcW+hgkOJSF/NKVLoI2M
0j1QxLQtwwQh6WK65/VP6xcSrf/438Sr7UMRSE5OdUXsCPq2shnOsXB5kTH+40/r97zohdSG5Qr0
mHDQcAIej5MFXTAS5I2NuHAP2d3F67l7Q2hy7SU+R/Q8PNRx8prHTQcZuN3FdTufrKh/sTOfOz9t
4nk2Ec86OcDDGN2EiTzb+JttCbmtb+rAA6QT0ZVLy0NyB6rB2vwZSveY+tddap7ianoLmvqyeP33
bKJitAg4H6lL6Xzt9DzblPDR7Lx4KZJ5lbQpO0l8b5ZgGBgXgHu4b6bdghMM3UdDUd63uTpCHK73
Xw4Gw4mFTdo4Su8qnm2xt3xoZGhopPDrXZWh8Qv87jX1ip+dkD9pTHAlRB7nqegnGaTvs9tC+++e
yshjW1+8/8PeeSzHraxd9lX+uHPcQAIJk4M7KYuyLHqJEwQlUvDe4+l7gacj/mNunBM97wlDoiiy
WFVIfGbvtdmHjLtACw/LL6Abw54UX5dLYgxhAS8+p3iiuMXjTmFk4LkFNcmQZV32wS7iQIaKxdkG
816YzjUNOe1q+y1Kze/1zDepCbt2R25zQwfSMmTUKKzsNSDGjJ2G+2So4Adenx8YBJh73UeJjfwz
oIKzLNrvGZI2bsnzbB7nymAZZ7DvtbN6Z80LaGJqjTMRcN84hS6JHsJ9Eqyn0Nvuja67GVWJaX/s
Jm9O21VWa3JLYB7G+ogb3Iy9gF1cv6rvIVgOW6rZ+jzbTMBZRf3CPTD+NuWRWkeGJbxjfo1waQTS
+Kl3aiin7JTliEyefZ2vWoNsSy/z63uh99hqaZ++JnqxCn4toyCgOzRUOhMWNyMK3PDJdFjQLdbw
UisyPS19UZMzhmh9GkhzbdHoGBp9i4xh7jVOfcO1tDXt5D1S+qNJscjskJ6Z1Ll1RCSr2zMXQJJP
1YiUoGMslEbpu1G52sqTlTr+vd5GLhKzP0jBlE5XgKxJsRU0hfyTvqiZ50B2DeOrhU2YT/QqpdDD
rQDGPrIjccrsB5UeCShVyu0sYz6xjJoUC7UOpbsKY7hjVN0MKODZZktn8PVUBowZ5eL4Gw7Bkt5K
ybOMhZvrGNtsmS2ay86n30YEPvTTL9vkTdDF1IS640WFhSKcaU8R22LXVN+hC7yP5LuttWEZHaQ7
gOQTJX+8yTrtjDZ++/dPilgEXX95UtCQCkdai/7xz7q8AFSTy0jEqzPx0iEnqhNa1uUhRSSXCuc0
D16gSMYesUX//c82/svPFrpt8EMFAiiCp/4o+Gpkb2WM+lOvXDbemU//xQ8S4YvFmEEzrGthTA82
apFpFC+uYxwUUPalC2Mt+uArcmpqpODUEayUWxg36jBKRj5//yjtv4jCYIPqjqVcV1emydLwj48y
r2HYkwzL28blUYYtDaLbNMOKY5hmEqcNAhdBDIKNwQ7D+/siGauG5Nci5ogiXsUMmiyKDHdX0BGj
NXg3l17OTVF/OkX+jsHxHbDTL94TO2lQlAVxCBAwori9fUkQA33p25dxYFvJa/UtnkAGjwFN4ZdO
gzYBV3Rhb5wUJnZPI28kabmPueEG83iCks8PM0PSUHpWcWOdXsZYQonCap5Z/QMBRp9QbO6+Kzt9
WBo25jzvdj08pHWzODFejWXIGNnVwcqpb0EGzqwea3N6TMfQ+/vnWph/EcfyZFvCwO3gQIf8i2C1
HKNCcxl94NFPMD7pcotGle530ZvUy0kmm0UVlZUHZjT9ChwahgJ8qVfRyx0xoAW3AybKrkPglJaW
DWy1aPCaXtuny517GpjnzFnq4EUMmJ/Uqn+QPgvgUhTnuVHZrtfnX9ms9RxuELTtaoJmsLwmIRML
MwjXWfgeNBpCOMG8GmfO+7JQzCOGZPHA2U9eCAnKpIibGVWXwUDUjA2vdJi+MWYo8EmtbW6h27i9
DSGLqYScMEzb6TdnpiNmp/2eGaAdMEGty4mTp/YdeCcOVeHy72HKh699a6d9pvFQ7pg5aKLFkJu3
PzH4LFuGLDOoFDDAgFMI9fy9M1hHZqa+J1+BlRcwzDzoyXUznWU1EkG8y/VnCj3mVUx8JKO5xKjP
GkMuNAz81pZqH75m7aVWXKWTHMJS+yyMhV8EwGhT+NZ30VPu+XJmMZLQYOnoypqgWdese8l8HvZa
ZhDeHFfljnVJDJapPJTvhhlPxwHZ1DpJrReLf2RDcAyK4YccQjIw8p0vuwu5tIdyEQkQj8RbQNke
3M23YAnGXB5qdQiK8FMbxgfoh/3dZKdAiBakXd+NL6ZvIdbAc5MMbX3EEPT8D2/X/3JHEQCQhI4T
wFKE/f7xaAg6NCZSaxLPXH7l5W7g8DlqOPWhtafciWlacXuhyIng5S3Lu2VhVixKOrnIqKo2/Qf9
7l8V38oEtGNYXEfAjA3jTw+JSLXBLiMReSmJR2UW3yifD8voOx3wr9bTwV8UZ8XQvyzSK3zV775e
vZqu9Q/PzX853E2F3trAIiGRRP5Zet5FHfj8vIi8dokuGjuuKry9MYmJKFvaNUrxnzWtWj9bP+2a
/UuA5LxZ5hv2oh9DT7FuyCuFYOU+6V30ZMhw2jIJ8yGMj/+gxFV/kckrqXPmoJBXQpjyzzpcCmzJ
GnwIvTGJ/Q0kHtij0Ubvmxjvj7Ess2nr5xQMj8XLBsHwFBr+cHR0WW8N/iMD6vOURMO2i9xsi37C
WRvLNCoCDeuaMtowZzWBGiPMKzr1gkEXwYM+ZDSPOcE0Za+aw5CMz9kUF1AlUMUaGYg/P5EbpVnq
RdELGfqDUT9qSVpvv2bigRZx96lnz0jMDZM+te0HBmvpa2m1iZdWOTE6XRTuuCzWLcrKZzsziCxW
Vzuc5ovq51U0sbfQTFjzsrSPcc1lYwKaw1UmQHcq7bUumxQoT89wVenfphSxrmZ6y8zxSyqaM1Nz
lfYUssAlaH0VGuGttzmQ5zx/BPfNqWlmE9E52kHp1g0Y7i+r0Lu9bXp+nNYeWQMMtIsxJtm5Dtf2
XJ0rVZYP6QRD0U44rbKpHb06ij7bISp+qz7+vzXqn6xRAiHD7865zXv7/j+f3AaBVb5nn//51yX6
yan/nv/BFfXbf/q/rijX+LcUhnKEVLblGrpJJT18Nu1//qUp/d9S5zKySGGhuZY2kvccmm74n39J
99/CVWRy2Mq0dUY1PIr/tUXZytJNZzHFcHw51v+LLUosP+T3RS36fdoNaeKDd7Fa61/ZAL/T1Veg
d1qGp+Kk+eKxravi4s89k1jTAjGifoxirI8AjUNKplbfFsYCla+m8KRmNhXL3zpRuMcsVfcTMSL3
BEJ+q4p5OH39zYK4hZQgzHYkF/yUpGJAfr4vNE2eQ4Zb61mUREAyGTgag73tWAefgsS2SMWlUdAW
5fpkZcIzq7x6GMf+e5kmNhw2Mm4hcN4ZdA/PfsyaSRv15mg4Lir4Ibvjub6hEBsfcsdG1Wn7rFiU
XqM67DKfkL3Rs1Cs30mDTaOv7xnMBPfC+rJu5PgiiVZlmTFQ2bWVl3FJ78yw17k7ivwR2ELIAsaF
ybcAuFD1sPdyTHk/c/DiR7dvvW9oj1lsUbk2+v3IoOQUWRoPuvppF8Hw6GRy2M9kHGxicpSXXPO3
QNfRDHWcUU5s9SuZ2TXVLdBbI9QgpzQ2eS96/5gFpYe+QZ3dDmRtGiYZWZdQKnj52HOZ9ObuRCSt
8BuYHyIOz4xj7hZwQU322EG0Wn8leGNXEn7zOYkO+NjQqEd3BtRqAEzvccSvmiTW7wrDtzdflKeo
Ry8fRE1/tlv70Qa+tDcI6KGAF/ldXmDEgpN8HtuJAyoi0b5hm7wgRzqL6XzBl1/BrfZaUN9YvMN4
1XBZxMD9DOID1vx2LCkC+0YUpn8KreDeHfTkkjkEiviwpOBj7ifbaK/IuMetZqJA0AbLukdquyfX
O76ErfaWTnO8bVtVnfzJZe9XvQRZW5xED4CDoenDUKlhbTkAi6Y+cU8jiBpEffRHvRs0nmsIYneN
ZE12g7g1ahzWCLnQkhGmvZpM3tvl8A+t9Z+rDoMOEXseRwJ7B8ui8PhjIeQ2HULneq5Pg01VCa3c
5sbdn+GqF5Rj0aXRu/BgmdFjSxbwASDrd0mg6iYEVMdGAmnH7w6s22/t6//kXXYjJL5t/vMvQxjL
T/xdX8sjkrpYmlqskbbiJPjjI9IY5ZRaVwQnFYTDIU0yEpdY2azTcqBUzORBZ5TBNdkka7ez3zKh
a/d+aZ1q0k8qZdavYNHstV+JbZtm7o10GEaHmR+8DXI427TwuKGH7w6vGyi/OHhSPxmvTRsJEuzU
E2GwFjgAV2RQ23sCWfxt3Firjl3pum/5H0URXtilb6oC6lHb8R8Du+w3wRJPB6txgLxndSvp0Di2
VjffORNJw13mldPkHKoemWJe3olU2nCa0UboogW9UQfjVeqH1vSzHxp11Ub3NWdvkwBeyzl+Crr2
PInQOTk+kWOu3jNcToR5kMK+JJoILtS5CaG3iHQJ+20vWY2CddJgoQTTg1uTW4bTOTFieS4AwNiG
Jm9z7e9DX4QkKQ7kE6t+08al8aSvodLhaMDpfRDB8DCWRuzR7ZBVFpPEJcPxIDQH0ubwK/PNds8M
9lnUNhd3BMuQpK9+06jwSrwol7GjFyd2VmfQPuj4su9Z1gbbaMhJ20pVu2Fl/K7ox4kLne190nWv
DtFSG3zj2P2GalNmKj1AXAxWTskGIWxDcqCamYDG7EQCHMOoAA1inZj9fU5uIxXogYdUeHCY6i0L
YvbHDVmj1TCeR1LQt3BEEep0VefFjlgZov8AK0iaXIzygkyDtRCB3BqZM611zSHwJC5OlJae6zQN
Bhl30/QWaNFlU8ve4jsVqb4nlgWISWDbe8kGeNO2s7a2NACmJWtERG1cI7WlebOO6qfxp1dyFHC8
TPGu7SX+RVq3AlWsylhkGGQFsjpJFVr+lsU9bYaUJ/YCT/xOd7PjP0pm49tYonOEZkmiIBaOFFTm
9Qvmt/ATHOXq1Owtk0YlCej+Cj8zXvpqQqTD1QHe1Xd2Tg0phA3E2ihUS7i37hWuqc6W7yALiJNd
PCDMcNPMgXmjsItZ0V0tlLZq3eeKhcQhVVNMaey/WwoAR6ACyH4i3NMN2wCqHrWOFjslpvUiFwxB
ppIHwLKhjVAyV4Xaq7EvMVjU5PF2bg/Ao9oWJWyNVowPLsgpR+MO4DdAIScm97kc84MmWVyPpfVo
jkLeYZ4sxWweGhN3V2WU5Bshb00i/4n24AVCRLbSzHzP+DXaVnFRnCdssxDOoZaMt1Qib5mS/Fqi
E9z4hq62fh69QGPAcWYTlM2tONnEMUA4J2Rc0UwYo0qsOMVi6gibrFtpfZTvF8vPBGpu3bowubIc
diow6E011tYjIQ21h9oH51F6T03SbHOh0w5EFcvRaVRbtymeg376Icuu9qQZ3GJmsqsWqc5+ke6M
bNz2FXFdTOXJQFxOnmqu30Id2DO54cuoun7pc/XcALtaiXLGfJEDPh2W56GorZOOSBLEF4kq6Uwu
m//kdN8Yl5CaKm6trilKoBExQhe0KF+Qy8BC2ZJ25SFuic5FiDkrTIklBgj3E1yqvJo/s9koqBmy
TQf6QFri1xBlvBfRb1hN+BGhF9mq5WLMff8W2rVHRnREbthChYzC9dcZVyYw1WqQwkyXzXM59u1p
aul1R+T+mQB5Iof6rRiG2NOWTEQcC7XevpVZUW1qVyKGWzIFiYPYJxMzVjUB5oqXK9eQE+sNe96W
Ax40f8jZmj9YiAxIyG2ArozWtR1yB5IYX5yZEfSvsLg6Tn0sGwqqmlm316NagvRd3hN7tA7kXJ/L
CdpUBUAfZXlgo0VsP2GFNdes64iN7DTPByHt18K9IdZTN9edUAgGA/i7AdhNb3bnqdtUPDa4UEuv
WLGhIHcaBqGZPNiTdpLl1JzSgBK2iMJDq8pp7aAeW2h+iDBt9eSnpu3liCFQQDpnBhBoYwwY5Fq8
yYPcuEBOZsc0h+xlQo0FmRsfMhf3XZ4M1m7qnF/DwPUXAmzeSDfST31ufgJxij1SYIBjCVhctgqc
nTXwFVQlPswMKz+mAXGYZhd8JCrJ76uEeTkxgt91X8bH2uzuyZ9hPMJhcq1TyzhFUD+Rp7TiTPdw
SOVoHVodjWvDgAx6JlMuNIRFfsWdEh8aFg9mRjBnavjbQU7kBUoMWey83rW5g29qY3zpZie4OYG6
TGgyDnpqN+dlmcOAueVmdJeHI2nRJGxsJh0jUNVJ4oNRl67zbMJKJMrroIfVBcqDhFM4vHctlD0k
4822X9JKwcoiZ3VbImKE2rn9EOOXSiAl91AQG5Qkm8wNuUFIiCHYS/jdNC5GqVXWwalrCJ8xc8Ec
cslZi4f7r5zOr78NidasQZRFe241bMS5xT6mRuhZJL54lbVESubEiGTBuOI9RkRXz1kugvFA2oF/
z8DN0vW96br+K8k6ZMn0COLbUb/TdUR4M+mr29lyMceyM+6xC2xBdgMdbLBaEAj+PNVvJTuhbbEc
sNFy1HYB+FZ7tvS14lI6iG76ZmZzeDZcv8cyIwgFMhAexk2yQSvCLb7GexKGD23rfhJ+WJwSQxNP
DbqQTlE1pZS01C31h4jhkLuOuJameOLhxF6eRJ8jmETmB9bBTEJewdHO9qTUPDelQPQn22UW7bf7
oUIe3S8ve4Q254oG8iUZunLDUaQzgEEfrq5tpR0Wv6Y0k1+RjpkmDKe9znuV6SebszBEzZlwM5jF
T/bs6PXdas+AfKtxkXERbnigIwoUntwpxqrm5NoDty4UxgLtpn7TOXY9OTMbyQgcQZxCbjwpSN+J
gqxPYKHu57DKH8oa9j6LPLktMkJv0pJ8ekuND5FuNFvBtOVqpmwMEs3GLBDUO3aK5jNmoq0CTxWp
or3hoEHCZBOwGS4Ck68PXa5/FHHMl2shDVgdTKewJSywz05xp+C58R3Wxsw2ryW/Buqzv+gaeuWN
+JL25NUwDLItwo2+Gsg6cuYH1FFRZOF6AtVzKKOZUOsZH3JENbhht9swZDLlIqIfvXD2sRu4RuD1
fnuX1igCy6ElHhxGx8ooIWpmk916DNg/fd9Wa+j5A1+KasoOQnkAHsACgtgEFXXl9693ZYbZ4NYP
4TnRrTtVVuUtrBZ56WiVO8Maf4R0SITfEH0GddhADUPlXcqpZONfvRp0dwupmV1vY5VkbRRi3ee2
fOeR8fBaSFkBNT3BBEm2j/sJ3Wg6hbvZZHS3HP2QEDEcdMsCx0jwmg82bWi5CcfB575lFqciN+eN
k5ft3g+L5Z0+e0rLfvi6aq7oHTtwyNfaPUx6Um3NhNKcFcuDqUUxMon0FGjq59gZ+pHQ3E/EmT9o
cSVL1crxQP4IDBzuNi7ZlI51TDoTRoydgib2NswAqUmJWgdwCbnJcSnzeXtftzg6bL8T6ADR91QW
M7/AOJh9L859Z/wQE1VOINXanKB5dSWuRxY7M9sJPDNOhAm7DyUuBp3aynLBRxYglwF4GkhIQGH6
EvSTHHBhNk3vn623hfF4HXLxwHT7qME8A0aYBzsdYEhqFcWLVUTj2s/Jpp5rx8ROiKsg3Zr3BWBD
byLmYF8g00AJwlZcg78ha+StWcWYn/KDe4V5/AnSS7+mfQDwXlX2Jrc5241uPkTQIfEyBN+rzCXP
oDUeW3dC6lMtNMXBOZs8WVsafAO7fACXeJFTkcfINl7KX7wq0bEqE7HJFihZUB/kLIYdoajmymia
4mCF2X1XxS9+VNhro0dCHtvLVaBsZISCA0Bl1Q+fdJSz1WEhaKRzEpisr63Xgzi9pAOIU/DDJtwd
rSFB2LgUnQ9Ha3De/XF27i3fyHADLjtNw9IvOjX3LqmorQN5awtA0FFTh1ur4vI2s0i+UOU+phMg
PaM+jHl7pQZIzq41YC5t7iZhhkgWk+mmM8gRDpBmvC7mOsyRxfDepP9PL1ZWl6fBIskhU+PJqqR1
EQk4gq9qLjd8VGVxcEl9R99ZNp0DDrZ21VK7bzPdhMA8NeqsY10bYlecvj7MIC1Ro9/5If7fOjZQ
LbfF2nUK3bNzmtrYGD4SgysJ5zVMBGorgpm0hyHvitPA5nBPyldxIQ2UwRfgLWoFhjeqZjBOwXPA
SdGf6kK6a99NCs4pOzxFYxydvv5UiWzj9zD2lWxJfEebjMa7qM5UaK5nCnEXRXr8wHwyv2NjRofG
QbAOYrwDBp/Ds9C9m36c3LhWEhJww3pjdjSPpZHsHNQodxXSrLNPzLex6sVILUpu2olSPznl6B6B
SscQ9fXZP9ZAgYiuahuXEj3+CQ9bApjMswcGoMITUye2RqsFrFPWUYVCWOb+d79rsRSHy5WV22oj
u9iFJ0sb0TvVuJa1oT0NSf5KpdshcJpQpWeoZXlLrlPS4LZQB6Y7kc314oSKECoRzZQwewgACz5o
ZDFjqkzMtQ41GmGyOLmhkd0Ny9BLG81rPwIiI4462EddED0FqESOOGvRl0Z6+MQpPZ+nIvgA2BQ5
j3rlOI9hxZ5PEzkqv8mqCZFtjT238fi+mJJ1RGrXSS9SOpWas3GKN4sC7w0xa8jNzAKKZvfFHimg
cetc/7GnY0fAp8iWwqKHBr7QDhBpD1+/NMTgXRGgAJxq44J1S1y+3iutEAe6YYzhRnkrsQ6vvoaQ
JdTI08woYyN948O3e/LChZuSktXfzf520vOBJDeGJXPSHEU81quIGCrqZSfeMAykDG6gIVbPs1PP
55ppwKXW7AcfJAM0XLGShaZDdlPyXF3a9jOeQ+JRBo4l2HLYtjWDG2+dxfua0mtjRZFzKiy/Bh1x
6CwVXAA6wIXOkrNjxJjnXLC+YzcSJeAiqSkDfiURkV2oCl6pxm2eMC2zxxiT1mvq+YpgEJtz6g8X
VmL+WhpVdNUaTGYpKvCLqcflRoc7sIGRkclVhKyXzLYHUjbdcyJl7aUc6NxtYRyEs/jMM1WemiEl
hSqiTUp7oe19SLh5rAj1GlufsesUrga2yKevD7Iw2v08DI9WbzinfonPIFax874KEBLvjnNQZ5um
GVFfCqCx8ywOrHsD8t/1dLM44PdUKWYWC6L4hs9S5Q+jU52GXDPh/Bbvgck2L2I2vjW4Q+1U62JM
DLyGoQfgPNM9aBazH0A+Du/uPtpJ06pYCF0xoDXAJqrnugR+JAb1nGcXA9UvOrA4uGa5EBdLw6g5
ao7HLcNA1s8JWiWNewNzH1PvuvedgzVbQU45qxlcrhuZp6ou7+rQKk5j1XwzS8CSrhouX+vkL8cp
GO2jtIonP4OLvTSSRZPRN3a4RFwGOk1Dc6tlBcrINkeHyK/fkEOzKuziPWrmzwL34E41rxrIwxkM
1cE0o4sf6NVuwi0CCXqc13Fsz/u5AAU+pR0BW8Xxyyz7BZcwx/5Qarp5LrT+vs3D6GIF+bcw0gYq
T/VuLS1elq5h34qnMe+xO0UkOzLVqG1/AxV/PuanxhqYKcT06rIymDf5vGmzBUwuGWd3rGp2HDRo
yTnGoVq1GKkj1vcOaUh7+jhj56KL3wCi3nZUys8xwj5klOHKLkydiCcktE2Zs84vC0Cby+tP6TZh
USJAyZblq9a3+R5eDK1Q2sc7BOvUzeYLwpL2bsrSa88U9Kwcl+4+MM5zynoB2qTclmljXqbc3ZFX
JfeE6EiaCgaZdWIxM8GliwgBGxr3yjt2v0MCkonnkQSQWh9vTc6FrtUlbgC73UAT/TUYdnVpOJma
ziVol0knLgaUe6E+WMcMcI50s9hjlkQExMBBWHcOR6VJuFmd1xvNyvGCuJBme59BZRmZT/ZAOzOW
Tr6JNcjgQedUa5AAuG7CPW3CgDUeMZuVxLUXTTy4qUBPrfpj4+c8CwFTTCqd6Lg1BVHBQ29+cxN9
vtbSfiCXq2aeF7xYIWzdFDAu4Camey1CahhG/keC/YB+mHuWntUeYYjYN61qXPk5Y64Vw3b417HD
fddmvOQyGf7l5KI6a2mgPZIevrNJN/ptmNL51TfWHg/lmPTbuU97D+UaSYqLR8nO42P2gtNRHqCi
DyuzprSSdvFh1tFxmvBKdybdRa4R32BVLaT2EH4b4tdlCopcNPCRpRXiNhHkjW+KTFSqGbS5zbxy
bMY2tmS+w/y9g1RBlm5XDvlWs9+SARF1U3DuoI7O76FL74LSOlJ5yR1Rgf1W77MBvzmjoFjIfIs+
HSnce9j2w5tqraeCk2POWUTF/sWEHwAvJtjgmsBkS7QZbaYov7vGgLlQ5cM2Bze16XtSAyLjqS2F
OgSyjU5jh2LDH2b7yPv028g4K2IK+jW5N3lfO7KqrmYbPTQ2jbaaWUW0tLmqMMJ1GPnqhTSja53M
9A4+HIG+HrRTVwCY/ZpIdCZnuBNTbbkxMkEjJcV3YP8FdzSOGttz9BhhAFarsztDlcGTHXm9NMm1
7Cn8OL6YcdnhI/IaIhoqE6O7T7qAbXbhYzNBlR4GorQsUZLftHxAHHxBit9ikKRoCY3x3ikabadS
1OYGbx14xTjIXb/FSyyamMftVqcYpMUyE8DypezkYPFXTRnZWS0fclt7sYvCWbVYL9YCRsu1qNSu
Czmq2xZ1uSBYqTF/wfQzvdzp34CquEwzJN1T5czboSW5O20C58SY9OYPMj+OxHWeG3RA+lQGxzm2
33QtqPZFUcZMD0b/vhmiV+7/P4qqVY8AWZEY43/cSCpKL5mJ52Nqkz6hEiBAKSZINc6X8ZEy9iV7
U4KHeKC105uv4dz+TBqab6oicTRiO9hIvMz7MekGorPyVeZ2BHu1ouE+bmdbWU/VJh6L7GnWs2Nl
uNmh1fDztWPH/tdnxQpC3nqmBPJ6fDTboe9BSqe6f4m7mvmMER35zua6U+781CyJXLFibYBHzEPd
5N7aOHury2EXurrxVMmPxtXR6gWOfpvj6qyGKN1VRpQh1DCLtRyYgplz+2xbub8z65JhhxjMkzCK
Z93l7azMmY1mB7E3GOdvKRDirWl9M+FycEsdSta1GfT0YcRMPVGgqD7bZywDjzrCm5i5pmlA8yha
1pFsac+zkrfA5qkmXW98RXL6y09m2kGmbme3H3c6R+m3vDQegpjZTZKXpIsN3Fh4ibR9VEbNDXQ9
JYp15uoQlzhCeOz7LSTjnKp2jkDypgu5BVD8wxgoiNm9HuyQZxPmMiJsjePwm9ZOOGhRHm5EmqKj
bEzt2KdOzTCOU1K1VJh2DnR69Kvye4mOEtLdTKL18q/cM9mL6mvGmPnZ1grgzSwf1+VMPyGXoE9z
uusymrS4K/aVNd3Az/QHVOPGpUctGdvTcOM6jPZc6qCvcCAAIe2e/fC90iZESsKXCAoZmtATIbdn
wnqR1sScWlHLdyTbrhyYAa9W8TGFQcyurWAITh4fZ0QVnoIurLj3Z+NpBIkNvcG9p31jCMsKcK4n
zLPZLC+53YJD8mPE6rHG1ejozmasiT1BlsTKBuFQNMcUJFXd3A1ZZp518Yukv9/W2klMha+S7slv
o/rRHV7R295s3PJkUTkzITDuzz5tmX5H5DiiXWofR+ycJ4Y5N22aP4Yubx8Cc8sAX20sWSEAn6ER
9yL+hUuJVN3KfM8N/ckObIUiUiW7zSgRPE5KI/QhmIJ1O5p3kIF2LXLXfRQHd7HVPUoDPjLNxxa/
N7J+3ua2rX34QSM3oSYSVsK0EpVFT641l5beluey2QnNQ2jnHMeGyyfUxYn+hjguDbtIgY/NzbNm
D3+o9vt7J4lbJAAwDqY++xC6CNg9rJdVii3mYSdyd9yITH9rNUpzlu/ueownLvqoZ32gpRkz8Q5Z
IIrctHzTyohsZ3bkO5ms49JSK3uoznoGpDQMbXX5+lMQaOcEzvMBgkJHZHBq9h76jm9D4GLkYEpg
mQs8vwoDVvt8+PrT1wdtbvRjb2hePtbBNcgzZGZt+FGZJj7aJq3Ca+kPh6boJwQqy+e65XNDA8a/
ldwn2LaiI7RtgQPFIfRzCRm4fn1A0xbsOvQ4v33Onyexq1s2JI4c46seuPGV0n8+BEF2wwwfX//3
819/EjrQm7mviVdwdpCfGKd0pRsfLbs4E5pHh1ZUn9zIOWIrZ1pqyGTdEhO8iftR3/H9nXXQdwij
GQhvKnjAzFgS/Yhd9M2Y4AzB66rWOtryXkuW1OK82BhzVW/Fwggkw27ewinGy4WW7jFhNHkmfXgj
dPVg23NANEUUewYngt8y72MWf8t4Ztcah2DjptcoZ0Jm+vbbQOe1KovoGYjmr3yIXkyEfHT+R+bJ
LUuJiea5YpTTTiay5Yjxey1PYmS1kpktVrH26BQZ6+nhI8+/23b/Llj+dUEtvKHaGwL3Zeq8psJi
rRY2uzqwz2piWExvR9Vmd2TO58FDwx41sQhACVQVr2cmZyuSPhpHofjDBTBpCsewFa6LRH8Hc9Ws
wrdO/HDYF9FJSRyKI7m8FZF2og8Ar8UJwHPCf2QPYinvUgiosZWhMzHEauw9KYvxTtb4RqT9fRbp
cXJcbH0iQ1LhOvepnbLiLeurNfc72laUmFBamK1JP2MdTX6q75fhYv5rtqHV3fuMxAn087HIpt1V
80aU3a+mVTroVqgPYopG/GLM8dr0TEZXvWgYvue4TvQpbzh2K4K1cd9EswXBhu+pp0tX2HiJRgxZ
XvxIewvIlwUvpJ9Jg9J8G9LRlsdhbUyRjCtngk3zIxnJKEfNuxTS5GQpYYv1oBLGNju2VtTDGUh+
oyPFnX0eTY75MQ8+7AS5hLZbj6rEfj1HH8Q+2s5yXdR6uAaNQ6J86fycoYpip0jSfegibS/BNmb+
PbvjCtUzMUZ6MlY7u/ZPhgm6rwvUtpHutEZ+M+Ent55c1kTKaRnxYEgle8H6VAmoUYetaUOwXNSY
2Fk6RKPg57wsMKeN6ed7ghzb9TQ0xVbv2iNf/Tj0WLdg656MmODaJm9q+i75GGIzXkIm9W0Z94xA
QSqNVv1qFMl+tIZozb3j03J0j7J9ZyRkOg5tcuCEZxgf7hDN8gqQS/1/2Duz5baRLYt+EW5gSgyv
JMABpEhqsGzpBWGXbcxTYsbX9wKrb3eVfKMc/d7hCIYkV5kUCWTmOWfvtf1iaRCJimZXLGLnIFrd
G4r96NojE4UIl9UA+jMaotqnzsTQaNx6SffRDEvPgHjpq6JDeJX8sFcoTAt1imElmM8p9Xq3jbwu
VDGx23Kvi/KKO3JrWJPFlL5wdl2mvjOUfON9TeqrMSlc4EiftxUENF/tGND3is/Umj2moo1StwTi
RHhlKoXPJ0QS4fchUQZ61h7jrj1QcxJjHwmGMDVN+2zQIeWRYq9giBnn9NaCFmX/E9q2JjbHo4PG
hqOv3Fqjlc+WzrG5HXYlGdP+kFTMDc3WK1vYi0uBMAnQpxwjyYCeeIx6YquI7OYM3gp0AOQ6XNhE
kWCOaCzNQ1PnJ8ib/NSptyCkHysnNbchFIftouDfSBjrzL1ishAS5mmV9LdczbgwDsXKpy04aVBj
b0ZX/dblRDGToU2otswZCONFU+rvCH6NbVHTtF/gxRMO8Kly9UNe0EuRgCg9Bu7P+JDKDbicyvyj
iHKmK/NXlE1fM1a0jU1kPeGm0xGkgrUbQ/W9mWn50MHYEFb5Cr8s3tgvRa9he0BQD7/pYNvdQ1Uw
qg0tGnGgYTErVZ5Yz5vmKLpjYg04STnEq86Y7Yf6XSJ52Y4dpKVmaZ/nMSHEp0RJWQFrFAkfqqVa
O7PNjhR2n9M0+6bFgCQEi3EpZ99NxnivOu7LPJ1IsXvTWYk8mCYTmBbzSaVdHzs0l02HyjfJvuAu
iWFY6X/UVfS6UhpTF8tVmk0c1KvlvXCLH/bQ1iTSArN1jlEt3wqL1HiQT4walnMlgdXQHKIZISev
LzqxG5ThprVAVVIlTMC6qN+KMO28nHwjio8KWp/1HXXAe1QN49HqnJ/D4v6Ac6D5Ta7sRumov7EU
3bXvfxen2bbBn7vtycBZ9HdxWlMVBhkTNUFjGSbM2flcWzU2CPJut/FICIQOa4O2hE6wTB/6WY4N
L1MeMgp9D5tw4ptAIhBLWvE+4nT0z9o57QPjXyfqwBYCXa+FyNc23Q8QbDNcYjtmlhDgUTOOcm1/
WW5CcmBs+rTo6efn7oNrEBVMRwvGA8HLuyXZFhaDWUXjXDYuISVKoZ1JGFH3+vz0mxe4+vQ+vnuW
zcvDXcBSqH6Q9g2g+vrWjcLApMyLMNVwmigRui8JgE5eOECbcQI0xsTxjirNLbKEjOryzy/jF40x
b5OtqthDERuDJv/wGWpYCZUI6WGAmoYhxZIBlyQwrhDvlcWhM18/zBoGZljl+W/kjes//fc3ACua
wyfjGKqGWPqD2rKJXLtGHQxpYR1Jt4wL0yRxfDHi4VnWVPSIRBUUMrDT/vl31tfP/sMza4L1kytX
tUzx0QunOVVakeEiGEElzRXZV9CNiueGrXboomQ/j8BTtHZ6KRfnJ6xcSfjyDTM/p70C++Bq3Sum
nJQy7AdnWU7g9Zf+lKdyeBCi+lpYHOLROvxOnvrRVcYlzTvlqI6tGyaXzEd56lzQ8nE5GcOTlfRX
lCUYVwVBxdDBywxzuBnalkmBPCDQMyF1bEN9yeHCMkIPm2HeoUpMR706Q3c82QoEUtm38wGb1GPd
1d2pB2TQS/R7tqHsmRsjIl++F6MDD7hNGTgwmtgUCC7OGNjRytnWllZ0inqCpFBG0+Sp6drLP39S
v16djrAoyBzVtnWGjB9Mi1VpNirvtBX09I03LTfwRjUavxn6L63BSTCRNIA1O/0srUzd/fNz/yq9
5bltTbjUJEJHEvz31S0P9RH1e2sFGuylcpnaHSJN3Ch26Nlr2/Sfn+3X5coRtqs5QljYjX7xYFmd
oTeoJa0g0ZUfY1V/kjiu7t39TCtgZYU//vn59HV5+XAPQA01VDxRXFb0BP7+62VN0dD5qESQhaHt
J0oKslbutdYsCUVbmx3riCAh5nIbKU91LUtkXga7beXQBFzHow0E6aMR1U930WhRu+m2NKiqRqxH
lSCMiAVr6SJxjdom4Azt/mb50H9dQB1LsHzxhpkGX334gIChhTOZhmYQp4oNMZ72fdrKm9Y7UTDZ
7nTQNOWLwSDMcnm5CKp60pwnemyrHHF0UIjUYHzCPtnk5uwyzrAewG6/6kkdvSzlp1A0y/6f3/T/
cDm7OsEhGm87+/3H99zVYUUstdADWg00+AXTDuGQgoUC8KiFFSmna0YFrfCoUE///NTaf1jzuJJt
y6ABTVbHx/3QpnnLcxd6cEeWNuUybzQH5c4A7UIzmOaHcpgftM4hzjPtmHWtmlo5qdMGjd/wm6v9
o197XcowyJgO2UEC06Gxvtq/WFsGNQEd6FpaQIIs69WqHlpWzc+N6y/eL/UnqnJuOM6Hiq1Uv7mz
70a4v1/7Li4dgaDOZmDz67KykjLVMlaDWlXf6AnWKEeM+Ytw9oWRPy0JI2hDkHBVhOsIR01BDuer
4z+23u0EUkeuaN+kZh+WvhLXwQjo3MMJkbUnlxXyAXVplzC4vE6mdgMdT8BnaAaR22sneCZDIARe
en1Q950orQ3GwoXCv9MuURL5Bn2WDYYRsSvgvaG5teCnV7nrpWbxNBjdoW/c8sRQYvWRipkA9JAV
jKx7VLPQ8vCfxWDj8pZjuis19jKtfE/V6Alsc7uDiGAeRy08RLAQuFC8xI6mc5Tq1n5cDaZRrUB3
Gub3aTQOChjfUSmyJ7liRjnUntthXJiLuQw7WyqqtFeJInUGh1j6/LmLslvfxhrVWan95nL5Dxs2
HmlKVnJ3dAqI+2L2l8ulhIOWzEoogmg0ndOSiT1Kg29p3DqPQ6eenAgZRjajGYDnjpdddCto/aWf
yEpWF8lwmSZr1KAr1vt8D+WWPgFaRoYlaw57Iz6BtIDT0S/6b164+PWOJySLVRY7q+sYzkdLZpQP
yFY4AwZ3mahAY7Io888+isS3opDvjjIHJKnbD9myhFifcmbSZX/rXBJsqR60FyQ0gDIZ5KF8OIfA
n+k+G6gH5QSfXDGOWYTx0kpfI6ZV/sCUb4/ZGctRzayhZayluV+MFMrRRlMKEzIZk3wLmXqgTfXt
frLqqPvPJByXJgujO+l+rif0kJktg6k2HieFWUgu/5D4R0/elJMlAey1PzR08OQ4g2x7d4waU0pB
BiE6LH4/TvcG7/C1CCcIz7jBDlWHzkvo49tvlrQPflcWEWALAnccCyo38d27+5erQm3aeBkctrDc
Obg0ey6t3TU+cjb8Re7qdu/wbWqrajSrzApaF1m9U4woInNJiZHZb1Z37ZctlYyvdX3FQsTaZn58
PU3SMriU8wIOXYxHu0VSYdv+VKnykph0ErrHrCurrV2jewQztYsXlOqlzeANOnN77hMt/s1J99dV
n5eEq8nA2e2yW348QDmLjiab5mGgx4mBzBSWIf2KkNgCiAoa7RkdeZ1tqfMD/f75aOV47NVBPwHa
MH6TSqT9ct5fXwtaY0011sOr+LDmF7hzAPiqcyAibWXxiPLYds0+YQwIoIYPLdR1pK/MPb3OUjTP
7nltylhfoyyHZNYUN+b6If9Pb3oN1S7FZJKelml5/8119evuZHGgWIsSzE0UCB9LM8i5yWTV9hgo
EjIl3kn1WETqGXUsnErGjgcasAAV0fxfw9A9KO6+qbi13aSIz0ryZCzANUZbfIojKY9gDHvS3Z3i
nM/jQ7ybEPo+1c1UrObxC+Df+pkVojgxscRwNNa+3rMMV1lbe7OZSX+p3LewJE18Qf5JgFG4U9Su
QGdVl64XlwjCRWrSXFyF1XETwn5wBMpCq90bKPXN1hZH0RiAkOfC9ju9aYneiKqTiGlto0zbAb+1
930Le3XQ7JIkU5aVnlPqbqnKxCNgYL5yT5d0JceA3miIvJH4jQrI3mkyGAvfH+pu7nbDXJn7ewFS
MdBD/Wp05wW3JO6Q0rouAAq9wS96W/+kzRzn0yz6BCbiLW8pcaMk9xWz0444OH9KFT3IYCzExpfy
IYphylp9717vi2hK0/CkOsPz3PRvarXgjVD8EaXVOdGUp1YHyx9NaClsM3qI6s8M/FM8B6R/W1Cm
7pV0EsqfU4mCPXXJdqrZCbblEmkXLU/Y44rw0Jpi+s2Z49eLX2hU+viNXWHAYVmrjb+sVUmJQwY1
VxskmUG1BnpuPUPXo+/gAd5BRGcuMv/f736hcdubNsmO3LAfz5tdpOrdMMUycDKAIcR+P+T94J5S
pcyhH1qJtzjGvuuAjKyqrAIzz596BdFbzvmfbyr9Q4EDjYCjls5OiBlMqL/cUyXWD62RwmQ0rbw0
tlOeuYnYggUNW2S/e+wb5tGKwwfF7Gdv9Wss2PSP8Bfd1zRTdrEcGZU540OSlN84iNA41gk9QOg4
KQVnJ5dR/hI/Goz/vAplNgFgoKqy1q+mSf/dSk+A49/LJ5PfxTIsy+B3AbnACfbvn6eZM6k0EW0H
8dQknqPEWrAUQg0KCGTF5v49lkUtuH+Vlfm2refkONrhEqTkH9D6Xr90QiRPm9wp8t1sKK/AqZfg
/pBwikfiPnHwlAJqET8XZGIxfao4GTTdEugkNDdN14GBQoreq43hZRkGims/A8pYGKaklhEkIgXY
EtfT/3ypokxRQICRClEZQRo7sy+s9mfhzgoEyGVif2/7LdlboQCGWMWEEgzIlnKjOJgiO6QkUgdD
aoZBjlw7dGp+7QmEf7d+OWMWYiARlOvD/SsXNDvozFLlEXcyh1VDfSxFh1lGps9gi3FLh6SfUYvm
h8ky97qjIrOZ4uemZ9NiFUMx17wUXYHQmBRfRlbL3o4/xUUk9naDnY1ZAnpxxUo2uoxf7s7MP+1X
6AWx3BFyICb8QP3MWKbOzeYGylyDoxIaBQxFExRfJ0k4MrBpgbaoIkBiYFEntCQ6w42nVBu0lzLu
vRYtiz+FGaOCnAGrNpvy5OIJIkCab+fCcc52QUTMKKD4m6B41nV0HuubmcJpqyPIfrnZxYcOo9j9
VTIDfyiZvR9B0CVb1S7Fcwed0nMzrgbKFybzSIQ8i9Sas2JU/TlF/ERxUSO514HUyI5eU1cOtzBs
1Jc0Ut19hHZYmm74jOd/mzXcQ6rSGOxLba14Mfgd1H7mQwTT9tqkCGYrOMhbSCvW8W7XYdtSNtHI
6EqRA2IKYsAw6WGXx6114BqMAIzFiFcNpdzHk6ReaCmnXRFVu7b9A+/sAfaz9jKaEMKzJlLwgNKS
nytREE2prWoncRYZyjPoffEeVGS6x7lF5EZH/eQ2sMSy0HpBMKb7KeqafVXgh8yA4XdOojD/iV7p
EV2xWtGG0syDk8faUS/MQ0Sxj0Z90X1A1cGcjFtGH1nZaF/KQryaZfHFaSOEpX2MrxRX/FHv5U4h
ee1gRBpWPrCtlorFv45x9clB/4xwlrNzmZv+KE1C72N/5EnTXk43Xuams7DH/9mhVDNkh46ENIpK
HSPZ092YOq+y3KlxX3T0XQxh6GUKjn7ncuqvlQYUqVTIiHBG5FWkIn5GCdvsB4fL6O4uDlHY3kz4
21slsZI/ZPxVjRZr77Zavh9j9H2zmkNcB42NrZVyHZcB1+uiPy4oY15GNOKA8vMYcRLf5k3/gJFH
Y7VVLXQjdBfsHrDxAjb/lkhO/cYAsYtciPTQNurZFUp5MAZ8z/Co0Oxh+PNNwgBwYYfGE3oBnn6R
8DZz21MBZqbkNWxNy8k3KTvv1skYeVZHc7bqZ8gM0baWTc/wxMy3xsKEtcxX/RHWW1JXSEPDcoqA
ID+YUeUiGorWrXeOENuqSCBlfKZZEsN5ZBVqVW4I8umVnTSy1uuAIXgDA6wHS4cXDDfw5EL8feBS
GHgBBgo9nAWncT9nPwhEik5o++qzmiSrMgXDSY6w8uwSmKiN3ZlWb+7TgHS3jZ0aOxLJ7G2uVNHR
GVpOmVbUvHCu3VZOaT5yYsKy4rYPZddrF9dQUjwRTxh3ig1mKNaYtoWKPHQuDRVzGk/8/jF4HCBb
qjPdUlHONxRUMVcAXOjRbnbCjJ2bErXateZmaihntxFizCDBB782cMdgaJRzCnMwjBiS9eqXqp7o
yZXjS6a7ITvlPHtdHV0REDvPWfYHGwMT1tZwQP5S9VBJNpGObRMxr7nvMFkM4YAQ6uZOWktmjNB2
ajPDDY/LPJjy6FRMARAgG2tJ9xWGjdwnhRFtozqD0Y0s6VRVzhNsVwjA7te4j44uPpkgcxHBzYjf
dwlj7Y2VayAR5bCypj/1rbGdcFudEtTkh2GoA6aM6UkRbHHSFSEekBpdo21yrKxZUp6ULNrVUMMJ
vHWvVUeo1CRVuQ+z9NEsafV1NTd+VZemp6h40noU5ke49+oxmotPbPksVGhUebfXWCS37TEkoW/b
ciZ2sSBNg5czDN5HPUlqcLru09S0RkVkOu2pRjqdbAC2Kg1pvnSvLm5q/Mwiy5sN4lzQBeCSFpPw
E1RTZcS8G+FsdZoLjstN6Fml+R42s76BhqDvOkdwbs6zK6p7PoaURKIW0gMT4BHnl7KPcowCuMWW
CyNJGm0wkzxSRd1djG3ZxxVT7MOlwSvhwk6V6oPeq8aFsgWtGnya6ygNnPzIWtEmQd4n97LaT530
CGRwzgjoer8SVbxDuqWSEsdb3+UkFzTZdBRGg+d8/acZCidbbaW1IN0BlWZPz3eim80S6rAGPTd6
lIKM6yfEEzdTGOK5YaksCKK5LXNV7sehG7eLtDCcDBkWn7B3iFRUNZ93ErKtLfBSEmmAZSQ5A7FD
lbdAFlTdVyu7EPZjv1nwNlpglfi1KnOTTuPwjEpte9f+VlnCmCUWXwvbQlWY5vHRVTq/CRXzoSjN
2ZeDvFFSfteT5uAAuTxqqmdylKIwmr4j58B9WLSPcL0Ifqg0cTB7MKlZdNHpcV/1diaMpg69PMrP
equ6B10W6nYxkNrCqiTgLRq1PUc0v08W69BintjYtC7pxVF1xAQ+WTNthq4dAOqp1rHIGkByjfl8
H8v0nZEdLUWSm5aW74aKgqMbrDNxgidzFVtPkQHMJjtXqSmPetYzTg4jjNZDZyLMG6eDwbNoRT2e
oGvtkyjWzmKwTouTf2+61L2EyIIMGjz7bpG3ZjIyfo1wJq926YNEC714OZWzW1/QlyEpNmvlyOQZ
yIsq4fXxdiRAGmgFQRCY06eK8NAHgX1CmzXn3EjLc0g2gts3fr07y+EubZymiH25tGdi/BwSUiHI
uB05yuswpKsNZdMPmdc0muZNSFv9CSwvBw5X95nno2lVRyI+69hzCu2xpjuS9n+oYtcgRjBlSH4g
mpJNHMIcFCqGe7PEem/VWN/H1cKIQxSfsDQY1MXfkBZPh7ozbihaS29OZY0IoA8Dijx08lijt1rj
SLDBfb1PdPE1CQ3jQSztalRKj7qafwmn0dwxD9U2cYFVwsbrk6hld5K29ezm9TYzUyUI11RRq6IC
zerxuTRa9dSbkccQdd52s1nSLG4PGrZfnaP5E729l2LW1VO+oFcZw+wIBVYw3h4GH0JZfEFOshsX
7M0ASuyz1ncYT8YhCeg/amTxsfrSFiwomMXNUpJXlnEZjDSProQGcwNa1dFwYhaQLrv0i3CvtE6s
BAFlwkQQgSVjv6Yd3un+1Y/W4x1wEmX2dLufQxFN73LXiM+c9w2WcSTdStNJX+HOBxS3gKy2IzSF
PRfnQvqe2fVHRB6tFxnO8Ki441GdIvWh65UWJbyAMiQsEvli+5qqptwrBYlQ4YLwDmYBQpU2+WYP
2XKcxh7Hqls8SS1jQyuUZxVI2z41WpflHpjkIkbM4El4dKemfipJ7DM08hfZOaNDWPNc05B9Hoz2
uSkIsdbG8IluEXqoOtOvAyZr2kMAZua0RcyXOcWhzaha8DZhzRuWU9Kqy1XvAQ+QG6a8z0Z+xYnU
W4r9M4yhI6Ot+ko9rHhS786JZDraLHRBu0w7yqzkfGNybeSrqQoHWFvjPBqsdjwb+EMPVuN8gw6g
4xw7NR1TsiWciyCrmto3hWtg3IDu9KcIuAVOgHiUcSrmog0szjGA4/OpEbofuzUZV/DSj0nsTIwC
+kfHKOyvIzeYu2AL6vO2DCLEkU/1GkDIanJMIgf78dSnGNTDdc+g1JqKOEjNL1ajcB4sWyTJdVtr
XodkLWjrJjnGxXyLmqXameYSfrFi1DaTtRmrdLhFAzkiIm2Ni72wK0uk33MS67fQMK+uAGunjUZ+
JqcdakfuvsBgPSXI+x76xqR/MctH0dbt4zCgiBzqBR469cP9uh3RhG9HCcOl7VH+9rYxPU2j1C5p
b7iv7D6uL2b08Bh9dnMNkGBAH+tJu5eeO87HRaHOo8J+Nd3RPCmFisFS1cs9n8xnQhgFM7oV25kC
/HdRh5ayiB5XpEwN6XYzZ5MJoMmYnosOaMGYDYT+YOymbeg8585buAgAKJr7PIJf+ZMrwm0tt+1C
RNB9XNDr2J642jAvViFjxBJwS2uuiNJMbmicobkqp2OhduyT0gRRM4CtXjNtq57zQN6QWeXk2bJ3
V0Auaa/mma1mhg+hI0Cqy5+0MlyfqQpAW1kQXqVPBDVouCLCSRi7FJHeA/ktO8Q82alg2HTs7O6s
T3ETTAxZHCFv/HOIf9MZCXOW1fvORaoxqZ2yl/Pc7atQfS6ZAZxmGtL39tbSxn+UAzNcF+frpujD
9IzFmqVZt14Ywb+M5XyRCq4ukxPcXLYpjke4zkobo1CXeD21PVEJLYk3MBHaVIAFxoPTtHnrh6ur
Cat+e62bod2XkYvPSnNIk+iGPf5qZ6fT/PKSvv2qd70BkmxYmCag3NkM0bqGlbPySUW+HAkqA2tW
vdzRLwzLprdcYEGZd0WeWxxtyaYIR+TtUU1SmFm2l7HrsgDuclB0eXVyiL2IugZMbjTh6DCZglUG
87A7IqlDP+sj2yIWLSPlhBbUBSbOrhStfDRSDpJhKr/NsTtz1EaXReoshMsC76fO3MVKJqKUGTCc
hqgzgiIRNMwqAWm/cpKzKEjtWqKHqYnHHSYAdyMZlSABB3NiMWQVMe9hCTx6S98Cu9k0HntbWock
nC4RgsvDpOs/bTmLh0J1zrODL6I18aQ0czoeYmSZnqoY7yaKY9+ioqBoGpbtwPt3sOXr6LA06Abb
ej+OT3cQFGcjlRvf3WiQ2e6YCaTm2iWck83QxPJBEf0LIVuAejoJ6dOxiK9qiMEaIi0nUWoXjtV0
HsUUONQQQQ0CrEdZ56P4zaBqWfJkp/pVG532ifqcy3M1yBbJZXCKwMlc84ov91T1+YTo1oxu9O/X
MN/Gt6NI9TobWeWsxM1ZNjWRpLK5agTKfe53aMo3tRrJa4sQHVDq1h6WljwGcYqGmE8ePMQuFNX7
KPkP79ZDMcJWnfrymmEV8rQI9WWDq2KTOd1r0xsvAzZkbEYzsBNza6chmDAYRFtW/m+FEuNBy/Xm
YeQ5YXKLV6Vy3zmrbBrTyffYajnm0tTY57LEQJOnD00LP32tMmU5/9kozWvLOJaAl1uN0esi2LvU
tWtJNOil0WMOvH3+HBo/NGBc2MNJn3UWcSCRTv/shF+hKH6LJjwzpj2GfqyTtZVrlP2Tbjg+NkvN
C9su2uFsO0S4Y7LFaH1zgB0Tu/EDzsHvEKaxbtAY2FhaI8hYwxGEYBq3mv6SGbTENK23vi9kWL4r
ixE9VHFJteNoLy6Z5W1kvRmDGK56kh+lauentCmeIknhZRom3JdweiTbXUGBpZCIS7DFtk1q55h0
+qnto9lvR0N8HbRE+MosjlZWGldq0TOXfGW10xE1iu4pxP1s7ie4itVVS5heJKiO+ZVcL7eAMNpD
iaaki/aLav+MNfpRuDIxevfIAsaZe5Xkpm1sU79WI8uO2xpfWq71TRzN3dFYhglnlVL6rjr7LBPJ
LunGkz4zAh205vInCHIVkAF/mrw0VA0MDnQlptTMPVvQeQ9JMhyGHp1xWWFnIYlGLdJnl4hMyDoI
B1H77p2GlGH0b/XWUEJi2ZPQwjCTPuAaI0wvXErQO1iElmX6YVvA+RY1dekITvHqFVwX9PZ7nSby
AEsE6/mwfFP2cHlw/LiXUe/HwBr1cTsZ8eDd8V1QBWAnTcj2I72rg1GnWXsXTTIozgKL5uUmEwBd
RDTtTVvShaWsc8q63Zsjx243p5xiC7IG9LwlxvJNN2S+HlVlMHTZ176zkgeO8s1GWgZ7F+emY1x1
j2PnGkejtdlSZvXeNKWTt/5MlfNZK7TIM0Q57KJxeBtN2e3GLi8JGyNtEI679F1npNCbVotKNyK0
iVv1cN/x+w6SRFUNO0m11Rj4wrgmsaECtZvyYvxitfoxMXE92+oFE60qJsKriORjiQAvhlUDuOl0
Q+Jpb2zJpFSV/tTrJBWyyBLp2Z4WVX1cnEy7jBJACPmFOLbHkXuHQtRZi528C7/JEWqCI3uu5gbI
hiPaaqO6YxqYoL+2i2Pt83WYqOLNo4wakdNXzZ75iXGssQdtFogZh3DBWKWFzTt/h/lF7/0uSbRz
OzYXfZysozJjAKeXfnOD6rqF2GLRLSIhdcTpckwztfVarSbx0mqf61xvn3KZmsfC7GglKsVNXqxR
mI8ii87Sqf5Qndzx68Fs9g7iBBoVTr+j46u9NGxVx5KpRyWrWy5guY0Jbr6QDQGD+RFJ8/yU5OAt
SIVb9RvJQ/qUNwQ2WX2ueSwfN9uawQWMTbTVU5boJZ6tMyfRYb7SQ/YMCcMjhXb6iGaVIV1jzQQd
ji13YzZfDVxuGIdJ78MHaTwqDoutqbfOIQQyQy4ojkZqZcEoYr1yG6gwWH37PfBTAF2ijBiEt+a2
YsvFhz2S+DTpNlHGPfuaotOudhPrbZy/OzHuLIVgsEtKzPdFBVAfuuV7L2iazPlLW+j6J31YcJui
fwTrUZ90MXyn5o89TFMFM4slvrJbeSYxbOcWUMnOwLW9oa0NUyEyn6QQ/sLC+VyxGM2xEwgOTQQC
md9qwgJf0Rt8cbSacBdX/hD0O6Psk1M6xrnv1fjBZEHW0JSd9Z7xgUO75SDK5Qdw5xhrAxF2qLjN
1zB8oyJ6KegYPVURdOskzq5dn6tMMpJ5t8QxBtMxISMgAs9a0k5X0nB+lrXK7dPNAo930xOZORKh
ttCTiq2ofcTj9apzBHow6rOiJ+peIwGEVJ4465kGNa+Z6Ftix2Xz5qxWhHCsp2vTVOrjqJVf8NPV
t7lqf5Y9NDJ9TPN9Nir252XWV0LdolyqGe9HNi7mTqf0OrS9m3KAUtpLNN16KEjV3s5Dz7DTNaUm
w9U+hqxVJDBlGJOa7CxRTwdhstAAJG9qwSKDnweZLDl6Jo0ul1DlWC+fx3T6HFbKtItB6J4JbDwZ
a2vEmoeB0zbFXFHJ+YKObr7oLGWeMk10dfv5U9ZH5m2Y+Yc3Ji+taUZOu3nHELpvhucYy+bBGlRu
jvXbuQ77Z9U9mlauXnNSyyu70j5F8ejbulq8SaYr+xxMxU5WWvfJboojB39vsHC7b/wQrzLXI4Qa
UJHKV62e30agJ6+xiw3ccR2fpFmRd9m5WJCRuYU42h30Kap4x+pOZPoCH+a5cYAQ+8BIOsXvAL6u
t/z9E39+/LgNG1L4thl/2K99tJZ7uFUnAoFuzkv+2fpON1ivNyR0jASclZBcGBt5HSeIxEu2wNiF
77IKQweYD+CN5Xl0rsn4jI69hlUsPVSze9Pz/Yt/ebvgLNt8JVJgS4qVP/n6TgTNMbklt+HV+WL8
BHvDqbe2AAvSztniEeXb9Knp/F4w+vCzYud8mxhXHdRjfppv401/ad9AuzOMzPBEkeMhtzSuQ/Le
KxJAd/24p5ePexUlCA4S9RLPxUzWYPwS9/WuBYiGW4pBZV879QEQ4rAP097Eii9dEh1m5eiM5QXb
XXVx+vhtrIqJG9XymVsb3zIOAhuOswpo0Mw+RGV1zrNh/FrVwAD6SakeZiR3t35UX5eo3LXjkH/m
ixRlUhVxxkzyz3SSt0IiQchE3OAtN83PxmDRMUs5bqblycDwUfIinj9Dqd/gsZl3t270cGQGtwxw
Vfh8sx/xVTb1aHminZvg/tCYdRM04D7//NaOU/qINa6fVE9lYENtC8KmlcH92/tXWcul0RfFWWOc
FjD5OivxuaBzu2v0qQrc2qqYl/PVh28l05HDIgYvJVwwqAobkkccNTxqzMt2U+483f9mCS2xTYSk
Q6wVZRCmxtlmQLi7/2VYDWXQDFFF4mBxHkdd+cvP69KmCYcHpxyJHrw/RGlYcHPz8L8/u38F1mZd
9tmzc1zL2vqcbcl+HS5hs2zvL10kNXUlM91tpNXYcPo6CNuo2s8d+Swntdb7fQXebRHiv//1tk3K
P5/nw8/SBoCTJnO5ZU76aSmbeCdtHSNTGyedx4YGEUppyoDKpyT8Loczky57dIw6S48e4xBiUK3n
6l8f7j+LbJnT0qtOyvqu3x+Yx9I7TdyMx8mawN0oSCQMlVWfoGsoW7Krgmx9opHx/p/awf8n+/+W
7E/Z/xdxyX8g+5flj7bqyBT5cQf+H7+v7Oz7//VvtL/7L0TtqGSFidwaBRdym3+j/e1/UT7h+3As
FcwTNpD/Rfu7/zIcOD3gtvVVn20j4vk32t/4l+m6QJ+Qbjv07/5vaH+e5u/yEdXVUNxDvWeoCDdF
vyvQ/iIHMuLsv7g7syW3kW47v8r/ApAxJxDh8AXnsWap1LpBqEpSYp7np/eXKKlL6vh97BNxfGFH
tNAgSIIsEgQy917rW37W2iRw5LpWhBUxOYLq9rmw4WdspwYX6xkvlfUdT+sMIYZwMY/EZmz/4qmK
zUz+EIY1ON84Egvtox1Qjfw0lHXb/JCTnRZfZ2H12rceYndNgC+nnNmawZmMZU/vpvI8posrLn/w
U4vSTZvH2hETGdBIPz5FJqHv4GzLsIO2yEVdnZWNYudDxQlenbAb5ZqkImmey7BPbxPNs8pNMGjY
p/pCI3fX1gEEXjrYAlRGc0bIK90LJ1R8Hd7qPck2jklEHNp9GmKmJJ+kS/MvJJ5hAWsFEQObmmzh
Yk1mg2+vQDjYjHLQQBjfzWmk19yAQx6RccqsXIXV2CrSDSYmCjRd414AEyV9eNvlyM5QhbWp3zS8
WjzpWDKlgyU6i1MnMr6KsE7kEQxQrGQfqQ7heUgS8qHDbKDVGNoP9oDBJLbmivlsIYxW8QhL2s9F
kLzANicAQbP9NLy2ss8AFaQioLWt23YKqmIO4WYhG/KDv7D7wxXQg2bmYu5YGUDTyJhONHiseNMz
cFDuZzH5dx2GteGjNXiV9cgD/fKbG47hR+kP6auOyrHZN0kFvCWu6xJQgUMvbj05VvvFZfAXbC1Q
hDeZz8nRNAPrKTewaUcGQ27Az5jtqHxCPIRXOJqnxDbt+5w8KCwA1CKqdWkURMc3VSA+dgIb/y7v
y3a89zv4jpzz4jjemCYY/lNd86fShLaQGm2MxqQeas+tW95hj3GibeROXO7rqilVu9QkHhqsRMG4
ugvnZlpFWp/fgcbSvB+OGKxmpfnzAHJzpB4Hz6TAnbESUS0Y+/eRjLQz8CcsyKQuMWW3y3L2oGW7
PVFLGHkHQnfw/Xn72BuofZQpmOZtoDcZcALKSeYBRI2KimG6pd+UZW884iU3Y0rBzlBdU3TP8qqN
chSfcgdizAH6j+edAs4olk3jz+3mZBvpJd/KsKLMMjA9IxnXnGhqulhrT8kstc+lnU2PvbCsBwN6
yxZjJpc+4M53upjkhV8AnZLWcShw6ZSsxjaNvqVkez9pNXFSQw6BCVl09FL1oO5GzXTOlP9KqqN2
wIQ6y/dmObZbgQZ7yxS1KFezntfbMG2ts10b1TVC046qhsKLlswY2CJtfEpr19wPkVecM1GJyxjq
yZ6AtWwjDcI1g8rOjrUjh0e3ksGGGeW0BoEWH2RnmUc9kM4nfaqCcBX6kYMnz/puZ8P0FXlofWNr
vX1P6FNwP/SkowIyy+/LvJd8Hk1I2b9v7r1Cdi99apTHTo+sx5BJL0qcToRXLx15IKCXPWmMxucs
byKyQ2I6pBM/FXBiyc7yIxA5Xpw1sG1ypCCRTNDWMhYDeicvsiAHdIVQkvksZ8hbvBb5l3y0423V
+fLOdWtkrHUcbIVDUC3ccG87T2MNq85s6PvSaPFRAGB5aOurxaG476HV7WzMBHe9HWhfzQjQedUV
5Sf4De2d18XMuHNtgl8WQ+tDxXV0Yz3l3EDuk+NE9h1GcxM6W2hnNwl+gk0Yx/qPTI/zx7rLmhuD
dGYgHFhgXGQbmXkk9E17RtoKLKQXKYWBacKkrIcJuFgrxeHeU3qFii43Jk0gem8+ctme/klcIPii
GkL9zyLwAIoCP3PM0OPD7Fbdzg0w/rlMxTA4wOo+BNL01iZ9h32SkcLtNQ5o9IzCwYp+O6YOCgqv
nWHGHCGYmGtCLR7p9Ls39eg0AJLCYhvw/RwwQjlHcHLj0SxbDapIrO1ImLdOVWSo7PDBoZdrjlct
NlOuVhP0tBYcc5D5YpMHjnitB5v467mKLrqlSvh1iajBtMr94JGsYUV+BYnTrW+8uqVzOJXhx6BJ
p2vYoUk0TZ1ApXkc9y2Y762P1/jkqMTNmNI7vDbX3KDDM/ddaEONyibvE0qGGA5c7Jxx1FDgSDDY
IJ8Z74MMAT6fgeCUnMcxc96i2Pu66uMDZaaugXDMJzdmP9XUlApzLnfUAKNNXtvhTpNGfqzMAiOB
G7Q3YirxbKVTdyLjRSXZQX9pOW9uRyko0he9cZjdPgD8J3sknTiauCB40BVsbOlyDvZVWVIRtAlT
aSFIfqPWBN8ibmhiCegSuVdke+RB0bpMYuQtGThFzxvGo5ZAmovnjg5WjAHSEh3f+DT1x5AO6CHP
OpBIlsX0QRdo1ZGAPQuEbh+T2jNvtUAQdRVKsR/8mAz5FgdpoGHZ5ufNSbSdAkpkXC3QWk27yra8
H6Gty7MR6clOm7X6AUocdW0HTGg8wL5BEYlyIJsRnM4eEaOTSzcJHt2pm7HKxn033MINLrdal/U3
BmeO/QzGdJsKN1jPYy/3sU2yb050KthWEgwcDaorZYZopBRi9esol/EJc3xzVYlzeFisTkEh083o
B9bGKkiV8Ttsa0SZDfNZFi7D9jmE6YcMEIRer5hi7nzsYorq7kzagQCruKHHT+XQ4JeR2flEmnLd
bMbc5xiO6nrXxjHQnXwA3BTr3T4cMnUBGRD2cL2jsaA7IPQMjtIslpt0DNBLxTNuVEgD8Tbuda6h
tZ5eoqnrHjQNKL+TzflhNgr32E64zjWHuGZmQ2g/a04zjeVrBwr3zhYZxbiNcrfbz4nbE1w4Jc3X
oi5heem9vc+L0QIyMXYDDseqDO+JcSyPqeeFuDi8pn4G5T/vrGEub2ySFNMdaE1TbGLJdG7XJE0T
XMcIWf1GJy2424WG6zkHgqOG+eLxIdEwrEijexrtuWQeFXR1u7EpzF25qKfF2jJUmdq1J0qCwCm6
aBfbvlGZK4T4kxOUq1p22qRfOhKxXuTc2ybtmGVo/189C9p/L1TsV/Pf1Y5fi3KqEcS0/+PPm83b
bfm9UHOKP25sl4nEffe9nh6+Myvkqezo5yP/T+/8OR35381vmHKgFv9vv7/Cz2e+JZfdfc9p0af9
1zz6c4rz9sSfUxxhf0A7Az0AQ80yJ8GN9HOK4+kf0P2TdWYyusFuoKZTv9LLzA9sIoMc1brhW0xo
/p7iWP4HgdEZyzOWAx9Xlf2fSi8z9X9K5LGZ2szBmN7YgghU9veH5SFFHjNnpT4B4ikp+Q0zl4b4
0Z4mfgmcbXBzE3xt3OapPu9MHbovub4oUSmyN3nqHPxKpA8lWt8mzldzC1vTn5GsuJEtt5kru5UY
0VS5aT9eCtHcDz6Mk0xrS051I4790F5TSuldj2lTxrC/4x814K1cVAgjExrjOafGt6Fcqa0Km9ao
myJg8yztxkzD9mTfVKkT3BUv+PojBCEFBFeAL/Pgh4colO7WTuljJLkdb5oqKTd20nn7Sdg5I0D5
7Fug0RmSdoQGEJtZD2587pr2Yxzil4b3SVF0HwIAPEhT/IVoDus1kNqpkT+GhjGSZdAQpLOfTqV/
sRnzwHMZaYik6QlBCp1RZbXL+lRfV67V7JqRmiuU+2olI7SmaUygMIT1CUcEgnVdGxMS2usXa4p+
hAFMXmq6H1361KAT9X7VTZB4+9Q7ZpDVN5FrXkWQUr+M0c1Tr78m1nUYW7FKbHnMwz5aWznJXYE7
QybBKHEcE3CSwu9QFZv6sK39JLohtTxYxbhuCrdnnGq3Z8N9acImuVAbv1qaJa6uSDM6cVBp6rJM
qONy9tXdytz0o2A02Jhb2wXmJKYK+lBJ6RiIXrzudeDvqMO0vRVHz7YJ54wYjHZdSFD2UQmgs5jh
bs6iAbJYAlgaoN2X3gEAb+Jh59W19jUwiq8MdiK4De5t54vs1rEJz6ExQg6t3qmkyfY6M6M4poW8
pXslDgJJzA321NVY2H8JI2tvYVlexhJqsUYp2PeFcQB/CwB/9vZWoU1PTNaZ8aE5iZPBP0+zI1ZD
Uh8JFRHroAs+jj6YCbfAIdjQUNgqJSG5sjmWN7KOVyBRiaWUyMoT14Z26pnjoUsLxS4fnH0Vfqsh
8NUR5+AsA1NuiGzn5Nr3KoEwmYwYWWvJXVJaD623C6nyH+O5R+gUd5ecUFs6AyPDHHS6F55SrX36
u+uAftwaMES3cenad72kQUGb6ziXvbquiy9tGCYHfaTUReNbbpuKKKq51eGORuW6J8V1bTPy0kX1
DXQCTxkbOql0X2UTfMm04ZLp+eMcGhxxeXQFlWMTgSxWOV3ELe5OnZGF9dmv08dmpllmymnedA0G
ukDjTyUFGfebewVXPNOS6kel8jEfSUahO54P975G89CoDp1rmpsGVsY+JQZJDtp3L2J2mdBPZUZO
2B60ClElj/SWCbRp0bOQgfwjU8MJ1B1rsiEsjhdUAMiOPUPWF8drgWLVBmnoBJ6uEcacebPWPZ/y
SxQPJ1xyxhpWeYd1VrxUosC34Fe3GIKfaqO+4BvBGSsc8KCUfM5t8tEn7R6Zwd4uZ8ikJOzdJ1+M
sf+W0GEjo6drNxO99pDIFzrnGFopUSGkwIhHh3mOPxPm5iARR4+OcJqxagclkKkwbnXXPgdodldZ
Cz1sTIjemir7xXLT+WRQJs3HvtoPoufwC9p055j+U64yuwwRObs8MYDn2WSPkHXXJSgfowotbRdh
oJnTnrgE5762ZH9TjnS/yLRgSmEzopyxR1Qkok37EVVU/pHGpn/EuLEv/XPSVfsQwDuyLcKk/D2+
WfNQm/MmCuKMLkr12fEGfBOpBUA1b1aVbj0XKf6WdmKo0fVTeBgsyMCU1+pDNyZMzHoE7w0cXTeP
h23fHKcqx/zQOs2n2eZEN7RPreNOa2Qb8mDMnC7mLDz3lRGsXSu7nah7iJ78jYJmdSlLQQNj+liS
eb9iWug9fJ7xN6D+6Wbm20ealkrozMiPCBExJtF6soiW8/STFaf6JUfWY1unYUjimxla1arrZHFN
XPA5rfNK1VujZWXRSaGp5GfiVfOdg5lnwV4zM45fckC2TWsHkL81hp7DSQOEPQvnm50ZD7ojyOUI
6HHUwsBXDayhKqKXuYXP1kX5c0vrGXB4jKNSlwaiAqNGPex6x+AgOv1F76Nq21rhXptBhpWlcZAF
Gh4/6I4alA/UfrRtTeTD0vpRuTldQ04YU+0bsJMjkj9bRH9eYCD60SGg+UiC5uSBORCHQotLIqit
R8uE8A2ID18uIXKECQiUFYQ/YqdFzSU3SB/jjQoyosCgT1aGLrqlC5XBF8LDSnD4TdsH9xXSPzsz
q7XlcxCV7r7wjb+qkHBg6JnhDuYyMdtA0Vp9mCACGy1eNWSLqfeImhursjDnndNqYJL0/jh7nrmz
SgBxdmp362CD47JkNsFnjHp2XyUMPNxA3tcGakEz3NpheT+m87FgGojerYNaFURfet1xrlLD2dIl
/CkOrbc6FeSU4GaXvkWJLT+QlT0zOMbFPPvkIsGGJzt5GF69Hmpi7e3NOPgqJ/HRn3yglggjpYOr
Qp8LVFbTKyVTKHSWjPh6hr3h2xvYCa+DL46dmwGldZ5haVFpzQzUDJ8aT6Nm1d4Z9vAs+3naxFVz
q8UXTgoB6Bv/3LrxbcAbbHOmHXaHf9KuV5prXSuKqcco5SIrCEnMOResOyo7XNsmjFLgHhht7MF3
HaP+6KiprySgauVNzcu48jIAJeBowpMJEdkoK4YjNjRCckouWWvdFn3/KZkyjAijd5UtB1eLxroI
QmZ3Y26v9dg8yqJ4rjtcZzVnt7UoxD4ymo9kQwYra0q+mWMFDVdDNJT3H2dMFNDaEwNAeLsBI2me
ZTvtObi3Xii1FdNmvveO8UqVbqj1PeRR+DGvqm9a7+6SLB+hN7l7EBs1bsonjLgxrBexxxqwdUOC
rayQow839S4aVyVjq9JCXJs55HR3Ls0dcN0nuMRQR3TIF1zZ5bZQfa9lMbSYe7o0KwiabLngDqi8
4JGnx0AO46lGBvrbYtnmjsRqL3dwADDkdHuY7/BQT+nfC0+1oRAjkiMgd1NDHyl2EoD6AggEXwy3
+XGmxx55aVZlDRN2uoczs79tV4bhioSC6RiXj1nS2bjdam2Vm2N7amT5c5E07s+15Q5HdSqXP0Rr
TcJYA9UO9FUDMFRdvanFi28bzX7Z7i29wr8XyyOarnp1YobYyyOWTe/7eNvn++6MMuAqWU5JeYyr
FyDZ1qnoH2VEQxwiWrIvteQmlDkF7CyIbEXRtk5iniDvesERbgvKO029N2/OWV32u9wOqMlhdYNq
mKi+Z616l/XS/FxWl43vi39sW/bwj23wnTZYpUjOVLv6d0/1Ajp+MT0UzlucyMMQ31ap+ry1Wkgy
vk6lOwjsmOq2LZxPaQnqaFDf4PvXGksT/oRe8N0uX3NKJtbMaJ8HoQX9lCVpsIWryzZdyOLQ2P7m
/cnL2j92WCcQJ10RRlsrz8vT+0IX+KtMtVi2RY2DpVEoSY96C8uuyNnlfSw7fFuVgftsJkB0R6Lq
T53qni5ryawSItIWG2Zrdd961ZKl46F8C5ARCRsSoEVVxxb09lGCZHdQHihN2fK10eTn2W/ry2cf
u5zNC6cNyOMaeQekmRanUnW3lzVXtYiXxdDiuMj0oznbSbrSVWv8bVXSrwH2Ifd4gZVSvH1efkbL
QgjaHOtS/aLwFyuZBJMagzTb9YzlhU+DH9E0+fyI1M1lTVc3UURRRF9uQ6lMmIm2xGAK92CVxV+a
73XnIiJ2dWQLpZn6js3rRivrJ8cA6sKpxGynL7ROyGKcxwejuSAjTx68CERNHXyu8WPQ+R+I32Qo
vUvQSOP8CuJt1J6G3C6fcpXmjXXhPrdKuSYzI96HBeHzBT0Wdb5kMudG07aY1cjD1JKV7RApHXYM
0CovxbM5I4s2KOD3GIhoy2Qrg+bfyYn1m0oJvvzIQrdZ+/HRGBlFgH47Lpavxm2SM02scGVQdb4h
hIorpDszdhFMrUvLTU6BmFajI0tCu8cNbBHz3I39X72Zw/8p03ZDX7DZxqlpbSo5IUwccmLq/Ceb
C/0RXx9ZBFoUHjrIybusw9OfDriy2uaubXROYK4rj5M22VffQ5GuEoND2Uc3psWI0KhrSmv0NrND
YrYVoX9MNfEC5adMnZVJmuaU1ddcWpbV943/eMxyr68UC++PKxr3L2gc5bq24D+q+2hKuJxl1Co4
mW5H3Ncd0c/Fafai8mSoxXLzbcG0ZO2nCEjqzi5PRO4YMx6RiuAhfe/i0GaQ0Pnky/AL1Hr/btSB
Fy87arBCvO2yTlAfJPU8Ht3x7v2+AADuBsY0IYfqNSs1xdcnl1Qcntipxfsu3m/mjUNgFGXKTRMp
tUISYNGeZANvE11CmcJaXS2r74uUZKj94A7HOKW5CcjD2ozqp8DBzm8kzcl3Bw7ztu39jmVtWbg1
PclVncty3+WAztVzl4VMpq8mAAROJL824UOx1wbjvFWpPq/lc4lLgSAqwD6CdZkj2rUvELVA9Kqv
YPkeXC/ijuV7lfQF6VGp791UlySa+s8gM8Z1rWsmV1AWkyIZmCHJCX0NM6T3QfQhnitWNLrMEy5r
8+AxcFo0KO9qlEVc849tcDTonAxw6TeFHdAy48/I1eXXH5Y/OanPlXAJxgvm+yKLoiMBvYSsMIgc
pisAY05UPX/lstZn2UTjekC7bXJloEGyJ6rowMRV0tBCY8YkJ4KLpE5783JCLP5W+tA5MQne0sPN
8uqjOwGqLaGS1Vp1ilOtwZr8BW9Adxq6aV+Wurlf1DymG5HP4Xn3ltprs1wfway05+U2QOwCnUzg
U7IeAa6QtEkTXch5OtlpPR695PsinVkWJCXY2aFTVwQ9o19JVs+k2ibpiYYJghe1wIuGjUrwcS9q
m+V5yx0d2AmuHMv1A4AM14EuqckqheXwps55e5Tax/srLq+13PG/3OY1Ift6f51lbXne+7b3m++7
eX9779viih8rMr8KgTsheu97Xh4sMqDdaCfUe39/Tph65B7BJ3jf9PYQzaTH4jowNbvS6k/z1PWn
spfujvzM20VtVEwi2nZcepni81Ne9EUUr8LiYFM9OS0bwW98xNAS7uw4dg9EVKzFHBSnQhYRZXkL
JcVyyPxDFrYc0qMgyCWIzB1t0VLfDvexheYM3Uh/ijwu/8Ms4EbnQA1Q5GrxqlXX4TIWXEwW7dny
JvS6fxxMNwdpMG1lBPIDr1xzwogsNp5XwjXJyCTkTyjqtj0B0MBYZtdw4jSCH470AttTNBl3Rtr6
EfGdTAqMpD0t++AqPjPomJ12X0N6L/FF7qM2+1G3pKT+X2kZXEEnFE3xo/2zSbCU5d87CP8PNRaU
Nuk/6itsItw80Wv7r+LHv4jb7rKXP/sLb8//1V5wP6BPBRpmey7BB4aJgulne0GID9CEMNnqlgWM
bxFX/WwvWN4HYJyg7lA1QfoSLrqrnwoq7gL3a8E/gkMGzJW7fnVA7t7YjLRn3nouP2//K+/II4oY
EiDv+oeACvKb7oAEpGGBzsW11F/+O08JrGFihNOoIxAwV9DLkUQ58xkH7Q4JCN3uYaVTmI89cL3G
d6fBR9I/ot1e6fM3E45MowfbCIWtJEtrGO6G8qBHOGo/Gzj52ujut4/5371Z79+9W2hBXJf4eEww
r3++W7Srbul5knc76icj9BrA0iUiEYLMAvszLm24U8lWgiR1xAGr44NgjgYWYPL6Q6W1LyaaCLpr
QNP1rRwSWg/BNSq83WC5x8mmjDpkK9Tn1FXDlX8rrO9KjghsHEP1raILUFwD80qATXmndje5GYmn
bOMRST3s7Kp4VY/pEw8nN2IfXq5w/MPgB2ud7oh6KVr7DAuJ0+mWTeohapdVaezVO/CIBlK7GhyG
KV631ctXm73/elOVnW/Ue1JvcHnDZKcXurN1RbZWj4nYnaxICGeaGuDta8AaBowJzQh/JOsV642C
veMjMEm4ayTqHE+/VY8JM3dbq5o4T+VueC8KZElMOQ+VbIvJCKvyjdfe2krL0GXrqudfjVSBZ9uR
f9Cz4IvbVLAJ2EeEp7wKGfNp4Dh4LimkqryJZ5Pur39Vu0M60fWISogKUY9IouG+4tFFS9iketmh
1X+YHrGOSbfGRes0ZxtEDs9IcnbAayzvixevKLr++lPV6zWUsqAE71tMaDn6e/5y2wqX/48HR3/B
NL82AaosfwD7sVEjgKPeq49H/e3qxdXfYCOZqHIAUeq1+AgDtc59TYGDrcAr/aTz1iYr/2QDeAWc
RBxFags+Lx0JLAIvuDAScJvLel/cxeYTSn56yBwOnOJ96q8K28VN9eDGGFcFFpCJCF1dJfpScbJB
oHZxtu66/Ky2BzNRlBRv4/lLxGuo/TYJlFTolgm7U7swWffpMuUAKdS7ck1j/eupntmuK2zUCQan
CJZiwLq6r1K73ZY2fxl7S2woBZHRPuoUrDOert6Behp9cdf/y7BQo7jBoa+mXU9M3yrugXXDHwLq
CMJGrDNqYG15MaVc6yTufu1h9NVd8jBqwZMvNWgNVvklabJtakC5may7IEuRXbrxJnJIQvccKBvi
3EziWtWQuKmctzH+JVKaOgxNm9zrqDNSgm/bdGV63lOSfzYb7CIaocboCbyJv2l4hcS5yYDXEDbN
D0YzQnzK1paxHMdZt7WG9h7x8rokMUu1/sHJ3XISk2+wxv/qtvv/d9dQU/Hcfju7/xvxMXJN/ivL
6E/58fK8X/Jj74Oh24YBQ1cYruAy+vfF0zc+uDaXrOWC+uuq6XzA1GhBsnbYi2/6dNJ/XTX1D9Rw
hQH8EVA+bSLvP3XVZLrCleY39DGVT8dHGuCpa6YPvoY/9vfrZiSiyklKUi7SvogO/tB+6Wz3hs4U
/KV8DE6MBDY+8IR9NsK5jKP8KEfOak4b6rRu6H/aJYpZMd0lpHCdfX++9YMWfpZWfmV2AZ/M6L6P
WYCOSuIkTzIKEoMcfvSF8mGhAkZMBwFVJvMOAyspUOSdcnKdBGfjUOtvrPizPhW7hHrEBk2pt9Ep
XkG9sikXWT9qdP47ShJne8gIvL/DhUq+R9l8ySroFZh+xG4CLkB9igrJqwytcE1p+tGl87WuI+AC
lgyTTTATv6IH8yEjm2rsaD37OvF4+Li1g6uQQ3GClX/W8nwXh5yTtCC9STQnuUMe163tGYN7NEaI
MVNYpkYmX7Xa8DHNt9ZT21rRAT3YXyHN6RsKl+GNCNA4twZqMzEG04UiFR3yvtdJ8cqOIHaJVM6b
0tzWsaZtGx8YLKAz/ZCMDbwlZsF7iGPh1uEq4JEGtYqmtL1yqrxOPnoBJ+mvEwqrQwEAgFrqcJeG
86Pn0pQw4yR59PSXsS+OIJn77zVAm7kJcG924D58SH+aEWDNg0yxqYZNhZufxlgjVEk/o+tsfsoD
z96YxvRklPm092nFElpB3UmbBJgZdTZ3+rM3DBQxBF9oaYXTvhiT4qjAQs6spRfEQswV2LHlaRYc
6/qrFRb05nn01IY3TjH75zF6yIL07AV2xaxI81Y6O4yzyqHTRhL4oGq0kx8XK6vU/APFtVPgm/Ue
pr220i2DggU+I+Ex8hva6LUPnRgBIAuduv/bAmcIxNC/by73Lo9btv27m8sdgR3r5BbZl+WWBsZ8
nfXIuOq4U0y6P19j2V+53LOszhk2m0q6D++vu7wNO/baYjV3z5XVZIRu/PFGl306HNVczOE5/sdv
b3nu8gx4e7RJdDo2yzPe71huyljSE15Wf3t/b4/U5k+OC1xXUrkhfv7vB/62ujxweZmZ1EgY3CX+
9Izes1fol2XRGLQS09kD0jogBhtk0kPDwODdT8z+HN9BzCEJ08guOPiT3xZU/xKyp2EguQBQ1zK1
lfGMbdB5jJ0V0Kcf/lqes2ztKOKsLBJ6t720T87QPCO5K7aVaeLQsmiLHab+EmrIoscix9DKoWRQ
urgE7QDWXK1ZhDxt54CBQ8tc9QwG7ERdZz7iIB22LXzwPGGApBsHEg2tC3pw66Kphe9E5gUztUS8
ukE99kyIFVhFdZfZmgShNv0lENp0zjWHjxp3xK4vB/siJaWtZQ2zNKOcaXpQeLrG4gvWOLBmM3Yu
Mtf6dQCplWCRX9sEYbNWR516VI+Y6uC19kNc7Il1AEninsssd8/E/zJ5DxOgLupzn8eQaLK4hHwU
Mhrx4x08C8pujQOcJvX0y/KoZbHoPpY1kELxvhySz6ZrFZw8069DUGV7K6P4EfhTfpoFkdqe75wb
1OnNpFeHjAl7a0is83b+yhSAtKoqzna5bpQErSWf8rJ1iXkcsl0Dqp4UtMwkNwxPvzUDlRCuGC8T
GKK9nxVPWT6h3lKLkd4SnTns2oRyjBezvkNkbp0zzvQUb8Ob8C4abJfQNUIn9b5wjmNUkPWegzRS
i36MCeNNwrU+QlNKAYB5jVWtcsEOaY8lKzdKiquVfwH7nF7Q4eoDQ9wao/wOKM980SZjvugByUtN
nCUoXgigndm0bKcQUzGd9OLdcjNWR/6y9lKRxeJ7BbaT46CRYYYgn/OUgk+hkOpaTNLmLSgOorFb
Ors6EdtGBCys7+v0ElBLu8hZo3SPoNJpH3v6tgnnjcs0klU+ZcPBLvBWbBw/sbZ5OXDwa1BPS8v5
tBxYtYWD1g1TKOtekF4ru8iuM7MM0CFTjZCXm7bWNLsJJPyq16fsSnpMsRlE0QH4xDHTBHJF1uU9
2QZ3NZrIbSFIQCySHqmUJNyd+N/02CUwekYNYlNXSONWOECoQTY+R5gxD1YQ35JtbhxMVWwel6pf
qPqYS/8I5XN+mgKyY2Q9UAUfKExVNL5/NsGWDtTSDnvb+H57eWL83i5bHvR+93LT5OvZkd9EdY1X
ESYzB9J8iORTL//+hN92/baa4xpsAjPcFe/vZHm9Zf9zpurl9RCUa+lGxJ6+v4nfHl/njbE2ZQ4W
UTcYzGsVFqtl4ak27ftN/IMU4f7cttzb9Xa4t238z6gFNMNc1wHpY7kUN1ZXwdNIxy1oI35w7gsW
qBfIcNVGz6oXdxZohQga6mKyv5I+SnEWf3bIABv5XI/pSFyEYzOTYiBobsBc7Clp94SNJmJTji7P
MMEotXa6HecIJ26aTsesNJ6xWRxdzAxEwRMdRPCcGRq0o0T50Lv5Icynh9YgjQpwPH+zFt5qeOPR
RxAWaUWbsjDIkOxx7Et32LoyM9ZwiiPOEjNVwRToaxS0ByqNjQiKjWGc/LgBu4jT6Qh1AcwW3tum
ZfcFRC9XgNCibv95yGOc32EsdnDLM8B8V2FWIDrb5glwPSljz2GPMIrrcnsg4h1mtF2N2A28mxjy
c4KIbh1m2pesRKXQRY6/lqN3qMIEdZhj0GAD9bTx+qi7dGB7dU6EK10nZNkojJ6v/QgIq1vlvVIz
sVwTQxutnSI4JiTIMUTB7RRU4xGqPhiFKCTSsULebsmYuj3YkNDpJ5xw+rg1qgZ56VyRlN20I4WM
saJQNxDFyQgsUACHxBL3Gt9DHTXxgUhyOv6J1Fex09DfCkM+hCH9WiJ2SiZn30nm6on1LVJkx0x/
dA1yDYGqXSfNwu+QNZ/BBMChDOx+G00JMA80mAj76iOV6HQTaZq/1vrkqTQFLjpqxbt2dr+g3ZZE
OtXNbuDwZCzm3k1OR4B2Un/JP4kudTdzim9DKxpIh4QvLXHio3gZBDwOcyw3CaXHfelisfAxGmLf
HjbmoDGoGElF1pOKv778gqcj3PhX4Q13SHOCbYA29mhM5hob2AHQVYlyFVCP1z4Th/E97PwDWJ9q
I5Dbgyt0j/5sHfjErCu9p3Gln1F4pdeWw7GNfB32HKWNGZ8Rc49ilVKIsgu9/kjaaehjWmuLH8Ku
4ZIGnX4GaDsM+deChKdNoxeH2iE1dMraix+7F1xf4TXH6oP3iKubO64hIasOYb/prdqnmdLDEQK6
VBnWF7qq0z0a3FUdJvU1GjiWwCkh7jcID2w5QL1Sv621/jHrTkA1qTZwgVsXs4MMK4Df6trqnOx/
9EONuo49OqgNAlLOrXQfURtAwk1VxfGKVRhn2ibnpLNJ5HhJBmHRgvf3IaWH2Pd2hik/GpX4ZMc1
P6lAHlCYWYduMA9h50aEw+JJyMVVTjQZff1UA7HbFkZxiw9/XDnUmnJHkghk27tMxt2hs4aDQZ6l
FTDKTm1vY+mH/8nemS23rWRd+olQkZiBWxLgKIqaLEu6QciWnZhnJIan7w88Xe069VdHRd/3DUOS
bYomgcyde6/1LQWf4hV9zjfAMZ+TQ6uHbC6aFY5h7klcbUzL2Wg9y4pNV4J+SCyRruUakUa2GwrN
/zZ1Jiz3rg9UnfuhbBukIPB1U97bpSSh1hj3DCNBCRacATHoWec0uzo6tLImjj0QuiUT/lLbTtCR
ORyl3JbyLQKpcRy76W3EyghUub+PYXvdEaf7jnLzaguI4n3eQwYZe+PgTL72OcVtvitpFkVExwfF
zOtOEaxt7aZIwgJtc5HGYmfL7NXOXS004opxRh1rW7hv1m6Y53A2U23v5y3OThHXQeJJIyyj7rKW
OHh6tg5T+j2xOD1NwY5QL5TilZQrn20VtdbaBUZKErHsZ5ra6X0FK3uUTwCCPLhZdLRyl+tRQwaq
Zpukc92tgM3CCaaSL1FHb6dPTyJeIonBP9isIXiwEgopn3G+oJQvDWgCUesfPRqRkRsdEreAYiAl
FPas4f8+pFddIQLtAGahq9uXXY71zKXHqfFppDajJ0aGX9K+S/sfnkm0ugUSPSiT6YMTK01KpRP3
tbBWeTHcJEq76LDUTH2sqOIKNtWldVP6pEDfNMvhWTthXvSBzrzvIOfzF6hQ2fgUL+47/D8YBQwt
0WOx4t2Gln2Tvull24d5BFBj1fbJJqP+tuI1JKJgYc+3EYE7od2S+Qzo6EsOqIWi6BnwQL6RD4VT
Rudolt5mltZvBOI3CsdwAJ6DU9FBszONtMrfkYEd2zzmmK6R9qy16WkGxsmggKW5eW9LNiWr73/X
qwy24I2mXa+MIF6Po7FBmocGtGnJkxe0KJwsiuLBVKjN0CSvGvNk40O/ArE5gIxeBw0ksFeeB6jK
fpTEF5tAYSxyucDjDEG1poQPc1tuiw64oF7iWs3dO9MrriLxnrAmXaR4kuNwEYCTiFLVgDjKtj+X
OcuJsN6lQTPS5mNwcAv4E+62XL4SnezsS2fE7Vg+1Zw8GztKqDbrKiD2npA3YpxAVZJWgiZlLp0P
qxjQ0oNiSPVuxTj9NNKqQuY/9hDak3PkNuVWdH4SqGrbZCYkB+eh68A/aEhJ2tRzcTDp9e6h9iqc
h43zXHriMSu5/bQ4HoOs7L7yUh5AQwKjnuyfzhKLJwuRdqEOA1lET1ODLn/hNORMNgkm+qG21Vub
Ulh4gEcMSeVfyM8SePxWyxq1KWJJibyQ0VvDS4HqilwHYXhbBEud/Bob693p6ZuwiExwQ6MMCSF/
PYrOeUVfK5cGH6LmHnwPpgwbYxk4imW3Xtn6hTdtCekktziN3xFJf5qgSjfmRGPLMMuXuKRpI7/V
xfIVL3UWZtY87EjOeFtg9B+qWCMxb7lWFZ9rLIkF49gAi2P66MHM4HCdEe/AqoinpwSDgy7Ln065
BG0KbqzmWTX66eVHvwqdULiyJirUgWkLYy9NIMDBTywyOvaNNS/3KkIvI7LqgyBm2FDZ0zxCfLNB
0yb4YWY1t3vchjadOPkNfy2K3LXkMpAdbayWDVpPOZ3m69l3sf1ml/jeyW3k3kKTUY72BR8qFvyG
HDbfZuLhOM3Ol8nOzyLWD9FufTDNYdst3yv06BvlcASa0NXnfe1fZ7raXW6bZ+VCOsKAC+adhn/T
+st+UpFPrkKEJ3y6zuNv2+zb3VQghybixdp5C17rooi/I6yGSdtaz+UgXue4NfdezBE+HS5wNc2z
NE+2KcbjR5YtuFaclre5hb5KUpgxjaTUGOg3Z6t581021cJ2f2l99UuiYV+zg/1NHSPgj7sqDePC
qHZ5dF/51nidC1odGhMwMhM4fcZecrS8o8Uc7+BJEOORhyKfgre/ax9THAtBkqR6kHvVgpXfuu+b
ETZf480gFhbnjHfv28EU1UftMOfLzaM2pg9YmciNL/xpW4A2K32QK4hdLMxKK4O4Y0KfcUPjcpfX
0cRuWattV7TOczJYvw1ymjZTIm2E3DMUrxIGi5+K7o66rsr0HzFF00CUAIGVrb1LG9fb5BxKd5vE
mpbLAHAdfbB3wt9D34H/+pxO+3Fwv2cR2IXMKFQwwCQPM/NOJ+q08Gz7VC3tFJbFmBxxkF2EJr+V
VQNRb2HU1SIMDFyneNfs+blHKshO24C68tt3muHOkTyglKyhzPg50JkJbGNJjr1pvI5zc25BRKH5
QqhmA2oC9LFhvMuuO5z9dGBT1CSQhfpedQrjEwFbSJYqKzTr5s7AzTikUbWRkNPnyZEgbWcMuoCm
N6p5UEb8JJCxBB7InW059S9C3jl6qU5YsQcCipaQMRHvvqHZq4FJYGslvtqa1pBXf9rQKv3eRV2o
94RaZjYnHPhu925HJ5CAmqtTgI1YkNFk0n5AtXq2i/6ix7wciqoL75MFJvBqxKQzOb33fYaREExV
91r741NWW6+NOVDx9r4KSi17yvUBokU922Ee6gkpXfFHjqkeUGmugizFIgFOgtbGfp5GPGSRd6i1
+CK8xj0vQ+oEyFJJOurwoJFJIcyuBDFqjDsG9cPGae1jo6v0nnncfd6BUV1Xi7qeOc2ZGF46uvzx
blTGGxz/dAsuIA5r07ifSgZxKs5MSmnphb5mfNXIOc4cgjZWRPO/bqmSF7si/PvYTjydG2OIyhgd
FBGKbWCnr4re9XcH/fVpMr0FTtAGYGP5ZebPA5J8WvLS2/de9pQYdRLOreuFIJqsoJa/inoY7xo5
4IsemOXVUyDcwg692uPwBWA1BGqG224qix0mnMNUsCk6KbpYbW1h9QePPnnIqcfZZtTEVsEgt3F8
oFZTdUDvA1+cpYNk3GyrYkNRulyla10YxKkdVzLe92l8MSAkt17nbaOZiNTc115cX3aBI3CwZ92x
glXhLwPVUX8c0+KAN+/sVXHPtB4vf6obd0vuuDB0MSTMXQs6ajRsynxapGCc3T3HyqPVy9+RUPkh
gTnNSg6LrSSbQLiUG9bin5qBKSe5ImKv2AvxPmfTtvGhEw9V/5J2nXHqYg49RWro50K1IPBJP7IE
cBcJi5Qkgh0Y2RfdMUl3avqnySVmUqo1Wnlw6MWBmN+sqWHwcIMuYnsf3JMauhI53kwRXHoSSirW
KrM+EE6Iw9C3YW0mFpa1kXz7tk4BEJPiAH0f/ha7ZZPj1SME6pcrjAREtHxP0oMH44PNzkqBgdgf
sHpZP3LFESOCsuy6n7Os862XD9TB7ngYwL/59Ju3Enj2dgajISwibXjHONqYzmZeRoR0zksbETir
D0Rh1r2AasbSD2njXUJVPUel9yqjduA9LunW+Bouk4HDsyghoAw1dM0ufqzxglC/MTwSotkuzYdJ
y1rvXtscgS1YmeqyJNrMR/SW4Wik3tJ+tDQpdDGZd53eNAQDk+cnd17RuE9ajr+Q7vupL6eaNuAc
0YawfvmLfEV4XTDVJcCHe4ioInPllXXFGvTwujT3ZJDKSxuX1QNpEc1uoTYPy/a1NOkaVAuNHFfL
d71FWkhOGLGcSNgEIe4FzSKivRqLF1NGQzj1lKWGKL+jaL+LF8Icl2z54ii42IYIS4ZG9Zw/xnxi
9LhT9vkHc6SE7gU9iGlCPeI7j1aT/oadfVWFegEF64auw8hD72tcW7mVcuBSofnZke241xoHnPlq
9llMp93ioH3JOZkdyUF7GhbjVLoTgn7j0ooo3TP/q6nkOasm2I3MYsdw8pWuKPpTq3/q15uUfiTO
NwiwBO+cRoK4zzBesh+LAlE8jxY023FmTGdG/g5XyzYdNKg2sQU4ZTl40GbQ6bkz2TFcmasdcy9c
5Cip9To60uYK7TiVxcvvBfBM2GsgEBqcxs3PSKq9GY/PnoLzIqcvexmmfUwYVos/LZqw9UGwJIzd
BFONdPI3+XXTrm7sjwWH74FtEzFR3mE5k+rKZdGHxYy0AHsCwTwFUOBu3R29WYMW4vsbv/mRdyvh
s34xSZLYJRG5HwP+o7bLHoWwXsZ84vLquoKevfu9MTKGkPAKNoUeukJyBl5+6PiBw6lpz/Hq2MJX
quivoheNRBnmlpPewb/buPrESWeskP+IiPvaJ9JmJHWpNvO31jTrMK5xNLLZdht9lZXTY9G2Ten7
h2IgtwFFzEm689FsEdVXAqCA9QVB46XNh2sOqIboqOmz9Opyo89eEyKgcNO+u9CeDMiyydEwPavu
RwoO+0zAzwcQdvJAmL3qyRBvTNEJpM9f1Jjps+swbbQHRbBFdQTrQBew9jmUY++L0zCzbQ5tCbQL
zEnMgHPVrVPRX4taNi7R7veGS0XedB2dl/KBPBzcwMQVBXE78tJYsWvyaYnpqfSDnfLfz4X5lUlo
GRDkvnoirg/Atwj0BtsazEPE4IrycuOyeG4mjdjjnAUt0HqNvqQsifetih3gn4tw5vYIpYER6ujt
axwJ3EAbfRXk4vZGFhyjoUyIjspyANRpM3+be3K/DEMn6K31jn3SgJ5VKcZAixlU5WGUHHjFlb3Y
G1XqyZ2lXTo0NJTXxdVKu7u5pHmI4h0CJ63jE3gvLkfskuBBw4msjOPokDJK+WoT4WMNoH97bSTr
THcP3DF0DfoMnlPKnjm2LaBwTL5doSFf0lfcsw8vXvcf+ly8I/RXW51sKaUq/850vuUJMMi8W49H
KU7TUgwB69MeL+8nJ6vLsvo0NO86Nv79BHIz8Cfto6/phSk6BfvZg3hl5t1FI3RgO5GDEM62o3ZV
LPSNXd6r8isBOrqxx6PRsW9CxsCuRv648q2fiTMUQVw9m/kDOmdI9WBLwjqSfVhr+KY1rH3Y5eZy
q9Fl0LQnzzwAKOEcqncIq7MioAlE31w8eHRL96Xml1xQI0V9bl4Sy3lx3XaPvXfYt3PeBrVaXFLu
YeeSM8oJ+s6JaHfChq4Cs9YfS28+2ylS2hpoNb666WKQ3R3USBWRlldwq2u60RBMMeOHZlI+Lpnx
yWzK2LhHvJMT/Bs4m3qW0IUeCTdJxI829uUTa/NvN8ZtSec0DtPUULucg1LY6scE/e5DUpA/ASg/
6yUJYoM8dZFWHPUlaw+GqR6Y/HdMcRC9pSmyJIFQazfnNKpVk3EvIjgTk/oeN7xpS5/xBoMpCFU/
YTTs41cqERO5H4ILqKlxkyfHpaOlOmsfEfnbUWepN3d29ppQ40PSkeJlOaCAZlHNW0guBAUT17Cv
vHg5jZqkjaDksGcXp/3ZTZ8uVwIDiUMvYsX10aF3sHK5dYw7m5w4RHXVtz9i7WG1d9g31fVNXH37
/vYVmvf/LRO//ez2TzypoZD88/2fv/3nZwlTbJjsieBW4BlKqF3LtlhA4Gie8fwvT/PXb/2PT+nl
OG7F3BnBX3/p9uzshgyh//yiv/7lCg7tqzGlSiOEIo4QmmWepOBdVe5/Xt9fz1OC+hQIcHf/8rRt
O5w5MyX7f3/m2/d//cXb/6Tz7M8Y4nN4e+qY1hNvxf/5LX9+1e2Nu32L8B5CQ0k80O3bP++osPVy
n5j6GQvht0jZNBt8epVJWn+Q1EaMknAq7D1jS/NOxUAiNE4uih1zMgxOkhmbrkHgT6E4FFMzP94T
mikCbzL8IwL0vSMIGZc9nTDyQ77lrHApqCdLlz858pNBUsFsYIsdw9SZWeYLFOI+43sCLTW8fjhQ
wIc5ZfkNtsRhNtGz2MC/1A+VA8C2F2hQ9pDdC7GOTGYMI7PmYtWXd0CRMX2nP9cRRjtra61QX2pz
+cwgi2yGxr4bDXAiaEmI4dyQta6V2r1ZABnOF539CXxO0Kke2AT7yVhED8JkQU1dFAKmvcZjjySM
LbULc5QC0L8SqU3PFWXsUhGLlvonQt+KMDGtfps4eGRAFZeQAoF0qK3jIHWtC+M89sWPpeXtrRhx
YVsOpQBp4Jvdt74ko1pmjGtcLtqNmU9HNraDVnt7GmlkFjnzp0kvbx61N3Q62hap5h3SnK1Jz3aj
PPyRdtLua6h1YRybO+C078hyODn0O6BBEoFXurOmDgn02DIyt+rXIne+qtGcAsSRX6NboO7MLBZu
E+pJKtkDySsqQrW8xdJ4qXLK25qVDHJ+nQXV90HQBZ2WGNjZCu5Ktq2W2IdxxRKWOnGEXssAPU2W
Gt2Rt28EkGkCzaIo0YN2pjNgmQSkDj2rKRQS1KfgZI79aPmbRRvemtGA92tlL2NEXeHU6ZZhz/tC
XjGNNESbgtCOQA75j5lNjdi/Aq0yOTt64ozAbo0gsYgso8XZTK3cYdPoN6CZ7lnGSBdCvGD3mgZU
DFOD0/h4tKNHQqptZmSQjKfOeR3NivS60iGxL292/bzjTxkz+e2Cvb+69ov/2i31iXzHz2JKyERj
amnFJBNPsJ5tPUes2rvu7qZ5cmq3+8vs8H8Xwq+Cvb8L+hzDNk1wPSalErq+vwv64gg6UzLQnJpn
hi6F0vyTmzFZSPT8IReoOxIrerGBtYdaUcIM6ONo50m6wsVQ6VvNPMLH2zNDQS0r5XDWC81/tCac
fzFYlIwLAbjOM0uB/C8vXF8V+v/+wh3B5WB6KPjp+//9hS9J2TozPdojg+DsqDk2cg3aeTgtmZwN
2I+CLvVWc1V8tdM4Oc2mX/231/Af3jz6Hw4oJKSQHlXe319D0iSpA8+CYN6hn69Q+Y+ZnsZHKj+M
6IurHSqyO0lDefa0hpJhECdyrIkr/C9J9ub/8AfYDlJRy4dhKzzdcf7NH5BV82y1mSsBYkfgMgkU
Og4g2jvBIjh26ZtaYCVXufOig4S5EHYwHRKaLaq2jnXUaRfl980dBT2mPBKSJYIZ9ivgQLEO7dxC
hs5kz9QvkSvPkWWT6jICV9Mwl9Yu8/CWZJKghN0cVpBRHU+pw0T8QeZX7t3tIVm/6vPl7V+Us//J
F/E/3/6Vf2vp5O95wiNh8+9v/yB6L+5VLI+ObpCYTg5WmPrZHOrS3dXQ1GNrId6iGTlbAvu3jfpY
TCXz/XyhbJ/uykJCxhGjddDtQh0JEybeRsJcbOtI7eEkGYfBGJ+HiByl2yv///Lo/8Yu00kw/5cP
+T/Ko6uh/Xdt9PqP/qmN9v8hMP9aruHYrFx/hNH2P1wX7bPDbfgHVyb+4eiww4ThcoJHzcnz/FMZ
7SCatqCO8ReEh8rq/wlXZrDu/H09IpjcNTAzwfpGOmoyFv77xdjqTtoMjYR40Q9bz5L0hsp+n92c
+7HRE4qa4+nOon2+fnd7QPkUtkKkB7GiDpT+dTNz3h48QlxI5FhtmILTPr6J5T7DpMtFSsOrz50D
MrKPXkAU8mXZ3ukMhGOz+OV0CCFZGi+CoOFE0bCf1/lAi2aRf57e0ZEI5AQjyxn0KwmFCTwE2dwJ
fDVlO9bbkkNeOOtsbN6wPKtZZ8S+YIwaOD07meMfAUnQBvWKEaVLgLQY+6Ojk/TorzoyQgevWRYC
NDitE5rvYsL+Oo/wdvO7KuMfl9EP4L4O8ZjR3eJzWkvAj3a09pylQVPD3H9reDNmG91wNuYwjSfD
jpiaRrUKYX3gO4ShcoiPCuf8ZmzQa3k4gQwNr/7K1km6W1AhTGAlp71Omvkk408d7d5maCE0TrX4
ZRovBHdAcJxLIwQGnYWdwziITVLDOM2or7IaGeZrM7ZW32gHIgKP7Db0jHk3VOfaRPCdyvS3k7pP
GeLRY4+GIVEWGUemi35aPnj1fOz1lHazQ1YtKQRbC1GMbgxq7y1h55EtIuk+J6FwiTxEq7ByruvA
mcfoMkbUM7Eho5CRy4OruTpHb6jYftahAmGEnpAYidGKV+wuvB9ZlBFklw74VkasmpAvi4rQ8WH5
7Izd1Iy/YGtFxyISHB0dyChEGwXgqhkSVPmzPfqwwcEXQE+ygqant+LLWGxYtKdwcckq8gDiQvxs
AbVoYERjLcdp+jh7ZXzI8fBvMtd68YuWYIKefFDlXVZIK5xb9+xC2j1L2/ylwKnBO4EhOep8vJqt
PSSKl8nJgTnNfhL879qcXq7bdiTtDi6t7UyhZLKgE8maQSDpC/ORwUwSZq3+uCxEgVepEb94mguW
puywNJkoo3JBadb32lUYvJkZeG5aEe/TYDMkAOuwzdfug+6U4TijLepUQEmEdFnLq71qpvhUdvQS
8sc5zn1egZivC/MbVBT2NzoZvHrDPokU5lpFAhSMuf6oYRECW9M+OTI1+dCabdxzn3nI/44M++en
GtLv4FlfOaiTD5Lau8Y+D1ZxsmZmKjpaZktfON57L3Ip3/VyIHQoSYixSCLsDdUT/p1kV1ndwTfB
ujUagRcAHWn+znsKGoBtDFb2gH7JTuLTi/F+9UIhkIorei2zsdOZgKkEUHqS1/dVwc3T4FPo5w4i
UIXXfT8s8sGcnJ1hOzvHGjjd0huiLF4HHQY8gh7RQe0ajAtWCHctaFcT07UdKYQBA9DaIEbeMEkp
yePsYujJFSVXFVrbJDHH+2L+1nfasrfrtthq3sEoNPls8tcvcAE5dHnvrvKOgNCbQNfcu6qwHqaC
CxkUrDrXhv1DMOdLlqreOx2f8V1Sg+NK+Hrj2YBgZPItGZEYYAwH9ERIb6TT/HeWrVwTWhCU9FtR
Eg6WDxrM5YLORWE/UAYsV9V1b5qKv6dWhqbaquZw6ZoKTJy3Q4gYMLr/gV6AHr2T7xA+E3214GYG
sQpvXHxKGl6MAqIiAbzOQS6kM/87xiY9QFyPsjm6NxCSbEZGQrSQOBa0oD+29bzEgSGQlEeohTAP
3sx0GzWUzdbCbUcCt9duc3dEjpYc7IUjnZXr52VxriaQPmZ3dR1mQ/fDKhijV77/K2mst6FJif4F
ZbRh+HXVZzPZxtPSBLEh6r05gkSyMLGWLG3BnECYoOUNH3r+nIk4ZuywHCLldrgXK4UZL75ADDrT
gTHZiVBVJzTRmnLsd14GOqFF4ZUnxkOL08SMDikZjvuaqSqidE5FhFzdc0Lrl1d34tAadeQ3e4v3
Nc4oVgy2CJwid/HYPDSubA5pRQSxSn6mpZeeI0W3udKIBovn726feWE7e0gsvIkvoKJZ9vLZJi33
S0ubotORrNW0kza1kdmbNsnHQybG3/NUVaGeWZex8+dd0hMAmU7NVpWLtoJxmiNby6Ownpuqsr/c
8dVJ8rfexeEyJr6NpI5d00LdsM3F+Kv3C/VYpuqJYa1HXC+HmdL0z93CSdnSxUcCfs/LLmgeTqKa
gomTdDsVyLIi/aQ7ctvXeU2SifQDF8f1xgcUt+mV+lnY3yVExWcRlyDaO1aV4n4GCbkXy6zT2hSv
Zvc4kJ8FoxQwWuIPNVjomXPiD53IVt3HNiM9pDgzaHQBTegeZgULMxELPT3FnauvKisCghPQe6Gs
mg+N7M7QzA0HQMoY7QSn7S1luhnGzvSNYcZbYtU1yQccp0dkglwfH5VHEngl+ndS2b3t4kgHGa47
bvs83XXEOLjmVHLzOx1UvUXS6MUtPWMc3yI/ejNdnK22o33RFEXPAv0tbElACCyPGQPKEBL1mIIi
I4mSy+jnoT2qI0xu86HSx+IoSz5Wt2EIWK7d9NTNAgdjk5N16mRbUJtdxbAkq23OnhQbebMOQTFi
79lrr3YTn7y6xWOJ4vokjJxDmDkGk8QbjYIBHKHdHZpWkjmHGnXnVuKVrsObmTDYmrsyFCZDxykj
maXKzJ/xrAJm3vca9BGwskQV13pOWC/rOcE2R3fQnjjmPIxcRlvcuQhfuY2TTvvpk3VujdqLL9Kr
NEm5Xbr+XmBv6ZceNAkknhhGFTfN8pbV3LyWgVRKgsYgDbZ7Y9eBpIhdI5g8NjPXxvXQrgbqHorh
YOooOYUnr5VMNt3q3CVE/aQBIt2ICphQn487oZXdTjnrML37IFGZVgrciFNr67+SnjqDsMFDqjXp
3nbljoxZLLKdJ442OO7QLiqEkuQYbl28iQ8kA6NMt/NvExPetf+gb11DRPdMRpawh0u2ddfcLqju
yDuoFbbxm6abb7zKedv5C2u1rsnXzoa/78JuhG++HxRFZFuVHBtFTCqUnZ64vdZWNv5zzFxHgc1l
ixgHPXfBCH70zDsLW9rGyxJ2wVpqjP8zKtLRyB6r2qBrQsdLAALOCn1XLIQMtr6DYI0ZfUdae6dM
nbOdTtB4YpzFFIFXta2v1vOrg4OMlAQk7zLYL1yfBsA2kW5mB1YjzgfYOwWk73HQj2zeXBlmH5Bk
34dEd5WUZgemb/HZN3HcF0NDAaMZv8hogyCso4Fj0hpMNz54Nh4bOQWyVPYmJdZ9V2O3Yc+JyTiX
dmgicITevYSkqjE9XJfO3AV8JLqrWVsfk8G1kljtefGLFL2W/VF62Cxm/EIvNMVFYBA3gPmRbxum
PhuVcjfiQ2IH8f2HdKA4ha917Lk5AtBngMjy6lm0VokkPlnuRrGu37nvbWurVnvXaYnJGKunxrRp
y2bAwEllfi1kd5qc2g7tpp8pjokEpmN6SXsKdtuOgQ43QdM8amKsg7x0451N0Ogm4ZjSOU1K+Lz7
oHPG2EZay1yDj7xIWbmLOom4CKtX1RTOZYmSq1ks32sNgnOla9ZZHwNpBI3XVQePeEvGyDY562m2
7yJUoD7mBtxP2Y8pBYmex2hOnYmMitw3zpbeOwQd11c/Vkhv/MKBnDozu88ZqQ3NxUlQ1XXNnZyc
Jsw6c09bhfOHi47WcLrvCMCpqrGHzsRJHFtRPYNQj0I9NhHboQbrYbLfjdkChD1r95bLkzO1Nzzj
CdTte5f4RyN23+eqojGaxWioKgTWlSFhirKMTjo+Aj81d4ok+8VMYl7phdBkutAwRnNvKWB4LVxm
XRcu8gM5z3xqCS2IOMFwcHhrPSvddwbbqtGrPUvjT2LRrcdcL84tCP0N9dLR7FffeV06J8uuD/IU
Y5vYA8f6abued0HfCNuS+PIUX8+zlqovMm4aXLGkXyXak0IS+hrbTrFP4i9wAmJHkup0Bzj2zNyW
aNTTAqOXTI53n54JzayrWPzkgtMO1SfRr9SuJLi05Hg2y5viU/ucU6RiU1b+lqFI1YXPfN46QkdX
0aD/6V3u6dhrNgb8312Oq4Te6I6OPpcSmXgCUFzeGvLYOsmh9gZJiAHpqUyyfxoOI8VRM2iQOqyM
jeq+yRoHhF0HUucmjcvWD4yZ62jxn9wYbrEEmkREO/sA0OnK0meIst2TJnAU+5Nv4eW3wyqtwiTV
yi8jJbRZ6dzaddNQ4ZaoRwruZM7AK0KDWeWEPy+5tr2Rv/TYw6Cd8v+vdQ1Y3EROpGZE2FNMO2xL
Qa3M+7I1uLuDhfY1qi+92mcugrW5uwIAfB4SpFoc9+VeCMyAGfHTXcG2Olf9dRqXd7MuYIEZw51C
QLxLDEhB6Hy3eVWuhVVHCC6EDJs9mTEA+uq4mx8NZY5bbAivhdtaO4fD/YTrYNfaM+IQRpCTqp0d
3e1pPxQS341jfMd+nIVxNI5HLTdgkuo/O48sY9stfqfoSuI2TS66UleDwzZVZqbRaDW6o4rUi5/p
zrm1+iWIs3X6bRJAQl1wVxojxVjR5AwDyE8mQ+9S190vZGBOiNApRCGPHpE3OzW1PMw8oMFkkJSB
X9bNpUnjLZHvr2T6JKHPOrCbLMfc6ULpF2QRbc/UUTV+hcECVX/uWiGN2k3SJd9bZyXRaiihoQc/
xz3+i065JyY8OIdcl1pHo8Rao6Qlr42PTf3qEv1bN0nr6Eo4tvIsIiuhmOMIAzQFtEYc5IrFpPYH
bDRG9mTN1tmw5mY3khQU0oPAwBqhMNGnsjqLDO7RPKCEyASH80pvkBszaa57A/hF+c2okl+LwdMV
5szxmFT1fGIE4aWfhmGndBz6O8mQCdgSdxsSTx2lbW3d+3gsWI4OkMadTUnx1rg3qRf/hVIypq8b
8d2hPxDXkuJ+rrEktFfNe0mILQrR/KEi04eHEsb1qbmhz2CTF5vb98tKQbt9dXuA1hQNRIN6Toce
Wnts2gq5gRbjvlofGrvRT9X6cPuWxZucS2PMt/jjjFO9PsT5aLEdtfG94zjp3rBidLS5/4D3Jzre
flu3voTbQ40G4wRZ+s+LEL2QJKVADJ3caOHPeLh99Z++BWwH7gysmbu+NkEo1qlzPytR6sfbN7cf
T2v8e6baX6LVmbujLkNnuVA4rS/29pWpkmtOmb+DjWsWf/2pxtCXy14eCS0zToUcECatX5kpmFrd
0LOtNaTeCSmDWqdvLjEm8UPf48V0e8MKZk30yNHKsGHhOVXrw+0rn/7cX18RhVHf/kZPAWCEBhSu
wBnR41DNAnlcCVhmBzxHiWoMmCwgBV9WoYi5/rtp6jiA8jGhpgSwoGRQlQ38MISffz1M6OZy3pt/
/lCxo3CVMCLhrPugtdl4imB+Ukbylb8+/PlZSbV+IJ9ge+PR9o4+nm4PuaYwyHnJy0SkDfFG+pNc
wZp0/yoc6Uzm60ElgTGBKfvzoEMdOVFkw/DzycL0hOwQ2zrJUfcbCMhaVh9mtue/ELcuNToXNLop
q4VYB3YM7aGHivP2rZYJwJQrwtJaO4RpAf0640486s47Q6jxJFDDw/NJ7iazGk9qfbj93Ksy9JZZ
onDUeYuN5p/QbtidwNb8lXTW5D4CHC3rsQEW73p6Ial6OGWTnXeHOkmHk+Z6KaqoEQqe/Ccp9/ZV
vrLLMrKooD+Wj7cf8fvTk+/jBVxGsld1syPQduhO9Yrlo1tnbmacDntZuScTpAbmghiPSAd2989D
uf7SzurR8d1++GCuz6Ajxjgl/4u988qOVNuyaFeqA9TAc/gN76WQTeUPQ+nwngMcWl8T8tl7q+7r
QP0wFJFKKYQ9e++15pp/YD1/CqkyKOzL60aDsY2ho0FYUb6UDucdiSsYK7FzhB63SW9AHapTJhWF
Dqs5JMci6t581MhMRYn0iQz7az/W3YrQAfoiMxy0pjvrJdZxSLVrgItQNB5o52DWjKeQ7R2iw9ZD
WaN0cYIP4ZX3MGrgePcOAB/jubb8d5UXA9kdOxKyCdGt0a0rABm2UXfXqLOBSbjuj0R7BmBSb8c8
8teuI96UE16sxM52ktU6RpLB3+XqRx6P2V5wHZNd4ZOLmt0yzUaeHq702R6Dw4ii4ZDYgblxxQlS
erItrewtFIzG7Y4uKjalTvqzeClErNVkz2UlLGTb3S+WdPIoHValWvoWE2qwchPul6hmM+VsoFxC
WZ/b5UwGVtiVehINPfmQlPxYoQmoFNDbrRHzQU4S4C5pCneVDf1K71zIItaPOesdrTb1hOvjkDK1
D1vnvCCSwOOqIhU0GINNP6CHJ3/lU8ve2tybNk7jais/o+AyRbWSbqrtysE7tn7CFC5BD5yS13b1
iuaYJv2bX/TXvinVqS4pz7AaWAivavnYSnSEmvVaY90oJYvlfNDeSywoGgggUrfmKrMgBAI6A+QF
XG1OsS0/CBfsVlBndtkpL5r32MkkvieX3oZmHhmxf0gor6joTG9bFiO87uEt6YbmhU7WyjUH5n9o
5P2MEKQ6yO5j6HgbmC07hywD9MfGuPUM+aV3BMu9mgZU534ysMm+ub38QPqJ8cmLvnWTFwMy03zE
ChwMLZRopIbiGzv83cySrcg8FJvkHHtWuQ978we60+cYecXsdAvD4HGCQrsZJX1P33D2nU8DZIbS
j+4Y7xu0f2lukzrBeIOVTAl3OXAfiuEQ6HidnZ6QBav0QKjYA7zWsEH/N4Y/MaE4K4sFObOFubvW
36caCalhpgiAJZWdTjCAUWYXZSf1xmr9VyqEcUVsUwm6iXZL+5VewddhJKErnHOdcCVRLFk8SqK4
fESpR+Zd1eoHSzANUdFr3zB4b7FhICqb6cFFdM6Nx+ZpMvnDUwa2LME/Jkt0OyChBgVpTyO0xgBV
kvNtpcnWMdGWNFcuLc4ux74lKpdo650PG4jMoZBPZY4bdbTGN93I7V3Yd18DTWYbzdEzantOszaJ
6FwkLHxKbRdFxUfIgaEOdzZlGNm7BPX0WlIxtkS+NEWNRl8RDoXAmSFUHryQEI5IHBfqzvDA/xhO
dOXiWs2jjAxFxdYWKlv3uXeEDFAhX0Pi4pFC9mQ/Voj5NxbAn7m1FdGLsU56LT5nM9RlRpZSnjsP
lVlhlk0Ie5G0+hSGD1Q0X5UttFNQORUaU+JMYmRJUWbcjUD/gmX0K41tAs5DTEtDdayEEZ65tyLW
7fYs4rZR07lbbaS0i3BjbSK0eZJn795Bejnbw14iBiuUJj8wRMerIALJ0Y/IPAG0Ywi23J3ItO+O
nSMz7fVfzUBa3zQab2U8TLvInLk0dv7iDpgIAZSQJBakcuvZvrvLgxGcdE//GbE996zZkkSje+VG
efVAJkRWqFMVua9D2pmPOuEZ27bkzAuQFB/LsoXypbmfRVu+FmO2Sb0Ol3+NXDoU9aF2CBcqUqff
xKo4EFDpQ20Lky3O0K0V8jjFNULue9TvRKcupuXcuGGRPh1T3JiW5HfTmqS4vEXZm9PHxOg19Zs5
JcFJm0l2fog60Iint6EXJXESOFpJrTk2pksuvEWL1gTx06hDNstTY/8trWJSv4Vt7g2Em/RD8r1S
8bVPQ+TMLD9tMuC8SH0LyVkE9zsChO3dFxae73pkabSxxj2JbQSoRA2CxA7xVR5e4xiotO6/y0CR
0d1l+KXH4S0KKrrJ3gk6P8VIBSHPU94zlBgiHglSMRW6cuYxFHxORalcfpZZ/14zOZj5KGi8+s+4
HMjEaYwnTD8F3RENrH7QrPMyHC69Lh/aPPtJM9DuXXzgCPZ6eybYBvRxW3Inj8n83vIPyyaeBYX5
DJ4gFvKNvia2holVyrKpaxankpuuyCPaYgq7Y+zat0HhPfCbJ/J6SEd31iBSTlmPP8EtWTMsG8g0
8vdXKuiCWb4RY7ELDNANeCl94o1MRitS688qsMM9iru1wMAgYz3cxvQkGdNBLWb8SfAqI7/QLqeT
Z7fjIQvSa57x4PH96iEaeYz7CTFg62JoRlis9jHVdcUKPx5PxBKhyaNxu8lK1q88JFtWKDPGFWOt
mbQlmUi8XyPA2hOVS1Ev7jXt++0kGU/G6dMQdC7+o9w/WdiZT24/57PEgN4lncIcNBdZjsnRm1nT
bltjLumcgbT1slihQa22Ss/yszWJ7DzhFz7b4UBHhPIqVDG4m8HtfIxreIzJB+baM9sEfQvLTvJ3
gCz/YzOAtqabPr9GMgtCd9cThHoukBiexxmXlCXGz4VIrQTXdmazgFOI07d0y36EOtSOTnPJcS8B
eywvKfWqlat1h0aRHbMcLS+I/3a0vH4a9hjvL/Xo1RuB12Q9NUm6QfKiaNjHuD4o/tbx/KvssaB3
HhJpxu5AaHjX81jbW7abH5LAwT3AsvCfG6tgqdiaMa3c5cvlXxQGzMCkXgBykZ+jDpFpX8S3Iqo+
Fsi30kn1gxbYXLVi8Hb/8l7nttceKgcXKpWfO3XhbjR7Bqqc3Qv2ePmKeXR3lMXbMOcycOe0Tnkf
ciWQyjDrGRZU8LKBRAK5eJop/VHQbXwrpzczVxF/IBQ7yWji3iiBJw1tfDZ7bZ8U9Knxs1ori37e
SWv32OdD2JINvTxr9PDbw7enrcey3gZ/sjK9hnNsXuovGy+W/s6ElwJ9wDx1sfhZKrqkPNaPcJZj
aUUsw1nCFTHnTjkvwz3gjJQtI22DWdPBwA769tgSwSArUlENl5DL3wjvheM9b3yklAcDlvpYQGqB
zjjmW/xAv0jphuCckP2wbPx/fGXVvrO2PM5RgHmkm8TyllrB39UikF2y1K0OG4XvXV8PyF4OnUt+
x1wj5nO16OOVBIhHH3c5EOHMsvlN0W4bz8XGSJ89YpHGEJ8leVVi2hFNgeYUBW/HCIgGZT5q+2kG
5IfJRD/Vrw6/BcJhVfZ7qWxc1jNHvwqeAt8vdsvvGRbqzbDge4iMtHeBNdw7MTHO8Qg9zlGGWY7d
8WF7G1cdxpKlENLAOvRp+WWx7CM9ReoSO6xbMbWtkzmgY2GS1zOFfHlp4+jf4zU4dnOR1/Mdm8DS
IQFMNjdKa64F/agmS9smDq9voTR1EYMn0dMUtuQ311RPyZS0u4WnDSqxOoGfAE2wvB6J4d7HTcy+
6Et59jLg1BVthUWCMy589eXLcj4/GxxSuKJ6VL58uKj+gu+oOS6fFMXfHO5jdlev5RD2IHwYo1TU
xyTPMJz1dyG/pNQVkBf3sPzIfwG5L6/1FAvI/LsZVdV4zdiY7cgH/efrvrfadWFPd02mX6PQ2rsD
SKy2V5xm5nx2cYYQLBBNmMjH+eYyv9fYbr3ymEJslr/Y9iRq5mU/JFr7ZcKuTeQaXJS5SI8uBWKc
k5dJ99S1pJcMsMOWa3P5iL2qcYUq4uXQgrC2zMW3ADl+NrdH2lqFe3dupcyvAhX/AITabxcUecD4
cG1HQUv0UE97YP5Yy0WzvFw20/wPg4wk6eb03JdPPiqt3lmWeSHy9BbaGeoSjm4CDR2fhiIM0tql
kKhW/SCPcPMJk7C45HPMhHTQv/AE02Cd5BmS5gZUzi6rq2dL4vbwU3kzCmOG2AfAvlCij/RaVnCu
rn2sP7KCoBnJncvMumzT9GiGY7IqQLrQvq6NiGtQO5kle9Ws+u8Vfc0VIeRPojK/JJ374WbiVleG
v6GiRC5e4evyHOeSJdO0h4LJ41zvTqAUzq1XfTgEaG9qR38C4kaANVrxtSLDbdXmX0PfxAbQm4Bj
q3hdEN1Kp0Rf9ZZI93Vsv0p1turgWiLYLE1n2MSmvJHl+rVsM2629lUOOFux/nynHd8+9fQq+wwz
0BippyzQDx3rMWShaM1VcfTgO288geerydwrbfpHkQQ4mu6GR9BsZQMHGd34YZytinGFLUsorNQm
hTGLVBYq3QAoqPzOFQmaWmNRZsYBNCgdm1qbmM1atMgfmBaA9a0dIpms4ghRRn4r9UfHC+zvxIuR
NaPmEU/JGrUnPVcM+ltoaw8+jYstGU9kfg/dL8NnXV9H/X2sIa+0pebvlouRprM8zInzY9Ho+8EV
v5MNfKILp/VyQ0nH0DzW6ogMAUWB6owHI5u0nR8V/mnMyT/+f63nknb7n7Se2PKNv9J63n4O//VR
Num/cXB//6e/Q+SN/xYIRgXxvwYU3EXZ+XeIPGmzuD90AmztGSE/K0H/hsO1weEaDiIg3UVgIdxZ
Fvw30aet/zd0ecvxf0feWkhF/wCN/yuIvMGf828SdLHIrlHPO5gvhev+ASJv9G7d63pYHpUeZg+9
nnVPgUmyETq6QaIImYyAlCaf3LQw+OW4KU5a9OC/E47/TwW/Mefg/qsQfv4UwjcQQAv2Bdz8fxee
9jTQp1oYxbHIgG9UTvBM5+Y6od28OROln8qbawMzalYkuaGhkSbXUY1VEeynKVnZJlFm/3Ic/zdh
9p+iex3XRlxreroHrt4Sf9gxjWaZXiX04miqChhgxj1Fl0wIssz7kXeJ/kgi9aEuWx7nVvjNZia4
ljDuN4aYUYbaEwFK3lYWg9xbjkOTJkO85vkTCB/dhLSgawNG1BpBQtmF+PkD2hBec9CG9jCYBuVo
OL7+9V9kzEr+P+xkR8cRCpTT9YRh/2En14zkQS80xVGHPXS2vBGBU1Q2W8bYa6vy7YOJ837fpqN5
MCp7n9Jg4bbkQpW50Ht8iUsPkqMp3gNT97f/4bNxqv/ps3Gis8Ynd/nPMngC+ZJmEF7Oumh4mgn4
VLnZscRkug/JaFi1KAKBtdcfDg6eU+aYPNCGmkZkNNJ2TKeHXHsICbP6T5/rTycmwl9adlgTXF/n
QP3BHZGQG1yZbeMf7PRYdwRtWjqNSEdTDfO24kKEyEpFnb+dDFKrTNqHVT5gZypqWsvOZFxzHGN/
vavAXf9hV6GZsVxhon/gWJqIvv8NX61aVC1hMPaAnIxhR8tIO7vYw3VTaFect80zwQipaYX3esiS
F9SiuE3HaD3Zboz/smdxFFTjrbBLoj97jSXKiNdcWeQak7D13tB49IDpXPF2T6sMfSqEZfuFsYBx
gb9wsqW9w9CEGW58SATKjFErndWEG3ATj9pWidHa9oH6VkpITwKCCCrQ8mK3Xk9DpD06VvkRdQwQ
4aBlKyrQg6W1N3R+NIVLiAcNummlfsVJbW71yJXY/qt+Q6I0wlBJz9z1wVhMPiU0eL1+o0zx8te7
17T/fJ14jmHwPtc9/kPT/sMOLjBohUneyYM5sEAE9HsDLYC+2ffPZmI1xwTP9iqtEU+NwQgfxJ7O
U1oUj0lUPGqSegRjFV18pENnn1Ed6Xxqp2p2kJI/hqjkb1d1cIb6EJyjwPte1Um8R1bls3/xWLr2
QFauVn0EHc3USPhMVU1yfwPTOzFNfUwF4m8V9Uc0EfpNa9gsX6V+GNKFl4+974J5iJSLMtyIHpZN
Fvk3I8BdPpTEtUm3PKO7euIwSvpj4wiFyTFeekz2d9IyQJsxX+1y8AHpZLxMEL9JfYse/KSqV2B2
kSPSVdlgonPNEvEYEtt9pTvN2jDm/DZwhTv6T8WxKhLcrlMKc7VCW+t8U9IsNuNohFfSxfXdNMns
yLhxo7sy2XFxx4xfmxSgQGtf3CHcJJfUKLuLK/j0HcbcqxHDXiSb4J4n70pjkYSjiHRWYwI73PTG
DROkiWDw5nqz37nWNn3ViI1hFv5liGqkag6Tqkwf5952ZeBeT1Gt6sAxKSjKM5QYRY8ybi8yZubV
kQmlRfZ4aed+bi6tQ9oGn0Xfv4qqpKkzHyM3i5p1HVnGxhvajuW9/uFEvnEKAYCsRhLXYMfRu8m1
G1OuYgvCwoO1OR0Jdo/vmFbPeZdblwgf4T3Q+viuJ+DrSr0m5Qr3kabVxrMsYNeZgWB0M4L2Mt3w
4jAAvaFyU7dB42xhbEhnN6PdSf6fTcurvvsEdB1Li9WjrLqv8WybbkcmxsqXLXATe+2nznhSnhjW
luIpn9C53AriVfglWXKx5w2kY3JAh+iWIqMnKr6L1nDuuM2K8SkZCmR7DnLpUY/CXUINxNybLPrC
bUjsjKzpERyN/hjQMYIJFbNWlZ9oWNWjzLXxse/yN0Z1QHs6iyyp0Xqy9Vp7iNGAL68sW38pppGd
bMCiVwrKX9X6J4eQMRn63sOycShCj77IgHbM701+IX7/Q0qS+brrB2h083tREuNwnapxD9pquizf
bPnA6B1RILbIY4GUDMN/FbYE486bLJ8EQbRksiwvVc3NtLGi8Wo3YJ3n77Axm9CgME6tRV647oto
b5pp+JwWkbcPUwaC3GC0p2WjM+eKMhBl+vwdkdDlIROogq2K8tpyH5dNRwV5QtP8fXmVN2K68edt
RhaOJFb2mEFo/D8vG5BhH1BgCmTQc4SI7MYZSwBKwOvsbZPlRPiNdQVQbOhWzuh3z2HhbXnAQnKu
aNZKy38zCJ1jgNYOz5hbMcGEbxU+0kPkeOpAbhnERpdI+k7OlBS/1W4Sx/wKngk2UEJzP0QNksn9
Qaczfu0UJ7He09TLnDfDaSHUlAxBjNmIJmu0ZRTc37NS+o8N9C3P/AoMoX9kbhlI9Sbd7my7cu9F
UXNwaTIUBXY2yhnSUnxnk+C5OWfEao1cF1sAQisHD8/RyRwmBiS5buPcucgGg3LsNc0+RW6+DQkX
WCuBbtyvB8Lncjj74aCDcEpSlBRV/Mvk1rbzq8HmziUBig/cJxpTuGtjP5UYpSN6MnkzBnew0l87
SxJFxs33kCPcLRopbiX+USDcsIN02i16BZ0Hp8Ir1bJaceuqH92ouCMHfQlG9EFDiDZxdKLgBA21
2GSZH20DEV6zCA3bsjcze9KOsD9XhmNaxyq1SeJO3h0pu0cGipsEFN7v+xNCfutFcS437Reha9Wd
J9Utt6bh7BPvvjbE+OzNgYnSOY/UIfsp412W7kQDWSP9iGH8arf2tGNyd5MmeEs5cJNAIw3umCF/
W2EMsRN8hYJBi0FwBPNppmTZ9OzCIb3EYetvi4IhJQTDlT4OPkOKWEMBQpO+BYEXoeDj+D2KMB7O
XYj1p5rGVaoH3rZWqbYWkXdwspJkZhIGJUth+p0APG1Quyw0LLWbyEPfwHMrATsWGL404xti4Ib1
qtzSbMAeWeBeSnpitce4i5BG0PKLxHCxw61lFNPNgKFSlIkGO/eg4IpgeInUgSZneqA3d5ukKHYU
ZBlU/TnBU4sQmOAKSft3soRZrozBi24R4IGG+TkN1caWOIk4HbW3UIZiE42k/8ne2zDYnx5FfW+c
xDgFbRzuvGqs+PWEWWHo5MHaT2cxNil4dlrc42BkD3ouXMgo0zUmhCIMouGY1rlzqkTOCjzkyaoq
YCPRvA4ASsK8oKGhj1EVnLm31kNI0N91xB8bNKrJAWratc7M8qb7P6OBtL0gsL6wqHGOqdP8jBNI
t7XuWket8x8MaXknR00NzhfQYWGWAJdCA//k2pNxLiDrQfGYE0bN1Nvr3dgAQqdf1Beu/UmmUfUR
e9Fbnw4OGp5GrAcb6zpR0NraJevraMuwOcnghFit2os2c1Yi7tOjXrs3JuIe1NAVkzxCfFqmtKn7
aCR5udfwbFVVeax94n06rxQbRqrJSnhBc1w+vNaF7b2S/rUMK41pKUAwR8GO7JjzXP083U8QtmEa
v6DubbgN9PEsGeXpL+yIhmTyUUdKu3Zpy/SRPas1BF8lgK9aO87PYwTczk9kADKtX9eyp4lm1Q9Z
0zeHsd21rVYdy77qwWv9bJyivAKnQXEXNL+qCTnCgND8mDgY+af6CENK24mwbA74tq0TD7ViCwiN
2YwxcxtCYGFR6qEaaLkVwiJ8N/sKn5XiT8DLSMaIVmpH2jpcNPyMLkBhWRRGDY6yP1oSETMqdAJn
Ztm2hSoV1Sasm7Dj2RP6/m7I3At5klu8hdolA2a7mRr4FbKFNTwwvmJUHyfuz8yOp0d0iiaUsaOJ
7n3fkAiV2UrQ95cmgleBR55exapHeNf6ffYih43UarENq6Y+D8PGKyPrpZEGehtCw0dZvgfTADg7
9l9MCVs/nsgbhT685uOg2PCLZidckdDXY3Ls4MAIlJc8NbBsZKusz77XSGSYRfkGIEoMapCnkq6v
zlnM78kcLl2IpTyauuTmth5rUwsflwY8bLO8ZI49XniysIt7wfiHZxTgjvFZ5vkx1cg7qAf3isNv
OFeuw1RVucGVZaq58cw0/wKf8BH2ZP/T8hB+tjo6zGpckz6U0gUmVcKcwx78Vsqt3psnkgi4QHhn
iZ0QJvibegJOk2Rxhedy/pcli8KU1bkB2bOycy9aZ0U8XBoJmFXqDNaKvBvOrqdIG4gok+zG5KUW
/PANkySeodJ3sZN/bSjIzjBloGPNXy0bL8IPN+ieRFVdaoiEdVsDCpljb+vt0/ItbZyeEDxp+3Hy
fyHZA0qhq5vmJBbBk675e1NkHL26rwOMnh4jfcovTCMrbEp6mT2IKf7Q60TtNP1mUNIBQXscM9d9
1EBiD2VQPemZ6RxqOjjoUlT1tLwnnbEBvNXTtq8s+M26Nk+jo+apJIZCdF39uLwK0BieMJskq+Vl
eHAY6e04jUmZc8FNu8Kptpwy1h2Uh3VXKSghREF0vplzrRq6LcfaokU+Qnq/6UN3kXpYPxM8jtrc
evIAApyYfOUH2+bjMOCuL8JPX41g8C5GJ47CHryNrYOo08PIALRm6E+RC+Oy5QMGnW+jRyJ3PTbD
La2pYWXK+fJBfm1W3oFyo7yg9Csw/xBs4mjag9H6+klNun4aphL3xPLaq+wZ0QFrSWBBSSiQzprC
fmTmGV4SmmgnWwuf6Ng3+8kaxbmKGPX0LOzkME6nZUMvF1/AP19HCiUu+rZpa7KfeWQq92dstGrr
ks7ikc8HyfieIVQkXRtjDOvyHj1bhPuwol8/NsnZI596P7b1zQwmLG6x80Uji5llmF5sWDccx8JF
OkE46laG+cWUcNFK91vQ6AhJSFTSfTyEeR5f+lKPObDhXR8SoITxrYHR7HbmCys8KMnyNsZ8VGUg
vMpyEAyDlV06ngLCGZhaqPFrjbtyXZvJu6bbpHPrFoT3+MUtKL0a62ixRusDpoBMInH75P53Z7I/
vck7DKJ/1QpEhf30kevutHEZX6/Dl6jCUQOdptwXI/rniOij1QCBzmgHlHPdncXJezQ/YTJ72M8g
dd1EkVAfTCM5khFhNtFjWrgM1wJWuCbjEqNAVRkMTOAzFV40hJiD125aJKd6q3+W8ol1PrD+GgED
lBc4Z41nHBMLyIjTj4fettN91mvGAVcZOHEjPsd62ax1IX/amoc/3Ek/x3SqVron3pm2dEfYeGPA
Cl2EmXuk1YZeJiO5xiDHY75dLpvcwcHFhA1+zM924u9MZLuvybs0RKdvbdu5u/EIUrJJ12bJBEgr
KoFtX4diKhhVW5pGvK15SFztCTQ1rpS697YM4b6NvmQRP7d3cAjVqXgjkk3bBq6IV3U7+ti4MbY7
DdYaPIeAN5Gwxz3lUJkbvwJ2dTUExWbSeG5rwFLWXVp/ph9Wgr4fr3m9DusR8Ccd5KKauh/cOB64
DUUraKr+g8AztGIkj/0oL38Nzmivg8TB6Dv6ZLq41s2fRUBx59MBdRE2Z5FNfRVZr65ffWlknJ3i
ihLY9gMQ6P6QXEx86W1defd0jhLVi+ZrDK3wnUNy1bLgrcGluYqb+tOVHUott572LckVaxDXAWKq
VF853EMo2tOzDTBwBe2KhplnRTct8zddbDY3yIxEVHbaW8/tB2S+OCeqF9uq4vElgqrZmIY1q1WD
6NBlmr+f9Cd/uskqLvdMxap7jGzLAeqXSyj+hCx6FOWuue+RdFVlkF/6rIKHKV/JUdEvyHuqDadw
Sy1UsxPN5mzXXXOuGjvbOFlTrw2so0ciCL4WNI5Wg0CSbUKu5b7H/Qt6MExG7zGiQV1oLpOvY28r
/bPSB9ieoUecQOarQwJXu2YttU97cden2b1kxuvUQV8oDPBKWe87u3QAwZm9DDSVD+heMZtXQf1Q
1vEzKKKNNgXiwlEjKcShnxQAl9hCZdmKpMw3npzcs51y9R+9EdeF0XvdZnluhJr56ivHOrJQgKcA
ZSpt+fRwNe/CHYLXMil2ZaXePB/rI2lThNgqRAPQrpGnwnjbGEN6NzTyu4uRubUxYeKspnU86/aZ
2weY1XOxQgr20JftLdXyah0xNYtxNaN60IOAsqg+DC0eTUgOAmXYEdI2isxywmYzCz2M2UTg5l65
C7zpVTjM2B1a19N6+RJ1GBqclnkiXPGvQmYB3NSXsvB3pNbjFRhaYfzNO1BRU1aevcnqb2LKviU0
I04Ta8Bi1ZuOOC2vkV6CGYqjoztrB6plMD9vlpfLBn89Io3/85+DeSz/z+8eoM7t1BA9C7PYG9VA
zqv74aU1pGcbE+3W1Qi3UAVRI3XuH5r5G2b99VSKhKcJGkMfuAKSg/q0bPpEGTv1I6IGt/T1yGLt
EmQyxhSUs/R6kBXTGhljNQ4qMDl4CIrcytZZlX+qHLiZZrVEGkipnSYTeRmaZWpd4P9pA5zKjYYd
ttHpKajn2W4w5TtjCO/evmmD/Dn2+tdGFxYiCLQa+qzmwAi7GpvGPBNUtbH2lT94z7JhrOL3AkwH
WVo+A/yXyavQ3Y+ruMcCVLrpabCEukUqrjeOp7WbtKwA+AJ7qvsM40CkH8JOqzhwkk4G4+PJJoRs
NXU5pKhRy09QWaBJhPYzJtWiqtKTX04/ONget2zNOdpDIdB0EkUUM6c3h86/DdFEGohPbpUiCCKG
y+00bUkFqGwyAwRt3YzOiszCEqxTexWMic+1LPY+Z/JG0wti48qFsh9hSGm3mPHTL26eN/B8aTYQ
BgilmHnZJc2Km2WUGjRtMew81gjHrAv7u6/50zx+6L7jBt57U7fvp85+9ryo3HMJFIcA+esbwS/n
oki0TxRz1doWRn9DuZ7deERTKPlzAkccfYYVPZ6Z/48r/gOy0N0NYI/m5Bj0XbM2ucc8ZIHV40yD
Y9fo6lDbrfstLyxB6eVwXHUa6ZmMnvyRgU4vafJSUHtobgngNDWyYrzcng4SkvZ+Krh1KCsjvVLr
WlpzE+B4aIJ6Pe5pcbQnIAoQICLp3sI6zOgHlsZGc6V28YBzbVTr2xuK/V8YcQ4UlBDXa/AioVc8
pEZvvNBsQ8hG8nWW+3AsqeCUVUbPTQc3eH7l1YzjZN55t860jBV+eO3Q2LO0V5F0QI0AQ48qOGxy
nF6iL/e2vtilkg3yOg11+FUljndNmpLnkOZ+h5mtjvhdx667gfw2RiQcsaObM3+FHeMbNrzsUds1
Ve9dhya/iqSIQc37GePB8cx0sjxyz0Stlsi7mbufhPvCg8qAzNDxfUz0ljSWiIeUMQqo3vJJgjPF
1aELvNfTj7YmT8IOFvtYTYKNBMiKNTg8NNAmkgYlsjfG7RUFxrBJMOO42jQnkqjmIKX6iKKOJfrQ
GLelLYUqa8/YyH0y9E9CbqpdUZY8wjrxxa3SCm1xZJ2yGHKrqqodpl3OsZHkvTSc3mKSpw+YGJ85
WuroFvi/4rSfdoUpEZMIrGO+J00oQ/q0MzjBuEVkazfx13gzcBCWfH9kNe/kIqOvZoxUKx0mSNaR
9gfFcDQ+PJk/FE7b3KOJmJHCDburlqM/sXmkNaTi7B31ofzh5he+fglxxjjs3pOKiy8kNg7n3nXP
iZm4t0IN7yEqzEdZBxfclrRoBzclTo+RTarcB78CzJyaLgl1Yfsw0doOPSY29iDj3VTW0bmL5dPk
AlwXzg9wLtvCMWGXhRqL7cRW29Yq5kodC0etCdbHOQxay9sTqhluxqH7rsN2Pk+aQxxTP5aH/lA2
XbzPy1Feo7o3Ceqgk6ZN16EWxIKohpilqoq2S+cAr/kc/V3P9Jvi0HhDcexTFPOxID5EpewO27Zv
cS68j+ZVzTkzQfegzL45qT59hqYUo6ivTKj2xsat5yw1BVQijaryGmhryHXmySfQ/qDZMZALCk8c
kgSfSH0/tZT/tIqrd+72rML1ZAfUh9iO6aji+CQh4N5cjVkzi6QW2yspbw8xFtQVyUDjY9RyO7Sa
TrskjcYPNcPHwaEZMDbTVdiBgVRPpjuDImQbMpVYuxP7j4Ut0Y+lkGdZ+q/D6Nf7Gs/ZmpgZ69VD
G8aNh/9UdfCkAun3TFQS8zwGyc/eApxQZYmGJPaJkFfMG0r/IjuesB5RPvvI4BDbmW3sq2aKjqGM
1Bpx6Rb7j7obaEH3JdKu9YDB9eaOzIArFn5JR4xlWKEsHss320iii9MC0oHN5KN2IoNC5S2qe6Wl
d8GP2MRinBCjJyQwRjO/Zt2P3iGm/j+3HSwqx1fuuWTNOEMT57S6br8g7xxNlycA0vvCKY1rHLlv
em7LA/eqN0YV6LxJomjRsrK0MBBGAaFq6S+ZnH34bsjwVYO9Gv+HvfPYbh3bsuyv1Mh2IQveNLID
Q29EkZREdTAkXQnee3x9TjLy1Y0XkSPfqH51GBRDl6IBDs7ee6252iHyuDoQ5N0FCY0TX1o+bInq
XYGKNKpfqtG0k9hQ7JT7TSSzItdAEf2BHWFJ1ILdMZYizYlhcxlJF1KIcRvEZNgJ1ZZOakYWCaz5
ZhB+Uh89ftP5cL5Vsz8SibDUzJuoTdqlEWr9MtP0b4fkFok9SsNUqndaR2rYAKsAfa6/4ROZ6dNF
l3YqtQOWQ+Z5QDkADGXZNktVdL9Bajp5DXW3kipSTgQsU3k27oWYLV8oqoqbano3unIQfYM2w4gV
aupGF1NzbbVQAQomB1JMvImRQB3QubDTbpW5W6fBvIkSgDU+LQtbb1gweIGgwMhMQNjVSAvYvzT9
jHhSHVkI+vUdi1wPCOpXZUdgGyBZMN5oKVBfcn2ZZT+QuSKWwyHUTGkRpwzi+7y9yko0rPLBB58x
5IyYUtxfe+AYs8WSnDTGsa7q5gj1qDk+lp2UMxgdSrIyxiNDS/bqVWvmB+M+plZHqdlr45GEoHBl
wvq24xxRDx695Bje7xmR8E3ETW/n7aCvhlRiNkr0Rl+nPObne73om50aY09jG7utiR/yyjlJoe5k
VAphyJTVoAK1lGtep1wmVVEkjAq0/ZwH+n5oRwKeMnGfYCS0mjzbWkMSriui6Fese2BcLOjME2vz
Mi3mj9AgN1A0M+vcSdE+b2vx5itz7oYDfCtxlp665u4mhMWOBoW8hyaq8iVJccKmFNP3QZJDNxms
bZlruMZ11cA6hko1KzcE0waXugXoO4wT/K6OtKrYIMlJMb+mUCVryi8GKKnylpS0+jaCwpp1LG7g
78KDVAb+Xh0RYlYETag0UDY9Wz3Sx6TPZCCXIMqYHrAJhfxOJ7QT0MxOMp2dZa/AhM+qxrrEubW0
wtYZ2LvuxpR+Qp/JG0mqq2MlFkda9F6SyOXH2IvfWtB9aUVOGofVTJeS9jSthUtUEqI9tDSXHsfD
48jwASKpbDm8kugIgNUZ3vwAUDEHN0d8k1zVGsGlSTtj2eRqfcqpTKdQ9m1RmVoSKXBijdp7H7aS
I3HdsBnG17sgli4MwHGU5Mxzemq3BZ0tyj7GnYBKkFriLltXuL7seITggjVvfMkt7RtDCw8Rc7Fk
nylfZwi/bj7L8/KxCCtkfLHOsafTxvYLTk4EVa0RSfmqCnfKmWySNywsO8HQwMsYL2FBjkdOTs0+
VOSXpDrpzP/PeqJFF6sG/B3mkbQMYwJ9J4LKN+pQliJtAe4+flbuHoXHPWJ0YBfcfwwnFZlVBFUv
01ouCVFsrZWHLvu3BDnPh1epBjI8IsF4yPk7o2Ry/5AP/3E3Yay9HqY9zWbkz/ebh3j4oe7/Q+nc
RVw9CkxOLqc8TIq76tvUaCbTLjHuEMLH/TzSI7IzlJiwIiFd++CRNvkg/deNZRJzDn13K4E+WTdK
9ytpswpQxMQTPPTpD+r1456UFNi6LP31D+1wf5fv/3H3oeR/KPsrg9UobLTMZa5cbn6Lkh8//r7R
jDDyqoRZbXTX2T+e4PGEfzzV/32sVi2QA0GxyijAZidNUt/TxuHl8WvJ47HHEySPrNjHS/jLEyYl
4izEjC8VPdJNoQ8I5B/OgT9+vj8YhMJMr7lGO9MjDTfTe7LNXZz+0NU/7v3+0Q8FNqpB+4d8/ffj
j4//L7/7+8ffv6cw5iHY8l51Px5MAw3+8l0I/niG8Pe3+PhZEMhNg8oQbDj4RQaXEekZ5HFtUqL0
FKfVMgQZVrIcBtOidXh+/IKgflpyU65HYyybrSVl+Kfuz2vMOUfH4+5Dzfv4P497Umhi/Yrbr98P
PR43sQn+YSVoLLMBl1Osfz/d4zf+eM6C3HpbLdHPZXc3Nx28dhPf/diPe4+bx//oYJ2TdtZhyCnP
QGKAPZYA//HspSQccVqlVYbnCRenHCjp+vE1hw+p+u+vNU0W/f2kepxO2DyqzeOGOFlcSPqUMCWJ
yCoMhnFTlfm4kWnP09Tjx983j8eycKYyFOiaJ60PZyzNoPDe30gQc5I8biajJrAnqUGKzCYs9LhH
6oReIMXSbKNzAZ2ArikkejWpFwagOeTltPsscfLMzMBwoaHYMi+C2cE29PVlnOUjl2isilWFITu8
kqL0rCS0YIfRmxjl27TOYWmSTSY005INmrw1NUp8CYTURIUHjqAnFkI+ZnJsLuQp+WVa1DsMwq96
wR/M2vtkkXNayItXE6NED57Syf0wWDaKsicDgFIJwXsSkN9HF/RFrrRjK8fBLlADjHT3ZnPkA1HR
w43BC7QH25iaT3pxzMoZjNoIwJLS55vhCdFk2E3TTl7r0/2fKpXuZuth18kQtST62teVva+Cc1C6
/XifDXctnj49PoqGtVUnUjno1vVtxYy0m1yt6V7VtH6iY7bs/KskBnhHJ/Or1F5bnQjvorXWTZB8
sVq7DAF5P0G0jAUTvVY1fc0z03s14+tmMGtOlmkHpXaVB+NDEJdik8XOaLRfZsucZbIMwQadr9h+
g98km5jghDLFApfxSMVPpYF7irpExaoveh09oD3UtfcqAsQyQOu2JXlcF4gtYiY3fUZt6ftPkck8
kYTXZUgyhm2QsetYrpJCwWSaQ0PGNOXFQANVbWFNokeZKd2kFqmDeU4BNkgKn1xDJbbx5X6NVxvU
WzOFizJMmZ9b0q3Ql7JFmaVkbPHLGm9i75+i9pDjD/UA2mH9IcMM1HPmtorTU9OmGIpdtl8MAiFf
qoq09BHb2GNVdUys7s4MOdpbtXKeWtkijg/0LtqIZ1pUe947oPwpQlEcUVcZEZ/ePfAm1mBulnr+
wtn5I7VuO9MnjRsG3Gzw12rAwSVJ8sqfSbZrlHA59xEBNZ34SQHRcMrKUu1ybMcu+0NSMGlwjQu/
LV+nFppoWUSfUXmPWjehc4kErpGvU/GGpefJ0H75uu9qw6ZMwASAgPSh0oqy58vZxBAl85f1qK4g
PI6OiHJnIQpVsmjDdrzKaQfNVRAmj12yvMzDXHTrquhXcTDCyICicCE7BVWSmMMKA+5kZpkGF1Zq
TkzVF/O9bHg8FOD5rbtBehbzSeAqpFleU8032Ze1fTa3oO1iwr9jlXbBHMjGGn+6ASUgrJig++KC
uSKCTs2/jKiL1xZFol1UOSeoEhk0DzQJuY8qE37HjlMt85NKJOU5JOC2qIEsCROGeno45K6j8UPX
gl4JP5BOZ6LpL+M4xYe+jK9cKPrL46bFTjo24jkuduCT5nNcKb8qWM7UWP5wMSDiuLEYcCmcv0nN
6TZyNERPkQJlc8iIRPBl1qrUWsGpu58mQvQchMYmVJVdwWDW7LV+W80aM4IWb3NmPCutYjyPUkT+
ydw/iZ18rvL6K4S+w/+a6FVPSn7U1bamUJcGQgwThVWjRmxTSKMrgb4l/LdegkhTDhKVXV/k7Rbh
9wdtZogQtBHp+0HiSHOVaIH4JStjk93/UHukOHEUDBeEHi3+LbLVJNNi61SyLUzFfaWb6l6TJ3Wf
y8gVR3QNC12YdM7kWMP6Dai0IE0iCkIJpKx6qvqe6ZIejB7tKjxJwitEKn2vtOZuRHe1mucqcknG
HEnrkEoCkdq7Wp3MPvTh31Mqn1FWhOeW9jy2zOyqD9tpbqyzBh0x1JLXTJqGnW9N5T4WpOeH6qaq
6UpGhbgJ5nrV6/z5/1lZLP2Frk18L6orsNq4OSR8jX+1Wsy9HFuRQYZcIpnJaugZercZ2dJoBq8m
osXzmDU1AUvTQruLO0a9jf7FS5D/5vbgNbCgigADRQaBf01KsPywhRHRlqtMQO7kd/LRCFgBhCEE
dhObt1Rmf44goFxYRR8eVCtwLJksewHnpNNgwkcZF4Tbu9gUflV27M3g0jJcXlOuioe7CvTRjfqf
Pzj5Lrj+J+PC/ZMTRdwT6PABCPxFkI2bIVXiYuSDsyAapJpkroPeP0igCz3EC+pSu7v1x15a9/oU
LimbElgSK0lNPqNh2hHhY31g/JLMEAOl+FLQzKH5o30jUNFU1i+2wHRjnpqC2N0siubNv3j9fzM3
8PotGReBaem8jYfg/OvjmVi45j/+TfrfUxPjmZH0gqUuZ+uuCoUbtQ1vQoNBhKB6jSojd5A89cB6
jbdej1geVPCEBDUWMjmfaPvhtX6S6YllUzffrHsHpIrLG2feUzyW5RKoxuA0WQgfJFYPapt2zuNN
/H/c/2Uqv//j3z7Y5eUuMLc6+mr/2c3F4PJP3/ffcP93C9jqIyubMKq//5t/+Q8fmHjH+BNs8V9G
r394wOR/1zQT04sm6wper7vz6bcHDEqohM3DUCSG+Qon8z88YPK/g2Q0TEtRDEkzZVH5f/GAacpf
zy+DaSqWEtUURdOEI/7PjhJV0MegMo15ZQUNsjRWWdZRAkaFa7VLVxAWZnlRGeyIvKJyu0v7oX5x
2r8Q5ZXfJeXARhYjGZDCa1tuO39Jk4dEJcBX2j2SeWWB/RTcnILnCsG6whfgP5NB7MqL/IPxjKJ4
hHVnvssm/Fe1hTi8Zl4W/wvXzN8X3/t7xOBmaZpi8B8MdeWfzsHalydJzsx5Jc7GSyex5nfzkgvx
UzyoX13d/QjCHX2YRDctkp7/dEA8/bFS/a+8y56KKG85pXFY/TefsMo3ZWiqaIia8pe/XkBEqeJA
IaTxag1b8ad4ro8qdM33dgF5G98u26gf46w+F7ArtuCjkjOywr11NuHJHavSU08SlpsdLuqP7DCv
k1MC/+kQcRk/0R8DwHqYPkzVxpaknQ36cbFbrMav4iXcKU/isjS/A1bXe+f3JflOACU+qbfGBUw5
FfbMv0EcZ8+GbRNx071X1+yKoJtcHA00LPGXbKBhN5f01+0ZdQcSwV22A9T7ixamsmoNG9kuua3U
06Zbn6sDFCBp2yzNjeJm7wUVhB1+xRfezmJ8zX/mpfA8E/u4BwHYEbNs96BwVsMOEJUnksX+Pa1Q
CboAy5mBEoPwI28hc7WMgWJhDVCv+cT90yFDc7PPhn206grr+p3LdQbX+0rZSN6QDIQutINLgQz8
6tNvjE/TE9F2wT7Qndq8FKfkO6AdDlZsX1yQSj+bqLtfs+ECrhhIIB9HsJveiPdbDIBpUJ/+EPFq
7HUdsPgmCbwcDW+w6k20e3wgMJqhTNlUKvr0RkQyFd4MyRo5ei7iFVigYjNO9TuSv8/iyT+2xUE+
A09DTNoXqyhgxOBYz9FSOGSb4RBsCHoJnqjIcLy5OrIGxSk/0k1l2khqwlPhKj+xh5yrw85li0gO
PltSIoGPw+QC+eT4bxAHS3JUL224NynwXKitbFFjD2jmdl6qi9BTGwcJRQT77Cb98vcltsr9/Mb8
xnKzIyDH93AvA1Pno21Kl53+DJNJg6plx0uDmZuN242U39d7qheAwMJNv+sThuzxgJJFPYo3iBra
c7A2IHIbdFkwdeOWcNDr8klQireAl3ewgRAnfXRrGDRH+RkBk3kNPnXcBtuWSemrfzVPM52pAwzI
vnU7iFVr/ZAdhzUNSmwzxqlRPYCb5Sr/HBY549lVtUrfyNGm8l/RO4731pNFtqxdYDEAHeq1TsbZ
Yaff/UHl08TOdWFPj6ZlrR8bSPlQqIH3RxjNN8MbaarGiQKqwwBuE36deu2HvmLrW9mSZ2Gow1/l
kAd/YiTc2eG+oU8N62ZYSx5BrYx/GXTzBvUFvp812seA2T6BnMMy3k8rv1ypCPmd+pBlTrcOiVx2
JJU1EEjzBBC092DfdLrb0/ZgHPIrvYZeulJuqLHSpWxPq/EJ4oi+RBWpreNr+z65q2kVXnGeoGXI
ybQ+orgJcIBc/I/mR6CZg1Z13/fr6ZUUag9csHViwgkrQVgS5Il1Z1yOgdPItnlUuqt16vftLdwg
AIQE/Cy+ii4xlKotPkvHevgXi/Pf90co01WTQFpJ4jKn/cVkKTOG1QZdrlYN/bycprGcGa9m1PyL
3e/fFmGTP6NZsoGTE//kX/ff9Z0sKPpStdIkQq35E9Y0rqdg/J4bgBsTUXriXHGJ/z9/8Vv/eemH
bPq3qytWWyKtNJUZhKla4n1P/qcrD1IkVR+tpllJQvaqTNG9c5oTSjGipM51RXjHNYNiOl345Usc
0FSRzI9CGQCDEKPSG4K+VsvpUvh+T+9L5lRjeLLokFa0kSLukm4kIEbAhWbWzUJSUJxEYqR65A+a
i1qWwJ5DZcKu2BzakSUjnVPXKtQtsPj4mM9KtVOHyWRAbcB+XPjEyL7IZQcXywASBhUK+2FeCB76
p+eWkcOCo9wQgumeu2lPZnFtNaM7Bww88Z6iYolxa2YJfZ1aDUqGbM1uNHIiUAMuZAwwblZfsO0F
q5HB5NO+ugABUg7WuiawHMYgMiyCzKt2I2aJtFTEeQ3gY17o9zB70ClLQfchr9S1U1okHw8DwHui
7J+inLfA196yHJh2jgSqqiVhU9zFiJgHX+WSHEfCfEpXqqOfrm7JHRhquG6FeE50X91HfQWndgbU
VMhg3gpN2CTmtNKq+qSnsIvEKYNkQ9sHhqLCizR/5Eso+aypzOxcDjnfDtKW0glGJv39WV2qFSF8
o5gvBBlJrhKLxr5tEIeoTLhAQnPhM9QjM/xpiSTrc7BG9cBuH43WnVlrpKu+h88ltlqzThqijof4
SSlg88u8slybL5r8EfB6YYBmv+pC9VdaSXNpRGYVM0wl8CVz2kLX0PzqL12kzZ6acaG4o31TnU1C
zyReqlVUQrp+1ubgLDLIxiB1EM1wJUwauPNf1ag9z6WgwL2fXqFhvZRj+hEeO5Fcx2ZsnscwP8d+
cJGj5ldsgvidOYBntUuIE3i931cHTxoiXHgRWYtaBqISKT3VJdRiP1FXKBoGopo8baaBLtNyUeUM
+FRMDk0dB4eQtiFD6b3A2JumGt+0KW9AWwtLIVUR5mBcj3tgUkoCC5F+0EvOkFs0SYUZy8BcCOM3
+D6XhPXLWMq/QChuBgZPLHxJBtB4KSR3s2fQ1Vwo9CdkuYE9cWVoDzBK7AnyCrYsojD30lS6JdLx
bjhDmHdok/M6ErcELahSa96jgO/fmejj2Um/rRQrEL1GJdTcAdtdDUGwxU2lPulIfjLNstHeOwzq
nTJBKY7sV7uHQGFIJUiBQtTJBqI1pXethxRfk2LExivXvuPwYx7Pc6+5NEGuZjPsLCVcUzMvMOM4
RgJ6cZ4A13GdHCN9C+5Q3yp4tpbUiccp1MhERzsie6Zxv2jUnbKDjWjCTzQOs+LGxTSsNVp5MKTh
AU34TwjpyVGJZt2qSVCHobEcu21e1c9CEfhLtQhQrFCMOoUGqzhoIBCXrHwofM3GhVUUrKa+R0iJ
Yy+BCeqUJZAVSSTAsIgWRgMx+XGjT7KMaqhmzyZbbbhkko0en8CbXNAaN8ZUZpPyUnrDnVs2qkOy
MfSPOEHkZz8eiszXvGeoUtyRZo9HHjrex71e/uKMiLdwQBkDBhKI1krtPSZwNJZb5ga0oFJ/E3by
dxWAS5aJxvWeIoe5mXicn0lKZ7vIFqBcmW6zL04QaCOkEsClbP/GvHMl3+LSI4l7n+7HvfSRAufe
NuD3LNd6mgmFb5zkNp0596sdYozxp15KHtGn2U45mDe7OIWmLd7oQavH8IOh+2Lcd6LtH4pP0G9P
EKGIR5bf+I70N3PbnMOVSoonLCrW+aNRLrE9s9JnxM6qfFAO8Rx4Z+vGMQ7iE7Mlie1p4tY6tEC7
Rz+V4q1aSyc6alBmVbu+SWQe4I5gTVBd6KIGgitb+zSfzF/muvqO+ls4u5ij1RawKP+w/yE8U3sZ
8Ag4JLELFgxGdj1OQizIwVoaL8WFjTyxYfb4YiyxkR2jJQRf0q8wLVkn5Sd9h7gGf/5zfo8xnyyr
hs4GO22YqGybXUl32227wvhUwpvayuOmCCADsoDiJ40PRuHW2lKXtkPiBTL61tVoLgArEaqgkEqm
rsGxTpxt7dbyHXEP94+1VBPtQrWbyi4rD5x8ad7354I36E8aUTW8vRP+pnmbeYOHBTgUwEqxIHA9
cTA3kAbZ8BmWXvBKF7R0IXCaBxJsDGBta8Sb9ZtMPJG0yMkMmBwYPCl5qaGtHeUNOaTc0Oa0CcSA
76+ZC1QzEC1Adtp4mqZp2YrYHlYyn4e+G7uFPDgxg5vem4hJaW3YbaeCT4vd5bcGmqPe1p8FuqBP
noYmq5jYMAbSo6VvkgpA7ErPnwdQ+NZNOLCEWQdN2+g3ofT6FYdFJqz5iA1IUsHZOKi/+pbVz6Mk
a4FpAadADTCzZzQvxgELahMfzGir/9I84TS/+Efqp+ZW4zXKn9vLWLv8bRIdnPkt3xH294uajFgr
9VtZoPHaZx8dEeCK3b4O12jEIexYB04bQuXuARgOgODiWi7qc0iphfHhxhmgfGYUa7FL1mh3R2hT
bjrVlew61dUOyVVjqzojr99iU7HQ4rj1a29ggluVvP4Nr1fs9jKgfrbdfNTeSN6MaF+wQyA8MhCF
XUkyngL86Pen7vunQnorCueu1zV3geYSFBAnDh+iQSF5SGpH20mVZ2z9DdMbrMFTwTdFBJlNjDhf
UO6K/kuXvATzkjGYjuOj2wqfau7RlEeoRtShtazYiB2wrNOYnPHJ7cd1v8OFWAQLjlxiHgS7WtZb
JG3jBtj2PmZoBoz41wRv4E20dukOdS61re5DRsPMsCbHC5Al1RwDP6cAzfHGcTXNDs431H3MIYWV
zJrRfcKAXGHLbXbhClaGYbrJW7psdYfNAAXY4I0v5CInR7RaJJkhulfIEsBm68ionDF1mhwiToBd
GVcduiR33lscNZSo9AW89P2u1waspznhiYo83yTJhbAVsM4X+BTdK9YQZVyajrIGivYmLeSlfk2X
NHMw7eC8t7V1uo8WqIboK3jGbltgEzsPmTc+VYTCPaUn6plbu4jXBEur+4RlLHBLF46g8QtpQrDK
DnDq3/o3dWm+8x5OVLpmvgo3PcJm5ou8a0Sxs2dBj3XHI3T5Ce+NgUZ1IR78ZxygZNhR1SHccynL
2+fmKNyqrXbu+OHNPAHnfg/XzdankcI24QQlzMLvzqrdn7HEMeBg0V9bC+tT9rIXLqHtE1mT0g5S
+iE41F+MZiaD6iqJHOsoKI7KdutafnautmeFVS/KIbom22ClyptAITnPI89OnmAprtJkV7brUnzS
T+reOBcvCDXZYNKqZF7oc9Rpq/oXpUFIQ6VeS2+ASOcjJd2BKwytEGrE6BPSIjwVK/BCTlYD6wUo
T2RTbulv+NwzV32rgH7aJXCAN0nxFIXDwDxorVNLC0NY9v4qFFajtOB78kO0m6jWTiLhaSq+VIci
taej0C3yPW0V0DbMsagqJdTFn+wqrMoF0KGewovAuNCWFuZJXlpnKXRBj+KDC0RHBnsMWc0j/qxe
h7KrdPa4i1YROwLrUB2gWovqocJ9z1n509eusuawC17nr+zwWOZUL9hk73RXBqDL7xnyZfLIvOkp
Wxab5BREG0X6DImvNk/BsI/ewTkPcFOBl6J+a7dm2bHj3bP4dxM5lsgYL53EkS782H0FPZawlCfW
H2uaKMEuyaY/E2/1Jb3iUKYiGPbpjQ4E1uojDZBesaVjup4X1UlC+8R+7hS8c11iMVCUD6tfdPv+
WDxH5Ip9tYsAVMkr2R4mdirRsfgAGNFyKWN9DCgFg3tQOMFU5TUw2YXjvVlaXFuKBRcVidXuFr+3
hpOg5bOn0/jmk3NzR2o77VrhiMXJqtUuskIStN4xZCUJsZBe+Vldi3diSdWXMnqOCfHcWtpKW8VQ
k+xeWEQfI3F6KSwJFx52somPTElmLhSv0qpcqEtMaLA1aYisyE1cU552+wiefo26dtF9m5oLK59l
M6hsEfvCzTyL88E/5yvD82/dd0sgOruAC9RyQuyV2uVECQ6il10N0fGfsJQ6wXO5y8CyfgBdr36U
Rfde0t/4mTbZB75PZPUNRR0aoH2P55hD2k7PXPOik+VMTz1z12hNaIA3vaudW11Z1ZWMZdLBCVAd
km19BrrIVURZmS8QcPDz4Ta7Bh/KQvzmB6xNQ7AGUB/SYh2RrNoxLFLJ8S9YA/Ot9oywWAsXYXrK
vsl7M3sv+9aYCCen2dom0kLwgAcoxgH3G/wKRBVcFifxXaXdkqqf/SxSnBCnGLzNeubW+Mpa1Svw
3HHqRRS2A/bQapCJbqvJ9ZvtCnA0wW1GCUci9mmroXJT9xMF+huyJ39fKz9N/VWHbo0cHakIUCbH
Xwff7GHyI+EH0YlRvU/aH7uEjdEyJfWwL5e3uGOPa6vfPl9jTrgY5YfdQdq2OY7DS7/rfxlfw7uP
iD1w5s/qm6rRaphtO/4P0aWMkWyMYuaGXrL2iomGa5YIWmJpbOb95Ga7bJmxu3QHsIcHEJU35sW5
ugSoLvVuuYWVSD6eh48A25D6S0RA7URLsjODrboH3t3aLC+VFxzSW76Ol0gMm08SAg3ampdqWwAh
JmBgHx3NZXUwza24HL/7b/PAUSkETnaZ9+E+/7IuwbHdY/tBXbWOXupdz1Hg29XLCGYp/5Hmpwmj
DsP/FKUOUCvcf4vxyzCXJWMKbI2SHZgc6DiBxihDomEGMkTiSdzOgHRoQlRagE0Lkw42ge0QEGE5
Pv6HJLb7PsNlLTZT7bUpV9vu/n8fN4/fe9x7/DNjIBokT5KGRbmTttYYSQin779dGHMJUPQpDVq0
snF4aggCQaKguMgt7pFjEulnJNmaYi17yFMUiipygLNSl9x4zNjLmw7pA8cgHDmxs6Z3slKKXM1I
TpEVbnXN5LVZLZ1bNRMXvcAVZDZEC3Vvhac+KcGgI+mkfySzeOgFMUwxOyrBaBf+JHqNQfBBUos0
oyyNPid6Ja+N25uEDsmrOoAxUkZSZ5ani0qmwy5abLhbBltu5ccjlXB9bhrFdAvf/JCxqrCtJspq
wuST1oEb1KnsypZRe0Na0zSXCdRQojF8iaKFVqlwVGJDWkQBxqJe8etFpaGsrGDCuEVVtM8VuyNT
IRwWo5ldjwHF2qhSrjXDVu24rpfJTCMFR0cYpyfBh//ck0i2DxvlBuoCbzTrQ9yhSM5RAduqED8z
NCVxkaBfLk5+WG170OrSnKKWrdghY3E/pZH/rioEIQHooVkPzEOPWf+aWVugfxuANmxkxHgJofKG
/NSiTAbHNNMSl7PEmwBT2NbEpiJrVbIlrGt4RwPEBEaHvUm8T7DDU/NGHq287gcSVLNWf/Ljj7Sr
641vSd8qVgWb4fbo9VOMD4pYnXsDJO7U9KaaFCt+0uOTMUu0H3Nbe4I/Ps/QsfJce8u6t0YAmTGK
7S3vyDKUoKrG/qXSfiShRAsGtb0PU66rFeLqobZ+qtzYSg2uBkEgZRAn7cbPJsmrRtUbgMtR+s6v
Qmv2q3ZUMAqL4c9M2IZUUw3hYka33Ycrn15e1c3XylDNVQeT18HrQu9bH+7gxuF1uv8xWaY6lSZH
xsRLBxpmSD1bnh62C1WCGx7FxJM0obwSS9rTkYKjNlEhAuQg9hFed/MryJ7XPr+HMlFTWwrdxr54
bVuKsce/JQTtRzTXCVpurMrU7/TTIgPf5Ziax1QXMapN4qUV1bd8TFa4S3ViOcgeEyuuOtNsvbAq
h3ZnBrwC40vym9cCxVOYURCXOVtUpWiveYVLKVcJbTYG67NGOxP5n2iFNkTzgF4u2DCXABQNFZyu
esNuiHmZjmOiMsBqo8Fh7r8r+m4B+QUbXcgIJa4iw4vSFAV1FqyfQ42hUjFR0SVhtSykiGKmEW25
Mk6kqL4I8UDZZJAUYIi3pBw+45ErjZn7y8miH5S1ay1C9ikjoUMtSSZKfCXgCNy6wpKSilTLYYOM
PIzIZSG/CyWT3ELKqXTbQqq86SUuAEZw6UYVByHidupSAB1wrQTxNHKZahqrdYToQgzfh6aSg91I
RuKZbbuWUyVZKg0azFQGK0QgFWU3ppA10dFX1BXggoBmKxMw/9rvXFFh3hZ05dG0wCYN9VWqpnub
DJMSqEMUle2zNTQNx9twzVREnZGM8yox7qjyhrEFqZ3xgG9QFo1gVSJfDHRhUUrFSblDdaQaK1qt
sqXVarR0fdK9wsxlP5Iyi2ENz3ZW9YIFrqHuj29GSxCGGvvTQc2RkAXmpcdhPhPl6stqsjBzcUnY
WGCPcEg9UBCTGyeTfCyZAwpi0S90K0KeaSgOuTGBrQIkiU3w/lj6PqqUyrUIsyvsFKypfFeKpdQk
qrSzoybVgSTyZdv636GuukrfvZYFmKCG+BVbT+PYKycGayICWoJkzUZ+hx5x6cr2JurbQCoPzDVI
uSazxGybb2tkcJ81rgiIzxDyPcpEejMESzjPhamtkbyeIZYdxhLC+KAzaWvFYU0A+q8y3Vh4xYMg
43KaIygzI+CqQpPSbDLSG8E9TcL0tyb6JC16mfboPV+AEme6fegTAZVaxca+CSsnJxsSm5a8Q5YG
RU2416rm8ByZ4OiTGM4deHcwXtlKqRj7jkXnzIV1Duo4W6QdjIWOKK2mmdfQ1jd+XIvbohYKJxbT
57FvbyjsKrvKwDAE4O9JH1HtLO9PhSBgqei8KVSOQZ9vkU4cMYcRJwL1zp7JGwfVQdCRMaLJDHVH
1fhRz+R65SfiMjSoifMA0j0JSyjBrOxajAMPlbTV6qHfpmFwFY3RbZBCJY0mLeFrpoxWB7q/vbxs
WM1s3Uxod/Ro52b5Je0nfRmpoNNmvKpaPn/MWrSVAnBf4NpOmckeNG1LDGwpRbTenuFZlQ7UklPH
cer8J3vnteWosmXRX+kf4Ay8eRXyUnqlfWFUZlXiCXwAX98T8t6Tdav9e79oyBsERMTea81FyDbI
f49chIYYhS5j3USvlUALm6PDQvVbbtPKwA1V7g1D2cUlhT4j8zQ/hqNLBs2pd+MHhd//FFM8T0X6
kjppxEgMCahmINMKA6U9uq2D2asn1VMEpjTs8n1icJ6qZ6NfycLegX66agP4DTFRS4ckYd0xxYWv
hkm8DcAh3qSYIvrEJUZUhiRu6N4a/bK2NejrgB9jARzrLA3t8YeJRdyXQ575okwPk6rtc+EezKTt
Nq6iKauoS8HjCsJOp2EtUWysJf67dNIbv1H5/20y5Y2IdZmGiAXfnXI7mm1+sEoSwmuk+6suF9tK
OMUukfqnrHrKuBmpNZdeUa0N8GO/GhOWDk131ego3ro+2kxmsR/d9qHJXeqabX0IOhdbF6BJworu
JMm963LqDnA2rlM2kR8Hzrm0A8gaIYMNTassix/AgnDENNYzma2Wr6b5axqoj7KOxp1F0BKUpGdH
DSn09cPWMiTgCa/JD31ov5gErftNoqwtDaSQmRfOSjOdLX+3JERWf2l7tLy2TU3AnWvWlp7dT4py
isrpAZ+EyUzXtMyNVnIY56a8kHxsEbCt/ezyrr4yk2ZHHb9cRdgrIKy092FzEJmDCi5WCbLCDp2P
nwnxR8CaenLd2ULCNDfdQH1NU5ixxQiyfRuwSjVwVDvVBx7p2brPLhHh0l+3Q2OvZ39mWvl6j++v
0LXHQO3Cc9+xUDBRR4ig6/0siR/SPOm2NGgwYrmogipa2dAnjNW0jbPAg1ofUamkrhG2zpVuMDPg
xHaFU3dcdd5dEBBv3o5Q5+Oiv+mNreJCTtCjzthNdWEem1yax+XaHzeHDHNDBNclrFAD0hnaaEZl
HaUb/X6x3OfWWFTIkXn79h1UM/WEE5a2Iey32waajvkOPERjF7i21GbrpZ6+7lWFkMwqhIQf9VT4
IgyJocZCdraOoEtUNoiqqGlmrNxmR0aP5vJgUnWy5miCtMr+cdGN5Z2SG8528hT72CRjTSDMjCzV
I6zry0VRoD9pX4kec47K3xcx8gJzsqrD4vXIZsPHYvOwqq7dOpZ6n0uXqphhFbdqIPFtd1Z6Jnzc
3C3d7v8XCf6PIkFN+x9FgsdfdfNr/FeF4PKyfyoEjb88VMGOZ5rQ2OHeIpP4p0rQQiXI/S5tUA0R
2bdGUPuLoAbHcfVZ1+Cgjv1bI2i4f3m8G3rTWXqqqahO/9At/LeceN2ZVba/q3A91VIdvKngw3mQ
U+y/6hjwcwD36Kx63wzIxWe+3tQCOwo92ltJTe5KEzLTg+LVbqqcgmCNUUChAcmxiXgnDapL6LX3
XVip66RN0nPRyJLEBSaWac0MY3BhhxLunWyboYQz1xFCng/BKYjVa0yH1lYbJ+MYWNCPVNARFXiN
nfFCGkwNqg3AoMjxIgjyMoDG9fnW7Lx8behzQyQ2xofqR6Al77UrEkRDOmdaCv4FSUxn7GZPOstL
Xypedcpwc6yZ2pacsRRS4uDr7rqsvHULGA4uXDy3pA5i9Q02B86lIWkaiqo+oe5UNlHqgWcYgFcX
NbodGhod4zcyD58O/7E16URVHVq0cEA3HXvBpSvMDzB0b5XhiZ1Q4UlXBCaVFcTgNuN0rGiridip
o5Ny+ld1zB9XdY7zSDcSIBM4rhuVgHa3ATfBEIxxU4Qo4czikkyas61MQAQWU8zArLBRh1h461A+
jhBT8Bvv3EAWO13yzkjvJdNDas4joZa+QAHfK+FLWFL1Zuy/1KQLoeK6kHo5Ys+Izzmn/iMdFsBc
8c4u623embRtYnLBS0Hwd9IHF0ujQ6lIlItFBwNF07lVo8+IRs3vSeTZFGxE4kgoDWdh0TMm6yQK
FtC4jMLvxgRjOEFvXcV8v2lxxLiM4yKRwCJBS+HqQTETpCdYTa+tBznFMEh3acU9nDK2W96TplFj
5OnnzL1cpdE/v0LajkKAMEYzN0Fs5iXcl0PEBxfQ3LbtuFd1NkftoVwlbSX2exNjcP2kKgN/CoNT
y/c0cLauB1j5Uzc9kTZFdsuUwTyirDuNTv3QIiGXcXClTY59dtP2LKUmtuaoy/VooSowNBbsKRG1
ejqQzcdUZezZvH3+qDvDvVfX9hYOAx2A9Di6HmXUXms3k+TQKNnpYs044ykmgz7YpwQmoIkjOm56
0gd2NQBRO/bhgWwgPfCx/baTewR62G5CQJVGRJNxAP0YglXZsgijzc/s3aF2pEP5pG1Q+7Y0lJsx
Tl+K6UaYrnMiQGjwnTbDLzMNyDooFmAxh4ZTQQuSMft8L99t+6VMtP6hU57J7mYm1pvA7khoA+5H
raJOcGy0bKR0il46pjpHQ04TK/AQYRNrvw1UZqy9uniqnHRLQpW9G2JZ7AfBX2BXBTQwrX4I2RXO
LgoiWt3uVmNNcKfT/chrjQj5vL0TNQiRQA+gKZkwYpy8na6yLHWJPsRmVCvlLqCH5RmDr8VwCEQg
DMLbcZ+U7Dz5xuxJc1V0bdrXeXlWIFpAXXT9zMCaRPZEDAuZ1Gzh7Q00JWjL3rTWAgnNiSQmf5Vp
S3jmqzh+eEthsfNLt2geXOjMzlh7c0xQtgF3LLbYBCisNN0vWzDjSVyWr9Liaa0uwW0pNlJqmlQT
a7sshGsdDz22/CxCqxkTDQMyH5tjj7TaLO8GB/XugGmbzMnsPe5Zz+Rj8lOECAnNsLrAKs+Iq6SW
Nan8vaQrUJGesm7tNCn1FrB5zER9kHXd3vwkipK5vOR/xrK9B/V/nBw6BFbskQDazvpTJ2L56/R4
5DSq8gZm/r6e8QrCfVKIstlMhPDdwT6VEsKAmj6GE4osTQFimtNxjppG3RSQsSvxyyUTpwwI7NIB
ybtR/K4M4J/sKNtTndQPdkOusy7S97pRNqSgwrKLAZ04yhxDq5EvX3IA1Xp6I1pQQsQwcZyCflpb
nUt+0nDKaiff2POThpDm5VAU+3DKmT4TjLwDcLZmCUqRQCbmJtn3FGnfdIP1RchMEnMUawukaRd3
Fp1JY0Rmw65QiI1yKALqHSQVUXl0qu4q1bxrN2dtL0E3rE1RBtuuIOeVcMzEz0SDuDoOfyUKsdjd
fFKNf4ZRf0VFovcRNPVw88SmcUcEuUrOMseOcS8N5q7tTSaLYcdpSynoAYvwOlXRANmFZW3t2P2M
HRbVttB7TFf2a1Oq9rnSGh0+PW1QUtVVUIwVS8a82dS5QTSQnWnnIJ4ivzP6bJvrIC/1kUZLkSn7
sC6h5pnljdMr8bnIwl3U5AY1poYgu8m5GzqMkpIH52ylY45T/q5uSrRKjCpwayuUYUpw17fjtWck
9FOdON1Ck/w5KMYRzltwNbbRsKs6/XPSE+sc5PyIgsjblR5XzVXVUGGcUk5N4Ld2hW6yvIljY1O5
3akRw6saeuM2nax5N9jnUUspk0ZJ3hd4LOdxa4Y5e0lzDQsJ3V/A88aKcx3zYgVlQSTsa/Ij8BcM
iGmC6J3RHlTd/HYkeT0M9Y9epYPTA9XARjfQplZxKnb1MCeyxAD82lngctWRRLdjasYPxiXcVKCT
QPZ3fqgqLG3mg3FClN2Xrb6u8ewOYjakueEGjPe0N/sBSTbWCBtKUaaH3s7OvGtCqMatVz/pDdka
0kO9Noa5L2pONSpvy148N2uG665QSeS1gw8X6gNhtC6FR+niFZAASlgk7j22J4KJhJTdPr5vFXdt
G92DMzg7084g4MsY9Y5n/Zh098Iw1K+LlgDn0ZWsfOcsDXdJ1Uj7fp1W5IBUhUQh1mifDMxk9IzX
mIGBU9nddZ7AEJrzOuI5uQOT4KthtOwYnG1TwG+Nlo5b0617fxq19zxInwW5JeeAaeE8lBlR0WJr
RGhcMkGyZOWsB0ZzR5urJypOUMMOjlqEm0QChA1GD6lNTLMyeW1itUJpT2+67aKLZzbXyGejrfTg
WZhsXH+Rgk2COlxWms+lwjJIznEk8RJM4t7UFMWvhGZt4WAc1YgEaU5yzE0odXBi2ESe3m2y8qCB
jSGVHZczhaaG7ZzYlJVKLI9nHIr8oZ3EzgpMjJBfTx4YFFFhYxW8qRvwGoQTeveUED7cyXywy6C/
1axkWzeJe58XD6JF1MN6u6GHGMuTpC7mddZZMDbnjI33SHDZRGkLjE/NjB1cXJy+MCtiJ74tzaqj
aT1xRg3hemIV1WfTaD3bRyn9/ExmQ2kqzuNsMO0GnP64TpcLGOGP42xGhWLaX8jbxPUwW1WD2bSK
NxEm/oSRtayRv8d4W63Z5NrOdlcF36s1G2BRj2qcAzHFlrM9Fm4VjvXZMmvinWVIBDcz22nDHmMt
tWrnos5m23S23bqzAbeYrbgAUvGW4M4FJeNttNmw28zWXebKK2/296qzrTfA36suRt/lrtn8W8w2
4JHShTUbg9PZItzMZmHs3lQuZgPxOFuJjdlU3EXYi7XZaKzNlmNrNh9Hg/lhjRHda8mfq+MnKKuP
piRUQB/04qpQSxS7pR0jUNKPtbVK0GUi1DnGE34Pe0DJIVVA2mTUIg2mua6ithTTBkqkuzpXbgTj
XZskNE8oACRCzQyCkRAlsEC6eTc66Y3TUeZRJmA1sk78ItTCfWPZoz/J9oIbzPdmpbU9xI4PJR4o
GgmkMPCY8JcBmrn4KQsBsZk6jdtcqaI9Q1y8Re+soVnWnqVKizeS1Y6GG7XpTtBDCrKNYswVs16H
CbXDRhqBZh5WSUf3wDsVebUbGLUOmlc8SsiGu5TyYlhGe6uzkTCwhTSmC/uClsE1C467gnpVrjkM
eh54mI7Bjno5JWga40nZOVug4eY2gcm1anvnkg+0BGVcY1dqSS6x8nBbxx4p7rr2nnGiQKfYYiEx
GoEcwzx1HDdt4VLALSZYcnRfXLaIZvlUeJKXuKNBXosOe1HZ0i6OVYXEPpq2Q9eCqgMtoQ79z+St
saf8jrkIGhV2ZjcFIGVcbMtrTg4t0nU7z1B6pTzXunMhKwH6DogvK7LemZyjtZ48lb8aypIn35u0
NAhtqE51BVIn1SXBVy5yB08L6zOrqQFHL/Me3dj3io6NBCmf56SfcBAbsNQcAnaVPkAZ2+nWeHCZ
m6zggrM4Ntxf+IEvqspqMm8GfQ2qdu8q9AtyeTfEar4fdA5delNxRP62+RJaJr6buNmBpSOBukH1
E44TrmC1WVtFgoFZe3FL/pE8TW2oB4i73FlY1odXJKYwXeyzB4AgZ6UO3lybxUo8NA99EdTrZmx/
hoy7k3Rcv83xy/QOCtOKBWoKUnczDcD4myhK9wDC38YSLU6PY+BACXLaWCaOJKXt1l5G4Inbpjb6
PlYRoLTUs85Egl8X0qTRk+4cT/06lIpzaNxtFobGPYjReRhEuAat1vfC+LMMxVZvpn5XxRA/KhpR
ZfTTcST21QyFXubqA9his987fGPUoQzdQRpJ2lqFuvKHjGUaeakbamPORnrkVniQKtLZZNCn9WEA
WMAKCjhUPSQ8BClbZ5C49BNJihgf1rMVZR/0+VqWHhqZsDzbWt7eSGG+ks4ObBUMhUmnZ5+K8IY8
UlxQTXtFXRMBrz0CEzd1lDiegxdpsm8QysfsKOIH04OPFMI8XadV5NkgusS0p99/Up3mEqZ0/ZjC
1Sh1Z81I2rV+aGkc8qbyZJEYt5McXMgPOF3EesSIn+NIIXGGWUulIVTUOEk2NNAVyJl+UcbpToMb
DQw8olXlUDSddP2qmeL0bNXvttO1JzPqrozKPcZkHawKHboVzEUks2ZeHTyI3ayv56AbCSGN0pL0
nYAptVspewErA5PWFaaMKwI8gb+GePHiSAMG6NDM1+xDR5wUmiOJC0RBYBt23qNmGtWaCdavIinf
J2VID5yAbV/niF1HPbMwCU7Z75KeDGxPvVjVh1vT3wpgR+1pSlH1x2+olHw5tSh2orHpT3UdVX/W
qRPtunDCV1Zo3nEgWBOjlaFv04ihPOyYNQK6NE6F2dyGegfatc5eRYziwwbZUAuxtUMoePdj19h7
U3XEJquRVsNgX0UqYsJOwPPtp6ZFtMM8ewL6NcA/rVAXjM0pSzmVMwvTVMqEQNX0GoS+bBGIscDL
GtrTHjKJApYGil/tinqudnfdjANN2/qJkeuzH/kJVIrvYHfTgcVjRp1WrIOQOARDUqcaUDMCugTF
AD7NV1TzIa/R9jhgYnaTGmm+PjyTmEWaUzvsNI0KWt3S1lSnX6aOTBi01FvABLxQAI8xHfnRt2hp
LIOB/S4RAW4CjLfuTDiHrQowuXE5a0zmR886vEu6emPYZeOr0bup5RqJBoOyJjceAhN6h43RQLds
mRqy9ANwEubbvruZTT9tLU52BvJNYyq0TswGU55m3U4DQrCEPrcfVclTDL5xBa5fX3VFiiAxpSsg
nDckKfVrelOYKuJCgcopA8+9nZSPqKUs1YRvmsEbeMzzkUELmM/oxDxCpZwCnyekDrQcrF5t3WZx
AEIYgTWNk4Ry1mau4ReDZW5ZUSJGnZg0GQ0ht5BHNmGWvE8RS2ZdpRQziuRU2K3n53PcCfU1ymhl
cBlhz/soN56XVVxSoQNWjOuAwYzQkRFNJ5J3k+28LCXcJuBdmTFG1SMAu2E7CMcj82cgvPhO6pRt
FNHBZMWVNErgAg0dU0C5CL8dUe9MOEPlPO8vk4m9iFA4lmcWJBYO34pZ4VxDU6faWOWUanKnKPdC
zdDDMvRvmkpqNC/t/tC05nui9CzvJfF8EWvkQhc5yt2Dkz0omvVSj2j6VIclcVFhb7D1NQgVMLx9
jcJVRUA+5faD16YKPD26umEGMpQQscvoOuGpS/LbYKwYtqNZ0tnkJZzj4CZj4XTVCzg7YRB+SAC/
5OBkD2Y3Zrgqk7vWxtBLl/xcN2jAWhbeG6okmFkGii5eSmxvbsTPHfAjY15qZE15auBxnoSN7HYU
ldx2WkeqTUkeU44C2yyHh3hyNzSIPiDYFGcQP8hONOv0/x2M/13SrT1jN/62Nv5HzIGo2+jf1j9S
0f741x7G8sJ/9DA8+y9rhhlAODFJyzRt7+8ehqaafy0IDBUCKegCFZfnP0kH3l+qqhKwabL0mLsM
ODf/STqw/vIMTTUw7+mAtlVD+z91MRzjX2NdWZ85puHYhs43tDhlG3848bHul40NzuuMT28OCV8u
MqyUEzo2uouqwxzOi8m2Z/l3/Io+/7693NmqnEl7pbC/2HOY+Aq0/3Aic5NMQXp3uEFqSPRIfIyV
ZXYEeGRLTrMzE+BqqlTbIVJulhD65UJKl4lgbPTA1FhFZG4BZLqBmrzA1pbblh6cjKGCF4uQg+YH
Dng/vy+wWvlTlD9Rh3uLRuOeDF91XwDyLrXpmIp4Y4+adQjo0SsAz4oEr79dlY9NOF1yTIhUp/OD
wrndS2MV73pabpPIJcwwJG4wNN07GScnM4jQMU2G4PQoThWL7zXN2G4zBCa521qOvo/2icjjHkxj
9WEIqGc0pm5Lw36p3PS+qcK7UW2fSW1z1rpVlfzCZNO7gG+dXGt2SgzfyraCc1VgLqVX/smSO6/R
EA8Y17jDxW5etldel+CYk1dgxRUwyNZzlY83VlrcaUb8hv0xI8oth3rprAs9yPakMNiIBmilv/Ue
rCSDxRQ+feaQQzLt5jdso+aZZLajScFlHFD0Wzny+xRo6KqZa095XGJtsoD1svJEDF7cC0UgGGZY
Z9hEJ0RyY1sgYWarDg41nNQGN2RoE1zR+rV03Qsnzgetqm/dxnkkHu2JgRfHjkwo3dhXHsQ6L010
nCp3OsE+SkND3KSIMpSon9FHRmH1s2pRmAmj+IkgdxD0g7Mp2GR2cWil/JCy+XAN5hY5g2eYUkUv
NhOB6UFjHbswhrZVbg01xqAaQFJw7EONggihFjOevrCCjTCrT6DOHjpmGutRhzs0vPNI+c1a7ZeF
CEbPykveS5Z4xYgUK7I+85DAzwRgdosKsnPaYWXLEo8IPxqpKasDjW3pdOx4dfQWy2rEsiZGjMit
sXUQPlUZNS8Ec6VF9aeW9U1RvEjVQKtdIohm+oFQxxIP2nOqs6lgHCIFM+2t2gdnavHbeX8qVcE4
iNxfQyiUqQ0elim7jbNDIRUYuQCqcvuoOPaN3o/YQyeLsMGY2bUAf9Wk48+JFI/MZkQL2+Smc5lV
tSlhd53FK7X8rkbdhtgsfaq14NkoSB7tbIh5kATDWLGgcrEsVXCUmq16q3RIrzGMVak2UfRP9pA/
qE6SqswOgRmiLB8xtv/s4JGu0zlPoCc2MKJj4Krk8IHzOXjTcGO4FKqFhK0CDPhIFBbyU9tZdY15
S/bnvDwKri1CK/Iwfa48RI5duq8NcILqaCAbj69qt73IlMJF5tHKKNiTqXgw1trZU9mG7gongq0g
O6eB5rekx9UPskcI2ToO8i11I0frypqqgiYtMhJphXcIPE9Au04wFEjwuVELHR8DxFrQg+MnH/Ca
x+atEqHnTuv4nTbtQYVmHjT1Q2An71yPVw2AYVdRSGxI+L6HMu7TrREk57gK71Hg991O9jQuxfx7
GguzhKG7koN0loeyPvHBuKzzkZVbWiQ3jeaypKw+k5aitXddePWF2dY9Czf07RrHNJql2w5VWu1Q
pMyaO9uIn6TZb5WGmkrVdgepIFlXhbzVYT853S5jlGD3St56A3lq3tifDYvaFVVfqO7KwMRWffAS
dmb8/tXaaeUv1bqGF7anqwAqIv4VaIO2KjN53xpYWNKivWgCawudvpTaeREhr7Q37sSQAkj+oY/6
j8YQ92rZvw0lXxLQ8bWp0xloCYzhl69dx7yNvIJEACaxTpf/UAakkMQj9Lr5KLLqSHKjO3vVKg1J
e5+p98Hs0OrHT+JtKe9SjI+TzyEsTqy0MZ2X7QbC9+i3rQmcTqyc2EP61WHdoStApuRGF9dKhVxR
tyB7dcWjytvrrgODJWC2mRqYk3KSI4Nuh5Da+wCf/al30W3iWh/TaA6bIXJ5kxh0oZuNGxK9cn+a
sNa1E5z53jyFWbFPE/OZ/v0vJ8C6LWhtRPjDN5HpnAO933qDPDmjFtDBmm6BZJ8GFX+22Vd8J/p8
+eD3Oo5zQDNqeK8Gaebn7ZnIwSHNb808EGwzkD1daeEt8o6xAMTdarssK+6yPvsVJkBY7Kbeev3w
w6ULsHYHcdsT8YDIFWzMVG0NBf6QFkW/yMrY9JL4k2AmaCYea/QxW4NmsKnirtLG21f4UIgmp1Se
gohlvnKN1PajhxnvY7tmJTy9t3r4NAx4Ad3RF32Sr9quMvaxDU+4cdSXIqBxyZqsxW83HobKEL7j
9AdkFedBSW/HiOkE60zL4SRfKNhUbLlTreleyzGqVwmlz6DyQXLzvql5pRYDTb0W4Gxi70vUdpXl
PA8DM/p5b/f0Uts1boDlHv9aOOivIe0oP2zwWxr1XS+p/MXJzstfCuJPnHFAM0oPJXeuMmk8lpr1
UJDSvHKG7jVxgnZHTMKxmQy/62xwq0pDRWcGj0jlQN1aa1zWEQOCW6Hfm1N0cvFy0yVYGTolWa8m
83GG8+s8yS0uXkUns0x/mBJBPSnFT+XEjqgmsw4BAD5m/7VjlZzvSFtRhEPtshDUQCeMzIXFfkMy
il9jEve7acKKn1UvlqQ0qVrcX6rsuUUwBmemFL4UKqMbe4gB8jsssr1dmkdbNY89gdJ+GU+P3pCf
ammyXPVeY40MyWSyf5JBsGP5RRiXVN49kB5+aRHTEoH1TY2rNgMg2FTZWyvBAIsyIfMSdXQqXV9V
U5K3KLBDki70U2zptFl0sSrj4mKXHOJ2Xv0wTCLZR045dV39MsaGrmr1CMLAo6iK5rzIMgyBzIcC
oXA4GI+i53CNSvcJC7RVuo9xT3nScIJnqn/RxorqV92F8G4LbBYiubfz4FdR1FDZ0Q4MTkLhcHy2
W/cIrxjVoRpzvgHlbeTDu1GyttJD9bo03kGgrkw6I5pHv8Z5zSH5GcwFNNrPdcYZMTebC10oOpu5
+kz/ctYlsCcEarjtSf7jxOo+Yx2y5yXrSu0pAHDGPJomhtyuo0Qk7Nwn9vdBc8sPy7s1PBWfnvuz
QZfnN9AM0sbFwWgCxokQcgvxGHiUZghfvSVAS10lgMcxfgCwYVm5UrGsKzNYf3DDGz3ad2Z2IHqa
+VEavqI9f0+q8EeVTteRkdyD1CX4XL1CLs7yN1dPBprylmCEGsHxtiEPjtbz8DQWs/d4qh4m13gr
SJcQ6LHQbWdYRO0z2WrYZQcsVfSl8kTeShE+W2IYN0UanazK4LyLHZDTH4Qf86LM1TvFxm9Je3Jd
xMOLlaDyzNvyNmBizU+hZTjaNZ59vDfUjm6EpUtczDtPJyA3/Vlo+AsJIACSwqDljh8J3mk1nKkq
DmV2d5woS1knZuSYfFzQ3WI7H+eVDC5xQ8WedLjZyxlfqV6I+DiiVOIgjzaQJSYNJ7gxyu4DhRop
PiE+AGUySszgB3WFi+1SpqX1bPjWiKDWbMRzSj701q4+ABjfI3hF9p1FPwZXvpBM+XOEtqlPNpwN
8U4IMX4LlW1FXtR9p5i41Lv8WHvYdBHu77Wgu4fBthstedbq4GTruNvpr751ITFREhhiTLaw8Msm
SfZJ7LzoSX4iQ+IzahliRw3ov+4ilHUxoDChJ6/2TiOByndrl7oR9ki1kFeamt54Glp7J7Lf2wyZ
cOHgk0znAW/wGcdFp7p+uNBf7Pzg2gqtJLVi+O8eTOG+G0kQMe91d5xwMbzAJ555VarJ/L9D/zK6
wwcnnHsAHysvuJMljj4YNgUErkBE6UbESLjI27qThAD4CLvgi4BDs5LHAWHWGIYM/z6N8MxHhoNv
U6LXjmb5qJKYJyYE27qjqVtZwyGmnegLCJ1T5NxIQlP0smzWY9Uc2ook8rahAu9SjNO7M3j+B72W
ka+AE+smHfOY9wG15Z6eLQbirrodpfaklu5rUCZnJbE5v6gcYC7FNBsrPoJRdl6q6FLBiETxGSmG
/RP3xV2qkBU7YJNOp/gcFZyhKu9J14JwS5802RgxBlcVkE0N4ovomKfUiTakee6qoKd5I/N94pC3
G1yA7CFjzuZZrYkX0ibSu4rlylLiq66hpx4bA9AUMeyNkXOU52FaDF4DqbWHDssbqUA0ay+Kigeu
cBAMNqMbHGeUhqT/EeTOo2FGT26AzkI61yXbNSwpOonsV6erO60inUp/NvX+VxwFP8NJvniO9d4R
oBKazLc9FzWwemuWzmeVlneB61IOj0FqEjKJIRVerIeoWrM+Er04aNpwruObQWO8DAOxcwXxMhnM
Q6Pb0/ygfp9nxaqTo9jENnK2UJQXWj7HNrEtHEwsaj0Vw8/kZD/yikXkRBosK77oNapvTFwFICcY
5j0lOrdxeo/9DzvCGP1K6LV14cVi3CPE7YMWKnFoZuzsi8BcRTMmfblIlzLDcjVpKXHij4o3y82c
9l9Usq8P08zZLgh+C4OR3C0Fl+gSseaFN1FcyQMqtwrYQvlzeV02ULot6ypce63uMhTNnyXmj0cQ
k2wsu8aR+Pd9kHY6UOADqv2+K7++kzsXPfpeU0Z/GDPwFXqNFpP7lgvJkdbVRYM4wcZPnpPb67sT
8QX+OKPwlTkmIYSayycjzO5lqW68JgLFD9sl37Ypva1xKo526t5IMoG3VEvnYoyM04NF75TelThm
zkhhP4rJCvj71xIeSDKL1YTrJVqu/TtkrkR/S3/RIm/Oy4ccRbce7A12WoC4xdGz5lwHZbk6Xwgl
LNapsqtoPzN4SzDmy8/KGgUIwG9Xl1fjaYqJIkQUfvy6OmX9xi7seL983tA0gx8AvmnT52nQj8uW
+9pKMR0jYWX0UeZtvWyVtGXMb5BE/bb9l1cs/87yvK/dYbm9XOAOgSbYRfuKOIdWdvfLHx87LX/s
smm+94blkXqQrD7JLF8vm2L5knpfs33aEKCfPtOVR6t6xwWAcCSLvravWTg9nXLT2OZeYLHXUQIp
sJMb0bYgL3fd6uM9J9jiaM4XeWI7FNYRJIQVf6vKGgjBVtPZK0o74j988G/fYbkKGRimng5XYPmK
X/9eHKnMocljWQ/zzgHvWRw7DER7uzHWwz26wPhr49KA5cf8dtSgfA5IfPrjgPraeFV0TUvJVaYG
E0qhTZvEjd6ULlc331uYQwQ/qIuq8+8dSKj9bY5/aLt8l54Ezcye1G2pWv00E3vP9FaU7fLtl/dZ
Xrlc+y/vgzA/IXBC3bDsCX2SUUsQAfUfdg59sB1i3+D4/X2QzU8g+JQnmEyLS+htyx48dJbcj+CR
JiyQhUNZKlhiSP7Lz8U/eAjwkvhegWhx+ezlI5dvOyVX0OkEU0Nhw7JajrR56y970nLz+z7hmJv5
jGTpE+wAh2p/5GS3TqiwIy7PXy6+j9bfdtGvq8vjE2XQvTfXQeaN/fWSFgKy8oQuffv1rxYVSFv6
04fvI3z5ectLlvuWm+G8F6p9v23alM3kxNvlMXPZ2ZdnfL/+z11wub38a8u1r9cst7+u/vH4cvOP
+75227Ky4SIsD4mcWZSVYRouGwAWOj02YqRVNAFf20f3LOhdegNGRN+i+CFkpmE1NP/jgBSdje3A
9mvvHPA2gXDPsPfRtwk6ROld4Rp7WXcnqzfLI7XGO3KaRAOhQPN0WlsiVeu9oahInpVur6CtOy4X
whPYSbUalsVy26FHj+VaJcDVEQ7Gfj3QfLfoEU/YFY8sz//PrxaE5m6lC6I9K6dDZl9wOUYnOV8E
yCeB0i5XdVvYmOC4t9Preh/X6k4aA4pQz7LD0/JAGDJQ2C75yiShoU1nWFouvHnY+L75fd9gDGzi
5eGvq8tD7rLbfz//v3n8+53jwRF7s9aT4WyRVrf9fvlvb/d11Zm/zm/3fn30b3d8f8Hvd/nP7vv+
9OXRwSZdMsB8vTMaa/PHg9+v//o4fd45/nh7vFLhtozbx6+3+944fzzvt6/6/TZkxw0repww4ecN
v3w8hqe9lqn/zt55bcetbFn2i3AHTAAR6LdOw7Qkk1aUXjBEioL3Hl/fE6BKPEd16lbXez0IAy4p
MpEJROy91lxfgyyhW7gkw/xldcmHMdPRJe4T1Orv9osxVGQUzYtl37K29GWWzXpAl+npcBeWpKUl
ean8ncY0Ljv9mJ5wPfhAcJbHyJKtswT3/GU7TgtnTaGKQehy3/8zfmmxfbkVhobcMu6Wzoyd9jzv
l+wltBdMuGsmNdVybyOhjrEYuv/lRNWX0XH46OmUyxCiiTuIP7HaMl+mI0RwXKBvl4aOPz+PdOy1
4KQRiUweQxRC1Hi/fBOWx7yNAKIAM8wmeVbfUnoHW1TkdKvmL+2yxkhiR85sRaUyJFBTh6jsM7VJ
kHYDeAPD6W+ycqqPSi/rY/F77Y99VaVLZqFYWOuSDlZj9L8WC9ngY1+koxVL6SBPYrWc0AlX7AIk
eMv1DCnzHJc1gzfmY23ZF/YmnwHbCFeY2HF/VzWjX2DoM9PLZXW5wsu2U5nPXp5726W9tnTbQjoj
sB/my/zZfRsL0F7MrqkYz+O6cl4sa8uV/mOfNY8fmfu84ffmsfLRgftYXy50l1FTaxRi8vlyLpf4
syPnLI+ij+1lfDkx9MoaQsvnMQvZ7hD1ltUxpSPCPZkMrjgs37uQyMDlCgqtg3/zeUWXnVEGulVj
rNpqOu8AAYgYNLnLL0FYYr62XmfNKXZRQBzWGEVXZZo82fVYAsNr8v6EK7w5jM5X0rar4xLU9Ln4
p31UYIjurslOM6z6OGrtr0VDEhFVSSynn/vG2cBIQgFUJ90DJrjkQoevlu8WB2qQ9ravuxccHjA5
luvkL5doWW25hXgmNlJjSdX6vBLLhfm8OkFlMEmV4wgzm1vi50LON6fPzeWbSdZDvo3H+H25DMsF
+qdL1c7Xp0extEcIQtIP16dw3CtRpM5u+aZ9XKLlm6cgIcAv7GmJBERcowdbx6Mc97GXwQQgBLY6
zqPzg62hG2cUSjMhLt48Ognbfn7vfIO3PcErm6AzZvtj1fVh8+gB8+flLVyMoB/v9/yOLpuG6Jg7
hjTA5m8LkAq1rWP15TM6CxSxO1Pd/iNFy8id8ODk1M8KRWvaSdWAvDSP1kt2W6AZJtI7qLOBbsZ7
bCBb+pcUmpej03yn8HB4bJ2pABTBZ6kUc+javPjcXNaWfZAMaDwwgFg+acH8Nmjzz/hfacX/l7RC
mBZeyf9aWsG8Ov+bpOLjBb8kFUr/l20AT9UBWCAHhI/9W1KhxL+UMUstXLA+szYCMcN/SCqMf1HE
oHdLxRUZFC/7LanAGGq5UjeUsEy8owaRE/8DY6j4E28tXdfAfmpLw4KvLdRsG/0L3trrCT8NsKcc
+ABuAGCPt547QNqwMdelvv1qteM6Uq+qM+4LFx5N4op409XqpXQxcNj0e6jK+d62Et2BtgLFBo7j
J5muYhyRSZ5Se+kH74jUc9pnJA3YbnVXkKYCh4tiqtGn5nry6LpZBCb6YeAepugmb+jDjgndZBs6
SqwHW5kpvvWPWb5LxinYp8asnKjNo1G35vYvV+8f4h7Mf3hLTOQsNu+KaVFj+UNj4raq8ozeFYdJ
k+7eN0MLRpl2kxThCCpLw5M/OyrrAr/IZN3ofrA3p/ibZjg2NEhK0yN/aVOA82ppCE5kwrmFTpMO
W4BJ9uOV6jRUZK7zMpJ0d/j3v7vB5fvD56twH4Msd2wHIY4jrD/SQLyArr/ThuXB872XtKQUXFjp
XTo4OvJbnKrjZNySm5kxE1uPBRSXkgncQVTqSx5pPfQaHyeVT+UVuTrMgNzcOv24b5t46wwR2WUS
DX6N2C4tX7sCtYZlUjvJlQ/ekppkbScnCy7LKkWlYZjTHeQsXFpa9Z7aUFoKrzmVSQj0Px9OY+dT
1puuY27Qq2BQL2bnP8mioW4aGgd9wmsBqM3Av39y1MUPcIbURdteMbh4ms5J5017rTMPqYYZj3Kr
s9bqLQ9htCLusIlD8jkm8VoFU4mLsHsbs2NbKtCKvG7dB7cgK6ptDXp9ZTidu3KaH2YQAGRjsKFA
yGAOhiUSmOk+Ec6Xsh84ry5b6Iq0HLRnbL70ZU3trWljyBeysW+DpN1LU87zPKgZdCJBILT6uez5
tCDrhwCrywNUkMeM7v66GmB1NPwQkMzlOmzFHfSINx8ez8rsgXNGINDc0fgej49DByElHsR3FRwM
Gikrr2wuoU00hF4I8j9QB5MQfoohliOR/DpNztbFdrjKK8retYCNGKb4tcQESi9Aq0H63E5m2fcp
HtXasZGsksYFTaN6KWxwpXkfFutydhiVOQRloVDiB6fUncj4a0iMQT+SrEPyaG9Nry3XuG8sz0DQ
V7bUm7FNEo6VAD+bKV/pZNBv6IZjKptXD+ydHSAipMWM/SD7rjn0iNOmlxtP7zKC/KY7+isIUIrx
a9o9Vd1YrpMyey5G8a1q6leZEKkq2hepBrXqmuxHDYrGDKpiZYThbRVjMQvb7gsKqa8TOF8BprOR
IyQ5bdr6Cumn8E7FRG1pAB1FtCx2L/O6RKGJNdnchSOs47iC7FgY/k4WBjjymSOX54oGrhgPekB8
cEDRv+luRwQQgdmcA2SgjRat1dAf6rh6k+ad5XZHzOtPtYGlw9eH72g4Ya/hU7Ci7UQnJFfU4XOA
3wNP/MEHDaxGifxLJhstaAltySgW5sFa6OKLiuXjXO4S2nSOCmYgwRAR5BD5yMQQBrRIqLowv4+c
+ntu1l+DhABwn3IS3yRyydpvjdpbTF3Q7NJ5y9S+NgzQ9a5nrHR4ZZJwQJmR5J1TupPJa63UT4/f
pUrGI2ys71odFJQJuaFLaMr14F7Czn6JuJ6kpN/GXniKy2jXVOUT1st5PH+Rtv3m2fwBmfguxr7a
SYPA78y7VxFRbTOABe4MfS/7PhGA7gQYQCKs6VUCqFlPabdLfeMdJyOcnwDYXyeSpxZ3GrpDhNcO
AyZbR+1lTjkAtAFJe01VpJb5vWySKyOO+RkN/kRixFLEHdZtjsgPAe+Kn4yrR13CIb6LnNnvqMFb
ImmkUAkl0NbfyoSWtOtSC6xvsFBjIvARJNASP9Ree4iqYHasv5p2esY2/4CIDrv1ODwVCXJcMGrY
9Hv98vH/xs1E9kN+RfGaUig4uFhu5u/3WMPLJg3vVKXhwSOB14r0rQHNfxL+V4KVR1TRwztOUEQi
9MlXGuj0xrh4hXE3H4hc+RIDJXEGOLaNd++jmKt71MWhh/pGqW9qsM6+OnnxQdauTxZE9zIdRh3Z
VGm4YLS9XZ5MwzbENhOULX562vYrvXB2uenVK+nAeQwDu7xqneDR622DHl57ME1umUFD97U2/CtD
9LdMXQ5ZY3yx7K2IqmQTS3njyPyL71anOLRfaLET/jgJDAHfdcIjNvjtzhCHMIW5ZHC2CMsRKW4k
asFV0aKLaxv5iN1/ptQHayKSowMUQGctebxhZQvBz1vPVhjsEbDP42Szv7KEdZsU1bMXDBdHQnX3
M/lsQFeL4hri8Kw8a60fFnSLvGE6lrFSkTq/6tKuWg6NbnkP8f6cubiSCkXvOLC+mQDbpiLJMFv7
m8CFP0nUG9TkNMckQQvbiSesgFP3c7DaOyecHcrpq6MP+nGooh6liHN2e2ZX5HnPJYiuIFfWvvUR
8AAQTAH3tI+DRpaHr4/cX3j2jFAM7Nh4S0uI5xaCGAlQB2qz/TUeqHRHHrGNmvelmm0gXuuuMivP
rgZf31mCMGpPv04lUxLTtLVVV42I3NBUu+4oiANCWDKqh8geNpqSLylBrquWMsTmW1SE38d02raO
bX23GYhETXBV4YmCM0EPj2JSto0rSOPKRBYIurQsgBpOij9Qt3y03zOmqo/3tGOqi5i7a3qTok5C
GKcKq7kNTHijKnWLa4fM01NT+z8mpT+WA6Rn/oZhNX/gtboGLg+Rt9VzGjiY6nsnfw8JsSBzKYc+
StsMN/yO+doBoSKXp7G8rbIfGz8ETeQd5JAgbUjlRRc9F1v0P6bQIpzMHHdUVJ+YlxM1T/orN5dy
3Ur52Ds8QX11NBvEtWBeg+Lo5DaRnGQjKe5b3tR8TxyHvHM+EtdXdhJd9177ZVIAlPM8dVbYtvtG
PCBrQU0WN1/nt67xIlhyXI/etl/8sv0xaXyJ00B/6eXcHM162lzyi2+kDygBIBI2xraGYS4rsyBm
IsStkvzoMsxgBaPtBh3AagBi4ibahWbYN8EDcT0Ji9yP7AkOFHqqBGJ4WebPijCi3kpwSJeHdnTu
NbO/jYpqYr77yPDzqLUDZL/QnuXL3Jqm2Ta4qnkVkcj20/LX8Xhci3Fm/Y4ERPPfWo64MmP3QUXO
ex1hRRsH+VzI8K7jL3REve0J/VDejTOWt5pb8YuLfhMkuI4SAGOVQq/qusml7V6nLkWFF7dQVuod
QnILQ38v13ZNdzId5aEZSAyhu4ziCI02t3pjNLdlVjz1zfiV5mF7pEG6HzTBnDkZTeRkI9T3Hq8l
8X9HTFnlGkVotNccRj5ulV8Vjqiu1BRuqRo0p9ztLyQDm7g9oxAQnllvCtM6GhVZ6ciSN3bbFedY
IJcBhnkVmcxgYmG9qSYioCAdgPVO/W4KQXpoLWMFLYSNKdRjFCMdyibgdg3WL5BzDwZhChkgbM+O
dm3u8/U3+gPjknbvZu576FfeNptm62/EGx/3oFdGk+5+XM8oaWRF69SrbpCr6vdZNvAg9MO7MqUb
CagMv2smCPBJ23pdIHJJ6gPAGqwsmGJqr7I2haKZPkC82OrEGaQJGLhSaqdE4G8ZO4LYM19s0DOn
1zItHwLoeEhmkmbTBXP8p6ntEG0S11NCOHUmXFaJNxMcoMlSGMM9s8lr5HRNT023mxe6QlL/ubms
GaNzqpw+3C0Hey3GlpplJZ3J3y+wLkk1DYyMUOp//ohlDc1ydwWb4FK21M3yXncRR5BPYFq7wJ+c
g9ZKRLldSPUDjl1E3dAfGSvzgVkW5vwLLT9o2SwG85JFUXdVzp3gYen7LKuxTkh37xVQ1dTXYW40
ZYEFmcHuKfRFpnYoTAN4IpRDS6JWC2H0HWTlUiotXP/I4+NBYhNro9F7FDYhwsuPn3/Msrb8F/5S
L15+djLXIrEtQBn0uDH5Wlym+9GpIRemcIKHsj+TKkycmOy3ZQroGfJKdnArXT95LgyYJFDTTYS3
mHu9DR9Jq/cqFNOJj0xwW2lGcDuoAJb1iPS3BMCA+x1BpG+Q+xB4fkLOEOa2wgfbKT0I/QMPhcFr
zHtSYpFrR21wxQiG0VxSEqWCbngjZuWZoQn7zjaN8Aj1FpqxKE3iODqSolKA8+hJVmkOLgoocMm4
vUfzFUf6Ld69rdPl3xiPQEOjyX8Og+q5wb3NKDHblglBH0ZaXuv4Mi4ahmJDpchAcNtfaUYBL8Xg
/6+hpJ77zv5KfeFtqqb4kKaMUuvKO7YamEfc/WFKeAeWS3EfGBGAy7alCo2cxam5P2QFj4omBXtd
BzYhJTyQVATJPsH+eirn+yyGZ5gUfnWXClGdTKOSW6rkD8Iwh+t+YjKlp2MNoCAjpYJSR4Ai4tYY
QubqoGuY44sDTCkMUZQzCeuga5fJ7LVrzlOsuZTkeIDVWpqdMoORGMq1+sknun4VaC6jS6lxowi6
5EVK/w6PIiEDcUTqQNj5j/2U/bRK7t89rglaJs3B7T3rOHb91zJOh53s5XTNR0RtlNlkTMbnpBBz
RpdLdQL7KU/Aul07uh+bguJJgg7fR0yCR368xdZ+ieMIYErrv9ogDA5FLl6TQQan2Ovi7eDU5Qad
YnTTeE14o1k9DmR/gAxpOsdxKsdHzdGMTZx13C0T856MU/Xoa3V2gAQK6wKoPbN65zLgnUFYXgBn
7iJGrFmkzHMxLzpdIFpCmhy4RkxEVGM+hdK5ALrFKNMO1zWu0wvw6Zs+MpK9spr65A/9UyITOigu
ufSTvKhNlrXRfWWASwgTZx9gQ0Z8P96PI+EaUWUbx74QL6FTIYJLCVCExaMOwUC+Qe/45jZzearq
5YvHaGTDQ8w61HbkHpIu3wqCsm+KkowekfrigA1yHdrWxe9jfa+hsGCKlDT7pDbhpD8aNYWHSTjX
To7WzzRx9QEOy3dD5x9D1PRXQer9aLq4uDdQKUdZJ3cAqhGjGzZvmDF97SowxWGz0wY9P+CjPFmd
np9sPrkVzHYNmSjmmyP2DLIT+qG+kkH2xZuM+F5m7cbwqhrsBFNQPYVlKflAdBPIZIRVJ5+qzCyD
jwccHl5/Yw/US5Qz3IWj4V7l9gS+WcQ2manM4w27IAGgxh9taoF28gS4dzVu2woSpt+271HSBLft
gMgstZ47l5HMMFW7oh+ru4pPblD66dEgbBpylnWAZXxVdPgL0pEUM8YSJnWI8JsV5h3iYn+rgV+p
0sy/AyFy4wERIquywRScpOsABJOVaadC4cY0rJTkk+l50hPyOaI024URsFVFAmYAK4yCAhKsESt0
H7enueFW3dlhitp8QnjnKYIAnLEGeN9aBTj6DMuDNt4yno6uMNuog6fBnm7dWx3hPs/qBA+pHG88
kKTHKhG4RlMArWHjOje2g1ZGVNm403UP/JWTPdlaD7/T0K+rLyW4NljK7SamynEhhXtlDgwYU93G
sgVudfITAUgf2LY5zE4dhnZzwFnr9PEGaIK5HWxom/WgfvhpOu6mvi1PA7ocaU9XSP3tDbXSK+CW
lNYc8QR0tdl3+F5IKStxy0fuvpi961WTnav4iZ71tew8khea3qPBiF60OKU5zYEpqU9mXut31CxX
qubDuSrGHoUNqm33KOfFshaG56LkkayVmmRqNK8O1ZkpsMfTMdCOfhft+5GU9sgtSDvRqSVp+Fxt
0gpQz49WS9lGK7QjntKfmWaM21onEyyiXrwydCLhwnjEkmvMpM2P1bAYLCoKZXLEHa6Ag3i3ZpJY
mwmEEuMPvmttE131Qwx5zGUCD/YsJSic0LcAln4gUdoxwwDoNe9aFmPtPkNNS67QUdH+FETNHTtp
dr9W47wMMbWQ/Jfa+nGcF8uaiR2MeeBstV22mzEJN3pEzEq8SJqquRE4r2XMwxnhC1q9zuBbzHey
9XKgDX21zofIWVXzwKV05rZuRGyYDorwYx8BgAxdPg87PPu3uP6/cZungx27JIf+fu3yA5bFH/s+
N3U9otuIpcxcVz5z0M+XlJLxrA9o6M8fCP6RlywnfqwaCOapvvkpVDd+478c+dxWmtOt+TolBMb8
/S9Yzvn8hZZNV0E7HvyAENT5jwlKz1k15gBJ8Pd/8Mcr/umnfJ5iDHxzYVlfFfNokRshBG7wJOhy
Z3On5th0PPMAlPZ8uBT0oU2890xgq/vQlzrdNrCpy0J6YXukeIr2ZdlW85GhRlAJZSXfFuPI5M1J
027jdC1P0VF7SDL16Lh0yc35E8D36s2l5AOgAmQOjC8jP9LW4IBfMcH3qgFfoplgup6OczT0TiNx
e4Q+CS1uoLFACaDIj5HQvw3ZdKi6/keQ5v0VFgrH965bszhmKSYiBhY8IEfb5JaB/oFPEeYnxul2
9yRiPFhVXDyEofwZ5MWta5cb33IvueF/d/I4XxldfEMl9mdFkHQXXkpgXwRwhnIDFQe1lP9CLxsP
h61w5VmvTk1UHQUf0sMq7XuLz8KZSIyKpmKvlcNbnIJYm8D1bwKtFcQ3Kf73Zrwms/Kn5zAAdo2H
rBdPUdw/BuVYbFtTXZYOQubhdkiS/s0iuQcFQ4Orv/hSiXc1UMm1VXeb6t3ehJasz3TICup9EDTv
AuxBYA0nuHSnVPN3puF/M+e/WaNdAbAOjOoJBgwwTzvgf+s3DeO/qMV5286EZD970OLsBB0cEgoR
ZSVBL7a4Ne0WYgHpjRTTk/K5G+17O68hFgjQbKH2o1ZC37h1eGuWwwPEu6c474a9IXDcVW5+bqp6
X2h0iBm7xbEXHwtEuPvUHe8L3+luOu+nzEeGRSV4IdISiJmEa1871nXpAyUJ8WnwTlik/AGdq3DS
rHqD2YBLShCMl1XZwzk4VQy21kVMqpBLHcItceXMFtW1iBj++1p535RPYzz2PzFYIUV3YwwNo9Zf
lYN3MFrvpkTz53budZPBcGwIXw9NQj+jR2G4+koCYYdwHo3XpS0QtXfXpbL3Tjii/kV8S9xy3mtv
vVue486AouiL5wIHjxl9GTzsGb4HjlkV0YneeLp1e1B4FBHulWl6G+UUr7mV8ivX7rbjRrKzIkuu
x9aCa1SSVMqnp0dOVBLPgs9u49FMmlte67agCZFacJhFYSMQx5cUK0W8TM5A3p8nMg7SkU1JDqoG
pmsyic2u0WmQcBxoaIFTSIjA33kDix4Mlgv2Yc1M/ajgIYz3xMjq62JSP2Sb3ApJ3qE5eIjmSmzN
xH9gXML9kpGVQ0nxUVnOuJW29xTmkuTP+plJ2YG5hAOVjmsndJDOvrAvNPm9TYF7mW/6dEIr8g68
KQ7ihzxxf6oeqFmXF0cw84QATKhEPNf8VuuWg91i2GBVgOBIRXVtJuRuS6eEGCKQpFO/N7/kCfaw
PJUUgpKQjkTttCt9KAvyUPJ4HxcJ4AfyAUWrVsVUnnrJ++b68cvo6od2wCJlUzWdeAsKMjY3Q/Yt
4SF3Zc7ftcJJmbQcC9u4mf95EZjAhKErBU5rGzc8XzW7euQDz53GQXvqVsT9xOAxqpySHdATitMT
D8c58UhUQIHxLwUw0mGKB0jyUyA/YU8cVzM58INN/yalVcDTDIQPRiK0/HhiXEI4Rg3WiM+TO+kz
CsVfa8o9AAFjsskUiCR9IGwjx5NH+7bfVip+IS122lppZROVWD54iSTBUSS3cT1RbtJe0oH8qann
ezWrtTznm5kTWlPOb6QR4euGOnPDbIWuFj5NMX6rbfetoh7C1TC+wUutBnPrkYgQTcN7Qx+yiuP7
0M23ss/U2nP8p7khTbeLVJgmaHbKSXZVX+KATvEYyxiPZ1+i3vA8hvRGPBEYYqfEVfZQdcBfbsD8
EMG0kPkaGW4UlumysmwqeXKXlB4zZsF8cLAc/kOMPLWtXxpN67cdlhyzDOpdZI7+ttQPNY20KgEQ
7JuCnp/42Slmw6WN0lO7HeaCPZ5xUGTtIUtycDgtAY2zDChwtTcziM5xkr9Vcz3d7KKI7gd4l2tF
eoLdEWxQWBqJns4en2Bx8MzxreQbVFF21gzjuQsp3TRj+NUbfg4aae3ww4hJqG56g/auRukbD9mk
UzrVnZ8xJYOroqB1QEVmTQTHPrCnbM/MiRh4JjMovhSRmlAN4itBDRaxno07j65xFL9ZiZls7WSi
IhgVEpRUfzfh/om5hxaa/SRj44SLC9yTYd5qaTdsW0N8b+o5/K9NqnVT8ztB7ttkGoYVL3NuIdVB
GMpqd6WGZsO3nXffgefCECEql0shHmms4dlxq5Qb1cgHwtNBHrvavZrd9GlBgmaDUS7HELEbLDfe
YFJOtPcKBSR1Azo7rQ2QzkiJaUuHkvjA2yR3p8049eaKGAzLKszrti2HFcbgbdze6HpWbosWc5nV
Xrs6pnw0sMRKTgwOzMTfLw3//0W2/zfIdnAk/1aU83+T73X8N9LJxyt+qXJoKiKwMZXjKmnNWBNU
Eh+wdgQ5/xJCZ55i2qZrujMC5ZcoR0JrF4rTCT+yLduwQaD84pzYHLJ1l6OWJYVuWuJ/Isqx5Axj
/4S1z7+PYRrk7jiMzoXOg+nvqhxQvbSMWl28T3XzE6SBfw4IH7npWrALbmVM37kvr2KjiX4Q9AJ+
A73aXRXV0QHYfLfLK1K0g3648wOsHG2bEohpg2XgC1/ftbM9VSXFw7KghGCv2yTF6OGPxYNfFuK6
tdVFSiNCn9C5uLVivTt+nKyp8dgK5EETM961KhIAFRSzrif8isQRXX8uZNHl1yoAILsaQ/KG655H
8ufhZW05Z1nrOqmdaUJ+7oYB8lzJtL2CUdtv6qA0XhJp3JDo3r5T7ziNRtt+HashA3JnOzeJHydH
ULspmsEmfBA67aaS6SBiTiJrMuZm16nplfjuvGLv5d7T565l/7L43FeqBEKT7RLDwIu00KnPfXun
0a/wUCQUA1naLEjTAVg8r/FJS/bcYf7TfrLGS4LIioSny3z2svjYzoeYY8sPClV/4JGFfGQ5n/LH
/CqaAofMBkogK7Jeq7yu73yqgHRtyH1NKV+cqMbRMwriLj3F8Lj/8ypNz/QkCi05YGYk34maSE9j
jmDbZW3q83ikUFBHp/nocqApc3+X2Zjd9WjO/omr8muIQGvjddS7hOurF6gNPjW1r65X+LsBpIp0
2+EmGNJx1Y+y+GoYNEezStQnFbXi2TCxyvdF+XUglXwvrQoo9HxaH+p3UAWsexk5/V9eXvodUXKW
H+wK2drgYDQq00qVl49NL4zFDQku5Sr1HOjhGbUHRCq3jmN6fEGKjk9EqW3wSJG0beTurT0vXNKn
A54mp8/9bZB5R2n6d8uuZYEp3b0VCSnPYdr/+hmBS/cm9+HW11kEFWtedLh/zogKYHbCZl39cWA5
5XNfHeJDtYKamaeM5KnG7LhDSvRl2Won0dAGmA/8uR1oCYdaOB+nJMEombXwMD/PzKrUDDZ2Z/56
5XIkbKjXlD42nCZs7peFTjJVJTV5k2Ztc98WRnOqsrnT5EY/OgO1gx6k360iNCiau/7TCEJ6wwDZ
xLAaTDvQx5h4o744yZAcQzt325OvF1r/FDStV209M9VuCDbL6CWNNO26Mbx8LJKMjIjEoBnze9e8
pqnSZtTou9vPA2Hnhpcf5jAEv147n5jidd6igsL0PPPQyoa478hwHzv+oPtlIUyuM2oFsf3cR2Xw
7EaadQ3npblnHNmedaV9vMgLI/8gST+EHWeKs9tO2TnGzzxvhNEEAOkvq8FYizMwYzVnzv86gkxZ
nGkaBSBpAlKGx9kvX9V6cKNgQBMQKq6jlvseZbvgppn32zR/wVcrptDZSF7Lx3nt5P06ntb6Dys1
KPsz9NQaod/Xc4Vbbpb1j0VvFju/Zqxdwqm5X/ZNkrtj7FXnfN6FDiE7NzJ++XxREzCc/uOHMmie
z8797rb0DYvLGGQXlQB/18322pvY+thF5/Yq6hFFL5uoMLOLSyDi57mf+3GZ11eppnVri+/0MZ2Y
PEyi8677yHSh+Nrpm8o3mpZMr3rjlBv8dvG1GhNOsH89Ff77E2DB5gWO8WXk9Db8H/89/weZp6H/
+ZB1ddcyDXD/KDMR0/75kIVQaeRNPdnvjivbPaQV/TxYlXE2bbdzrmRiO7sybZ7IFQD5mIqCaLBw
ynfF/C62StuMg4m+o+WiGZ2dH/S5LVHNB5d9gQ8FgNTC4Dj1oU2SdHRIRRWrA33K12SyUdLr1Ncn
/3tMOuNj0pXDXTFifJu3lkXf4a5q018bRXjWgym8NKSaPNoNvQvSO9vzcmaRzib2rKoOy6Zekufn
5O5KRiq7TRKb0IYJdnOR6NGXKSnRUqbRD0MPX+K4NZ7QqluA32NJw04RD9I566KP9EsYCbmrEqBG
Xt0Z1yIla9jx9OzJyEgHDDD27CiftpuoNbFN9jjRg64T91rLQiqcrdy1vMM4RPNml9zgmId1zdZy
Go7TEu43//VYS3H/cRpcUvRdgWmll1zVYjc4kbZzm1A+2VK/pTfXvXpkT674dE2XqWR63ro+1Yl0
yF9pJkmj3RopKdpTUjD8wQZ/8+8/NKb5d3mt4KMgXcOWwlaQ8pRLLM/f9NL0jBEE1ZX/o0ejvUm6
Kr7vfMITLH8LDIyKc9mhcpma8uKokVAXD66mRfLro4424UxHB/mMHw0nq0z4BExIEpd2DGNRQl5T
um7AyrzT54Flbdm3nLds/rHv87V/HPinkz/3McIkuWSQhyQ0s20RCvu6ELF2ALzn7eJO4HvVSrUO
hCaQKrcPLm3CnxXsGQp0/lsL15EpuG/Z5z6IraMta+vYV7pKEbuyTakZFayc936sLnudxq53ZLed
P06fT1z2u2ZP4yRsk3MfORFWfL0+FF5K3TOitJbGlvsClfl2NHLvPdSyndGVuFpcuCQGCXg3idlO
2z7qEEd0KZtNCgZjWR2SEmWMEx+X85ZdI+K8LXN4HnOxTHk02K9DGbvnxuK7NuVpgEiHnrEX6fGd
TxjGnV40OvsYFSxJlFanxXcKfvEuRmpGrYJ0yuU8QT9lnyoCM5bNZdHD4z0iH3j53CWGDlUGTTSL
t3wD+MHc879EPQG41lNcFWu02s5pWUDk7bdeArAum0cInweWtWVfHbbVPx9uqxjIihlomz9eB+kI
Vh1m6u9T0ldnx/XfRTIYN4Nq7WdJmKEPL/jRmPz+gWDTbRrZGtQ2LT8XruWvjSYwXh0pgNEr84uc
Ups0XD859H6gP/BweVtOMOPkvcCg/+DaSNHFKKjra5b2hQrFTgA8enU9PwIa5va3mP+LM0+fabMc
SID9xDt/MudwcIvqkzf51/GYBdejQ3Nrg6Ofnjn1J4bGwUPpIYXOAx15sxM8GLnmwqzAxbocXBad
Vl3GijbesvV5Romm8GF51e+fsZyBB8f7+BlN5IMNMVPESaQRA36JPXX8WI1yQx01S7H3L6vDZepH
bSdbi7Rlu9WevS6YNkzj7D12Nu1Zt+jFCcXTYDnqUAnTpNIegjjT7iHTATfnLKhU5Uew23/5rDNn
y8Jf5pNS50EH24BkPjwoDvPav9+1vCAeQi1OsvfYdLtLbqK27COvfi0A4IDcpkgR3xhhijq587tz
1EjzSbU5sVeRdg4SNSENtWhuw3OFVTM/8VScWMd6DJIjYg9QPFHTj1eTpBpKHHL/3zgy5tn4H78+
pgYx+2TQtyv+ir//+mOSli5lR+8HeVv/j7Dz2pFbx9bwEwlQDreVc+rsG8FpK+espz+fWB6X3bMx
BxgQ4iKp3uOqksi1/nBEQy/DLBx7KTDo75WWkxHrvMk9Q9PfQ5kTa9sWHCg4MD8XWbIdXVACmq0F
myDT7KXoorn/I9aq8qIhcne1DO/pvjpPrZVe+/5a3LtwMvy9jzrlpLT7EvTwMb0kr/ZyqWJtIC7v
/doCvzCNROhjJisjR3a6Bni8RGG3XWRZFrZn32nI/oEhCxuD/wi92Ua2AR4VdL+9D2LLujdhD6iX
OhD9DvfZxQhACRwY8hvi7adT98XGw37XpxJ8jyjO1sny8onf0A8xoeTXPbNkyb6NY2xtUWeOsB5y
qo+YUpAOdeJrVWEGFPU84gQuAxl9eQUYV1vKram+PLr6gMNAqEmAF3XvGCqBD+CUK9H4yKvObBvu
9qeBYAQn8L9fuubf1nU6317qVLCwePMg/uqI8T84SormDbJDyfVHW9kltXrcdrzWLI99Ip+x0xpu
mlPTYM2HIbLqr4ypKwZiCT8z1Rzu0zwU2ra+B5ve7FByUeQtXEh0Ua6hFLnXqPSdvdwkr21mu1d9
7NwrCN1obXhgDdo4s8I5CkWYA5thgEoKK8TE0fPeeGAbe7FCxDFhnu4qAuDwbHFX0RMrxF1RRVbn
j7v4E5QmNIpgLeYFFBsBE600DbNLJaojsOjicmrElWjuNpgm+/+ZuMR4YSGTfd7gxJqu/venABns
v36FJL4oJGk6+Qw4aJ8eImqQIiYWGOqPOAe/G7hFdE7K+ObYQbyzci86i6YdlOgcBlqIS6wNznUa
EHPFVVlb2rJTnHb+aQBsXL1t/eH9U3zoy+iUd0+fwvgRRmfVCw91Nvj7x/3FtEpCj06NNen+10Xs
3mign6qmlu5//TFQUWraqDUAhkdMXKWVFx09zjeP+OOPgWNb26ki7cWgiAc42u58u4zXSVq0bP19
mho4EWWoqf/5UkxwTYUJny//mOtrGTi//7rZdPMaIMbCzCVngfmRdTRxdDiKKytBiROolRE2T0Hv
PWlgyZCawsYQD9dsZfj1gANr5tsHMWKShjyI7kB+aoX7UIFzKsUoxIy6l0pV3kan8m5koPoTihEU
GyX0/OPEQaW9jZTDCHXnOY/VvYhzmAbPUds5zk+B8qGatwHlmXdzco3LFbx6xKx/uasCw33xv7+4
qvnfrw8HpWjZNg2VdwjPs79fH2GWKZM0evKDpAefsOmiCdxQwgYZWq5qt4z2ogcLyJcXUL4AUg5e
PRfBP0ZQWOnduCDbz9IapSt5oasw0BUA6JNWIP/wU9OPnnO/QigxOQy4XtU+Opxyx3NLjRpsAPsa
h+nOvjqmzf7HohJipc5VhIBJVTsdbdmZDuXxqk5NPpqULEIpWYiYmBfVNkKWptmsRayLvX3C+3hr
l3izYexg7MXVoxEx0/fTFY9oFEemeRYU//J++W/r/hg2IkiAksNhNgA59un+n7r/dqui4pU4mIt/
m+rUtbUDfebuR7mXDhhASwdxFQTVaxthrfEp3k/THjGtZAfsZPq0NSGP/Fj/aV6ne/m87KBpfhrI
Mgg3VLi4a+WBubP5r4X39Tso7miSIts45NH8xtBh2XT6nhRVuB+dPdieslpJNXExaGNAVFL0Doz7
vMcKsm94IcsDqrL/ucljmbinr68D94nsroxrW9osZanuXmvV+NCm1HfUm4uaPMNXE8DlnCRCsXbJ
XF4gbC5L0y6+2IM9LuKh5ITRFNbBryi8Ac8zPxwSNeLYb8ao8kq+HD/12BNtrCKsN2noLzqqlTD6
xk1uW9DOq8o753H9gVBr8Rp6UX5A7R92w9RtAt/aJlGpzu9zkwbDomYMl9E02pVbyTokQVbM/bTp
LloflvCQIFfkCMY9dRkp7dSKrR+y8xHafUVGHZagKwXjzZ4MTfAib8g7a9MbvRnh6UwYgbCUNiJm
hNV4GbAJFQtEiGR/s0rhNC08NASQRuROrqddHfzPj2JGi7EbjuSjj+hbgY2LE5IlHkqvRK2SB+DQ
g5wEtkEWaFAKjvI8KUUjRh9PxsdAxLtFIKYfoU7c5PFAffylR0zMVn7f3t0oW/He9sbR2HW1E6Uz
8V6/9208rgfFoKahuMdH6PH6F7bXj+7jVo/NwafbPSbzT4DSnejrSuf/P5uFidX+947d0BAKVAzN
UmQYS1Ox7k9auaR4koVVufbd06S9WaLhgZBq1G4gqeaze98JfP9SFTrewWGNuJeYZBd2zhO0XFr1
MNl/+pp/GWUUKgFtKQuxpI7QHC4z5BU5O4fnQgfIhe3VQKnaDM8iJhrM+sx1BatoJgaMaRTqjbdG
u94duv8nnSicB/46Yhkcrszpf6ptUFmcXkJ/bFK1coJ/QUD7rpfeVjWD/BDnLu5mRfizLx0kw4yi
yg/3S895q3PJ2vFukL9jwviM4575qviavHR7w9lXjlUd2dLrCOlnwAKiwt9bjYLac2W2x5Ey9bOZ
qCuE0uz3VMEjs7VgmfWW77zXevM1dysT6r0XXz0HTdXcuf7vN+pUA/306WLNMYnnsh2UFfNz5lQB
lqT2ML2Qle71eRn25s2NgOlAkbmInizbOAOSuQAyOuCXkpgZgu98tGI06UxQVmoCNQm/hxUkUmSn
3NHdQyN1gahzlWvduZXRPBM9Kp4m6vrTgGiMocJuaJB3nWe4FCVwICwkEP8ws+R1m9Xw0AJccPBy
wvIZ5PK8cWBKI1Toz/3KhvLtGhDJPJOGTKq0F1ciNupquG0sd/0IPaaJuQ3CQCDAp7VSOd0rCNoT
oP/ihW2nsbLsACpzWKBiNsCsRhmo2omurilo7zrGWfRkdVH0Y/0KCky7NMV4ZQcabv73x6R8LiNb
cOf4QrIhktnNq8rnZKUrKXKfl4b0Den7fN2k0hctbtOraFyjjynQhBf+M4GJcPqXj4GcbuCTpdfA
CNNriVnFOTJw55IK7IwAw5mXwIaT0wbgxpuvRie5Z3EvZbqrjTb4KOvl6fE3jIDP1OYJK+4n4lJQ
vnhKuqgjxAGaHJe6qHCdPYpSyh51nHEVu6Z6i8ME7FHXdl+7WtmAPdL/seNuncam/VXtsDzwDMd7
GsKxXrVK6u7lyMIuugQcDzzl9CgH6ZAZlo0GB+ERC0rz5qC4cRAlosFJm2OsFP+6KGhqGa47C6xp
gbiHZPfNcfortR8r8TwHrffHXzCkAmp+B8avyOobInnNsQzKUxDJ9U2E+FEMy8JHukd0FZD22FvG
Xp8tCgQhDrpb/kxx6rh0WuBcQQ4+dfyq3kuzGldNz/s+dRuMOeCEtq0TPvWJH5/LDiWNfIq3SQ8L
brBxU3Dh/Ydg1CZt32yvD2gI1p10fDS+bP7qlhgwulFLjv3JV1ttTx77V6NOtlxxY8Afdr1K38ZG
vBAxMWWoE23vV76yjmRyBbhRNm/q99JqtTe5LoZjUsgUrqeuJOX9qtQGc2WWgfZWsiWYdW3qnX6t
QQNBv6ETa679zi9Otlbo85j/G98r8zjKufwlABgF66U9tGWTPZkD6Q05TL8Ug4EbcIBBuwV58AXw
wyah5vJFo/qCn2IE7RaBsfcQGIKYn/iYAY5hrrOlZDlQ3WnxR6rxDCWR28z/n1+gosqf34T86iyU
HXgHOrZq36tQf7wXDK/Ly6Qps292xRlOg7h3hnZuYmboI2icyOFKxLomLykmyuqmtHlPPOah09/t
oYsfik6r9zbJH4w7emWNmZXz1nrdMmzV8WvoJHgWy7Z30DN32GlDusXCt7ykhskLKTW3lh9UFxGq
dZhB6LsoaCz/JyYGQELyA47bo+uysigdQMBJpqwMzLWotmvALigXdHvFt3UKz+BIRNfz8rDgnT50
+/uliJom5qp4OzP/j2ieU/MJw34rBupp9D57Wo19+jgL3cjcY6NMolRy8ye994MNWkvsHIZUvnml
WUPCtGokma0B6cTMP4gG9rJ/GPK0gMKsQ+GeBkRMXEEU+XPep5iG98beNZFI/88sMYEa2TC3EfNY
+HklU4JsLMTgChl4ZwzFvDFddWtMxzN3OryZeb2qXAWIyhQCc5aBYEPQauqJUNWmMX7uOIgFqhte
VAu574yDqJZVwweGd6jNeRrs+9wcPvzA36tsIJ/dONIp+2kFUgRM44MxZqkdBacOje9bW+o3EQcN
A5ZysLyt6Kqc6cIx+TCQ4ADANHPCLNqHBmjldvD953pqWoUCvFM/3SM++G8v7oHxm6VxRug43/tG
vVf7Bqrc1Eg6n03sd+FuVMzyqfI9eVeGCPSIUX+EVJXLQ76V2DgshtAL8HUGSl31cbau06hBC1l2
ZhzR3W9dUc+DWnd/mmbxRkm6fOsqwOPytKjwpQqQvBniPBnAvlXLiKOhuLRSTon3RqIOPxeXmuy6
6zzEJ5UcdqHhT6QjB12i2qPXEQa5Xgq9WEo2orYDnQ35IXBOa1H4kZO02wKA2dmgctCDR9UEZbv4
6ELCfCKFe0qn1IWH1znwWalfYOAR7sBqWxdfr52DYkhb0SvyzLqIK1vO5o6cmSc7DqhK2P0qQn4B
yYbpwWsHA4J1avAhnrsGcMNfA6KfjECHh1zdf3o+Q0u7YfCIUXQY5LyjEhfb46y7WlmYLbxSDV5i
h0JvHSX+h56ZPyzYEd/7bNi1dgLhwemuUoT7ZhNNctJ1C317auwC9e3QNZeyhRHffUCSDPeUpcp7
gFfU9j4gNY4KT65dQ2iWDwhO09iJchBdu47HBmwD/bIyq01hQekT86bQfVT0+XnI9yViHl8xLOm4
VV/F56AEV6z4oT4fQ7l9Eo3CRh/Y183MqEBhjDjJA0TlWox5mZ8dc6V9Eb3GTdsn2F7fDOwV51ij
pKvcNtyzaJwC+X4bGMryEWvMSEKN3Vl5eMYcHnErsqZTa/uTvySdVbngzMmzHEm4frJRnoJispy2
4bYM01NkZfUWIEj8PmjOpkZE5ykjqXxpmvCbCIeBHqG7WDcr0W35os9CHmZnM3XtZ6eWEHthdW1b
iETGQbSA8hC/Rz1ukQNWoytb8TjompnyJZMQyc9wJD+k/eBccqyAYRY4yHBHlOGB73hXsE/AFjT8
R4a+7Vb60AaL3pVqtNtpItXUcJf/3e8lbE+8DlHwdoolYtjDFXgfmWq9VzC42U4c8WURSunFcqRk
XkGA+4FqkdXX/XdqvP1ch2RzzsLKpLLa8A6LYuu1T/qrmBmo8msI5P7FUIZhJcVuvHMQdf77Xp6t
RyTT84vVjTDvY8UqVuJS7yOtmIlLRNLXed54W7xVIei23xFzsGaVg2+i5ZnFS5EoNTT3Lti0HBpf
ZDeolx1vkBXb1vIlwyx9ZfuVshSjTtLx3ncNeSFGLRvr5spM9bnoVgmPNKjb0kx0fQgrWCCyTxHd
lA/MQgnq5o0FiF6Ecn86Dugst0O9V3ZJ1ti29QVHb28eKHb6NFaVtDRcxeW30cJZt31v02EE2swV
9GBOcGh8nG8z9VlHS2VWW/nwtarlfVPiWhOpcNBR23g2K9++jNqwpEQSVvNMij5cs0qOKtp/z5kc
tEujwWczS/V0Swl22GcGb5ghOYhGod53vxLdRrGSA4juX6MiJrlmv4SmSvKr9oaVkmIfBLxzLxoy
3xAvfRics9o2KWgltrSWSr2BxIF+lmgyBy2bNq2/PkLiapRKKB54XW+kJKkXga4NX+BangHiRM/g
5Iu9iHtTPJSlsxQNT31bavsOyA7alZELMcrPTiSUs5O4kq0yO8Xt8Gt0mLoiJkadGChMB13jXRea
RYNsnDSzr44lJa+5lFeIlZUo9UOS+Bi8plxVatJujbxQn3LN+6qO7ICBi258py5P2RCWJ3Glku9b
cMg25+TK+Jwkm2ExYpsh5Tzg4TyOiT0GxGLsPQoEBbDXFAMidr+DoQYoCiD2ravVweE1BkI3OIOv
o2Zd2Nq9O1QebhBT1yVVj9xYfujKSUNvLId9nXcFGSEruox525GBlvlP57g8MyGoXqraChdY1Ruk
W0LtJbWNgpxkYszKv7sSyg0rF8fAQ/LVtTO+xEWiPctqFny0GsT6JAVRrGPAseqLWt9nGLXtnWYI
1hhG51fgGtp8LEwS4IGfrfnlxufW0V9Rw5C32tQToSD1QMvD3pybTViuUoNSOP8sDCd+VCxtZfqH
LYujnZv+DS/icV2blrwC0tx8+Alk0dFsnpWgtQ65HMPNS4r2o7Zi3MSboD8GqonpvaofncRucBbO
klWPgMVGLAe/g11bGl4LCY+fqXBPgsLeiWK9aCBZO/euGMCdiVr+Y46OIMYiNYqlAiHuSdXDVYuE
61vM73OfALeau7pfv4VahxS2jx+4GOWjVFDi7fA5mkbltJqnWmI/63XhXtICXF84yMdMdmExxpl7
oSwbHjNTMDrciwiJBoe2AY2Usw5Q8DJKCLhGsXORo0lMSU2yrVtgPq8mBioVSWnhsUI3VvuvNZT7
k+ilrrqR5SK8iZ498Z775klOzAA36mKh5YgVVUNnHqYa3USB5FL0RRMg2AiLpcI9+PdEMfCp21gw
fN0Ki96/p/3b3H+7Z11QA5W7xmcfEhvnRvWCjVZClwlIrEQQgGHoBBhFLOXobTAbE5Y9PytdQzGZ
ZNq5CGLpo3IM/Dg0zbt107e17eRhP8Q5mXdk7VfKIEcbtyfP3SsIpRs55fiSp8gXzwjPpSflzyIe
+MGveKrEZ4Mt0k1tv9ZJ4EOsJO2W5335rTaKkxX23qvhVmzWsdhaY2QyvJbkH8QEyYynp7/en4Mh
VA7m2OT8PrzqW4rBeA827UsibIVCO9sp0KNuCCrC1JnubYfhD09N8idUXrSt3ljxCtZL/zFm7VxM
0ErJnff1mFOM1DFJ0QBVp9PKLtY3foYZC6VNODkhWHABCBeNwH8LqLi4egx8mvepKyYXgR/NERNA
C2sCmD9u8Ol+j7+hsqEHmTdiMWzK0crIhn5TFUP9YaOH1TbRF7iSQGBjPqZQsaMvJHnmrWsN5EK1
EQxHUSzFtCSrDw5JlGcXcexdqknyLKiHct93VrkP5KjaP7rtFItsqWGDM12K/n3i7yWPGKqTHQqO
pbv4t8n4FAWbEn2BuYJBeRBpfAtUR3luqvC7nxvpUZ965WBjBdMZaHxK2I5LAa8sBPbqxJqLhBL/
PMbCMAP3j5ST3Qd7zPr8e5LJdsi8hVXwds8gPRbc+6HkYabMZBQw5QU/aR9TSSywYw9hCnjuv66m
mKRj66dr+RwQhHPQTItjydSI7qPJPIDveII+Ip9mjXqPjUQd40vNcTEvs+oWTdi4ASwRcL4a8cKp
q9SSzuYygrwKO+HZLO0U3JX0EWIDMyu00ZkHWawcJSWSFxLWkB9xUe78yMWMCC0pzfS619Qz0Y0r
K3UfJpZ8RKdUXlTxACgyTyS8N3DHtVw0x1PNlM6mDvVNNL2uYzHFqWVtKrF3EbHJCu0sYx4wzRpC
3cU0aii7FUm7XeXAlIOtjQy0HP1U6l3uO/E/qAmhMmZT3ZIiTgVoUR59inG7EvOkySQvvwFNREOQ
F/S3GOq5WMQe6YIYkPkuV3q4cFJjODcmQHKt15dKUK5816mgTY/1t6JdCcRzUNgWsnFFcDInVB/q
PNshG7OrLsXdTNVT9Vs9Smcfq4oXpQ70tSHr7F8jpXzRbfdWpWb+pbeMl1FOEDaM2vQmo8uLZp8W
r0VXDEiQlRM4GScRkqyE6j2FwFp747QM7kHJfyhR9VYmLmQXq6pXmoOtuTxG45mjYT8PkTr6rmd7
e4yKH0lbUKRGSOQau1IB6zBAuIuC+bNfI6ElplSDudbQj/+AymEuvMJyD6Oj2oeO192iaUck0dpk
I/4uCXG+qOxRb7lRmstqkibpzfFXkwHv2iceXh2/447dhySTQhD+BccmOPT/mfyYM3SUC6Bfu7Mm
Mq6BK4frEEPlV3WQ0U/rfcQqRNeukInw+T8huqMSpvPQjced6BqRJqP2Ljt7kmn+qzE55xRKVB7F
aFC77ySkrROP0uCVY/Ap763mcr8RhXasm6ObWKhA9nW7Ork2qLLd39sJJawugocqXtoi1nQhVdPS
PD5CIg5IrivIJtemt+XAF9Y3vWz8NXDNrwpURHTshrhAL3D8DnB43DRylZyzgh9KkWkUXweYuhEE
2h8DRWZ1yACtFFp1asgkfwlSA6u5sWhurjsdBCWgtqbbpXuH5MU6V9L6SlYd0y8Ap4t4tN2F6Q5g
eQqw1vmkJiQap4m3Mkio072HZNWpNKUtQh3Y906zbMkYIYC3zdyqIaw26k4yov4oGhdfoWEmLgfn
vR3D1Vh57mvmoj7UVZDK9Gh0XgMVHSg1tVCkmrpoH1lzvl7OVoyWWvwjT3X7JJYaiP01MukyEh/5
DU+0+yTTzlEb0qJxJtYgwBZvUjRnlnLtLV2drcnY6eWhywZHWQ25VaD3GiszLaygn0PdrQ5ymMFK
E0P4nSgzMV8TH0Ey5ChhxYhTV2yEzkpjt7tQS66ilxleff47LqvIabH3Yy7KJp2Yq/lqdZ8GZvWP
e4i4CPXB0B1IVb1kcrIUhyGqWOqybaihW2oSvPUjGrLi8CRDY4YpX2IOSvzv+SLelln2XHocOUzN
3TdtA4p8ulIT1H7UGK6OFJEsRxNs3GRI3EERZgsqGkOnuDF2xV70bNzfL+IriwpXTYVvW2AmU1Je
6d4ee8R/2/KptfEzx5+afdFf+8nH3CbqFHLPONJV5jtJk+6DDHi7QUHPWVpTF32xM/lRNkJxqB69
ilKPiGuRwxe7HHm3yWb63LLPLzlveKr2IvlJAMkNwVEpkaWPSJW+lG5rIMSrRafAKTkITHHTZiPH
0XwSfnJa7ARbc4fqnLvjq0ei+zdvo1IwpYmjod54E9CV/YZ0cVXE3Kae4H7kIQxi6L/9QsQSy1CX
Y9hUS6zqloBR1EvZl8ZTGFv5pHaOtS9s0ieS5vK+MPED9XJJfxJTfi/ogXNyVA6BaDpy8tyjfzSq
FurGUy9CewSD9vAZfe5xVlUWFqgjabu07t1TYiXYS3vJpTewGwHngHRNXO/byRlyzOvjMMHxRKNO
B6/IsN7drq22IhROBzR/akySWnMQnxEFGkp40uiimit5g7NIs0bZaW5/vHdF/lCP8mOQm+pO9MpR
5YFqY7FLnXDNJsh9Eg2QzjetNwtoBY77NGKyvWTzbiEVT7dx2bHoufRFj2qrxDcPuVRHGS5ibhY4
DuIkjXS/m4at0G60QgMuaSE9aWqrPo3f+042y7mEQgsymwho9XVn4FfrmFs9fE3B5/wjI5yJJH/9
7vm5h+Ks+cMM0BPCl5LjdRDVFDF08yQrYXUtU728Kj6SDFMoTVvO49OMuq+tkxgU06aQ7So7uB35
hjMeEDrowPbBQhusXARK8CSX+JuzoUETDd8qRqbh+8xCGcdFr2nV/I+VYpLheT+irkGtj7Taray0
K2p1w/soc9QnfdSuRBe+wJeYh9cF+fX7LKUmp2bXwM4DDopTw56GL+PYAhz+HUu91N9SIS2gMda6
NJPjcdbKYHt7lNWLrgr2bm/6GE/TFc2YeSllpRix0SxnKyyCSiz5/kpcRmBwzLm4FCvrFfXNfIOn
ZbGJ/ba6eYUP/1a32h9Ao7hQ2294AQEGKLXqXLtNhxUHrye3M4EWttIXShPtDzVUOaQr1ySW5V3i
JY23blqDEnpAtd9OSx/mqs6Gqm3Gi9bJ3VItU+0FecpDEqOqYKSy9tLTi6aeGOtg3IgxeZo5jeVl
pNzH/nudGFMmDPTvdYhRgSb30ZWuohxhmT6lojYgCA3KvFvzGsifMs2pkNcGzmQidqCTEwxNvLtx
WP/WgYuaDU2iXqQRNYYuKrKlAh7mS8HeLB+1b403feQyuYwWDYYTMFN1LgYUlDdMhRNT2fGjKSsf
IS2j5gtaWLwKp3vHYXfuPSl49RXSJmqnZBuljqQDIKaITa9uoH+QGLsqbn9d9Wa2caXO32jZZHEp
pjxGxdVjGSZxMnwyNzyxXZ/1hWa+exbiunkU9eveid33PlFmfqonX3lN1UtVSaKdyeP5mX+mi8mD
b+b5LgJU4dg+u6UPOC1q5JUzSO2zFEY9mfMKzZFptJUr+IikI7QUq2qSXtW8a7ToZkCvfYYnTyJY
RgHzcafKAq+eTUuZj7+xVu5LN2oOiePg09AiO5OLbmXx4U9Na5toA4vL+8QpGEnhq8I3aS3ij6YY
vStoO6j2OfrSalH9U045B5gNP9jyonMYOPFzbloeANomP1R9IO9xbkeQRepPCCf319ZKhmsf48Fi
ABQQIdEYfYGJdtWcRY8Mdn+9j4oFfskOoZXr+eMepcPjOy763eMegW4PeweZTRFKeJSclLwDJDRR
gQGoIwo50YXrqXl0EVh6C+Q6WHuCUSwGwPXL9Uqf2MOiL5pqEj1qwgJZD27w+a5/9MPAuxWqbkNI
NxLM7dDzRuxSftVVYBgmppZr16sRFlEK5Jed3tgVoxJvhym5jrqJufTTIFvFqZ+8+JYzruMGMVvf
TOOXMC3UrYl+83zo5PilNSL/YKZaObt3fVhKqpO9iF4hgd51irKej05U7MtQK/bi6tFIgU2JRPRD
aln2fWblIb8XoogzC/JGWZpS8+w6BpYVCOq9BFVY7crejuaiG5pGvE/VFFNfHO1fMh8pBlef3Oqm
yVYv2Yd20vGPTaN76QLbOCIp8T2deinpjlMYDq9irC7Qo3eC/CIWRp6rXQbP34uxWA+Ma2FhTj3d
NMtzC/wiSgPTXZyUN16d/hRDve5HL6ikV14YYMsSbVIr0Z/FvHRokEIjIyr+toXJNmV2e+E3FRoN
k5yh2w3byKBUCVsgexl98pOZU53EmB0CA1bDPjqIQX7mGH47ZbgToxIy4wudHfVGdLOWPEHa9/JK
xw/ELHN7n7p5cMz/boZh0cqdchDhsSlzMtT6+GtaqMCfQsJh0XjBpM88LZVDiTljPY6bWC2vv7pi
oRgXq8MmlFeYWCa4qqPPkJudvGM7QM6JVzaQHiPWDlqDXo9EMX1Ru5rDRzUFu6J0wZ2KSTYCx7o8
klzssB95NCNi3kc11OMdCL+tMvXEoIhHA/lvGOJOue5GbOREMFVgsc8ek8ifB8uqbKYNjfRPm4Nu
o+QLUrfDByHrzfggGt8DGN7esY+itZs6uQ8lRXoLBmvS4/g9R1xKUpgcLP6xM2voz5GFMJEaeJMU
Xli9BgVvdxQaPfIxdEu1uI2RHF5ET2/ixai1wxO7F44a2SHykMbpyiJbuCoF8mCUtOmJpV/9ArMF
5J+9ReiEPrYWLkgtrc2yVaTznZsnFpV2T6Zudu8rpXP2E3s8JLqqX8V97JwXeKpdxul+CHDXJ2Nw
gZzzJ0QIwtW4G6L6HxG6x0dsKzJfr+biP0LEWhtRMJTZm6XfKtlKcTqdXRPPyGj0qrOHDFOku9qx
ng5c5dSIuIQEha/I2lFM1YuuM9DW+xV7TBOrfs8V8cQeioOCBB2CZcHwxcULBNU/+b3HJmfTN069
CuH2iTheFeO7XY71xpCLZuXoRTBjo+If9CLs5nVR6OsmadvbYCUdmsUb3671q4iwQ1E35DmlmTXi
0DIPUxnncNuotpJntTc0ifWLwvn/PgogCPIRjkhzsdhPop8tUOIFMsXRa9MX2z5NsBtp4ghioQlx
hQeFkgT2i/9VBKvAbp5K3BHEgrQnXZGZ9V6Mmez3z440vIkxj3TtUVWxSWiQAL/ZrfHqjeUP1c3a
57DwzKfcXFUSEshzbvciOa501KcxM64s9H+zeiOmtlidrRErqXhYMJqMrnP4fR91qMR9woj9ahdA
HUbw6qxNJ6NiOi3lqfakhB1ielPPk2tyQXXfIeLOYQlzyvI0zReD2TRDrozP88nfdksx6GpjebIG
/WwlPqCl2MWpG9OYnZkbCKV1uX7jJaXfkCswZuGAfjUON8YtxVTqPOTBRgyKab7S6wsUu+PVY5XR
PWWQ1a5ijZprDRqzgzF/LOqV8ma7angUa1wps3f29If16W9++sOi64XId5XBi2m2yrk0ymohR777
ilzKP06pjT997TmTtBjmNcxjxVbHjzrwGtAqGuAjXjOrojQQCc9cEmsSh6AMhOQ1wDZ73lm28erm
ycZLW+Qf+uSpmprSQ4/fkUDIpEjyPjk2Gwk1MA6iJ2ZYRYWysKPXW7HKaZPwUA7ON0u3jIzbZpM8
ZdGA1LK6LWxgNLtQyDu1do8hk9WeQUSgb1iKNnAd76jIH2LGPQT1MjqJfkGVCWScvFemkIibI4eT
NCx6NFWb9pxpFUeQOCo+xkorF4WsDLuq0ty3rny2ExWzH/RkN11bN0sjiApykDGkmGiseIRK8rxw
8vyWTY3u1vLMH/18K2KaopDw5RjU2N4NOl92QxtbAd2B34cYE7NyhB4gZhRHo2u1szY1RoqwdWeg
qCdilRLhNMPL/mz51pWDi7p7hAqt0U+BclUr9gUzsTwHKs4PHiXkJIJS82M0I+MgGsl2SHWJy6wt
uMx0b1gknI7mj0l4/f6aTr3XYAf6n67vNRg5qHh5ueF3nhs/e8R6yHuO40FBx5FfcNY+Qfi1KOfL
7tfU/D/OzmNJUiVLw0+EGcoR29AyIyN11gYridaap58Pj+qK2zXds5gNhh93CAm4n/MLe6vphvJL
dCiy+2r5bbQsY5E2qXgeg9hd435mnSKj1lC5VrsZVu1fkVw4RMIHpyVWxlDbn0GC65SG0chWm5sK
xTtUksS7Y3j2Puo0f53HFNnzAEmKZPKMnUgU4931s1cohuIR5cLoZaK6KsN1HCA+GWTDUjZ9A2Ov
tEvN//Mgo4izpZgq0Fskpwst+GYFQkfevDG4Gkb/4mf+gkbxwbry01RB1XSmEE9l6Z1kuNLgJYxV
Va/bMCk/stgaFohZWhSYh/CNSszt6EHXSSPaafuYOOlhoBjzSSoGBQ9wQpukGP1PYwwevR5MnsJt
9EIav0RShzhqN9qKC2NObvrBZzlt+kgUH5iQW0w0JhRR88Fj6YJ+NHjLk+qRQOlYMZ47TQ+Xylzd
rnpSQGNnRGeQs/ELj5ejLHNXYdChq9iIrSyOw29b9lR53hpQ78exwMhGDjNg/8B7q7KLiZLHdRzF
hzxtmcfpGgkkoEzzq7Rrp/XKzzpBj8q2mmgtK+vd5H1S2e7JfdY1d1T81ORJp0IJVwJ0wL4ev4lO
jcaFZozP+GQYu4LaZI5DlhPsMjhPp0lQR4jbxt2qTWBCa2i65qHpoDAMUX8kuapp/PNkLA/PDdLL
+dwSJp7ezIfjvWKNyrEqMMuq+9R9CRHtvWAcc5Kt2DCnl1nzZO5yur494tnSzGkL2ERQ9E55RZ0+
bOEvepqp8u/Kg4/Ucb8XnVB+eGh1UqwIg0XDRMfpq/E7OiOYv4a9eEM7JpwBRiXQ3AEb0XConidl
GJHSKpGcmJsdzORHVw1Wo6Y1pLcN0Jr4y7PKMTzvodCd7tkHWsWN/Ckcehp9Wq5iA5ED2acExXAO
zBKSJp1BHTMi1n7E7hifYigFG16XolZsNMuiY30xlal5KVpVu4HA9AENbnVM0Q+gqGYzwV1JcJjW
DZuMRf+7VtXFzjAFmLfBsD6rnJRrXX/lKh7WCa4Ra26tv3QvGOHFYPiLlgP2IjVKnVkUo8erDfZB
bqBvAMiUuwxkNx8t+1DOm7/7/zH0frzRtN3v42VQHn7rrhryBRi1XJ2WvNFQxN1XWwUWYmPUu4hB
K6ItAVA7uISuEnzV/UxflJ3pvlQljG+QMCoiw1TjXRizKLBV9VGJ8DwzVCtBhF54VySnum3gBsyY
h8a7yljfIkHMf9nYdJlKYjjp+B8m6O9kxVRuWyDPH2NlfXVQWHqsoDA8ZynOJNwgWK220zKeLJDI
3PesdTuQJALF0J48ve6d81gAY3CDfiVGCpC4DntPDSCJnRro+Q7cjfIU9FxDBfOmVyPWHK6aOqW2
5lXvUzEMqLOK+CzmpuIi9u3k4SuSP0BMO/tJhptscPdxkQYrjMfqd57xHqB8o9vJXscVv6Dlug+y
U4Zkc/YfNmH8vw5DP+3cHmtrs2+1TzJi57bzxLOeaf7ZDuqXeHBwPVIRgQfkwIvrWrRp88Fd63MT
jF21q7wshoxKE2KCclA8KuEIXIWvRlj4D1pAXl8Rn1kevKtiFC91nekbsGL5uuYLeDG8GUlrV8Gy
qxXx4lCceDCL6DXpEfLUm37YKJVxaoXdPnczwjNDoAaAbxQfxxkkipqUv58SNQY9QK8cFzXhsmIC
eJWtftTRg0iBXDqlewUkXBzA2VmPAVAA/rf18F1rS5YXWfrFQ51zzdye6Y3uqA9tIfSlHFGgKoeD
0PeGrNWydqjHexOoDruycXxzkW2qWxtJ7enBKsMTJg3Zhx1pAWixuD0Iw0s/etNZ9jyGXlvb6h76
IqCGwBfx0SXCWzMT1bdGNVaLwCc/gugX5mMaEJe8C9ZJyd881KG52aahPEQgOw9DwWOG61+86D4a
ykZZFIhcB9EuNRTl7Pba742alE8CTY79Pd6AvEzMAefprNdhIAzDpzLllxaM8y8PO5jKUpPvWUhG
z0KO/RnWZbzpWtaJ6qD2R2vihVU9tZ6aQvcWOsIt3+xCxzhJjL8MHwcCsjFfaj2vlurouychcMVS
4gphY+jVb6GRRQekebDFnJtVYFlbMCtU6eamHqPIgX+G2IBPq94o3OKCptnObpx7LZ2EkWWWJHfm
XiZD8JYbfgmF5MTbpGvonxXxVZ6pwKvMyuv+BZjO+DIa+Yx44wUMPdt5RW5dkPj9CqCr/eU5e1Nt
6p8Ug9PFEGvFqwWdZl2PZnZONZL7IsCHYiTPe1WBSy7HQORfY6fawdFrfqHIu+9JtHyJAr9aZmE1
XWM9hNStpM0hK4LxbKpxjsBHq78ac6nWgaz602qXzP+aX9wCfqRWrL41SWIDJnBz/nFw4hPIt9sB
5YZHgVn8Uo/sjaj5HoHxdwclewE0qoU4PDW42njNrAE92ohrR2ZcHeVGdt2blh4CqnLQLfvHMfhf
oJlcungfYrz2UM0bNI+TlVb13QrNyfyB/BIQNtmt1U78j56QNR0zdsbIXlgtry4riWbY44+pXG4b
kfvMjvpmU/YYVclYX3oAM7Ja/0Qwy9u3sllFEVLoGYDV+VhVYE1P7rGj+KKFRyri2JzJ3dHX5t0p
q7e5h3Ob7Ck7jCe7ziuDjdz9x/jAuYwkWK6uWW9CsiPvk2pkZ2qKQMrmZtj4aIsb3Bw0D/NZtdWN
FUmTaSd7eVKXiGu3/Vn2UlRHuUtRn8VYls/zKYdGU97kKcN2QtR5bspTohDtrGTTZ3pzO6Vsog6x
FWZp77gG1UM9+0740LEQKVPxCPkTk3s9nk0H0VcD5rFzz30jj7s35d49xoRlV7vNmQqPiZjAa1Ok
EMKNznlsfTwvHbhciZVPp3vcHAYdQW8wE3IE61vnMZlRiQ2ZWCpU/zpUx25ip1tdv5DjhoNpUJTl
/oy9YNA652re05zo956MsVT63fvXuP/UCygBJYX5LHninz3UXONYtw8N9n4ZSkQwZB3XNM2l3DXN
iVmH3L0NkGMp5mHG7HT17VAZq+TxcvcfB1EusQ+FNhukBXYKUUCpdviZwmxKKv9xQuAZzobGtLIC
plNmLsXHPx1jbPsP0OfxKGXYPe7GaMxyvwBuT6raWcjuxtTPoIr7432cEunhoQ7Hj0EIe994rrqx
a3U46LE7HDphYpgs25OD9Wqo5p65vvebRUa/HCqDt/G3tm76OrhAQKCoPqE0f8mcbPrq51a1VpOs
OQRh2D/rWvMh4x5euWIch1qHms80L9F9/5rWmvKYOSio8WdHRLu2sJ8rA6PeUXpUUasbEJ2d8Ds+
grK8jZaHMLl0L3HxIhvU/jiqF8rGpcR1ljG5MRKwxUB4uauogbfonHpOns4s2UVfZyZJntjlysoU
jOZiqKn++OoZaXMtVL28JkX8ZhbF+IFmAuqEmzIo1NfmtfLs7rX2OoN9Pe66V4l1/r1vGQhPpv50
gabtLCMr1zc9Gt2srxCKArL0szJa+6SHyfASViA0MbAUuA55wwtTXX/XMgNfyV6lzpNzPbnfZGdS
GhpTpCO4hKRdhlO10Qz/YowdiEazdM9yk7YUuRfCG5ttp7j48sn2vV/u2WW7U81EP7RtrLbYB4e4
DWRkV92o6FB7J1ex8DylPcq2PQfl3l8xJ9Gh0pOZZCKGdx1iL+B9HCM8NZ3tX1qn/70RNnLBQzSV
m786IAygc1U66uLeQX7Pv6RmFp35vyz/istzekH+PKLVsZetwdL7U4V1qST0SLbPpPX5Xpj4eP2h
/ci4YJEGFe1OJGLM3mDcPXTbc2AP3U8nY/Kcf8bK0F9n1wP/qFllvTMHnNlgMyPWITycGOM0wgQu
bEfKdH2e71HVn3dpy70MpdSFkYQnPSi4+9ie8YCEl/mAL7mPhtC40jqlwPPSQ4hYCzNtFSlRBuh+
7jWZP/RYh9cTfxSwyny6agzfR52/UWZ2WGjMzcwT+QrxlnIPbjh6N7Topz5Dm2RnLJ64SuxXxniP
FBgfS00J38EyugerQ85QDvKHsuJ2VeqgGzghl3WyBA9ZH+XgIfDOFeXoq2NZ1NP4T8hwnYoKWVqs
qORBOnajivLlBn0oMjzmrPhRQhqYo9RXIjB4ksc70gEM+l+RXPuM4i5+BCxc3/AS//08t9epxcf9
HP0AWQy68qHNRjAFJJpxQla9EaP5QAEaNm9gNjarbEq4T2RFC11RaaNTCmH1JPcaGZwmi8W5jm/t
bZDsD2u9+T3+NkoeEKdU1JE6A5r710lk9+2gyA7iU4sFJTpssYtrade6LyR4lWNgDqI6y92wz3wY
VgRHLkhuGpAaQPvZHRg7iI78D0KPbEjkKceQ7Ah2Ag+D+6NxvGg1pxGLhSw6ykrkfy5Kyi4AAeVR
jlSMYIORZnYw3QGBFAiqpT6jSSvW5zcFtlv7T3et9kr/8Kc5YLiMy+gs2qahf1SvknhY9qWIj4MW
Nf72ruTWGOPtBSJBleXhT/N2BhSMBuRy0h5S59RftU9LCOMqN5Wlt+fIDIDbB9y9uqBW9qFdYa+V
tcY1qxPzGpc+jBHFU5f3mMs9eFXHWKDIs8iO3K68xahTYbzHVNX6cOOpOcozyTj31VUNfhwaEW/C
0PLoUbGr2+vJUOWYGeXZ9kkeE9kQbrtG34essSDvF8PJaLhfdZ6LUWiPgU6GYEfLC/cRW7USFLvm
AaPnr5QiGg7+fGAhB8ldz6fwqEUOnpN/ZmjVn7177D45+6+x/zqkjutmAaCr3QwdC58JfIPf+tXF
A86M2vC8sfpHfxTDoeUxj9nUHCtz+40MrLmXLTuuqktmaOXFdssfgyhBVf8JyRGjbiQgSfB/GgVS
xHFXKGdUVrGVDrrxPZmgUw6t1zwNfWrhMqp4Z7fptJ2p1clBR8D5VDsTHkB5Uz3iHtqvojRMX6ep
ZNHcCectaYcOGyEVfBQFEgeYJhs/HVKM545aFron3fPpbDvzd6ccoetjdDIxHFVZGKuJiB7zubAY
hZH94FjdWrbkRuEucEiM5kc3+nEEDDXst4Vb1jAWPGtVW4l5qH3I5n4YKFtznJyXTqlYtGb6sRFg
CilpP7rhA371MfKPbGKextcG6d7UsZuLbN3ivntgLaicKEBMM9eu/uJZoTjIEWqSJFcH8eUFpWux
M20fu18IGkAScGzd3s+upgiB9hmF83ssr/EjnAy85+Rp5Anbsh23lNX5RPObEvMGc59mXwRBvri9
BVc1mBtY2otZT6O/xG/MOAdNh9knn0Ae1lpG9piTPv33T4cfLAIyKaD5+W3L4eiw3z7dPfTnE97f
QWQ6lEQi39rdXhK/lRmowvTh/pqRbaPAk1GBu79qFyreGirc708oT1iFeCzKT3j7tsLAQep3/nS3
c+vCZ77Dp5Oj5fnlJ6wRTru/yX7+hGlz+/1uX0tfQAKPh9+fTh6t2uKg+A6oqPmLkEfnafYl0itx
uJ/epuy4GColWgHDK5/BHc18V7U4F1brPFEqe6512/2EfIPGHo47h0zzyvdcy5aFpaQPue6aa3fC
SqCx8ws3JvGc6WTkgsnjLhPGVD0TUz8pGn7rc6fclIAxDIFVq2xVHaT5hgToRtZD+yhoT04R/7iP
dzXyhzzzmXA66qo1cAQzsQTaRCmebXXkaE+Bn+tPKF+dMMJRztHcGku7PwQRX63slMMsD8l6ZtsB
OpgM8ZoAOQoHyeP5HHKjN8WwTju7+EfMi+uNa9n15fYqY1ST8/f0hXwZeVRjhriCWEV6kM1BG+sH
wM23ljwK5yET88ESOdI/7zfQe9AHmvMoQxGCDzvEJPLl/f2iGf4rV/G1lCOSJgrOtl7f3qkMoe1O
HnSIA6p9fCAZMz5jv2tvXwlg/2KLgSIwfuPL4J4NL8seagUrZWP0w4vcE0kKdQrb6p1s2iJByb3U
QSCEZhNh8Ptvo91YHfZYRL/dTyBHyA2v4GXj71e4hy1cwSDj/+sV7h1J2f5+lRwSCvrxzIfUDo1k
NUjXQJlJbTPpwLZZMaDU+/Ge6Txi1pM7HKk6O5Tbq/LBdbFKGNSguRqgC1bUc6wXJXD8ZWdkw4eo
+2ChDcb4Lcqbc+XgY+dO1GqyACswpaOqzNQM72lHBz6lBt9tU/vZ2L7yEaSug0JYm73q8HpWKfqq
V6hLLE0NQ33g7WpbK+jso610zt7NnGo/KPxzjdyWNizMvDTvOxfXeAKqVbSLWm41pvyN0aV72TMY
7sw4yqglY1yVjqdb1DbcxcCDYA2iIuMnaPiVs2VYN+T7FS3ZtFg0AyDM5nK2ds3i2nwq0R/ahjWG
0ZUWkjN1/YvqggcBX6wgQNkly1hPm/NUW+pTpNZYLBJ3/NhYRVPVHLi7a3AqjVVW2MoneFZt4+qe
RSGZYUN/zvUW0d3eDPZcGtpahlkhHvtyUF+iq5gCBxqYlWAT7brwLDdME0lCUvFNjv1gJse6Lho4
yvPupKNa4Qj8izHUJb8YrEKnK9bTmKWvrkX5rB0wR3BsK3kt8PrGxRJ8h2x2LZSrKFd/ydakNM7F
jdyzPBLNF/GESvoSbWSexfPGyXYgS5oX2ejjYotye3OVx6bR9Gr6ofogW3wSlIg9bMTk0KQHBNiS
qt+TPlBeUtafey6FAlO1og7J1bMxBg2fLTsz1lMY/o5NKXwuFK5rgMKCtJ8cGA36v7rngVY7FQdv
zIEa/4kXYk40dGrMjXR6i3FbAVZdJu+dMurI//Pkl02jIOdpRKZ/8AFpvTMHeFNFGT1CV5/eWrGS
g7TMTS5G0fE/5gyOHsFnsjRmAvMhiSMo5yseKIG5d9S4OWK07Zxl70T9GxyS/zqCrroKo3momiR9
NzUnPE5NWJGO56C8m/KNBcZiIw8ShaqA8g1ZPOCwckS939v4M2NSbiLpy+OG+PAks2WPDBpgCcmO
IgUz+VX1HJHWGuNWv7axUaG2HMbrnG94Izv70fEu1BlvLRmq2t5fZsnIJTQf7lLSPmoN/qjGUFCA
RAj1VWn9iGUCZyIR7O4jyAUgmH9pov6GsgOwn3CmiZt28Ribpdha3jRz5gZkDxUe2W5r1c+NjgUj
0t7F19qGPqXNZXStxSwK6NJ3y8OlLU5z9bUILEotpq6TyDbdXY9C1N5VphlPUoRrtGTz1zphacaf
sv9Ofm11O1OZxfui78yvsQlTwYIY/tw2ZL2aJEzPhppTuYsHfxeqtncJbCNfOVqcvoeW8iO1bfEz
Ga6382B6dVWwWvlsRd8AvuqUq4vqw+wgjkvTkLxO2Fq9hPhBvHQ1TlCxnT3JUFSbE76SLcjqubNs
03KTk05fy17ujfGpM3sgonNvgZ7yS3O8n4t63JzVipuT7LfdNF23Nn8y5TNz2+4F8+RViYDzeysc
DfhFaCxk0yiEvbGCtkS6u6nfWYlh5RQP0CfmwUbqbSh8dM+al1ZPUKtu4cFKg2OWz+joeVSSc81B
Hxm2o9qKY6802JhjVn2e9SlWah30S9OahrOMyQ1QhOGczJspaqwVlk4MmY/oke4dwa7SI9u6ikTr
vVvGZC9ycKCnMuuo1km0bPvJe6gt3z43uT1gCD05X0nBHfzBm96KCQOH3KvLLZzM8MM3J7wlEuer
AqF5lekTXjudFj1mlG+g9er21ywa3zXMJ3wqG4vAy3pwjX34eN/YjXeumegcITOWDvahbryfFCtY
yCFJaP8e7IeoLptqdo4tqE0Li1TdohRNzfUv26wuNmXK1xOKbHzEDxhlvtmjXrIDujH5Xk0oK0nm
AL7Q34H0BKg5wSoY3fC7arXhg2QHzH3NPPL/cZw8iymGvaNV4UWdoAooNYV4D1fop0D07pNTAx9x
rKuMjCpJH2RympXskzHLaTYDzsMX2UpEHO/qHuWyABO4bGl59SMyvcM5mk+We7qzmXCRCnVhPQV4
rCChmbIwMRrrSc8n55rYwFzok5HaEsrag8++SvIa1cYojtYGBJCzBirbqapoGUVx9abl2e89GYNm
1T6PQ7EEQxF+cftfhpVXH3ZhZXsbgttahj0/PLp2a1Ls5W6FdQxSBmkffokm9TuU/e4axG3+MBqj
vZDj6wzDT2YS/YNrqOnV082fMi7cwmMeUFrI1nCduU55knHurQ3amWm7j0Tqf0Qmxfn57Si9kmwT
JNi2ssm7E3/eXd87wzqf3wUKM8eytX+/u46p1LLXvU2NlEpU9vnP0tYuZGTzjynKxcqKB/XsNW55
LHGk3/R9GL9OHRAF8jT5T9jgy7gZzEtr6OmqNQ0PqUsfE5B5775JW2XcWl18cq32n3E51lTNN990
gteuM49aYukfuEyjQ5bFwbnUWujxqpev9dSz3wc9uXiho/2IjPwJVFz6bvh8rL7KlWNkTP0ZdQqY
o2ZQf4KV3/vMvX9oXvEFay7zFTPobOPgJXswcN5+6P0pnEUzvS+xgr38PBTlIxyd3KJ+yWF/bzqz
9Q8qVPYL6lHDUtdGLuLR7BAfHz1QbZNp7w386llgxFIs6H3KqmbRT2PyRRThtyKtvW9kEh5yBDp+
lvq0Vrnt43HbnRE9yaNFayF/A2NkAfUDj+C0+ukG6iNmau03owt/Tl0gdorl9hsV55FnXF3bHJPs
ysmfu6pkATp62kbGusmsLhDHdlne57cRyBX6SzcxSWPgMDfm4VOQRe6lCAUo5nkPJn69ajEYXTcO
ciLrAMUxfgH3WOkUpXm8sm4UZfx06208eEmR04Tr2Ea8iHJ3y3n+dcgtxrd6O0SeP9BybR0NYbNJ
nE5ZREqiXDyn14/JCFAu9vPqaxe9gT+2vyVV6y0RG9fO/ArW2URoeVnNHe34PYWH/DWy+mjtV6wD
rBGISqH2yKvFkf1tMgsYGW3wUfRxtwmdSN0rhcCxIwqwjJpHDJ31YsDBfA0z09+hD+oA3rOq1zbV
nuUAJInSBaJ+QM7qutrqSqjzFVAvAooJvK7+sMFk75QkLTYVRjB2GwdvKP7re1yb+7UzqOKLNbar
0M7Gd68azB1m6SCr5nilfmuGMPlssXPbtsCPtpobWl+SNBVfDIeMwpCo9rZs++RzTL7JvhiO84aV
s7HDsmV6H416JeOaYKEa1alOzmsI3kgo7+RLkN+xVyF+t4aVKMtKBFidsZY4yr1ibt5jssMMqv81
pDddEz5Fa67+OnYAaX9Axx5HSyT+5KaKwCmXYYG7759Ylvb5hTcRbakU4EX0pyOZO/AncNDZFj/+
iusNlNvAb85/xT0/z84tiP8utsZlDWt52ff9eybq6lrOzEUHDZ/jnxCs9/qKOc0tRJWtIokEK1Zh
WRuYWJgXOOpd/VwY68YcEDzpXHdTGGZxdlnp7WDFDke14fekLO7tfcstjmkedLsalc+z8FDUaeKC
CoaCi1+MFvJjENVoAniV/5xqHQqxEZPRSFcfgAHkl8oy1I2ldd4iy4THwvr2XajjDo0EVqaWlV1k
TO55iSsOMIMeZMtwIx8pozQozzUFqRBP6cstFlUpFoKpmqyCcVSfIYP7h2aqALB65liy1guWAKD7
q+wVSVOu7BB7UNk0Yqc/FWP+La9S9bk2q/YBscVT4nuo9upRSEVXxDvZNE2tX2RF5N16w37amm7s
PVE99V8avV3JUc7E/KUymcersBUBfqE1M4qJOmHvRaegMpu30KyW8Wggx2yTKZzMrl3LZtvEP+DG
j49O2sXXjLWnaBJAoq5prAurbNC95KAUt6qcislOzfF3tS1RP1UOWWAzCc+tiiFi3Ijw3PHwl31y
4/dNtW71oFpbljYlAKHbR1NYKg7IzImy0EsvcqOZZbxSSwtDOyPPbrGwmVLYSn6AC6gFnHEeLGNy
DwZntVNbCpz3mKcE3gq1F20B8rCY1l0yUBuZNXhSt00PEaSmbUL7keOQs+valhuU++rqhvcrTA48
MJyfUen90ttBfUsrZQKWVAeXJq+dHYrwIVqLlvnQa/B3C6Mo37SoCKlvlN1PsLzCMNxfRhW9RC9Z
pZo8oUbrtmlSG4W6Lr2WcY6l6b/Hu7nzrxi5DQEzaZGI4Fcp/Fp/cMEzQ8lQpzW26Mk5nwwNbGT0
E4HzEVWXcTzKvfvGFlq61bCCll5r7uzxFjAPgfU470ZG9dLpVIjvRm8yrivw9GXsNvjPONl7HzxU
WrlOVNPbKbDRtpitjqCNrPBd1xQF7UBV7KPaD9+DOP0aWm594cEdvptzFTyp33zPHkgNp8/ykKms
9QMlw34pByWsYEF+wfYgC8szZeSxMfUwi8RgG69WZGqrNB7rS6LpyU5TyxT8gmGdyihJNkE1aE82
JLFlD53ks5/sJ5LsM5Cf6RdFq4UHkz30mIYEplFhIF83T2bNEyQtNfWkoVV7yBzF302lOl2KIBtX
I0amb33PKrn44J6TnkxRUAKI6n5BgkuNV8Bbk5M/06TcFirkQrblBkheBMKhxaYbLcHfPfIccrgc
cztGtnUFxda++xxrM70Gs/S1NvT5acjKiwxFcwgEgjhHfbOVIbnpTb29kCtYyGPucbmnz5rYtxgj
bkP/nB9psO3thGpKni6N64sTZPlJjlenUNl4YqoBYhnuVpDYOk5lVB6avHdJwbfB2akNYwO+LX5E
F99ZsXAZn/NRNBSMjXJ+5haYMxn+ymnhnZmxqR1RbEHEIJ3VQrSqwZt9DkZa5pS3XcdHodkjmzYe
1VEHgqaxns79tn7u+gQkuOmRrE7VdKu2PcKIQ2Hux7Qq99mcmYxQZNxMbpU8FopMZev+i6nm6dJS
6/IDH+EAnVBSix3CpLA5M6bK49abF1ELgIXrrsdr3fBye2s740LMgI+uVMIDC3D83uamHbTeAr6E
coqStHv7M6y1QRc6A4yZPDB+D/Nqy8O0jGEuZ5NxeTZrHgau5Z/DmIVY4ASm5BQ3TbVVEofifjzq
z6FlVdeAO7jVBKJcejqkgA5FgkPlJvqzbWX6LvcFTP55sIO5zXMGtWceahZpvtTAuu3kUE1tkkOr
ANeWTdNuMLx0S33X25SEkA1Sn9MAZU3hivit8Fn1tJNufTQRk2F+fu1rPCElETTaDyXrmHMlCG2T
q1g4pLmihV9tWWZgugqeZl3HaXlVlNpc1i1U8yrq0GhqU1KHFAG+QiI/50FL3iJydn6VO7+oz716
Q1R+FqkolrZSmk8GKLlNg47q2YpiY9+OqbHDgqF7kGdE6idDlMtDNbsbgq9VzuyUZ9ecO76dsUxB
78xnNDu3WI6zSKEJLGov1zj/aRX0V4yKWHkIUlLbk9gFkBSj3BwyHHbGdJ2iP4RKt2IU6TVsivy1
bMvXvDf0h9HrslfeZQ64UZCRmTsnJUfqzjGqg+y12zpCv1N0O9lL1aNE3cmz8OfkWNKwYlOT6x7q
9gEMTQn+3Ug+nVA9idl1xbJZnvie+5GZ1iw3GrYPblQDzOw0j+V5AyEsLrtFbdjNz2nj+Urxs0qS
AYAIklhq0X9C7XBPnlL93jRtPa6TPDEWf3X81bSqmtUW5EgZn8Ic7RAXC8F0Mt1T0JCGRnydRWsk
WOGX4fCDGRmCzEP/C+XDNwzFgw83RScYXlF/iZJB7Gp4OXBdnOKSUhBeIbNtbS1zdJc83vja500L
weBoaQ46coOBvbgM5riiYiw9xlSmhcfzawoXoembp76uvRfP7+cLRW8wZqSZdm61rlqB5cU8GJcA
azsZJnIbczNoXXScMUO+ncou3PYhUNpXeejEqvgJwaOlPQ+1mrZfMvUJNwnrCXiR/hSvioSFZ24o
g/Heptx+6hXrhiFYAEkecH4IER0QqyIe+59qoT1nVBm/ep1VL3Tbct9wMBuXeO6mz2qrhmuEp49u
aqMTGIxotkZTvh9A4qB8oin5sqm6A1MNBzw7vZptJltFOMkqj73sOZ03I5UFKg1XGVE9/+Ta016l
6xwElnvWtVxM+HZDn1YtL10BEerVleyvRjLCeYdecd1654i8/LI0B2eRBepLbMO+smp+95Hy08by
smoplYWkcFA0E2CbvJit44G1qlONv0qiv9kmH8+J9YtsqaTQQV6/4KlaP2poDh+qPKtWfmaLz7HL
f9ipSK+FWysPyENT9BY91xE+D3M28ko1uf6WBu0PwXf2ycOlxfsSWEBktOESxeZH3Ob7hxwS0zp0
HJDEro1lptbX+8qHbu2hNzniFoTBkDqduFq+aBM3SHxAcLxrOn9juSAs0XsLf7j8MEalaLtYi5Qd
CcBvY4WweWoiQF6ih/6by4JCZKYX9js+ot4Wq5Nsa5VFew2s4px4o44NmcHSv0q/qw3KLiSdg0c7
Kq+9EkT7YQitIyLeKELOG5Fc/OJrXgaNv/B7+KJ52P3q9Y1qqNshLN2PIPf6dWOo1dFhAXHxeYvL
qGWSZaDg8D+snVeT27qyhX8Rq5jDq3IcabLtF5btPWbOmb/+foRsc/bU9gl17gsKaDRAjUYSie7V
a21Q3dYv5dh4y45YJNVCRQhTtONHi7qJLMo+5YumNONXZZJYhTwFTlErz/lEDZtMtl99uHa/2XYA
s0pHwRk3lHBrljCjuLLRvTomcK1S99vvnjFsS68gcddoT22qO1TpSfeeme5qHbKFwYJ0ZIjUZV0j
Mt0lvr2N4CQ/Zn3V70xbOrhjlq6VwTmOcdUuZIIeBGKaftMGmrnJ3OaTb6U1Cu92sKjSIfgGL9PV
NgrrLefLA5UzGrDQoG8cqa4PUL8eHOqb73CYxMypULhLB3DpETCQ3vPDe9FAUKYcpQhW+skUSRK0
YoltrMntKOfOGpSz3OWfeju/FmZKND4rnygfjy8QO8vPmaS8wFJo3alhXp0Ho7x2IVCePAnDY+C8
hXKTnmRIJ5ywH/aeBQMK8P5MP0l3bkOlom8mnztQGVuw6VAzTUNpMC9TZOvBVNvurjFrCtclQG26
FAarUm78o+o0Z6VubDjrJ8ThBEz0HXo8IvwV5T4YqQH6AmEXDcVY4OmFixg7fvWFh/4UFu3huUdN
6VLE4XOtZNUdgVa+SWNHhq+r2hfZTsMFRRbJtgzav2wyIffIBGvnvrcobdT9YMnTRnaidy8mIY3v
7tveAq48Rt8I6+PRKcawd4IoX9zGgWr1i6FSY0B1abvOe7t4KbSwWSODmW/F0NRMbj+OAr+sN1L/
5uTDsqspAyXKpqXHW9fi1Hp0dSr9lhOo4hh5+gOpYGnpd8gu+s4hrYZrMYTGxU5AtXb1Wne0vzjX
FQs5rL91utFexzoh7ZRB81kGn8eS72EoqcuhCasfnf7Y2RYsP5HvnArSTAtYqNpVH1E804RIkQdS
4+6QxiPgxNf5msDkeU2nHmnoa6LGBUWcmMRkm1Eo1XX8VoqhrOrJnaSU3yJQPRlKZ09lJLfcg6CF
EkMr8MbzYBMs4z73BOaze0iabEkZhPmUZ3KyCIAJkDjv36vJjdMwjjTuur759Z/E5ISHmHC4Pey1
gav/1qyzYMoegvhH4eb2oS/gfrQb9G2oukl2gU6FFfWZVCaXcJNx5B42Wq4Vl9EuLYot5YYYjnd1
6iLbZTyqH1ObvJzP13/HPYTkXAaVAoSH4wVS5mztBoH80IyRhcpQJz/l8X1Z8gA6yfXet20Y7lod
RfjQc+rLEEzJFycuP6tuepYLvulR3KO2DpyJKJe2NC0k17XG0HeNO8o7sNIomWdqvFYMq9grJrsB
7p5uGV1BZprnUqqW16pcmm92njwqAzJBVSbLyNZI684I8x+c8u58fgs/ey2vsPOjDIqmoNmVQ31n
81XaRqrdbXvDHq6yZXsrOKDVV5kEpWom4Y/UPJPJAjrOl/lq9rX12fLhOS1apXogwdRsirjOwLqU
YKMJY/HMVV2zSm+WaWVF34qsX/pZGb/JfokIQhrEzybQwE0L9clxHDVYWgywvL7TKeT0h7Na6/aT
7TgKP9kbolzF18A3KO+05eLg6p0FnrB7U7yIH0rbAopvVCZA+CY8QkUcroncDHeJY+aL1jC+hUru
PVGKOOwUiFO3kJ46z5zRoYpMve/QWAAgTJPhYUj0jrKfUt6Uadu8wot6EB6BWY9UrRGfU7sq2zZ9
tZMtL97DCWHuFfIPJ/6XEam/2rxAPeGsAoj8101P0H1Qg+GUEvZd9IHjPhm6Tjio7A8T9qTTYAgu
etCCfR2fA4B6VNSU9bo0kKn2eC9XJoqfe24u0ksTjv7Cbm3S39Ns1dgozhj6kyxPXKRuxkNRzY20
BFKh6W23bxqi16OtpJ+d2HrrQJpeCyfUr5nm/4VYe0oBtLPIwVEvqeODYcGRzT0iUsO2b6P0wVOn
yHXWVN9NyLOSoFHeOOW8FXJgPRdQP60VJfpsD2W+Iu/pXJOpAbMMkyq5o51rSqoE50elrMYSzJLv
ls5VODqOCTQ/JIk923KpN4n+8sMy7SLcYuJKV/u2922z2ERcp7n0bUewWfL8tZ3l6VnyKgQIxhji
p1aLT6AuvlgAJs+BZqwzv3qEgjpYqqN6GivnqCfEcS3HVs45ou7LcfCVlVHX/c6JK3WPDslwyacm
2KUDIRdQBsEu95xgpZuN+moO8OmXff+DYrjR7zixQ2v1XBJvX1S1k607CJL4uYy98UAGYenrkoFQ
VK7t5AEQW1yYCrEaz9q5kZQu+cjzfVXiT76jQgNjIwKjyflwGilWXSYa6ejQ1PpVZ0RE6OXBoqSu
adpFVDePkAUlO2GbG6rCfrlUttqtO6vTFjyNnHVSBa921RFssfTgZWKjXLWJoV0jx3c2PsXZbmJs
yUiNJwqM0p1noHjTqQWMP0F97koteYRRgedqW4ZrSdX7vbApCdAX2GWBg0r2laOA9aaohKHGSY7M
fvA0npJRm/gqS9Jw8PVsPIDH5t1xyWAEFPWfGrBHPAhGn6SKtENHEe66hYB5lxS9fS8jaCpbasuh
B6V56l6JlQaccfygWcZeEpzADKf7YCRgYQPzWBXWqK4033Ehd+kePKLhjmGSwh9DyTzXIBRd6tXu
pczL7nmWnqqdkY0YTZ6aPNC7zyZCAIgb+jzkxXX5jMoXQfRIf+LzY4LRWcLwnl7tZlJSbp4tipGv
RD6TW1OQl14VMISth8lLTIRF5d7V+XcxQNpVXpMwjVaWVY5XGKachabUPVkWbbzebLJhbtXY1sG/
4iImOC3oFwOI5GTJuzBaygYC7rXUlKfesYpT08Q/ezFUCzB0Q8MI6TUgZeFz6/JLxOcqlttNzJ3w
XBroGUuykW8TxXGpqqThY+Dsm9oifp+OZ6M0uQEk4X1dSBFff34WeYK10MCFoRthE0pISsO6F7ba
zgg0VtCWhrbKMalySdIR1QX1tx3lNF1lxXDXQAd0lWE2WGqu7937vOotobmYbGEHa743Xm3ARCe+
dFWnrOAV1LlNu/rRydVkW4f659Zvo7Pf/kUQvLyLmyHfOLYLW0yAAlHlQropenAqQ5MjunNTW3d9
0Q+ETpEf6U3ZRGjCgq9aij+7sKJ8MZC3WBi6VL/we68s69D1Hgu7RKktLN2LKfOhCCJIe4LoaDao
EauNwa1lGoqmg9SDKkgn67OFmFJ74tZpt5K6WL1q1UOgT+RMshkjz8MbfONukgnH7akKI30xUlTC
qVedQn0IuAmCJdEUvsJjgW82G8WTtRuBU1k3yK/2KvxCE4WT8OvQtYIv2jxFGTwCeejFq8ZS9EMd
UK/vAOZ6UnyzeuA4vZD7JHuC+XENTFK6nx7U3aZSXrXYKU5lEri3oZEnyTIcunADgQsaK2nbS2vk
WqVtDEz3odKz75ROgBFLu+7Ady1YdGSq7o0sAi/nxOPWcFwAV6X04qNt9dANyVJvyurJG4byKUvs
aw6Z8F3uSeWTo3XGsh2Ghl9YhratuFtSFOHKrd07I8u7c5sP7l2KvDz8nOGrl4TlPpD9nMINL3o1
I2KTxCGDnZiNqKMGI0+qTMy6EsJVaSQ9yrYuP3D/2Alzb7XpKfYzkE0cNAFIjj7kDWQwDa2KV9RD
mM9GHEHgrcIdTkWV+ZxUxL4Bmskrexoag6xs84zbuxRZxnNClRKQUCVei7Wq03pbGL6b9W1tA3KY
u70Gwy/OPOFVm2x0PXjS2Cpq+wDSduq/xFBFpHINM7+8Ec5pByZdh3b0Nit7UUroxs+3t7V9764g
/JG3wlmjmGJV+rZ7m43NqllZlNnvhLMcdICe2ikNK647+tJSr+toC250Z1hOe2m9wdokwZif7OiY
EaF7Qu2rVeTuaaqkeUrK/oX8nHPOYBbYwfAAu77Wd5emjveUtDtHS5NgYxG2WvlajFRm3Uyt1kV3
OkgFV87VAOrSVD+SHTnYHfrawj8tg3jF+TlAsB11EyvteMQLyBPLYYxAHbmLROm/p7nRfs1zX0UY
XTMu1KWHuwDeqJp02LUxoudGRirMdFL1QPi8XYZO772WhI43GjwHGzGrVMh+1EWMusg0m+lA+qqs
vXqBrb00X6si8Xaqn0Fa3hG2CxOzXFVSUW5BLnPfsr1xODjIVBjr0LB+deOpqytJoS7fObzr6omS
b6Kp2sszHhC39V5M/jyKloeVBA3Qi8an7d6NESKaRpLR6ZfQGx7EKBzT7K4AnSdGYKyMk4ZCzyKY
+NTHEpInu+/hO592RaBT20zsWqvQlLTL4Mo/G13aWxIlh7OZB/78ELuAKSen2R7rcC76Q2AuP0xk
XigvCjcZtrOzcCEewVnHhGv+9+XclgOjUSrKM8IEG+q7h8/2aLqrsXa606Ck8llWCXc1KsDBkDOy
P0A2EUyKQqIpJlkh0Ys1Y+LBQBh2tFAUEjbldy/OpiRzizzthwnhLGZh7UX0Y9pZLEPz14NHASKL
9QiI+rZrRWwZ2BNJqWYBknkVDWN6yKrgZ0NtYHog8p0eRG+emP3miQ9+/4HLvD1wMwjvxf7zOjGc
feYr/QcuH7aa1/7xVf7xavMrmF0+bF950q+X/8crzdvMLh+2mV3+u/fjj9v86yuJZeL9UNoBfUc/
eBCm+WXMwz9e4o8u88SHt/y/32r+Mz5s9U+v9IPLP13tg+3/8ZX+cat//Uptzy95OtQyRHsHHu2C
6Wsomn8xfjcVVT6rUnKEt1W3caNH2fvxbcG7Zf94BWEUW912+Xf+81XnVy13qNCs55n3O/27/f7d
9TnMcPTu9JCn8/mKt10/vg/vrf/rdW9XfP+XiKvXw3g1iq7dzH/t/Ko+2Obhxxf6xyVi4t1Ln7cQ
M/H0L/9gExP/ge0/cPnvt7KdEurcUvs6SEZwbKR2YkgEbHaMfzdiJhqG4qBqV2EWFtGrxILZ13TL
8CimSxJIeydGlk3rvIdMa/SlVxnUVtWGdJ8FMQRqdf/EKRgi22kU51QStuBbpnmxZgx080D2/YeY
F3YXnqjNWMKIJWyiqXrYMkwdEFgN2f4JuugLpB7xpbCleN/ZDoLPHXW+thndGhgq43OewkA6eWlR
hJKcmA0sCTibJ59uNjGtRvobcnQERKwGahmxVe731Dnnqry+ObqwSq4qI7DhSTaoL8lGJHY42YPD
REx140doudrw3RjUz3fFRSdoQN4+pLpnGg6BVVwKJS4uitJoW08vgK6L1a1WDTu3ANnwbrXVOwCT
0+Yz5ILsKBZWZo4skVHfz3uJrf1OqwhqesfbfkFSNKcwjaHl/XVJ4Zb2XX9WebC4uekjRzRL3Tly
2VPEjF6QNynU38TqoUemRP2dcH0jU381Dt3W4P92BJTrnfxq0rJ3DRYJo1g+TxfgRBzJ0Q9J14Cq
sPOCotMUpo/M2ueF5d8GjhI4oGEmew4cF4Irgle3FcI4L5OsMVqS9KjX79bcPKuhXHdxkh4/LhyV
wd83oXT/YS8xNDLzTKTb2CuVgVZ9bOpoWXfeXdAk3p3oAfby0G0tva0LZJa8NrPzhPDrnDE6j1SW
Tq7zyttGWvtg21FM3DTQD6IZCZ0dUEbWD6KHYNqwT6RkISaT325i6Oq6l1JwwoqM4mjEZqVF68jA
y1Ab8yEeawr1rpUk5U5YW8Tk1mBqtaWYuM1O7qLXjTIhb9U7Cd/Zg4yTuZFyKD3Aa/z0nWcjxX9E
ZEglYPu3SW3M9J2u2l9nuwmeUIVPK83I8rjyVszMF3PQMARV10FhMr3q36/rNkwp1aPU0F6LF2FY
nso7UiYwbNnuQTRGlqFYf2tnaxeZWDNqQogWTr4JyBaErweU78a4k95toBc5AYO4i6XbhrdF7zYs
e7heJRgaVirM6Ed9asIwb45iKHpz88FGnR60sRzElvPEf7XBvOx2DbV3NhnUdikHn7I/JRwRUUBW
k6sv++k1NFJOVyGCEmKCeFuEBjUitRkc6fDS2gdKARCnFGOwpz+NluE/IbQgb4Qd9JhzmFfMvqUQ
thTbiLWzz4dh7vVUYzj1fpSjz1KTksnIDZjc9DB6DACo7W2LoIHMJ+y1aLWd8KCAy+HM7fhXa4Kx
pxnVdbkZl0CqLCj8JzhJO8FJmgFQTz7mJqnHqSuM9TQjerOPWFL1G6tHvml2FeZ/GgYCojLvFMvj
ndvWw/3oGFe9TrqnggP3IdfVcj2UcfrV0w1SSgCsCJ0NkLxNKSg5cj8VBsDVqIB+LaxrdyHVw16A
jQUKWTR1ZbtLw3CS9WwTsOWUqrp1An5rKSZu8GTXccOtZvPRfwd69uo22sO8+O3m2FDFXQUw5iJw
5R6cwnEOnFz1dCG6ooGL3QBCUKFpf7OWlGn3hWpstNkTslMXGc7Jh7wRMrFTI5bbRR0AsCQskJtV
D2NoCqG6PHo1sjlBdVfm8D6LnmjyIaHaNtVBdbjVz4nody/2ADnA5KxvhbOsachBRz6cqLVVXfo0
fgldx4J8OAZyKsUDuiG/bCGprIuY8Kfen+xJn77Ev/eI2ifClvmpdvLoDPd/dG5Ka1U5hD4h9fpp
EpNj0Y3gSSol30NCe5JHe+gWwqfqQFCT90QZPnUi6gOnvZK2roKt6MaN8WYHarZ9ZxOXCn/k8IKf
RF8iZNr3WgLRne4ckqnpTQVGynkseugEo0tiVruPdql1Dv9k6w3fPUiIPqHpPvncdhVWMRZrRNMO
lJ4sxUxRDPKOrHJrmMpV1/38pSbe7MsA2c3Y15+JetRmk794XiqjoN6B65ezFwUJ+YvRmY9iRZjb
8bnMeWjMdaK1ZsMPjU7J9dFPffcoekmXfxk829yIUTcU7tGrgCRzc//lEv7uzbYOmClqOC7qE9Ps
PHFbLPYRO364XE21ziqtk4kT/2/rZuefawMZFQor2Mh+kG2LUffuJbmEhb5w4k9E7z4bva78QFzb
MXRSv7YXPsZWVH922oiUTtj6D35o85tphNLRrM34+GGfBtKvo9+V8N3wIT4pcmXtOykn/gTtwKJG
POcUIC8xnBtYATdtCPQSLIJZvoaR5Kxj2LoWFoFyEqZJtIZ3rDk1U0Oy7n0z24SLIivrqLSl/WwX
C+ahcBO2NNfM3Rg5aLX9bUsjH99fYV6vhaQj6iS5uoZBIVSMuIMFK/lWDGM5T+6cJL4DYBvlyyZF
zcLzUdvytRqerx4FLkUL+gWkWh2J8781GXq96L0acHsvxFTYKfBYi27uJajAFoTV3hndIjPXWheC
cnOqZhMokTKVHPiPoml0CCTQur8XI6+AAGf26Ca3Do/AGn958NQE/lFB3lsp0mpF2tE7l4Ikqahj
HtvdrF8LI9SZ/nkQhEjx5CSMf/aZ18w+1US7JCbCUPN2Mlg9GIRy7RmukMhV8ue2Qonu1+DXTCEV
0ialOopimOl3T/OydQiVw1L8DM6/itkAM64/Tcy22+/oNKEPLoH06WdVNPNW88S8bN5qds4QbCJe
m6T8rtfjI7X+/cIm434YI/Ri1MTyyLVSUhRbblMsK7hK/EZ96KdJiDHsZaOAzBa+vWQax6Ca9G4z
rS1IqwRHu1SDi5gNcv4jaQKNuRhaZObvdK+fhITkx3JYt9THVCDpgCxMcud2pq3cxvT3KUIXp8SC
hYszUR6tRBdi8aFa2BnITspQy009pH21KDT5p+ttfl4qel0wcTAMnFXEkCg71Uw9ILxIyh5sqo3v
3FpTngaSnkstsvQ9qCnlyS8tG7Z7z0VxOocqTNa7pTllXw0kX/eGVnwvRtnmuDrZwDR6gMCacj9O
eVjR6J6i74O6/i5GzZSzFb4BpTv/6DvtOS8XPbGvkknlHpau+NhHXUH9Os9TCu/DRS8BzAhbq1Ct
WTuusx2LTLrLqdNdD3WL2lzv5cu+SpTDKJq4AuCUTXKCC2F4NzXNZ3B9HLyk/dkTLu+8tSj4lGZy
uQO9Ux5UGWLJ32qDQnJQDLMgO5IW8Y/CVAtVwiohdWbK6UTB/0ufUDiXJpVzUq8CPUay8N2KXsmP
hml5x9sGYmbeZUyhu179fhlDW5EoH714aQT5G6nU/JEMVPEoSfEXcv3tSZ9Gimz0OyCTSFlNHnmh
Fo9Z0KygPh+vwl8pRoSIe0qkxKRkmNW9WhO6n5aLRa4bKwCO0Pq+XcCOk3OSGtT2a3m+7AiVLMzI
yY7CGRTBuFcHKoXE9VGIkPeDTVoS4mqr1V6bqtTOlgQ8VgwtD1LlsaYqRwwLx6oWsh5Z59ST5Nef
a9pW0c5SAs+4Wzja67yGh9jwqqqo/flwWgZW/C0Bg3PJpoYUpnLx1cRY95N66WwTE4meoZMQofIj
hqIRLr4ePPagEw+zSfSoGe1NgjPzPuQO7YObQvn7+3I3T5Vac7d3wLpOL0E0vaXDoJ76286V6qPB
2TOHbUCtj2pf7szOG3a2UtfQ02KKVVOjakWMRVdYb2vEcrMiiQgUt6jW/gj+uamzf1iQydR8RoG0
UxqOEKKJW88FdTWNK1lSb0bKXX5Oz44fbOO0ojEb5+diMa1rsbpVwOV/3NqIHTtB2/Nv2+aUvuy0
Af5GeEHiVYTizCelcTrutDoinaaXfVLsZ0iRrReIzspzFSIZaPVx+il1h3xte5SXc8SG6LmUF1Ym
KytnQuYjBZ0ejQm5KXrCNgJEB1Y8zYgm+90TQ2jSmHaMGFqebrrxZt1e5pn5BC91c1X8pL2qiuGu
ug7Fm9lmyoV3rnJ3K0wdRZewzE6Urtpg93thFE0IMcTWBNAx8Vw317kxH8Paza6gMy2OigZFnFlV
OgDuuWARmvI5MUCzUWK6CqHX3OVkq1+aineoCg0khyclZup/qa52m/qoT8OuBsFKhbB7ErOm7X/t
Bme4E0tBwF6SUi2uYs7W822jm/GDmAukegECJ35SHMV57pAfhuHFMaWnAKa8K4DN6pi5IFKnUQK1
wa3XODEiBEpb7cVEb3jl1SntZgeTFs8jk/M80fjSXlb0BsEL3IQvODZv03gAU2ZfsTsickXk+7fV
tzm/BI4hacpa8jx343Q+PASxl11EIxtIQ401ArpiiKDxz4kqr6CmkWVvMzun0yySE93Kj3Ko537v
EvVKdvF81Vl3TY5A0O8JscLoiNqFkgUZky5tTJi291zH3KcKqjETOaU8Se0hy4VWsKC1nMfzNMKF
EF6K8VDXxa7SKV72o3Gbkf+H5clrr66m8nmbelp0DtEAvJBT/mkJ3ayboj78g4TDNNHmdUkFA2BS
osVrV4qp0w8deAIhoN13Tm1dh6mhKhcV4JLoWKwE1tVPDOtqKK61rfvIWsw2XZGUExVOR2ESS4Uv
NDaLOlV9MIrsJiYVzwtul5lt82WclorjFm6ao+Nb7Z7CbIrT43x8NXnkXiV6QzxyGtqwUVG2r9/3
rVQ9Rrq19WR1BGvSescYhOkyEEPditZx41U7MRsU/dfQnVL1oHOeCz69wgtuFYjvORAiWsHWRaWk
G2g5gq0YjmEBilLxnbMYKiWITyl9TTW/ueNOFd8Woc8C8zBMDWvhlWuGtChL8PximFoQdqoIbusF
H1szz1BagA5oX+VWuuVHV3sk2cAvOUQCfwUm9NsQ4n+DI7BfWkh9Xz746vAEoMWCbxqj8s7j44ri
XWdVy6N2bKdG9EQTIEV1tArfLeBAZ0YCbrVotaiGcJNhVFYPmlOHr11UO+FTnjb1ay43b0oTbGyr
KO7zTlafKEsHHllWPCkGvvbUg/ZYeUbnbsVsoHPeR7VEA4CB84Dy9zFygUlFk3NJDPFKCfhBTIr1
YfE9tjkNCYufh5+9UoLhevKWcoj9R4jlZcOQVzFftQfRUHwlG/5DZ7T5A8WcI7EkGbLL0Y3ipR1z
XE11HWLU3/51m2013zDuVEt9cxMEyfpOiS9dxi8lj5Ow44NGvDRTIyb6NDX3Xp8812bxyzQtSFM7
P5dmuLz5N6Z3CP3x3AiK0ol8XvTmpv4H25AY/85vXhaGfP4zqe5XeuxFYKVdGHcGnYrhqbxUrXwV
xiAa0Wtz8iQLMf4wDRY02PmBexL22w5iyQe/2fbOJ4erY8P34U2RC5WHDC787krzEtH7+GpSndhQ
z2Pd4o+OYsd5b+Gn+ZKxLvhVgakbjYBlZ8Mqzac2yjfGxC0txlCbBICHATTOtq7X0DB6N54WNsIo
1sxNaVvhIc876R7goPHYVul3KTO6kxgRclU3nM2MVcvn5hHhkF0QZf0pbWwFlRwqNQYzVNE3TdWL
sImmTQ1ILm01W4thLo1gd4t23BOz5fPflP4LaOiACjWlQSswSze6MzTnKKoc6lQC7yBNzK9sSuAa
gJA/lh4YdM+/iJ6hcrfJlAZ25L9PoDJG9Ng1XoXdHJMQGorJRYl/VB2JJLFHktk+5BC9ys+cZKIg
S23obWPhWw4kDNzvMcIkx6SOs6PVh/eBbiTb8LdJ2Auz9PPFx25PRTtW3ujbajH/zun3bsL25y1z
1/m1e517W0BO9lrpnPRcxUEL0QKVBjk1JovAbP23FJgnRUQ/+M980uDGeh2VrF65ih1fsgwmQcj9
1N1gFsrF5BltZbZNvqR03yH5UI8nXweevSl9SomsyupX74yiKxrNA6De1poLXAvMNthudTzN0wMU
982icXmb0E3+Ok8E0MOixIbmpZxkD9xt+TmGjlSMqJTQj1U2fhYj0XS5Pn1ounKtVkP2IGxyABFM
Odp8uTG5iGaTqg3WYk6fTNCfqNtR0prlbEuS2l4MLWD1eaM++uYqaJffdqUc7ECZXLgQewhb6sAt
68Z9uBE2Ho6CZaEG9Q6ekUuWD0h8ILP00Dpmf4Y38xxOI8rki4cBFv4NpGnjSgxFQwz/DaB8SHQS
t7gynItLxlssEqaaaustzAbtsoQYmjrhfgBJ5iLN2OfqJQYdr+djcFdPI2FXfVM/8uxwECNbHnVQ
iupQbC0ktxbCeGsqWb24KlJhWgPTnLD5nazd6UO4qJIyXJuOVNwFuUF2FmreXWwp2h1/tw3g2VKe
W5MEitzq/l9DriwTyFAo5m71Q6oH2Ve/oHDVhpUKsiNJWkdjYZ10GEoOTiXrW4ugyLWlHnIFBYv8
amTBNzJc5Q8r3KKo4W34nSm3FtVz18ZRzWVWeNjMpnEWGc/mp6Z2DmLWlCIY7+OBjzhao+ZOBgu5
j5G4WWlqaZ4om3+DUsGngEJB0nsyzc1sM+Fo32VyQ705HsIu9UPewmX9axm1m//Ldv90VWGbXiHn
LnXtgZQvp/RlPTXNlHkVDcVGqxDA72k2CQ9PHZRNo8r8QydfYRPrxZBC0Afw7sZejOZ9qZJJ4QLZ
ZpRLHRpg5ZPMcvJUtDHFotYXqOydS0WGbajSYpepcnCXdjXVv4Zm3hMNQnnKcSFXQod0gSyG8aU3
mscu4hMs9dXS6Mhxcso/3vhV31Gtiu7gJOq6LHRKZSZmVVUzaERvaoTLOLGzNlPUOhiTH6OaDxd+
0aC57v32G8Uqh4KyylcPcqMt9eXtrgjcEBkb+ZvBZ2yX2hb0O5mVvfQUIG0dexzWYlj1dbtGqCnd
iqE7duFKNrRwL4aOOpFfIXRxHPipfPFgsqLcCOqtQpalM/rP4JpT6NcK2VafeyX9OSyneKsYOpHj
QkXW/pwVw+Sa6+vBk9/acXRgfjVlVIdiHaxvnUagoztOMKaCYgl/zCqRWvksRqJJ/GQislDfwk5L
k3Vv7VWTQD9hA41yGFm79aaHdQpjio4kEIVmYkJHyuE2y1dNp0Rp8o5LQ13nagf37O9ppzC0fCV2
vG1LZe1iSF1pXSMVs2zjNjsYUYJOIHKxqxH8+TfZgIRBdb5IY2esR8UPDk1pp49apH1DxDPZ5p4H
TqfxsrNobLevT519EYOhKopmNU9qkqcsjRKJpb4puh2Ehi9uWlBM6JTqwlEt6a6eBEPIBniXNIZt
yVC0d/a8SD190dmQTwZ1Q9wAN7EKBtp2P7YoXZK+CD83KhyVpmF/rTuPG12UwxPfUpfRdHULZ0Tm
fIUm6KuSt+Wjrg3RgUclZQ3Fc/c14vE41pyvOpE6MrW5DBZWVR700X4T6zgHcPum7OS+p+KRfESj
c98NjBslmdw/6oqpfKGiFO1OICJ7cXQUTcJRyLdyblPTaVI0QUHZp1wXCISnlg3TcD5a59wxV+IQ
aoeTXFvqLRW3li9VFMqXrHI/l4Gn7MVINGIyjNxFR23cebZrqqqfmlwbC6Qq5cp5MUdtPJtuMCxa
GVHBEZK5taP29lYME8l4RtV5iRormhgTbY2uhD7vmuqfRC8a/aRaiK7n2VG1mKdku+bQUiogw1ny
zvFnF9m/hV6bDmyOY38Kp8YjCpOuSq37ZGVmsxUTqG+5SJ8E2aupp1Qc5qVf8b/uQA+Jrj/R7oST
qMV0wzndmonJ5za+OTWk3BS0viDEmjDTAhVdweemcPz0LTRG4aWWCBWj5zqqu3rS7qmAy3NXD7Vd
najqs9y6P2ehvgsPQ4cyHM8J9oJaOu/baEXbMtT1HzDs76uwIcgHSQPHR3dvVlZ2FYH8WC3Gheyl
/lEMPcX314UMNZkdWc9VP6KPFI1fTNfON3HdE3x0rPLTZM8KdfhCySy0rHyESe8sCxBSh0zug0+6
HUFm7FRPzQALZBK0b8JsJ52/zbV+YSQ7kzPaAeZumJqnnv734SD13SRfyPSte3P3gVshHQ557u81
H/a5eSvIC6SLeU/Pse4t6iC2ZWp1J8nLOgTvkbIyOuXSoGWuI+aLTcxGct+dRJOV6ZPUe9Y2qkLT
PQsb1CBgaNS8XIgVgEwCwtPTrkU6RjuF/E+O+Cta39Qk5f9H2HlsN45kYfpV+tR6cAbezJmeBUnR
iaK8UsoNTioNvA0gYJ5+PgSzUlnVNT21QCEslTSBiHt/kw/b7BeZiw/Qm1eq1UnSt0ro/X7uDBNW
wzIiiTsyQbWbwNL71VGxwJD0cQGYfeEYm2VIW0o2NDWbkLYjibHT2szd1uiZoXZtGvomirofdU0o
X8sbfALhvcCs+NPsnX8rtu/98LNBGcBf6haFjL81+KUH+fVjGtVbucRfjOP/Ov8/TfNRd7GP/zWi
dFBW4bfLX5Msf02y2EOr3h9/qxObD5FdWitDE82GGEN1h8NYeectd+ALIDC5t6pGXeYYF7l2cL3f
ugZ5N3Ee2l+G/JphbKaCZSzsr9RINbXt6/I8EctSVXYhYxwvHJswchKn2zl1omBl8Fy9qf3hylBF
Na6o84p0pm5v9QjaODQ/2Z8SEKEff5l6dfi+Hgv+LHcfDUHXy2tB0PHyZ9j6YgKmbTBy9u4Lwk59
QKDUdBr/PheBfQPu5aja9KWqGjyEOqyJ3dFSVA1d3Q9XrREEGzNlH77mBBeuBO2LG7R36cOHeusi
3nNSs7Aq9Pe42Xy0g/3rDqi63Hh+tveT3jl3TpXzfC1IgRpCB6KDssE5nW3nrO78qLUOUdc9Xvqp
IdGQfyvDct4X/GcR+GaEx09i3wkrWbnLrKrfx1QLLnTy6up4eUkDrYwEVtZmWLKNg+wjKHh1vVdF
vM4xAnagIqmiXyD10faPGAb41/hLeJfL34qqQdXJIE229RSnKA+C/bPSIV/hb9Pe4zHX3icpOS+7
NmF8DVPL28wFnsnvdaozT8Fukw+odaii6qfGdil7D5sA82Xs3+YTIu52tYCLbeB6fm1X8ucl6L3r
gU0DFHiUliBT/dmwWJY3GCEgx+mkomq3aJejOYHMYGM00UbN8Nutmlb1Vi0hCiL80LBGmnXMozDf
xBKzLvCE79LgBGWaINvg4JZeD4W+uZRhofqnS68piFCwcOP331ocNahaxqN6zvEbniDb8Jz9it2G
2vUMq5D9FRcnqzVsmMn6IehjGsdsrJNTAs8V9XnrmBb5NiLGuU89aFVz3ThHcrbuPrKHB80aYFmj
iryyZtltOUBNnzOiCPBPp1czQhOBb0i3bXN5qS/ddr7UD4X5W73qPwMnufS38167wVURSZYR+aSh
ac7t4q6bZxyPu3pKjvPivTt4WAsYGOhtxWK2a3Fw2fOLijeqNUKa9RS6GQ+oZWxTTu6driX7fumL
9YF/9KPwBQnT+V640lqJFtUetOBWKHZbXyyjxx4jkgly5jYUV1OYqzwNsrNM6vwRx6XbBjXxN2BW
5daNhIbAWlC/BTCZiR/VkP3waCfhj2ticQNFs71BuhoDoQYToMFvL1WRGyNQRCa/vTFajVhaATxb
dVZ9VIMqqkvtwWMPIxx5onjRfPnoqO60RdK5Gr5+TK+q1SQfdUOcfO69t3ys5m1ricjYNrMLaVHj
uLbBiLRZs44KtlFLk5NmzWnsLVbxIkjzLQGkYvUfo8BSpUcrsDaXSdR8l052Jj8ZmtXuUytNzh8X
twJFPUzrjxrkkZIzOpZ4JcyJ80RIMjqouo8u6k7U/rwODUPbfDQYk88woqbRzpEFvMPlxS6V6rZq
QXag3rSxcvv3v8LyCMX1df/Fb7PhGIWTPAa69/Oi6lRRNXwUf+uSNlq++q38axptDu11iK3WWrV+
DP5/zuUtL6x1dbzHs/mAtMe8S0YvXrWLhFaHsj9SAH69qbXAui7jAOktJbWVIRp1k5HfWU9OQrA3
bCcdl0vG6BUfyjSb16oL8gMJykoYMEVR7ezH3PPYPbba2zAYB5hzqHHr8Ujya9EuX+qbufluZSh1
JGlsnuvOPoq43w6aPKbCqd7jwhc8JS3tOUntZjMKbbhzdSfZeWhrXPtYT6z7fKqxtjMRv++6L4Xw
0mer1ry7CiJxidzbc0g+5qmKjqpJXZB+ANKsC3wD6c2+4l4Ie4Xn7tcGr+CnDHNbnCu0tSo5mBk9
eSM/Mj/rNxN77Y1nrVwtyR6juJeP2VikG78Iu11euPJRr6r0hhXwRTWqyxiFn312iydVQo7D2wkb
7maqExZaM5m/TBZ48c/JZpH3OwLBN1PfkfCbK/Ywi4iPRCEbzMlSRPnkyuvMXZOjBpQk2sBD+E8n
HmWMY+QCYWcHfOlHQyPqL9i8eEgsEwXQipgs05jdKaQVKMPbpiuyOwXCWtrEUlJtUZreCj3XV1PH
rsNzupp0YaavwOrXD15lVw/spSFLlHO5U0XVYFXwhNPUO6sq4cj2ZHbe06X/MijSFrvUiENPPsk0
Xw92954GUX+tupDJ8G+72V1/DDD0bq2zSJ6EYa8yj01wVifSQSo4Dw9Bod2mbaRxWAL4ecayTJ6L
QZD/13NIKyFSnjvLg7OAR1G7C0PD4k0MxbpxYlJky8M0NzO0jVNsf5aSuqjGaunx0e2/100SF75R
QO7NtKvK9VEn5EztIzdyNaWFfz2OcXOLR0mzxqW1+Pr/71Ewx/jXOXqjwZPEqqJ9k+Xdo5i015C/
8VQtpbbs4/08jMZa02zxaFVj95jlr6adZw+qxsFjBCdDZ9iqtmQKvLM9opMUie4+T01gzY195myK
M3ch5fvAIzt2tPS18wJrKwIrOVSZ7p57FgN38MPrlsdcC12X23EOtCu/BgCJ67uPHOaM2dLcmc8T
0kuXoild87mXofdb8aNVdf6nsSWxvz2at8Vsdid1CXSUD3joVkg5/lmn7vQexQtCwSFZkHIBeE4F
tro6ypKbS2W/oEnT3tsXrjUf5xp1bCXK3uOAxDPJe5LGrO0n2QPVL83kTW+sNaKf8TvASeBgif9s
eikWiTUYnEwi7GolZ2fQzHOGggzkJn4mpyKqry6Nbtp5BzfSP8VQGkj1hC+VYIkI3LnfSQxsNlUw
W09NbItr0h9ypYom4uB3icgw6Wm1fm1Znwyz7h9VW4vAQqY18VmVjHqq1/55TljK79DA8a+nTMvW
AACwF5nc6UY2s7XGbil+9yxvy07J+SS7GlURE4Usd9Lil3oxBFs6qJHZYkzSjig6qZFsrZP3uXG2
5eQ5n4ZhqHcyu4ojpL9nEMPtt6TB53DqDO3FlcN767TZrSrp5ovoO/0ZSF1/T3LtJs8rnL/7kEym
mUdrVTTLodgBBXavwOm9FvDjD03rljMoe23e16CuzZzQkL5cnHhEc+rX3ViglMFhYNiqBnUx6ty9
9PMQ/LhGNGz9MT4XJFGwP+oFChBhvPVKXLRGv+dk3E7ZOeh1kxUzNx5Qah7WWS183vQ5WgmvtZHj
ssZ17UfVtds3jX+5LcK6ujZ8hxC0V6PIqH3tLdS5CbhVWA2NwMAnnlKVNWCL03fDoxkunuGFnX7N
w3BN6LH/UaTyzkaM6m2e+MHYVlPfdUFW7+XgEiM0CvNspY2+iQ0S9mh2f1GDJv9Qo0L03XOGYhXr
ZftcSozWWy+UqzbCAZz8oERRlN+cmOx232Vu/0RMYvEaA9uuWtsqjkjy2F9Vo1dFwSNvjGpSF+zO
X/DvDm5UyXKFv7b8AcTZMjXSxf84l2pstNn/61wJhie2ZQQ39jJYzZWaT1Fe2BsVdpNOn+NulHQ/
43W/leWo+euiR3FILHvrzkT7Y0YPZo9WhPOUG6m3bWSZXXXLXlumLdK3GiuwXIr6aM1notbkfSlp
Rm0+jtm9Gqgm85z6gIPHwDOPdgyCGthaRXCt5tKt8Z9fKXquo4RHjxWFl0tkdg7Q0ThLtr0U/Uq1
BLL52ayKlz56IYwDOI/Dx+C05mQRoR+0MiaLZbQF43ZtunibAWMlF5izvi5V4SJ7rsfGlGDLxO2l
d5EArtWM9Dgjkaf7xpujx8CMuz7cDlE1fbZmtKf+rO4blHZVte79Y/VfeqtJyiWm95feqjpO029B
hbbxqPtyz8nJ2WWo0T/ZU/RVuu30FZGQBw0BohfbTB3IVY4Oc7Pl+NPP80r1QGZxO8gANmcY1wDa
+09Waoxriwz8DbtJlFd1ratuVLkHNz4sulDB8JWtNbZdlf2jjOozvjL+22C2uB01RLU94qm7Fp2d
oyd67SRlYF7N1SCeEDYf0JUT49eqtZaFx/5BYGiH6vCqL4P5SQJsQZ9EB+O1vGtOC9zjH+rxULvp
7Fp/iny0YAfH+dk/wSjqo/9H/dJfLv1Dj/5qfvWG/rX/x+tGzPO3/urv+Wv/f5hf/f3t8vd7U3U1
kkB5sgLne2z1w9ceFeg5y/GH8Vcw6RIE/51yT8jA/Ip/+rcxtb0jIreSDafj7FEPSrehH06f0WtD
iq3VPnkmmsfNUo958fQZRZ61/au+hGh3qV/6z74t90RPulWB4cq1sLO2XeWF5l43g+Vh4CHNjWpR
F9XwUVR3rbAY8rfmKu2PfTyO+4/6yRgcImWx/oitM7pMRWa+1VI8+2RVf6C3W2geemP9POxHPGrW
IzIs27wOWqT9uOCn1Z5UUd2pizaQLo/sTqCEwiNJg6JVz92NumR10N0ky0UVQ2d01ki8dJuPutbu
iWOrcqTN6dayo3mlxqkhqmGqUZWF09ki7+/pb3K2sHpro+fKd5KTHDzjUj+lSJyMuYudpo4jCWcD
+ywH5F+yvDg2Xo+Leg6aaxeUuHuj3a6dCPTCm/OgIs/Won9Xzo9jwvEmqDhuedMj7iDzo493AZRS
ifniUgftZsLYlQ1H4kLzc807yG3TYzcGSOACy0D5OGibdTT6MApy86xa3WThWYESuzKseH7sEeJa
TsNsJru1pVvBaxpPnwx0CX/k2Z2HkmG0cl3wEfPCE0RW/6rP2beYFbADqfefTRhuww7nufiMBNRy
xLQGrHxR4hr3uheDDDAQdtOb+qhKI6GRW3XX3ArZjJd7jWfsxjFz3rMRIBAcflhDRQT1vIGZeNOW
9VjtWjmxZUZQb01ycrxxoG2VaEGh9GPJ91BU67GebPRua+0q0ovkmBnD/CCcFMlZhOX2o+4EV34X
i60/4hhraNH40mWL4GNXxgcz7ceXyU+NFQfAEh8GWucm44mCAZ5dJCMuJQ1PjF8XTCB/FjkfpUct
aNCjRwvoDA1KPguvX7MXIWuSGiwbWYQnzlKEZ4/onSw36WjxT7K8RV2zAktMCP7KrYX5WmuLh7jI
glsSbu21DboEbyhNwpeM4y2Td6umgx1R+r55ry5s7m8t3UDKMEK77FKP7ICt1XcC5PZ9lUNMScwZ
2e0/h9hJMxA3jF8/qmZEOve6RUD7YxrypBjb8GS8DBUIU67zuS83RogRcgsY5yabTesTUvxNpHef
KseMzj5initVrWcmDhq2+2qgakm+399iwQ5uKiOguNHMBa6sl4c2awNt06ctZ6SqtLezNIpbP4vK
y6XA6gRjaCSwXaAo5wpk5U638GFzRD/dFpF0Yd8Y3mckmre1HVXfq6F7rVpjfLE9fbjSzFSccHgb
TlVXNZvB7Lsn2RThhhR5shdGMr8QXwBGE7WQLwZjeon9/rMG1gSaICU9ctjfFMOjXXb2kw52io93
filx5rmL5+BBdWqWrwycB2PlJSgtm2W/0/Qx2zY2+n1wX8ZnSwYnjefuF9dHB9MaAeckCa6TUDLR
pRuH7kszQaGrvNy/H1EWux4McAATSO0vDcE3K/DqTyjv5/vIi5Kd6JzubUkZqQ649KKBO5Xy2ErT
fDST5qUn7rqLiAXs20X4tQsM42lBHG2z1kuO2PhCgkTMao3Zl/k+aj8aU5u+AShl9YMv/hAHXrK3
6sTa+yLU77sIbW+Ex+Zv4IcQ0NK+tpGfg7sR5l3kYVstpIflLFCHshLpdbAoSKtLOM36CexPsZ0W
aMVH3eXOR2Ta7/hCXVqcpWNs8BZ7lk2l92se3hsXI1Ts1Zq6HI/R7BFa/PutKquLadvjUYdG8p+d
9E7TSTtHw3h00oZZADDGYISQStABmVmJIc9Rmzj3dTvKuzT4ktoWtup5EZenaAofVJsXdM59XEt9
35ZgUgcoBek6c2L7SlauQQ5rKUeozK5Zmitk3+ge2Gg81v6uaFD5m2rT2M8tKWnI7B77YIOMj5jB
f2NgKfs7IRJg//pwViUEb/u72vWJMJeZeaXq1GXRU8CrwDhjZMJUqq4LzdfC0LrjpYfzahbRkQjF
jJaohLtVgbXAO2bBPzamd0/2Pr3N9QCTmdi/L6zGuy8LpzviqZ2sVDHyRvMWN0VCeNKfvwhjOI4m
SBctyOZ9p9n2lk2H/gYAEflT7SBG7Z7Ik7wfvSY7+o4ZrKIw+mHX2bLlWzysnUe3YW/SkTdbjSgo
P5tZmm9E2AheP8cIAJTgjSfYsHgelHW9aP3rPtYFGdtK3oaLXQESsdNj34MSnGyteI0ibJs9D6E6
10VdAJ73fR2K7B0Xv2glCxtjjwFJtcwXJmYQKdAMTxZPyMXihdWn3n1P4O9qGoEfQhs3tl0jYGMA
PNi7pWldSza9h0jyNvr6skbobre35yG7gf7NUuSO2S1WizwWOQXcT4uZSRPV8yP2ZjrhEQzZRs93
0F4ZjVf8EzIYh/yoPYRsu9hrvtn6dKjLRYQ/dGAM9zMWB0U8rVxpeM+ziz1u0rccqqMWhrSZbQIR
ta8gkHCGsCrEhy2vfa3zFWeh6HXS3eqElEi+Vr1yD863lfvYjiyDkHzZ+HmJLKop5NkRYctv2m2x
Qm20Fz8OIEUGRCcqUz46kbbWp1PsnGVeJ3jWjOXRxELpq1WX3xzdSd90A/hikvr4yhouedc8nwHK
ukhdFFF7VnY9JqL9nus3tbXSByFv/YVGppi0inELFlMihy8f/IWOq6qGLEKdJZfmMfDz+nGGu3jE
ZFqumjaT+xFM3BZ7JP0265IE/QrjrEogZQGmLBeUC7tdhj4xT8jITq8aazBXWl24D8ixmKtpdMPP
sm9ucYHwoxWPWncRtOVVb5IygznSlMm2tCqelIOVaYCjcjxdzdSDmNF5N4SprHkTQbhin9ifLsVG
hua2cxBk8klL8zGk6dbPDF0/6pnAZwuZ0VVuhs2NuhRL8qblnR8vlVm5R73GPqlGvbBRHyFGdtU4
mHnkPqiQzo7Sc24VW1dD+n4CB8bPuLLvUhlYd3ElmzMEQ1Rd/6wSy12HwmQ4Tt71R/2YafbaFbLe
GkkWoRONYef+Mh0rItidyblMpSbGcrQ/iXb4YYgZbf0xrr4XZzH43Xctc/qV7TfTo9/OAf9Sezhy
sg02Q1e9swNwcdEghSz1MiYTBsVOFT8aLkWSV1kgypu/1Y92r29SdLU3qtvHpaoIYdjlnaqx/aL2
N+Nk9GvTDsqrMTzqZiQf1CX2eWtDU+oHVUSp3EDxFyWeUcgHjW/hAzKX5S7yfdzll1GqDjVN2OtG
GhxVv6GD+JLN4fYyYOlWmXG5FXM4bdSoobXlQ9vqL1iSVidVNfp4zUqRntUgsHsVbiPxviZDcTYG
AnGTgXOl1Q4EY5HlZ/U037SoiLa2a0VHwsrGgzEj76p6jJ54J7qlPwrdbw+tI4Zt2OEVrFfpQVS1
Y2HyYobnpoPv3wfOCVUSJFzxEtg49iJShTXhBhnY9kDc0n91ebgktWe/xImRngYwaOs6dP1XKxYs
hXqbcsqunBcnxP6k8ON1V4GYNww/O4jCMk7g05JdmqbDbdV19RVqo/oD0Xp3bQuRvjRNYqAvU6BL
706fNQwhvgqZHurMsni2+dMuCecQXgmXPmZxDsrJ5HRDNN4NEdbPp7fQyf11NwfzdZNJ7znJ3au4
nqlHf2VnzOimOqU1vpUmUWmJrGtIJAIXcosUyDJ8qoCFxfVY3/b13N6H8fBFDa99090UDrLsJtnr
LCluCDZbhyAAat7XozxbnldexbjtPjmN4UBhLZMvwsU9Wh152uGQyMH9gcjBs+Nm1VtSVc1aF4b5
UI5TtFUzDhw9LjN66LaetWLAfGp0q6dmHB2g/UbyxYnljZmZHKKYsQRV8c0g4zV9XbxnLDP239zE
4vMYXOtkFbH9GA/AMIbcexssoCwa6gMHGxXpRz3KOUUiUDDXeomhV3lB0UWl3V+zcvRrhaID1dqv
p/I99JsEA6rQX7dGa+6jgOIgc8SShgHXZOI1YKg7e5doWISr1jHjhBYDyV6rVquB1O5BLcTbz7nW
AtPfoFkcvefxFQ9/473pjQ7TrkI/OYnIbyfNLheq2vi0IMzqyjy0wp2eOevXx8hM4ysFLPtrfbLU
KyDaX+tr9gv/VK/6a2PdkpEsnL2ep9G2CIwYC3orfY6lpe36DP0DL0yz58HU6qNrYn6pWisj1zh3
TDyRltYgMHFTH/Ob2ViSOJ14V3APW5P5cRiQKfhAf6g68p2k43+hP7TRzo+qTgFEVINwyAsIwKGe
hdBxgEPbjT9bpJG11HxrfFZ2YbpYntRvHY7XL+0ioE8QEIWzpWv+3cm2fQWqUUUK7Km3z+rOXO4Q
9L8dtTk/qqqP+qp0u93wa5RqICH+c2jYOb+NMuP5WzsLe28aRnrbF5m3qaD7bJwalXVVpy4R1Ia9
WQe4WkHiuRWt7Nngwv2D52Wv5ZxJ/oW/huAOtgua3r++9FNzhSGkyW4hrvxWqemhu/Fm8A69IxJt
I+2q3bcI3a7yQMQYbi6vkPEKam41z2X08gp2Lb1NERrEnaw+uHdnA6adMbbfAut7XaXju1OX1pq3
obgltewcYwzCtiZ2u7exkTl4pAnvSisCTpaGLF9cXcLOacx+Py7F0mmRXs789qhaEXOQQJni4TTp
Sfni9MXnIB3cM5zu8sVOOcrzqzp2MV8bPedVxazXb2D4kDeK7fScakHxCHPoVtU7flWB0IA0POOo
9OYN9WYK3PIF23f7uh6Sn8PDAomxBBX1s+Xm/zg8AtTy5s7VZTgi7PZ15AXm2iss0BhWEq6zgGhP
Zk2cBfw+/ST61wBRo+euFdpdlJNIL/z0U2/F/pEQT4enTZ19Gjm1bnVPgJbiM1kFmit25hTiMGe1
8XnscGcf0YfeiwmLJC2a5KaLa+dlTtwfdY47RZPfQ01mi72QMOBrrFK3OvuWPZ6U067y412q+L5j
x+H8adH7q6pt8CwcijQEwtr2hzZvHlLUqfUdnIDutyLeMf0Bq6iHpterc5y1MAzDoNhYto0C4nIp
iv5zjlzKYZINxoFTlxa3Borj69Tz+q0qqn760lBMJknE1iovE7RjuwmsHBSetKanMSSKkFriFQfC
hgz55GxAIy0BBQS30eTOb0Yeai9Ol68yJ+tebcvVj+Hoa2s1KorMfl042ESrVv11Qt7vlUBLcipy
nNTgeHfs3tNiM4mwPopEdzeENeOtzHmCozEgXXiMnMA8+3JbIdQtAOSewA8RJZFk/7NYFAdrkcnZ
sPf2V93Q8nxHo2xN9DF99rsMZBZeqd8LAVIvdL+lwBAIG3vzo1ViQzuOdnRtO/DZkIpIrjQPzr3T
VvgVzYSbyaajj+i8D6zCpAYjpC2xTdiNYe0d4G67Z5EEzSaYcvO1NZ1b9UJ2Eu8zuJBYw/EgrfUZ
qEEVprfqzhXNN02LPRKBf6lv2i7AwB538YLQ537UOHBK3ZEn6YrhpO76Mv155w2Odq0nQMXp8FH9
t664ow+X1l4uuipuTWAyI22W9XGxD7CyuqTNBj6gm8ZMX1VjvcBFqmQ15X7+pJJfnmZ/YatU3qgm
/APKjYm/xU41sgXJL3M1SaAdi5F0cpyZ0R0mds4GoyagTQlsdlUXLnfE3a803SRdjEvhpb4JTbGX
ZG9XqsfHgDxBWirwxgaU5p+TJAV/ip8g8rO8jKpXozLp25sgw45cNfw2Oy9o3yapXt9zlOifRenf
JJMECbKUfKN41vQkOKuSJ6pvYbFockyFfPZwdMdrsp5PzlKswTOvGtsfgE4wUke0Zm1GgTz2YpbP
mYyndYFP3kGNJeKNtWRqz3s1dtRZsKchtneXv8FAYSSUuCaosT5Jrm1v6flWtQ5Z6AB9XPz1Giw4
28LFQlEO9UvopvtZN73Prq25mxzwA+ShuH6CP3h3qUeVY5Nxnj/pY9k9+Lb5RdWreZJJoM4ZdPOd
W8K9lt3sfx5722C17drbOMmCs2s6LmEIAw3Brhg3YsRWsvHj4Q4W5nCnLfT8lsfkrAdAzn7VO6YT
b0hcOuzQ6KEaIsfArKJEgWWpimpdCxB2nW5LzEquVV1hZ+mKFdPZNIcuBfxtsIu/agJzOmQkNp+G
ar7v2gGfoI5Y4OQJ+eR6kBFxCDgNS+lSFaNm0qI5q0opfDW8zPPhWhWnMC2vojyetmEGBtHve3db
KuaOHof9ql5uMY/f2q2Mly0Mdf3C7jHA9dabLo0B4Sw4XGPOdkUwH8va0946llSnYEfO0XqPyCjf
LhCRb10R7DFRq555SIhrFGIXh13q0Qj6OuF6oxuPzlBW8Wa6i5vGuE7YZl9b8GT8ngi5yaK9coax
fSi1MtjHUzruxjSfngpz/Ero3/2auqwj6CV8qmo73/ogL44E05M7JHCRk3Ez96tfPrj62L93Jha/
Xujm58AAFCAEqFfNK+xrtBHEKmTfwzJHUV3CbLCvl8AMcP+l8rfbQNVafVNsyQ+j+bi0d46RrYPl
qMn2fo0hQXgifm37m8HTk02iad6mLzrvjIN3z5kn5dcS181eWpYHvoaGyBEARqUzQlJksd6rSjJa
/qXZiWPIJoErVyNKXZveQO9Et9z5Ae9cZ7cYS2HhNXUFq/H4HXOXFpuGdH6IAg6ciKycVUkNIHuo
b8blqKprdV+wse3XTS7aO9Ul5Bl2mCvDXVmoAT84yyUyEd+Iyiw4qKIlo/wc63sYz3dQ7gnrty8O
6gvRCuL8g86f/BZHWYZdUlI96nBXrvQCi4EaVZaDF87xgdNSdM6DBD8kYi+PcdRoK3743WfZ5D9n
NMmB/DmjQDdrF8ylfoVVqLm3jQxNi7YNXxFi/t66VnsXwyTA7jF4UdWTpRNeKeZg5y+9as/aOWZi
PHHanjF9Nx0+a+ol+ribESz3EWcq8VoWG/X/JD8No2tx5IVO51U1XOx8/L2Iu6W2Ignlrotpxmhp
sNtTqkE43U7LrVysgNRFGI2Hdwh9agRQupWq/Ohjody7c+pCXyclYUflDGyY077sSFSl/CZXDhjN
58nLTfJAMzzgqIquhrbzXzp3+QZVnzAWC87RkPy4lABt7gW7vU1s99WnqSk6ltawPEShlmz8MJRb
rQF3bQY4dRWSJ1U4yB1f2eq1RPSkXwK3NhSYTVZn2H8iRHvvRF62wtps/tKDJOUJVuT3ZpblpE8j
2Iq/pBrVnRJcvKgyXlo4aLPLDbcf/WQ6FOvELax1iTff0JfD3bRc8sYnjh7V3/sCDRBVUvVWlMAi
bSb2ougvX7oFedvc1s6r6vVR3U1scByzKvYfDU1NACv1ADCq2dTrCV0a4F2tMvtSD9GVzdJwzsWI
z1U/JQ8lWJ616YJCnVoADENcNZ8No3vB9DL5XlpkQ82eVTcwdmVv1BwB7eho+gJTKc35bk2x9Ro0
U0wEpxifzCEbN2Xd2HcSCZitKVJx05swSszBXgidg9x84OVlPPZrvw6g6JEwI8MyxOJGNQv4oDjD
DN8FB8RdQzgYKZ4qwyauup97Fx8dAxhXqdXE3jMT8zeMJvm0k+7Yg8d7hZmnuqfEWQ6ZFPG6FUO1
Z5VCdlGk9iZeFlx16bq0ji/lzGnLdmUJmOR//Ot//p///XX8X9H36o5QSlSV/yr74q5Kyk78+w/X
/+Nf9aX68O3ff9iewW6T/HBg6YHpOYat0/71y0MC6PDffxj/w2dnPIQ42r7nBrubsWR9UhfHR1rR
1MQhqtrxRnMse9gYlTHeGFV6FkHZHT76qnq9Np/5ohK790M+F6fRIZ6N3hOeKPmeBHK+UcXecMzr
FvMd3nJaQSaEt1aYnlRpEKH3BO0dvNGl1WJnieTlrWqozBFqVVOha+Yj1GXL/KrvrPo18hP/4M95
t1FFtAbLdesX6Wm06/q134CoLl4zi2RQPhv5WnXSMyk3AaHQg10mz6VfnudubO8MO6z3QVTJlWFV
0MdVZdn40NXi8KRKhFTbu9bQpqtSBNnGb4r2rvLkl//+uaj3/e+fi4/Mp+/bhul7nvnXz2WqUUMh
NNu9dyjngKmr7uuplfeDVj0rU3irBFNUzo67VRbzqdRfVC9OEzmHaU4EkVF+rxfOjLo40ujx9Mm+
A81r7/nIqU+z/virl7NESn5V6ZFro8qr9+s6SseXHN2KOSRdoEpggyGjJC9xl/cP5exD5qVPpIXi
nDo2UZG7//5muN5/fEk9wzfNwPIN0/AtffkS//YlNQE9zpKj4vvcim5r2H2xtf8vZ+e1HLexreEn
QhVSI9xOzsMokrpBSZaEnDOe/nzokU2J3iVXHV90dcRYMwTQvdYf2BvuCWMmz1GfXx0zUr9kTkqC
pRUh8ewgugZuoizkQOGYz2jreo/QjaNDl7rjOh5KbPaq5hHzUSwrpyR46Joo2d+awZw6kPkDlYDs
tlUijGeCpIWD+c+IzDGM6LnHPVZl7xkHWdMVwz6/r5Wr3i/6y2TWy8+VM977vQE4K9KB/L0D5TgW
2egfbZjm+a0dGNhY8m1t5ag1T3mfh0BecFvhyhXvw0mUZtYS03n/P54iuj4/Jn7/c3UNWzOEbs+H
Z8ewfv+FalWr0TOH3N0pYbnpU9XFPQj9H8eFUEmYgXMp1miXyKu6U9G4kPS7vHm1az08GkmX3Yci
yu61BPfPpHfNvey7FR3MDz8oMCSd58k+xG1TYhddu5XNdrSy+77QHYKoSbMZ5Yd7XkFSNy+7NZQQ
DxkMaMqxaWTNYqgUdJmNmGoJop4QqVMvY1srTm5SwIP5pdogOLyLJu/OU2vQ7lHGN94nYse9aZ2m
oYy3Q2+E1zxK9DWw0f4+4o5YYcQYP/kdISpO6d4npeihmA2T8pYEwVdFBXyu6M4JvenpCS7WQ2Vq
zW4CGEWYs43vdGKdd7IGV+YbF0CZ8Z+uvEHkMGrST6Y7Dc5tQVH6MDNTcKHv65sOWqFHGC5UuBvz
WfBtsvIy/kJYBWKyjciSr5b20hQ9Pr+6gPY712J7QqpdVuspdG+dsgnQ3Dw0P0RM7tdfgtWO53Bg
snabAAizLPx4Zzqjsie5GaNgrdTGUnMCLAAg0Z+QwPdOidJ0R+LNEOBpyX7Lr9hD/1IF1LxGjX06
vM/JXTZtK9m2dOtrZPr11subfagWwXOgtsVKEHs/5ZPpXFzyw0tjDna36WwomYhXXjH5huyhuceQ
m/yo15KvrKzxBtOXyPzB87Hoc6ByzkD+sXOJs9bAjeQg4Nvo2lfw/YU3FUuzSsfFqEbYX82TjcYl
zZqFn8F4N6fJ7dULaMmfRZZhQMNZ195yTp30Rd2l6iXSgOUh276R8yztuzo2wdVuYuc8ZlizD54V
fHZ7WB/xKDhudLW4swd03NzcCD9XXQ7xyHMS8DGm8kia6WJ2nvdMTKZbuNGBHNF4UbxK9dcd3pGk
NYGRuWVxNRR4A0jSYp2dTuVR9mVgOdG61IorkYrnvkA7ouIE6q854hHYAdu5GxEp9teFYNOmZOAi
5Dq5RNbcIIJIk/Cveb/W5CAIn3CzrJMg4YuNwJatzckLVjbb5bXW6Ly5UY2/wHLIj8KrrGtt69Z1
jEDT/fnNYRofn0uGoaua6WqqYWowuM3fn0tD5aWN39viy+B5a2P2UdDmgshby7GfmkDczgOb9ndn
6QzBqiI9/kufnN2CDjvGuWKiNjKvlm1ZCwZk5dUpJfk0GUgLNu2G6HfCEdKKL1XAY08W3ZBF+GXI
OrIKqooQD7Nk269cWEV+d5RrZP9tChCiZ/SsfBR1ak1d5CKDz2ZgdP3n70luJ357fhuWbbiOsBxX
001HbhN/ecOKMsLdWLGKL4oZZUubqNA2Lwu8RQEyvXUCBTt07T7ljtMeiSejXzD3OxFKiWohpmsy
Kd6dL8xvfWGN+NRyfmE7UR+EPqgvUVksZH/gGeGOaGixkU0twyIUBMcTUTvjZAZDdbtsqRVsyBs1
vUwiSDeJrvUYLyThRnd8h2dvbL/0yBvFMyj2Q3/qL82izT/7Y+yse4yB9gm6iy+hmt8AxhFapbd+
3Mzbl4R4sgT6fpif0S8Bw26oROg4HMPKyR/nvOSqyEJzI5vK2ORXWKm7mHhXgfCyDsM76PJ91ObF
IwbZZFia+vs4Ktr6z7+W86/9EO9am0SY4PcSOmmM3/+qq7I2HLKYwZcuaHGC1vKXyaq9+ygt7Uuf
V/2iEW3/NrQB+AHftWArO9ozGjkbLLH7N9ENydZp9XArzLRZ1wFIFwN8yVGbC4fM2lE2ZU32BUIn
V2Pbh0iPszv2O0i6qNw2JV7Id4gFYhc78HDpS7U4edrYnwrMMp6bUVyDKpquiBLlz64uvpPvaM6y
FcxByqYI6qNspm3YLyvX7vfVvLL0Oar5k2Fv5WgIbnxtpFW98V09PQQz5AwMZHvqZj6RNWvHt8um
7usTqD2glrJHjr3PKnsdGXGH00JWozTVRv03HvrWnN9LdYv8GLHNB95jxS6OaoIpiUoII1aZasTd
PLVu/J3tQc6s3dE+20i5TQth5vY5r8xLlYtxX84DclT2a41l/8cPL3/YX29TnRil0FTbUE0Oa9rH
jXCPFHXXu77xedT9apVbBYhaofS3IuYPHjUS91NeRdaGI0V0tkrHuk8nhHdtBBZlizx4chWdCRyU
I/BsKtWtc88MF1kNrmbskTKTBVpR2cWxefb7jamwGcVz3EF1ilDLcOnYEu///Ef9r0e1LgyVP2dD
hQlrGIb2YQsZm6J0DC3SPtua91JDaj43PGV+KYYedT74jhobuclepIhLn0GN9Csz89y7MtXzTczx
HiMlNEhFlnuH0gmtgwqEZtcl03T2uqHaFFgz30E/6xe9MTbHItSIxZtFvQN0DUoomdaOl3p7E/ze
QdYKNeputeyf2v8afe97n0diLf6PV9q/bn5duJbuaKZjCHc+vH94pbGBmzizj9XnKE2/Z9mV8Lx3
HqLIuoQzlkfic4SexisUj8TqvU/W4tbRTxoGW7cFJRo1C1mNphlEbJTjRl5ATpYDKNnM0Q/vOJK0
Hn9CvTsUBspgDNBacfrzDf4tq+pQz1JNY7LuiYGCO4AwqgPogRum11db6pjMfXbYaufbFFBft6Yx
T/HRXFmgNTsiA1tnd1WdPumOMA/SbAgn4uzOV0WzE4joQsCiKQs5N0/j29wUvL+zEGXQ7nxl2PSR
XkP3dVpt0Q7lGaS88zlQE+zpHcB4REhsDrHi1Wx897PV280S5gLqIlrv3FUJYqz6PIDYEOHgPMiu
IGv8azF5iG7OA9nIHq/xRszARZCf20Gdw0MMRFPxYgKI/PNtYsv74LdngMWexgXYatsOIETjY2QA
ycpEQ8v2szWAHC/rkOAX7gLrSOntT6Xp9StR19YumJtKD4ZbNZrsLEd5dePeS1R4LIR4ythiyu7R
AjvFy+0raqD2p1YD/+HkprqUg66ODYvHrUIxjzr5fdD3T7gTlRdRCvss/FBftigrfwXmDqPKGF+n
ugD1h2vKPgv94qlSqhc5oVOyemG1Y3OP3GN8DPwpWSfeoHxpwoWckOuZuyrcYDx6RebiE+/x6p8v
jZ/eE+cA64ldjLEbDAU3Mkm8dFKLsJ/f8/sic7RVtai+H+cC+s/Pviozq3tZIJXya5+c/L5Wibr6
Nu+9T49QSmJP8du1Pl6/tEEFcZzUyZ4/2rZ6CeCEvCUG9kJxOWT7vFbs1z5CN76237oGDl3SqRVq
TZ71ZpfYgUNZZAPfgSvBYASRM/qhV0JNqDPrrssGNK8TqKGuW+67gsQfQiEJt4nhYxcN3T+CPleN
/ZGNRx98cvPm0dHBvuh5/cmFIHCezMZ5BM5mrHsXcbcQN+LH0a86bO7wPYqQrliycQFhPrRXOXeY
cPBKKsWDtcpcXyMZVuVTspCjtyJvlqYbTfcJB8eTGDRjq/8jlCL1Tj7In7yLrGCkPW2xYr5775IL
Pqz/0PxwuRZG36oUurWQa6XMyvv1UizHDmqBpVFuN+uuz407UWgNCQ4+1phrw9wnR9XC1W+1P8/L
0QzfuCo5Nm/GuFsS7i6rfu49G61l3gaITWsnVyLk5agzz5a1YvABpzAvJkc0GZAgJvZioKjV6F4W
udcgZuCF6XJG09z6GmFOezub4cLzvHYu1KaF3xLr1/elkd0qF31ql3006mvUjZ5Nxx3vbXWql1rf
1VvZlMWQae2i75x03zXFdC/7tBR4sALpSbZkfzG6+9wpxvN7Vysi9PPb6C4zRHMnsu+eRqq4TnA0
ItQ6vmLr9Z18o3/nKpr5MGjBpRnt4VWUlgGaBvUmHFJ+ndXHPGmgVl7GtACXD2NwGY1GWi4T/+Ih
bfbgqsrwWPsR0QZShlu/m4ZHvRyN08w/dNwuK4lP4gEFzgWkIHO7XHEgo/By0uJHnXcEuvzjPcfl
4lEd0nZtab2+ls3RjcP7bCyXsnWbMZba0vR1ZQtjmRCjTywBYS+72hieaRxDvWP312c7bCLtnTCt
vt7LAVkkPbDPjSuMWcuqrxZythxpbPUcJEX5oLmIZ5eN6M+x7WgXrwWQBIi0/JogQJYi6/iSp2m2
zdBT3Ak1L56x/rqXEz6Hum8fArtWQtTo4HW4jXkeHGcg9jQOVyiw6QUywOI2Q2Mnc1Ri8/Q+Q07z
iwwXNasBmWyqDpvlyiGKEGBNPohh/s6S6qj5iMgHKc3Earx9lvXGGrWGEmVNAjr24KVfDQR0ytga
vmFUBLAYS82HbvKRx0kba+dF6siz17FvUxLuOdey/7JIKkt2xV2WpeOe93GKYsVLC9MLk74BAcA6
/1m4c/O9r0hNfsaZaLkB4eYuAnK5r1j1LaVyQFrZ6O6pADGjMrevgcprWSoGTGPyYKelfip6vuWp
6FF8RrXx8+TMlCVNGS6pSkjPxExENzmkgvxeFo1WfoY3BPoocHO4NG37BjXXSrLy8wTIf+vVU7GV
zUQ/FIMHPGwYy900mvVGLkYScpnDc3vpFQV5Jy8e17I/qMNdE2niuZjU7pD0pljJy2iVfVETwoVe
1iMd0KI7mQjLhC3oDW8mNsaL0pYGRdN4j5H7Z9mv+WC3wXdLY4PhNR6OwTxdbxR152LYt5azClVc
zdoi5QsC+mxYhYJiZz+8jaJBAqBcxPitLfvYEc+W2tqLoamn18avY9yewvGLiHx465X+zYiyHWkS
HxCm8iOHGxkR0LmWnNiDBWnuTZ+n1ffYT++VoTPuJz/MYEyL4S4DNr+EMOFt4liftX2V1tuNepOz
1xuCeu1FyaJCP/HqCiXzFoYGQ7DiK93EmY9KfvSmB6rLCauslLPXa8p5sNEBi/XyKLve+2VN7b2e
fxQbzg8DZmAo64kP21aDhUPXFF+dJES2x1S85zEzEhDNrnLn5oV/zwnHWRhQOMjE0mf5fXYRenBP
ivIUqUZ/NAbNvKqNL674hcSzLNtadskiBWiDTcvQHkhFEsFu2TK4qhY89zGAW6AvMSiSNnxGqcO+
xl3J84pBy4uHR9/4npdh+FyoerVyxhTPI3dozsNcFHqEvENW7VQva86qY1PMNTkop5WmUSwFJL61
7Pswr0wGbC+tJ0g72qnS1enYu2mJgU4dPU0DaXAf8MX3EN+MxvS+dyIIFx7SU+Rb/Wntgxi7LYLA
V26iRFsIoNJHW0c4VoOR1iFYaXQ7xWzubk1U5c3TWKMOs7DXJny75ybDwKAquE0ikVbPJUTBNcZg
wdbxrfI5M5Cz5Klu4xZDUy9NjESdHNHLuRnatr0L0JJeyqbTduWBDWZ0a6Ko6B7hJYI/mienk6We
9cL/luhPXjypX4CC/xUB0Xwb6tJb+JWwn5JKr1e5YwX3sP/yTdQP6nlQyoEg/6gekpEfKbEKJFbw
81laqt7ewbCNdyr/7S1tbC6Q8sTKr0aNQ3b3TdOC/ge3hlIlyY+Ind0ixhrhUxmOwboqgAj/cDI9
XcVWwh2gRpZ76kt9h80iN0BhWp+yMjMOhTeOd3OrbAq+KT/InkEBJwtFMyZETNX02fZNING+Uh3k
qKtlaC6iaw8knlG9G3pU7txpI5tkjaNtT0BvPY1Z+owelblIWyU+uXkdXHVd+8HDsHsJgzTfFfBs
1hbClC9+7mqE/QoVVRZG3S446UGTPzQZTxDhI2wzd9ulWR1hM8sHavfSoHe7LoZa3cpR/lhQuU+q
BHwWl+z7VQVM6ZOJjN7V7s1fPhdSYLqWa4x22OjYM1pqVz/gOJYDTS6x7Iqt8OIjtbhyqrR+QS79
BWYSf59RvyTj7X51Jg+g1rxIwD3ZDoHAKnxeFDggtQxsjV+mILktspx+6VSF89XvUwQq7Kh+8OdP
SvXg108CBFe/ZJX/Yim+8j0tu18+CVbvblKsBc9SAUp0TsbLFL0sqrTZ/Mchb4515DJZf8vKk0bT
TdUicAYA6d9xnjbzikBR4VPYUWAg/NnGR73K9E+pHr1NflRfEf7TPwVGDIK1rp6Gkq1PP3orOQku
NrbGQK1vS4JmPEQmqCLZnAGTW1ToDH44LuEMSr9Cm8TYySsiEQnKoohJ0s2jYxhdYyxo7jRO5Qei
P+Elz71sFyT4LLBbQ/hDTOHJd5N8EUQcKfNwgF2aDjhjJdaTnOEPL2i+dY9yPMB2hM9uLrIVaryK
0lFNDqMbfHJq10IwxeA0rlpbrzKUGUjonOCWQg+am7WSRbs4jiLwRjTdpByQ13TtnWyajQUztGj0
Y+CMjzyIP+mOlT3YcZc9xBw5QGKSyegK7oWlH3Hzhll6lKMgRtrzn39BzfiYeZgzoa6rCmI1Fiwh
8SGcFdk8Tcra6TnhDeOWAOFkkL2deDB6KeJYDWba0bkVqnm0qow/Kv6tEO08Es3WKO687KuuOtFD
UeXxQ4mJ9d6JRUMaMYJY7qIlqiJMvK3VUFmPedG9qh0v5jY1mqtfO6itFNM+UfTuder6aTcJYJwB
4nCvpYHyxkQI7GKZOOSAD78thx7S7J2aW6efr1a0MGRdxyrPPfYkn0bg2XJ5XUz5oSCLjgEX08oZ
TpGZaXVKQZ++OD8/03Xr+Oi4mbmUs3yBoJ/G0/Eor4EmEknNcaU40bAciATe6SjM3RWYL/g83i7v
Xa4AE2MMiLbJPll4WPFsTNR1b0uRc9ZOZmm9qJjonnz8FXe5kaL3Ntfe+/5X7c/z7Mj9eT33n9qH
q8ShK7ZAp8m1qvd1p3jbKAjDJQe0aT6lTfdaGiQb0Xb56r3P19pp1bWasZbL5EBn6uXSTO1u+95n
CwfBtFEvN6KfvoEDRx6z1gR3nq/uhUEYaxI9StV16Dyg/54vrSxo3/ROPIEfCwDhKGs6IDCpTnkx
yq7+/Oe/738l/A2DMwJpNQsWOmFbOf5LwiizOOSEehO8IVQTxgfL3tVG9gTBq/luOe1WjLX2WfUd
sQx027iWaOrvq2CytpD981OO+v0iBzi4AGHFH/lcKMj6r6wYJKhs6nVz+fP/svExa2LYrrANgpuW
4ZiOKT4EzixN9cOArNTnaRxWkTvVQEQozKTA89m2mx3H5HjRq97PPnWwsfjGz26hp2b3Zmf1EWof
cHMNihVpBMhTadq/+eD1F6lI1XOPZtijMqZXK1X7t6LiB9KxlNmlwQradOFn+nlsKkKbg4m/dp7w
krdcR8M2kRFZk4WcCFKhx7cqzP8DqmE4Hx5M/MMd20JE2bJNsqLkGX9PHsGiB4mRzfYDFg9MkZT5
ifyMPxt5U7XnItX9/OQVcM4JYO8/9MumnPE+V/YlIkerNTHx+psv8mHee/N9be5C3IHVFKEJa/YP
BuLmx0C4bxAHiIHU5ohBg+2LjWPWjM5TYIIuB5jzd7ILtNaw50k6oU3LoLxIr2LjVDuhuUOObnhQ
i7JHTONORDmXVDr+Nv2qRbVlXiAvonhlsAA+4R/lRWCYjZcY6zg5KOo2XntFb8pEyTEhRsiWExhD
PBey1tRmvkBmuV1/GMhStNoXcqLFrbLUNYRkq7awkdOLp2VghN2TnVjjhS/koU071L3mohzeYEzF
j7dxi9Aom+T6JMcAsehZ1pzyBM8bq2zQcvUDDc8GQz0lWvmzJvtkEc+jHybLPjlaN6a9Fz7qNP3k
F0fVbQk+jMm90IqCuPjfhRycHATvN7k5FkfZfh9WIySNSRoMJGld/HaVSdkY85tXmwsV/EqktenF
md/DwGji89Rk1/72GgYkv8GstQWnMI/Obj5IcGZkEkFVyIt0Zarei3Yjx+SsMJ2qPaqrIxuV+V3+
vz5V68Z96Jk/PzVKB3XpDALIRjpNKOhi0JggufdWg/iBlVa4V4ibzlU2e31U3vSeKL6BAMOpG/Ts
mmbNF/yFjQuq8uZF1izP5ASIS4ZVFibHxAkQjhyIOOdjI1GXa9l8L+SKCl3X9y6V5MOi1WJkUppe
OQMEQoxNz5xNoFrKWfa9F4HlB0u/CJMD0eP4iIYXDoBzTRa14o35QlbJWiUbtFGvURskp8jPUMBy
imzt8DOsqqio1ikyG6hKoAdNkGuA+Nb+8Msc/Yy+yx7rhrh1P+rq+tas2/bexTZIN0wvX4qsIvRS
Fh1+dEwO3L69ZNF0IviTnH1yeMieCmfhNabxMgy6tW5FPW1lM8cccGFOY3wtg9r/VLFj0dzEfEmm
sYOw/Nsqq7tLIcmw3Wwi4gJ6/ZW7+TAC7nvxrLza5j3HnzwPChQtwwc5AaW3cWEHnnU3hG53FEWO
hPDgFl9Bg84XcArFWWUAp44IC+l37WhOCzkAVOyeSEnz3Hl+gboMgrJxBno9dPSDnCBKNKkVgi6d
g59qsYxTz+yeepdDq4dGGyfnajOTcL4MK4QTAVnFENjYMhs7L9TNT2YNNGsejpwYNLfFeSXtK2vt
BGI4zOBieF9IzymBciyl4tygrjIb8SxJzPCLeB/URQov122OQ+7/JGzoQ/eNfEJxjwfaeKnKkvQU
EMy32pzWWtgoV/QWxofRJa5UgCHdxZk+POioLN635kmOyZ5KswvQSYG1lE1iF/emaVoHPBWDfR0a
xiZWtfx1zOqN/C6soe2WQTPVlzQpSeGNQty+XoSYV1mWZ2+awU2NK4+6H4KhfBQYPsmVmRYjgVYI
OAk1QCXF9N21O4zBZ7gatx9C9xDZ6x00Og28Oq5qUmZLq0IYQemQvMxMtE3rEp4c5NbSvVVGWcFJ
6Fb5Z2hU/z9z/v0RXCer22reFrx/hOLr4j9ey/q/38o4UxkqIFfTNiz341tZCL9xU6sdnk1zcq5x
0l6x7yjftBZ/zA6Nlq1sZsh2WJVOwKwiM7jsW0KQY7/ycl/pYr4eu1hmCOJBElQiIPF/1xTTdtll
jNFW1m6jpfUfqUlkSn4/ts47K9KSlo1BLhAi4+OZh7NDXRZgqJ/Mqkd4E9VdtTK0nW0ixilr733u
/+iT89z8imvoYlRSslJoxiT7kOD0oZtKIo+J6x06vdiP2RQZW23w7M3Y8ua5tXGn2aBnjCbKkLx1
bZOsjLqyD6WLoKioHyNbSdiVWdk+DMKUxzPNaOy+4b6o3UFlMiD9hd/kLCIA6dpwcDKTzcp7soG0
vBTAKjdd7VTWJRmyEq25sHjRW/YfddDg/zg3wyJf+YZXPfnpZN5z/7HnmwE6o43zUu7iuBlw0nNi
L9kGKDlde7K8J9sbNrI1xq17lbWqdVRUxvDTi23kpxeyU7HSNxS0vP37ZLmeKNVGnZfe5sq1Scvb
WHZ2A67joW/AkjU0b+uHaslepS9eCAHbIAGK5CD/JZHrPpC5NAneht1z12REePkXWfgVLOGUDyhu
ZbZ4K9LwSxBN6V/hFL2ZVW6y7R88/kAdEKCYQz7NE0LeE8+hKHnU9S6QuXm7dKvKPZQ+xvyy2tjW
S9Pgf+J9Y1VpbeEt37dSKJTiuQA7bju1Zrpxwqncsx93nkgT3xtGaHwphBejmOgbF8MIiotf1ryE
5oE2mC4FN9azq2b+3g6rblP2PHDq6C85Tuo5WE8JlvRmo87eDF6/Ntj+X5KEfUWvucUX3Y1eYHl1
yPrp4kAiV1nJfr71ZYQ98OuspbrtW7ve2oWrvAaI18gJCf5Ra703qgP66tFTFhKgmS+o+ma1dMbJ
OcMeNq510ZGSmQdaj4QvSlbKve7V3nFK03JlpcK9i3oYLuiSfqqrvEa+rPCfBWeDwtfGl862i9NY
megnjdn4As0j3DShkYHIZzQsEFZVsH66yNEKzpNtZi+oLA2XCtsEjiTMisNp2o6+ghhSG04vTdTG
SxX7m6NcZLv+ukW67Umpe+XOznCSlR8M72Vvu0G3koswXUxWjedYeyTN6nMVoc0yjRPAjno+NYWR
8fzexCfqZ7MsvOpIaOnXphwNK0IOcm0zuyuFpU9INyX36Jok/kXgHUK/Ez+rvPq62Z+69A4aNG5l
/a8xuULxxNqILRVMyD7OPE+8lkNdIdmB4BxAVUL2MQmaTrf2ST5L03mFiq+UHR2L0ROP8eQ83PoT
1yLqBpLYaQbvnt30d9lfsyVZpjWCAJCWkru0KZpFMENNlBG7ljRwzKs1lf0FnCx+EBGyul0LsAZx
3rWdNfbhVsWvxj7ItkcyZovtJho5vGQRwzHP2YiMZV1i1XPrK0vrHKqTcvgFXDP3+dr9CKTd42HB
9hWUWxeFX6vef7AjL/ze9eUWp+I8WBTp1xSD8GhRtFdOxiJY5HGEooU/fa9H72pVTv8V951vU5Vr
b/pkDqiCIXA3EPZeoBKPzK5n20gKJpwgILC5vIdUDz3NziHINVflJFmrjQavKMdJl7JPqaDMLJSA
a6TyGmQQwi36nT/k8Ps6p8d6LAimfN156bBwkTmHaxr7a8UqzQtnXBU2q6btMzdqz+C2kIkTQf2o
BOyVnanqPqMUd/V80IoLZeVnXXdjN4UzqUkymySLyfdT7RhMIH9m/lMzYk1hGWm+6KrBBoBGQbAP
mkiBZ53rR2xEILPqXP4OBbXu4Af1qzb7s8nCnZnErZ+eMYhXjrJLTrUCRCE9dE5X73PtAOdBTQS7
JKrEStdH/6qnzYR7lTXiTJeY5yZSu7Xu5tkTvlg63FvD/2oMQGBq9tCLLi5WMbI+f+VDPCvwaeaz
GyJ+KK9U+drPK+WzQathKfrWUipxJrSVizA4O3MjYRt6TvspQditL8NNbSuzLwIjdmJG8BDx51yC
hCRqEjU7KulpmGuRVqYnv6iaXY4D4a0W/NP3YTT3636tQuUHHaAeXGKjsG/mamCp6kERFLIpC2E4
mbW+TULZUOgYbTDViS1tmWtFeNchvZk4RvIC5Ec/OGZbr3QLqjN6GSiDBUQHoKuld05i4MM6D6CH
Vqx6t3UOpR+4n6qkXSaWOeCRAkUi67txI5vgvvY4yYknvH0i0sUQwBLUt1v8XPmq2X3nYe19xrQ9
XKb5LFCmGNUmS8LshCwvWGZkd7fl5Hf3mjuNyyCAva4mJB+MOcLkz7Gmpg/NvZNVL+9dsuaUvbkK
ZzdDFcMfLU6dE47kDod+eHMozYmlPjdlnyymgp3LAs4hFpEO4nwoBt1XBMCWGvkwhHQLpBRke5rb
Q+2DYpJt3uJ/t/20ejHVDM2vTH1VwQ+nlZr94ICIaGcmOC8BNAhi03oAK2xtAqcIj5ad+ufWmRNO
SlM9t3mG+gXKvt/br0kS5z8yHQxpVenOs8JjD+BA0pz9vtIPuZ3G26RsywdOnUh8pGXytcNwU67S
uuLqjzytAO55Sx6t2z9H/nTxOz2JLKHp2rpKWNgVwlD5c/o95kWMMugctfD+EvksfzAZ/jEl1gcH
5ode+/XXNJ7Wr6JF5jrCYH0Zh+dRxxpPq6EVK0ILr60+7HFCwvKv9Ax2ZPkljKp637orwy7CbVrk
wUOQPSRxc80N3zyoijAORAswdMmLZBl2LQgYE1IGpyZzlasjql9DovLo4HIwaNH43LQvmqmYq2ZE
v424XbOFfkI42aig1DQBthbawZrBN7YKewpB6VddQ1wrM16j7yBnjbspf8aMzgXpg4KxTn4T5ygn
O6map23Tqn1W3AmjIp8EJlx7sSObmi4hVipHO3ok6IGqt97XVzHixOV10JFCVKSPimqTckchdZHh
07pJQaaueg9/KidIlp7Q8g1UN3XTe4mxmcRfraln+45Qy9omPr4UCJluiIAPS7sq2HuLdu9NYbKD
iwtWZgI3FIt8gUQvhE481JSQ/+U6J8cTCzSc03IxqOH02CMaHSm4N44B73zovWiK6LG9BsekrAHe
FZvRcPRFHPSk7uOmXKkIsuH8gJaM0utf4hzJvs7KynXme9lCUcp0lfp68RCBBgRSoJ8RsdbPDVyw
WAtbHBmCJQo3wwHAsXvEwRDh8xoiGTnD4DGGNLlMBp2QI75ugBDLao8O3wo9TJL5UbOf0LFHrKFY
WAMRg2hq/0rV0jgBn/nqB8bWDtgzWWUeZQuvG8sD0XC/8dNTapifhsgyDn6j2qtYIN/LrsVfRprb
4B1p1eRYnjjVpSfI/Omp5CE9Boi+tjAyqsgrHgOzeBKiSQ8iJFXtmUfC11dksaxXnr37wMHcHd9x
J8jOuWFFL5WSbDW77zG1CutlTjry3gRM11XmIgls0A9FgAEcDnowZaNF13XNubUOEzCI9azmucHU
99wmznQO8v9j77x6K8XafP9VRn1PD4uMdN6RDmx2tr0dKt6gKpdNzplPf37g7naV652qmfsjWYi4
YOPFCs/zDwBUJJOsOBS2c+njMivDXNuao6Yfyyp+X2T+cOVPBGUTNDMsUfv7blJuLeajDk2ydUC2
FFFoZbwXcd1drwvFRDlxrHIs+MIa0FUlqyd1aoDKqea5JBt7M4BE2UxGiHy/iQ0tYFt38Genla+C
ytLfQ9N0rDA8VUSxj1ImjYfJ7j9l8MevNGUEG63yb1QBuLqKirEwM3rAjeAnN32NQII/W8puZCS7
yRTTjST1UR4qT4kUupdpHK/kPLu0cBdxpwdfC0keeYxJbTdJ3mGEnoUeAQt7lwZmsUFEeWOMwRdD
UfvfNGvix5gBrRpUAFUXOmBwKAo/kS6JrNlFAh/tW4a81hEFQOMEfmSDq3mMRVCKOhPWIb6Tw1J1
CB76+HCnGGwrFnxB3XJ/3cja4ofJ//o0uIQj2GrbgtTnWyb5CORc6ane32zGxKhwdDV20sVTb4UL
hWZqN7NmJ44RoxtijdazKiWPXduO526w50OhWbtKNhlBE8TaM1IZj74UAn9qI3MrwgqV8xltw64P
P4JIkq+bObxOGlMANeijq6xT0l2HL4TurZNxjBM/SEXkO0oZP0RddU+bantBOWT4a6X6rpbVD1GK
7WCsoSGmGQkaZku4O+7sjteFJE5XGbIngv6QZY3ihrrcu1MgapyjTEgty2ZtGKnXDOYpgIiEC0Hm
ZCPehMhGPtttFO70qP2k5DNCf2VxV1iafVQCcRwi6R6lqvh9Qh1yhGV/zQqk69Spk0+gRLR9HtCc
FVIa73RfqU9x4NULyrbrnvVJu6F2wsmqU28aUDOt/aQ7K3LbgvC0sRCQy1Nbde1VmmEObARF56Ke
mziJbEVELcQFKX+JbEKEb2Yzzc+//v+Ln/pYauJSH0Gna4ppWm/62ALdTrPSg/xbbsrjpa/tErMn
Xxtcsgz3TagwSC+J8SpL7SyrIrzVrfg3/BjxYwBqrYO6qUMUJ46GKdJbbDzafLlp13b+DSCe8qGY
QBjipmT2EhS11pQIQ0DjR1XNK33erNbr5TNOMuYuZIyHc1ByFnKSHBNwJ13UT/Do6e1+/ZqUnz6T
JVkKqINvRSUH+TZxKiSzGeHJzt9EkT5ig9aegTukyLFlAbBOpFXWbK6S1FcgI3ZMWYJDOInRIwYM
XngorG2kK19R8u+uRtxl0VKZpFMKCT+ecnkzDL1yngd8NH/92OJNbI9Xi1S3DJPSUoS9JA/f4BlE
wvwLIJD5Lar5PuRE/2J3g7LBqQ9VDT+oDrlpgCmZ2/d66BHtPqA2rn4urPFAXwcLFuM+eu1yuJb6
0iFcaR8bc0qd2ELMH/V/V1CtGDta4iGqhOxNYbFHUEnetE1wEhZiDT6ef0aTbTAcMQ5jMDcbQo3W
brAIjg1tijBJhsEmbkaLLnb6wZfGfGsOyBeHJHdPFXhLr/J9pEuCqD+bxkQChLwrHF88PLsibpwq
nr7mGsnAEAqhm0hT503BaG4L3QqZuBX9pon7CvrgZG+DTt2GhV7fqkObQcpPTW/E6Grra1pMF24z
vNODgXDY3EIQU6tNrQWt65eM9Oz4C0y6sKm+SpqmX1UpAzJJwu9WWDhtVvDfHTOOJoJH/gPcMvsw
aNFzx0AJms862BynA5q15b5sWuC3hCl2dLHiiOhshMruo6zig4uihlr3GFEVbXgwluSUxvwUu8gI
S8ZQOzRDMHoDml+ubej5vY2M+d7uuycd7cGMUYAi9gIG2aVsGNrdgNhhQiQDND3609lWymQfVoNw
pl6LZsILuatXqTvhFX5RTQkf1grxx0G2w9wh1C/dRvnHXCPjj3WDyE4YVDKYysUmGJ5R587um0Iz
9lrfzG5LzFbWxQVF+MUXCPpdMbfNb3qqNwyal6qsoSdhEq+20al7w6DqZN/muzT9b0YdhQw/+txJ
TMneJkB2tkKOOrK0fX9tGHp/rQUCQ8w4OBUpnHnalu2o9ff94tAH1e8h45/y6y9N+RH7tT4dAXQY
PkIheW9qb8idQlbSOqvK+GnETBEXDGx6B7m4pZ4U2LxPw14xMR4rSZ24JeHWbSoaRx0AJ6/K++WM
kFU84cOhpltVGM0WjAKRvqjNbgs5tz15DpXtvExP8mSI+PenqqdlOrZ5Rfihpcn5zc/5qb0zSS7o
NoADYSjmTwIzqjLMczIOydMQdTfAhsW9sIG71yCMXZ+ecjN1dXppUUMDJ9G7QplgpAlLuK1Ogy2p
uHo3jSg+j1YHgjYxVUCQcX9vDg92YX2dgql8CMj5/w4sYr8dzfDiVYVMjKpatkZD8uOM0RBRkzVY
FjxJAcI3M5KKQ2G+a9OYoQLypVtjVEYnlPziAGeH9BCw2HvUhi9mah9zYeiHdTLVy+qV1Izg9fKD
MuCWVXTMdwT+FE4AutJsh+ZKFeUhJnC4E1awCJZArEExzT7Wwyw7qt/ssAZ6nECKfVITC+BKW1/F
mV/viA0nD1lfEzajMW278cOv/3NvEGxrRbQ0Jm+WrCtgXe03eJk561BOGJP4ycqUxrMTI6AH96F9
N9atGpXJyRiF4cGVepokjKK68ShNjX7KxtqDvYQA8RBeqaNcn/UsLNG3Fh9NjOsvqiUdcCzspVZ7
D9kXN0jIGhvQi5FTNWnvElRB+yQOqus59z93ckcb7TOpguf6zofXc6o7tMh//VupPz/9v8H/MGhR
LCqpIYw3bUI9ZHpjBXn+lOq6vAFJO1zDBrYx2u4D8xAxzLzJomQDTia/sufgXmvDZ7+aFTeRFX2b
anZwtS4Km9Auyj2IPeggK6FbxV2X3NLy+ofSaj5hwTyeJcK9Vpt5kVRfY6g8IlRBeBR247XGs100
BIci6tbe1gI87VNJu4yk+66T/FNkHuinU9ws8XFA1SC3VUcvLeiusvquMjrPJ0evJpo4YUoOlr/t
ZZR2cQnrwM3k0ONLk66RuNfeD+LQ7TANcZogX5IfTLHmOz3LnUkzJExNMqRSIOjcIPuQn9tF9SjI
7AoLewTBwdLwYHonvZemtNqQorgBv1hcK+ND287RnilnQJzegNSd5SUuw33qAgRX3Fl9x5AQiGcz
PHVGd7KrGi8fOh/EwB2SislNyjDamQG0ejGOJ0626PAbeo1VcZVfM2a3T5ZRRCeSWIXTJpq+F6E/
Hidreh6jTiHrkIujvzi6+kr+FHYVUhfEMR1MA8ZziUuHX+FL2aLtN9Kyb3VGXVDkCHjIiPssoVBN
XyJwfW86WM+cxr5GVCxO3xtajafl4sCrWMTcwAzBjRGnJpyaK61/JkHf3qQMhhxkRA5ovQ07za+T
9wD9j35NjLiYvlqpFJxpwavtGKDqXQOtc+IJ7Qhi4/JJXxYwpB0cWstz4Jdf0Sh6quGB70WhXyPs
rN1pXTfuTdRUB3Rpb5QISOWoZ495V19pBqr0rRVcBny2Loiluo3I7nCOKJ7NgK7duCa2b37IxWw4
E6mHUy4r16MulPtJhLvJKpPLwBwTzbOp3dMsEd8ewgELoRAmLXi9vRER+keelLFFmdlezMjkBOJ9
ugo6QlWzZTeXAP+z34zozZ9mFaYhdFWnMzRtAd7wTTvc40xJrdO6JwP7GDcJJ0ZxGbwsy+5oQxkB
3VhWRYVstgpe7qUTBwieGCLYhBgz7oxofszGSN+lCYLzsY7w+GeiHqaDTJZ9SOIlQsXMie78jEMk
ZBCk8Gjigiu4GU5i5APuL77hKCo06WCYrI0IJuT7s2E6y83nJM33KqDPOyQCCgwE8+4KDRJ9Gxfi
eVXNgTWyw7tEPegjOSDky5JPWdOnG6hj9CJdyDSEew1ZpG/hxCg7yANwQ4OoOA2IaiWL32fe1N19
FyvCnfuHjMwXumtj7Mk5EkrhnD+NFkgjY+zbXeCTUEqWKuzX0XUf99NVZOiXdi7rlznMf/6gGtes
KnKPBbJigMHaN5v/9VBk/P2f5Zp/zvnxiv+6ih7JSBbP7S/P2j0V11+yp+btST+UzN3/errNl/bL
Dxte3kbtdNs91dPdU9Ol7d/qd8uZ/9OD//G0lvIwlU//+uPLtyzKN1HT1tFj+8dfhxZcvrA1/bt+
ZbnBX0eXX/CvP/5vHc1F/uXnS56+NO2//pAIP/8pL5MoEJgac0CNTgadwPWQ0P4kjGOglYHcmy0b
dLZ5Ubfhv/5QzT9l+mADv0jk+gzTZtLb4Fq6HBJ/4ohtybaJMhpqANYff//4v6T/Xv5r/14KUBgq
v+Y72oEuIwBDjsjGUUwWQkPJ68dBT0bwtRkTY0CefIEzVu18XBfjmMxHgRvZUZnHws3LoEd/S66P
ftWwQGz5r7VlM5rTD3lLczS05PhRlIBa7NtTf1zXSDJmeOUcW6nKj90ETXddWxfDsrnuMzN8rhGk
5xwJgeGdrWCZjhzBNiimByxUgtm1RQbFNxdB/VFW5oWt4m9jS82PrwuBOgt94LIT+VFWey37oCmz
6WGUlB/rpfiQnpeoVCCx1Csjhw8l4XVhR+VxXSgwmmZ3Hmu2X1eV1H4kVdt4Ae5ORA6Xw30/D3+d
ic7aNLtpEk+buEduylDiSn55Yxb95R4+nRdbRo+3/PIWXw4PVXZq8uNIMJ0+86hPfnFsjb5Ebf3v
zZQ8dYpOeBiTyEKjtG2P+ZzosruuBsNMFHNdXReSLdqjNVYw+f28k90ZC0K3WH7560JgDU8eBAID
caLl9eszTGPUxNDHFWNxDBmhHaHxlbIHPSBKHT0wBASQZfd6wutZpHnek56Ebkfl3U5VdTfhPIjF
ZdYc1zXxz1rUqTXWxT8elqPRF56qxtlWGsWDb3XNMWmRSHLWE9dtpV9e5HeHXkv/rsxcXV4t9IvK
IdEoNm/uXr4cXu6+PtJaxsud1tXX51wvzMpdOVHXEilRjn1qiZc1MtYKKLmUHmNdXQ+vi2pOP1ua
7Huvu9a1bClgXdMrCWHZIn4543X/6wU6vfexKHeZJLBKzi3ePHZQLF/W192vC3OpKy/H153/dvu7
otbVqMLGO9Eh5Cz3WC9Z117KeVvEd/f9aTW2v6k4Zx3e3uG7koA5GwyliaZ/d/V3x3/x8N9d8N3q
60N/d+m/Pb6e+fbR3p4ZMXp1NHJYJjlVkq18/q/Ve137b/e9fBdvD0doS+3f7JQKvpr100FFuJvd
N3coSTvLnjSTIHM06Ko7hSbt9ZrXs98Uux4w5tswKnV0UKkKaaAUx3VN5LQdr5tv9hXwEOAgLJf8
tLqeuh5a19bFWtBa5OumDvIwhdhEGdla3LqqD6hpOr+++3riulhvA1D0QeoGRMOXspQEhubHdRXi
cy97cTOLnUyGT01lXGJ0qzwS1M+IIAIQO64714WVKtpMLGo5tJ617m2jQZ9dc64ap6liJIPaBcm/
HpohZs7366qsB1lx810xihHIDpbbcMyToEidl7IkwEnxqa7RUl7gApspFWhc1thRGePXqNZwQQL8
kwlmDGGmuGPdfU2Yg7h1O45en36bBhkAQRh62YIjQepVcQcrOpUp/AlwhaC9Fi7XUTWDR3Xu+y2q
T7DyCJ25fo2G9XdP+fIzJg3cwxTVodctXVq/tOP90s6vm//tvmbtgv9ZrFes175csRTwZhPbFwhq
b4r+HxQDkrJjcGvt15LttbNdi35ZXfeuxTCypt//9ZNkcnQM4wmm6HdP04zFtlSmu3LtyWRdz452
NmJEuKy1y0953ff2nNfDr+e87isrA6Tc6/a/K1bpkSFw1qtfi/jf3WYt9vUur8Ws++yYmUNi5RAl
GS+MS9elLL3purbuWzfpwS8CAYbt6/4+bEgGrKe8rK6H4rVfXa95U+K6ma095Hr45cz1onm57br2
cvx1+6XMUMMTSEJBdRbwqM1CghZR6ichfybvlIGvyqBeyEgrZ1PgjN0w7hp5UIE6CEKv+MUWViJv
Zl8lv64ZpRuHTIF7Y4YRb0cu/XPrGaEJBk1P7F2dZchaItLQt2Jnl+TjksT6rGqg40tMhJvPhmQd
BBCCw2BVWC/4mEpp5h2M/wnUh0R+sqke8RDRNj0jDC9Sry0jmC9B5e+ackQJtYbrnkbVg4yvyA61
uo9pJD2uYbpJdLZXzDpK7zIgUGV2A/0Ditj2DnkK29MH09WTcIfmu9uhIuf0kK0co508XLMfEx8m
+DQYe7WRWlcHcBpqyTaDRO2hyjdsc1Pbl0l1QSL+OckH32HGgUqTYZyZIuDpiJgGeXQoBin8QN1K
8hMe5cXGMsxjqsgfMhVoZxaVZ3lqvIKxOyly8x5dm/igk3kgl459W2V7GaYJntZOidsP0Z0hZol8
YZo4X/q8yDZht/g/SLLYakUUn6Nh/lik0RcTzR5PDJ/kBiHl8lJpuhtUoL/kzCvNpZ3DxW6uVQwr
sC1xkggrRB0uitP5se6YMxiQW81I90SpqL1Krbj4pOUuglKfi2EcHKvFwDIr/AXYoN4q6rcUv8Rj
5of9u9Qkm8/c/y5rjXMOLF7H927TWT6Uo1v8+NAlJHlbjs9lJpYZQ+0TFKs6/hclAf0WwT/MNWbH
x9LngDC9z1C3Bk2ZHIeWRpXIV77FF88FDNl4BDs7XCXtx1gAkcT42jojSbOxjSrY6HYRHUJT+dSH
t5gWZC6u7rg1aLW1Kct2J3wZfqNueqpLtomxvx6V2y7iZxnzcBiRrMlDJb7pO1R3uo/WPZI2/c6M
psHRG+lJCvd+RbAsDeX3hT1jnY3ZZ4ocAH5ViBalLcoi20Av0eqwS9vF6UlzRY+HXBnOjpbXudta
qJzkGpmpPG0OVZyGSJVG4aayahMd+UU8LzI3Pk5tg55Ve9VuPwVJ94y69LhRK5JJWXLTy8QlJ+K4
NzqQyAKXLdu/LtXWOFkIPk52Ci6j/CYZAX4BdrpNMyRAqwKd8LYTR7spn3ME9vXOF9uypDp4AIAa
xF+jcmeTMon7HnU4JcXWkuikHhLSUbPS3mR+FG0aONK8OGY2gPYEog49H88s7sp5aBwCo5Tjkw2I
h0/tPN4arVF7DRB0p1M6cvhcMZUhevnydIWj8YWcZPnJwvYnEvOpNU2gS/KHJsnqDcwtp4nj247R
vlM2qXUy0HHY+FZGqrzLLraiHatiEiclxuaK30OmOBCPo07eHWpC6uokHS5jbhym0Z72dWrLm9JS
8bpPu9uSr8rtogyAQFuELtix7DKBNXAWyARkd+vdPPT04Qj0umWHcRV6ymJX6dqDgjjduYrb+xrH
r/08M2eFGO1MaGe4RACZkDGErnBKvZKtYxaG+m5U08s4MP3rE23yikJ/F0odFMN52vdDUhxGGE59
hyBfG9QITljtdo77LyD2YZlBsHEaPny3AIu7BSiZtUrt6bCYOyydt+h8YlbYle8kdG4dvVW1s1/1
sWtPn2FkO4YK+1UzQbahGUXrVlNA1Nc6amS902jVVlinhNp40OvZ6cAyTTpNgl6XkRt26Qfwb646
dIVT8mQbVWuuKlS/SSS2lSOHYHXnXOSOLMaPbQtITY+Hfck/11H68Gnu/Scozlc4W++NeLz384qg
LiFuq7XhZ1bmthR4BLeSKmFN3j4UEKs2IT4qjixBImhV9b4nO79B3xp1Oiv3aAqnyxA3iAdEEiE3
Gt0wTJNtm4FWKItFesMst1g0d1vog7sASaOqGq991fiY2XD9tAQfqgydwAJJ3M2UK3eVWb7n64uR
Gu+QvoV9sEnZam1/Wwwa89EkQgxpDk6xUu3GGssfecp7d8yCdxGfKUiWLwKrBQIoY+XiWkJsERQc
cDJsgPsQmXNyun0Mwgkl6XMSiAfRMSzDQfYs65/t1Af+jw8yElHYmvmp5QhyrKqfzWigJIEr5Unl
hnK6M+xWv09Lt+8t5dShDlpJJ5J0Dl+aukMQeHIsG72qqSQDR/5FmSBto1hheYFxi2SL2EQl3+Tg
4zINNlA5jPoFX5XrakzqTWVS94aks4jRJoek/QBcBkqF6co+zV3bJp+ZIBTu1DeO3dr2tkD63NGN
ciG3qTUQlzjyGEkfahksjjI1lwR9gCnWYgD3eLvnpKPnadJOUQGsiQ9v0wWm7A4VaFstgj8270gc
224Ha8XtTG039f772ZgKVxvt93AbZ09LYZClpEXayf9Sd/qph1mLrEpGfCsxnrI6lTaoO0UuX0q+
95kJOEGp3Ocj1qnQg2v4QyfFCFFxrpAiaUcbD+qwSshaRJAujMU/ssNhrybBYFrsqkvZ2k+mVDKF
Lz4RUcsAeDMi6oxoK+nGuxEUsoHLVz6PGkmEnDgw/2ETWX0HmvoZs5GW2XrzkHdkIjqVzJOtgoGy
isHrJz1xKoGjYGPlljPjo6Lm8U19RxpqvAZgsTXjsT0WfBtm4g9bGpJ20/Zf+g7NBV8bN5Hhk7hH
q5sJnk6Flo9V0uYe/iXHIYmmfdSBbG7i6L2f4S4xx9K12WlftR7SEqnRo2yFS83AzFxB1nCeyDUs
8MIFG4CYxdlf3nSJR3sBewisBy0fbraibAcvX9S4VCv6VooI+QuNgUITwfdpZa3Y1EVZg0S3JVfp
y10X5w8WAaKO9viIqvE2bMRwlceLoIaudJ6GWlMXyoYXqKWC63IB5qh/Bx2i3rRte7HVqnaCHrBt
q5Q3uqG8x5T6VPi70SBrZKj47yF/02w62cmq5L5LxJmT+Lept2RJUnfOgjOSbl/LgVvJsbXN5WRy
Td08ArOozkIJ77QxBdcQtwiOht+S8b0xwFhVxud0kCbcyyXsJgNxaBDhclUtMQGfIUiXGU3tjs/q
RAMiV+iogFp4Z9khtsNyeO33mBSGloQ5ttlPiPDGttPlUgQ/KvcPFUNouS5QW55zz5A1GLG9m5oW
GluSeoD8i09YcoZGM7hY18QubhnNRqtU+VCZ43YuNHVPG+dlAhCDkcfQ4fvHzlx4pyJxIosXF6K6
HXdSzcinO1WhYRDnNU5Vuc/TKSLzLW+C5gD5TJxae84ZzyPdF49OqSSSaxeliqpU6SraZ4wY1JtG
LE0nKamdMY4bQJOPOdSbwAhd3ri/mQPrgRlbybRuVzQllCSNVJWd3Y1aTnI0L68CVb5Thgx/Vjm/
17vuW9D0cJVK2SnN8GMawzNDvV1BPK7y5Ejp9ujYeXM10jSHcXgCuke29ThhxUCaXXwE/GE7NIaG
FyflmX6Q4ZZh8brL2O0KOAYAoJ1SC9H8B9q/qyrQ9bikEEAYoPjJn/t2+izp/TZQkdHCL+Yus60I
Lm3mb3I92HfwmjeyUpe0ecgVd1E8e3Kv3MRGfUkDOmOkyQ4d4gdXZYy1e/SttpTrelCMD2oOIS46
lhLj7TEh1j3HT4BrCrftawZHMFw8S5+po2SdJHOxWUs1hyGa5AyWH4J3Eh0oKcHHh4g/BrOMTG6F
MhRu7CvXUkkZRVsT6fYLAwFYA+Jw7Hst/hrbfCCF1sEpj9ou2Jn17A3BRD4plLd5kH4IuznY5fWc
OB3zH4V4xbsWyUgFkWM+L0YHosN6cyDcMbYowCfhF0ycHuQAPa/cH56VVpxNuxfw/vpnI3hHOD7Z
Ds30PGSjCmysArAolcvAclS9QZhkZLFhuDI2sVDsfQBJWmrIoLb97NmdHOws6Sqzh6/21CRXRI4A
xqnaUYzNVZNEFf6kwSEgKkwyOv+iFw16Ae2sY1d5MEJ/3pl291SS7cSW1Avl6BFEee1UmkHQxo5Q
vxm6Q5i23+rMt7c4Q58sSFgRQlQbYdAplKb9aEjZpog7GHb2lQ4BUAO3YNlpi1BncGuR/C0Ufz8I
653W9LbTM0l2VHN6qLFHgoTxTsC8R4QbNJwpJ7ivN2da6citWkJ3deylSvEeWPaXsBjOEHudqSCH
PuH0WELYuwYh2jhJK8J9r2jKrkYLIJLEbd0m0kWOdf9SzlV6QVhLk2xgNOuuYewP9Yhw3cs+YQYl
inhDdni9KlBwacjqERGWpaT1QD+rX9rZHDdV22/UcL5vqntS6sNlEMOuNSGtMFEFGI3NMOKSccyD
BO+kEhyv4zOKjavO9ICP4/oRnXSYiliSpNe9GIPbdllMqX9bI9CVZ8XJDAa8LpYF4cgZLdCZkWhh
/rUvN6YKEmjIJ//Pvm5BkypapOwqC9CCpfs38GH8m47KWJrVhY9CoclvUdvNFOUyLwtCs+XemhCQ
WDfRO1AvcW1GNwNg7nXX6/7G0D5EDH+P6y5LqpRLCshxkw1N4b2eqyq+cmgC3K/WU747AJcK4PrL
jdfdiyeaE01FflhvvO7D/xwlmFaF+1GXm3XXejACJXzSjen+5cqsjK5NEwZqEMa3xAoLM5kurRDR
7VCNwB8q/zAI9Uqe4vSMlzmokWVhzXxXRWuQY/5nXzr1OWqW8PYSWQIdjpy1elal7pjoiX6JlsV6
chcZpHP8BDgmMDxsb0L+qWmAkqJeWshOL9sIA1fbukg1t1y3w1JXGBmNl7ixbmabNgTu9sC302kX
206kGx30xrKhMr15WTC1+tTF4XyctJQS0wXcOeZQDV7PG8HJ7NNZrl4KMuXCOAVZdMnKrLsuUUN5
qVFzGeGgEraOnWao+jD6utUkK7hVYoirfjCe1tPWBSQMxfGtvNyvm+u5wsrbjV4NMvwmrlr3KZOS
bqQiuUL4fkTSMbAvmEjblyDhgVW1+xz4tX1Z9ytm1t9guuT4sSXzO5bT/G46lKYSovfIlcwCL3Ik
EJOdqX/FFLV7KbANAI+FeYHohXNaaM2bRfXqsh4Qbdwc8NhAD3A5bz0ACU+7rlDhU+OklRj4h+22
yVTV7aOJkVuvw2f4+9ywqkzHBiq/S5UKH8YpDjaYdYS3ICytzahNaFiaPq50JvTnLeLandtUVXTb
LQutbdoDMaXcCcdRfsFc/X8UwW9QBDoEiV+hCNwvafRc1Hn0A5Dg5aq/gQSgBQQpfxMrAE3VdQ1I
wN9AAkX7U4PhBvzdAGPOfOwfIIGm/CljowY9Q1ZMwI0yfJK/gQTKn+D2wRcAMgBzignM/wZJoPwI
ntRlHgujNuBaJsbkdP8LzuA7cTDihAXhN3wiUA+2PVHIdCfogvZyOe6CkmF5oSGL3mmRtakiqiFs
09oRLUGiyO/uex/sSSanjyRj0N+xQ5Tn8+vIIJAVElNb9HhkTJx9bfocSRbIwjrtD6Ot7VEVfjcs
osh5jCiy3VrG9rt/xF+Qie/dEvUFBfiqy7j+MFTPYDeA3wBBbCwowu9+mJZPZWKHXX8dKGq2G+zY
VVrtcdZqlNnaID+DNA83IsM9B/kD34UdZJ3rYRTXZag9tXD3T/bY36y+HYpY0EP4eG4tpTeuauQC
5KHuLmaELq+tDcme3hFyteWnV77lfyMwEe2xS74rzE48mFlRg5VtsF6NS4SoaLd2BuxNYk7DqYaC
AIqv9aS8Gg5Bn2Nx3KE/n7RNh24ebcE0QaEGvumfVAyTfQllnGah4XcjEri2qYUnlHRzCcAnlPN7
aIzqPtcmFDHJQf/mnb4x93t5p9AJULpEnk3+SUlOi8zQMmy0VYMZ+HXfhdHW7rXOY/obPKCt5+rl
PB1XjRwCNNEuL+PPbTF8szQI8viaK9jsEDX1E/mmh2a5b4u283KDYEUVo/pb6/exkSZ3AEWIHxnK
O9smdF5D/yeSg65IahBlLPv8FIyyF2gATBE4nmHJyMNDUjBWRq7jfkxDtAjTJGB8H5bCMZWsuNYQ
OCdy58O5UoDySYWVYsbhb+QOS79NxfjKmZRBPKgm79KeL1ZoZO8nwhc98JZNq5fhVSKKm6nvjmbJ
KD2a5nYfKvpdElnzPg6xeVMIp+hddVbV9D7KjOH4uujtCNjjFEe/Q8f//PFCZpdNarnBNwzr4sc6
bk4gnqUyba7hADP5gDOIEBOvLpb2ddj5DpOI6NRrunE1Av/fJaQdDR9UnhLCPqpjElP6dddq8jki
hKCG0s5uN4i6yu9//S0uWKTvP0UckEySeSoCqfKyoAn8/lPUZVy3SqCr1zIupcc40a8Qx9E9PRyi
JVJq/+Z2b6x3dHm5ny1DC4A+K2z02X+8X0n9n6s6LK43CA6EN5J4qtpkgk2q6J6ohXaNeHBOImm2
7ys+KIfp+Maw8c20ZUSWO02+M++Y5QfvW1XODiS+aM7Mr4yOnbSNpPfYSxLIqP1yV/hy7q02QsWc
4VejMA9qZN/4Dc9gbat+fIELEUlXNFUzjKU3+fEHmaaKDjZKL9e6pn428SY8mQAKHWzVa5qroHID
I5E9E7ip1/SldFZpiU71DBw7Nqq7CEX6DV7kzBu5SJ1oDTH9uKyLRLOfBJoWBzXiE5ywJYcMQrhz
nPMWp4l6q3RELXrBrzPzedgOHfl0vxrw6yGnQuxcHGdJFUc5qrQtCj7pNWSNitkEAFabxDnU+uOE
bDVc0c4EcZta3SZrYWfAsO97KCsw/ZAg0xOMa4fUFa0twxWGUojWFWgd1M7ahuCKVMtQcoSykL0i
cbaILpG6SuZ9YKTNyS/ygdl/m/+GWaAviNU37x1MqyLgFijawkz/8b3LBlwz8lfS1WS5LahTorj6
cGvp9ccBsYpT2MfAAZDe+H+Encdu48qChp+oAOawVQ6W5Jw2hN3dhzkX49PPV/QZ9J3BALMhJFmi
JUosVv1xY0TTb+r7kj8mGiYmsMNXnbr6usGSf4sE+VrpIMgMNdzgMZkEHcXquX27ph1l+o3o/AqU
eiSCLSE23qNPx5uiGyTadF9neYp6O2MkKhzry9IDpojVI7JzVu9N62+nfnbXRj3dJ1U+3M3pjJ3J
8sUxLPSnwUitHcGk1gF3XL+ea604EOBQ7wprtA4xyQ1CFMNhxBlNm3OhavDInQmajz4dqxtLr+bV
ch8aox3fvNYmzfz/a0fD6ad+uv/jEJsW3g3X8ZUVVYV+/s9DTHBJrDWRNC9gMayo9Uw/+6CxZ60d
WUBQYr3PZsc7LH9YNiN13AIug+c0JBfUu7+v0QPxq0JD+x8P/cdTbJekC6JyeeHfvfVtnqx7XDqb
n/0ufybrnn/xH8+cHSHWMBAWyRyo+JeXi6HJj8Igvm95Q3+f/fMvlzcYYYva+Zb1+vOYubyDv/+c
Xgu+jMDttCOhVJv/8zP9ffa/+9V/56HH2kEdqeUVy62//365+/Oelps//7Sr8luib/SGJlZbyddL
9frlCQGcqPg58stfls20HP7lpsUpm9bXiGv8Xu/1eRuA7AgzOMcK6qG2SgE/vYKAsEeYdBsBC8m+
o96EeewrqdP/0Pec7ib5Monhn760dKA0SiCs+R9tlM6mB3eS4E+ZAqKidPyuVN1D0kFhDa6nELFz
52vVS9C516Q1YAJaJ4S9Lt6MmOkqTOQFySQUhB7u8faSeE+YR6cgsqQQW5b75gpOyYHAUkBazTQh
BVszFMg2jQ+DAt1COIo4o02DZlgiE+J4PctA4DSzVqEHaGcEDYHQGrlQBcNop6C92HPLtQbYp0C/
WsF/eXzC0rpuFSxIsPPViX9Dol57BRvG4Id8bdACIIpo625dqJqNE+TtmixoJER0sKEWZp8vkKQC
Jw1QykjBlaHT7zh9Py2kijkWDHuCx417b20vUKcCPRPQT2zsADYKEM1BRisFkaYKK1WgaavgU6xT
7/MCqJqn1HSvYdhGZyG1fEVCKSilj9NL8bRFY9wRo4ggs0zf00BbRQq61bPxd2JXT4bVdLTZGY9J
2Fz8Gi8M8q3HWQHAFUgwAW7RPqOgqAieA78KNiBn6xLsuABDJkBx0yhQGQCTWh8FNJvWJ3KRdaAA
aKm8pZE5EhsBzi6cQvUO6OeSdEJD3zCoxMemOghQ7UbB21yxz6kCvEHPgb7BwG0Fhveg4nMy/orr
7DF3C3FBw01yNgB6BZKOZFg7Tm7dbijBSNaQGsM6kHd5V+Im7+3jSH81wZfruAnlQU8Ix2gjqF57
2jvwUseuTtCGpQVHWs6Tyvg20B0QljN3CbObnKE4dV90RQ7MRlisSITNs7FZC6Pttu4MNkhl9khC
m3FsFMuQK75hhnhwISCy8dWyk99OCXs5Nv3WtpLHguSjO6Tgp1JxGCWs2a6G1kigN0w3oqbXhteN
HyXXeRKG9LsCQqTXVtR94gCxMPPqxIOiljwEAuA/swmuiOrbUIEARaidq7a/bxbehZXeDBETKUam
Kx24maa6Chu2plS8TawYHBcqp1ecjg+500PymJA9ONZD9ADwP51igqTihKaxIGzbYmhN5uz3TH4g
9n44pFGuZ8UpVYpdqqGZuhz5kTVopIAT2aSYKA1KylbcFOp6bLYROTupF54GfdoVifvdi/DGgJWd
cMu/TmTKsrKrEOga5mkiz2xL+e2JwBCYMcWRxQ6YEoUrnFrJNgq+ckfIjclkYxeO3o7VujxpU7VD
TzRd+2c3yW4mvSQaAyLCnyJYzwQZEFDcDVt7TK5daxkIT+D0Esi9GlfcTp91HGLlsBqVU2UEoJqZ
XwIQUqmpz7sk8V8GJ0xIHirxq7f5URr1B7+hemXSd3kwU3JT7LwKV/UwYxup7Q/hcfxwYKfbqkoN
peohsRpx0mpM73BTNVu8NdAFnUUOjK/kFwWBKRoxR4aoCVH1vT9DS8Y477BAQ+KeWQ59o3xel+pI
x7YDm+phBYuhKCYnfCNlbs9SbFxXioO1KDiDkh0VN4uXDt03dG2ieFtNMbgEyiYgfvZmVuxuBs3b
K763hfjFY3SEt4r5AuCEHcUOV4onDhRjPEMdj4pD7iCT0x6tCAeyVSxzJt8iSGcwdm/VKB66UYy0
DzU9ASwvTLXirJOFvVY8duQ8yNnwtqZiuCnQPDeK8/Yhv+kmIK07w8ZDXezKVQx5fyPfzDjn1B4r
/jyGSA8ZD9eR4tYtxbIb0O2F4t1JvUUdBBUfKE5etz87KHpDcfVpYT7bKIvcgG94hs73Fl5fMfxI
Wqi4gvMfFftvKB1Ab35xgvX7jPqYlIFzPSnNAF04+4hZ9azUBNWArgCuaJ8r2YFSHExKe9AoFUKj
5Aip9oiYYf4o4BmROBMDobQLAhFDg5gBpmNbIW7olMqBTMFdrXQPFEbT/ai0EINSRVjII+gfILlL
KSZKpZ3QEFEMSk3RIavQlb4iVkqLSmkuJsQXnVJh1EqPgWfL3UH1E/eHVgNg4h624ylBxEGK70VD
1NEV6R+9ayNk4uPBnud8TbTAOw6PYqUrTUhsoW4i0tBeJWN3qZVyhO4pordRUku7eHOUumRWOpMe
wYmD8KSlFeRINlnrN+Qcn+LKtH4NsX/Ai6m/GwiXt75mDec+9MW1oHF0vTxj2Sx301ml0DrReA7s
GWpXvUy9nhxl+5cX8r/7eRaPcsSVh4rQ3YdpSN6I1P5Z9tEO00WUffdW11a0sygIPpEZLG6TyAoI
WfZReA99nslvJ0np08CddiWJvb3LOjPYmH4jPvq82S77cmdax93C9x4MMZb4Z7N8T95BeU6oc1zh
U/5CWUDjBzl2Ds6md2HpBD4bosSt7w8XoUXjBtt1/olya7c8lUOfQQ+HwCNRP7F6G8gZnmdixCx+
uj976y/J1Ga/DJecnEzTtBu2Mywlkeh3KM+wclb+u63+L+HMlx7X5Ts5Ji1JCGF0N3TSvoQpl4zK
QjU0h1SC6k79e3TrcjV1Na62vjmPrJq3UwC23/e6/qB1AeG+6mma9WZalfU9tUJbm6SJ3shi0E92
K+vdoDXxq2t4r8szbSK5kzwy3rrQG7cxuUNndNXhVSVmWcVG93vxCbm0KWu7+e2FMUIgx0ye/KYR
e2OajIMLSfRAlQ3lRuqzWOTCEITWfo8lii3CdKJb55b+yZmCdEdvo2QF7z0vB0jP6nsuV/VbZrfm
lvNgONdp3VxtlxrHEu73q1TRV2qvlYOyxkKj9VgR/XpwlKWy6OL6MTNVbLV6is9sF7tl8CVsorM8
XVhX33TSsxCZ2NZ0lb4GfvS0PDXs8KMnCjaoNW/bVHZ5zvndXRszR0PpdNaXzPx/D6SHW7qYi/5R
D+b24IV0gOqD1B6DsqekSf3jAY0VlR9IC0L2Ybe5s+n0qbqDzrdo8CNoINLy8tdgvYk5M776gHbI
um80lSwvKR1kUb08oRBncjuz7wT2mEiLhixIIaLrxHtcB5NZ/PJL1peD/k1nZ7WxrKG8TNZgXvpS
V7o9/kW+Hnt+cJqjJ5vMk1T2Om57GTpij0nncL89xDDLW2k60FVJqrGHi++iV6Qs5WSNbFw4rbug
PyzPYspnryX/61qOwiRAiydofuJ9TeJxeT9O0GrrYoq1K/p8eee3trkhrqD96ntwv+UNRXO/Lks0
kFOlJ3da7fqbQtrep8uXtTwDHIJAVy+vbwye9jmajGQry0l+Yvv/+dS2P+RrFp36LWM5jVLCrWCc
++CDCqafj902BIxzgKJ7GjPyc66GJrW4/3DikqdyYGbJ12P4AUKo0PROc6YZW0WWfZBWtFs+S4DI
fmWUziFORMzaoJ5PfUzeAz+m6T0ZETGr/UjS7NCSOOmDPTWUaXHN3TmOSN77sCC7le8IrTbBBkkz
PrSGCDFWw+7ZCacX0wPSP3hGGiIVjTklHmay7wnj1UYsr866o0XmlRigtT3O41fspf7G1qb4XNul
8WjX2q9BpOMXJ48GHuAENy9itq9FQBquegG5F3fgkvZLZpjBAT8kjbORMXzq7Xl5oWEn41aCa5y4
nmdb5DHtzvGKl+WPVelFAKhUdw22J69jZec/e03S+XEYtO6ZuD4HEXRm0SJHwR0OXIOx8EuOTb7r
tIgch0yjgAyAb3n7mkPGLrCWSW52MN70LEbDrN5m34+fRFOkT11rmqe4JExoebyIKhaRkt6PqWR2
UiT0iYy28Tqj6F7eYmlOIdTtpN8lRPTek6Ujf/booG1jrpd5D3HiGOd+YqxedkkNnarbjt69EZV7
IZp5r/lO+q7F1mbZZT9GE9UiMYt2rQke5IR3xHdYpAnKlKATdUmkQq2T4hKbdzMVA8Td8dnHKjoC
88yvZWGzPtPJuCEof/6oNKb2+C/voTm6lWPB+45VY5BgbOVPnSc+ft4VfcyrIC6HmxbbFiGi8ALL
H1riltPQLV762amO0k9Z445d+iXJYlfffDcP9ramZAhhRYkGxQjAiI3y8efotB05/WHVMpYH7pUQ
1+hnr43evVBsHjy5+pCdkLwOP19gJs7U3fSfHhzxzjQLfjJj6bx4TczylA8pKKRbLz+xLiTCZvnZ
TdSZfBrJXjOiX2PPpTvU0/HkWyhfTa7tBBi7K+Iau5XssupI6t6n0AnayU27vtCqw9SkMPu9o1rf
qxRC3XOnmZGw56ra0VVql8SFm5K4FharuqXvySUh0shHZMjMz7slcn5UBTCXEp255lU+DDpp+s38
7UyoLYyY6H5zcOx13xIH6o/OtIF++XS9CnpGR3eYE47/Unr+Maa5bkUIgXkae+/QFKwBY1cSU2uy
qg4t+k3wImz12eifRGZ9AmOQMOvZr51BpKBh9P2hc6Sxi1zO0dauSJfqm+40y7Q+B6hXfzYhbWMr
FzxJfWnFCRUjJpfl5qhcNV1vnJuxpsgvDvLT38f/9/OWJy8bU1l2f+52VkS21XxeXrbsYHl8Xow0
y82/DzKM+2sUH9aqsxJcvC2K21Pah7jkKnfdixa4wGunC/sq16Mjsm2fFq84KcBfYlZAkZDIQT35
GkfvOQwXE+I82zTKWtt2VnVCi1Cd0k5jrlv1zPnJxTnpQTucBhlzcDVCCD2EQx6HiJxYbBDadFy8
tWWD2GcmrmHbd0TKwjwmBHLeXKtzfp7QT6k8LV7cXHl1f6y5Zw1w6mCOxlOaDWu7jdqT1P6UQvCB
sPDhEFSbya8RWfgYVcLB2PmD3EZdPuHJ7t/jNkQqE7MACHCFuiTrUrtxy13zzkXnvV8OD2dZuzVS
pAhlit/BESwYkrqn8pIPBzpanWiZzLWKkWMo55O0vlPJXgUrFTwo8QuRrOy7lc9aEo3rNuUFcmg4
VrqmIcxByBXrpdgtjy1/LVqm6I5ZbaJuSjfFCEjvNrgRCnfDRCGspLle3lhkJv6mrFjFlVnOJ0ZM
imDD2TMde25THsYYcx/lQb8tjf5qJTFCQZaWhL1tF1+u52ELriazPZUhF96ywPoTOF1wCtIIv4nZ
oiBVv4+fvduI8E/L/TzW/XUyUlgbWfKoB8mhhTI8zHpXbEOGKigWDZUnrPXGsYEckjgTK3t28W70
SbvuZfPQWUW31yKIVCyH495o3TtHTA1qnpSURVhoCBEy4HdzM7zGVrxzy9o7lKFP7j8SQmljW9MS
PMfKwtX0IyBkHztr2xuJAVHcXlWVjL+JMaEBMZ2TGINfQ9tSSBDklNc3KfSaebWI26VNzrllM4YU
YxxeF7fc4hdbLHTLrWaxwTViKBAlW/1Wps58KBrzFdW7cwmyO8frEJiUdXTGM878MKm8Y8dLL+2A
RSOjeXHX1IJ1emJb28SNk01MNOo+cJsDmbiEuyCIRpabTntb7/2t2evdVWDGOIZz/yrtDstFQrlq
0VrV4zzV6SaeQudiE/ezS0yBkK0j0xgS0t1hiDJPqhHtFIzIdqaRucUYsDTm0oDdQJCba5bFzevs
XVEDEOPwIuiwjtHMP4eU2N2nRO5szSwrt7aWzY/kxFKHXprVqenAbNMoiU/6BMOR2DXdO4OuH6qc
+t7I8mlmqNzdYj5NXcwoq64us31rpueEJfJp2aBMvPdbDdF+adx5agCLEoa7vxtieYv1UPoNH0f8
CtP4hZgFuWYCRvBo2b06kdgSuA/ZACDianV7wn7W4qn/xL6l76bRuI9Moz65rc0S3EsOkclCZ1sz
8+e87gn/ilIOkKE3+8GkmktOxunvpnTQCMwNWVQiL7+DKEfRWk7FOnK8n/c/tJwBY5+Zq45MaMxx
SXdaNkBO3Sl2X/2yH5GuVfJEc+gtLjLSjAzU4stDpLL+e6v3E3QYrv064wgBVRynjNgATkPETO2J
0C6x1aj6DlM4cdCa+1yPNc7EsNpk+L+Ag1vMPj+/c6TNDaOhUJkQtjBxp8waNr10OttU96VJ6a80
I2By5HIZrTO/+9ksd1VGBqkJ6i8on/mesZ0P6pMsm9wU9iYoCgV20RGwxP6TVZFtc4JZV7oWmeti
Lq9lrz37DQNhFPAWlo2nuf/eotHn31vszMTZAJefJnIgi0EfTsstawz+8+7yB43EhDxxqkNYO+Vp
2ZgqRCKt6WC1jASlPO7JZZPXODcDZmw/d5fHvFTArEdEDYslUsMkwCDCbriKPJeKKtN56UIHB9uM
f9FTL00NhpLInGlkyuuRCAJ3xE/ASlLlmBLxQbEVfpJ8A+sGNOoxthvaAAwNBUr821C+Wv0MUGNp
D4EsTOYSFaEzOj4lOTFehIqDFZJM/qxRRCnHatlgwAQn1GI6bdUh6fIUTXRGhtSofhXLJ0mRAtLe
eZs0caC4jLDxOP3SaI4/2324qSd9+HEB/7iIOTs3JZghREhwD7yGmnY2s20YDePJtiz6kXAEwgYM
BUmAvnZKkjw8pnj1WCIxaOcupxrx5XiElvt+lyBr7jLC1pJio4GqrS0CGvLax8/fFNvMDCTeKYMf
e2eYGVVcYbGLgu55cbZP6lxZhoPl1v96LHT4IfqyhnHld9HJ0t9SmTBcaEJBrRs1ESkcaXEHV+i3
gMxIsyMPM4YWjns31yTsLosxg7aUFM35jjQT70aU/K5jmfsFB0MmNfEzANP0DORBMByHWuD6CIhZ
JtgKCDjkcTM8OO6c3pmoeFTkyi4eo/rTzw3sUFTOEOOHULkn7J/6ONsfidma/WuBxqA0RX9KEAqi
4IVbsqDECT3R2/0Uh9NtqPGYOVIUmOAcA4AQt+O2NQZomqyPwGIN+063qa1KneieOMGc7Ewjl5uI
yNRtlajlCtp6FC/DgwHCux29Wtv02TA8uLbNMkrXgkPk0LQ+i+I+x6k4OY55H3j0Oxk+1A1K/JUL
+PJOAg/G+VqN1slo4KPtiWRFJ7bSCd/eOUaGnaEKKSWIPGPT56H/nPXJ70YLqstyDyyeKWDJoIIb
IF23vm29jaqIVLj6Z2cJZ2taOuoLI4/fRlwCy+Nu1cMiGJFO6UPavDY59WJlYj/6Q/nRTKGx8VMT
TKmm3d6YEMAYs/1caXbzZsHzHytcFbiPivat1Gd7M4Z06S5/xc28ru2MLPfKL9BnhhQxZ3okjhq6
3RV2jubNdYIT03n/u6aqkdnTvMV+lO41TUZAObs4H8ZHeU2dpL0tG5Poc8QTo39M6hSlRFXqX1I0
iAdy+znsgo6FAROP1s6m+w66nbXHay2F94oEOT5QMX+BSOm2ooyM+1DdmuI530bxWB4aq+DUsWV6
ajETPkQZNW8G0mOSFKZyg/ZLcqgp1hmzZMIvoCFzQzR8cmdGoKybmqMW2cahLTKcU52GSaWqXv0+
hduIW8A2C4exYSI68zxK45k3SJrD0/i7D5/8tD+Elam9jl58In6IdgCi259dY8yOBflraxRc4Mlk
PrfC5k24XEZ0ByWu1c7I/kZ5IRRn3Dpphs03SbkU+rJ9aOq8O496GfwxUxytbYuUaEue/3Fo6uq1
geCgxja7WXOC6Gs0r45fPMJMGc9xZMpnjBOZS0R7PMkEzXzX3go+heNO+UGasiDNnTM9pgLrHBMy
O+GUmXgN3xqXuoLUtay7mEZzWe7pLqI9odUwNy7OMJNmEjOYo9tBjJTfUS+6b+Yy/8b0MK2DPgmv
fTZ+1GM13UGLgn3bJpl/nm082Goz9/OdnYCj/3T4sepbG3S8r/wkk/don9Yd0gocf82wiQNnejAJ
9Dn2JK6uApP2ghKxSDFBaBsBc89AtQcYgJXoe7W1W+nRt9cylQiaFbx294HuytmMbWsT4BSWz9QL
3dtO7X2GCkoAqqzuIIhwS+e+s6vIIYL6mKZfXka33RzNH77fo4jKonwTema3oRuv3Qlrkk8yp62u
q+f41xjGG69ynT8iwTe4E/0Q7pmeeWTfyC0DWfSBADLcUeyRn4ZO8x+6CeefPb7pfmi+1LYWQyBy
ITAizXixg/rfu8tfYTghSW2miiWpf0/OyOA8TtY7bp55XxNZvCvU3boZ3/uGqhQSO/9pbW2+9hTo
hr2f3SbEAGcvwdVvWiDAtoNBGtQyXztNCFcaT+AmwLua88vPoe+ReETPVgARAEsyHULNcx9nnWap
JilrDMDz8FzsyQW2/tFk/409n6CsYsIcK8b8loXMkmK/EKucQLZ9PqUJZEOzQ5uYvFjx+EGqfrLi
/PC+DAI4a8+o/wxOCTUTBBE+jgPgDxGaLcYyAh8ZlssMiNROldk9JIHJdZznQFkDE2YEe+HOxiZ0
BYFLYz/c4kz/yOJwPlpzKy/W7OJySarXipE9T6yX3nGGp5xzvjAtecPfUazF5OlHfkQW34ZXbhst
zTdd20kk/I59rnr5VNbZs16bcpuY8yduForMPYN1TSvjx1a0+oaQXXEI56p/4zXvaUO/kKw5MRqo
YvxyM3Zz8gU3k093ZUh6yNtcjt7KotmoNZ13E4Y/L45jrek3s25J28ekVFtBB2Aa0bAaVpQlU6Jo
OwOp6j3Z2Fxfy62Qqb2NDHAZM8houzA0Foy9Ma6tNJDbsjDcp2bCpdKWhXPKUhNOzy7dk0y78Ah6
NBM/Y1+SVIs+ohAL+5yJ70gXcHTJyNo1nIjAYET+1Y6/rXGAgx3M6kIdPabSptevbdK9jsIIVl6Z
23dJ1342jd48ZWFVnQKFbzpeY395H2NZhfuWYsTnQSeW0Je5/lhw8VwxmmbMfAsas2b3K6n0jYhK
uXIcx9jOgREedcMhMCBJkn07A8x5ZS2PvW16q4Qc+WMovWwPLcJFTAvJMBwluEJMADrsV3mxOn9e
2Za4JIi0t/DF1WPVUHGDgxQTzc83KDFDmKHx7OTtuPEwFnzR7rVDjSz29hBlR9obOSqa+VSnsXnU
0qw6U/JlHXUCPszeHh+jeRRXXfb75Z7t9AEEa4JnC+dF6RDTuYLc2tA4Yv5O5/J3Y+vWLufbJ2ot
HllGuF8Dkth5lTIVW7s4Jq5SQmTU9fzSjggvdKp/P/z+pSAj5s4ZvAlBZSsupmblZ3INlJRIO7f5
/N+bpty7oqPDS2ICDxAWCpOpBakaZ1FOd1mkJy+xmFxkURPJ4Kqxb+no46ycEH/reOnRbP0Z7Uxb
J5E1H6CpkqcMU1XTeqeG+I0TeSNPLaUwh6JtQUgdA/tWkV4Km6VYS+PUeg5ktCOhdd4ZUW2slsV0
m3fyHGTGcRha/ynTBQKYOL7vcmQPo+O3V4Yot/Su2cCyqlKfEP2TuNQBE6x62CbDS07JzAXwwru2
0qX6uO7t1yaK9rlPFAZRa9UR0hi3UY2TKS54rbRr/8TuXlJteItZVL0aI8HhwVBsx6CuPhTz+BVH
dbGxksHZTu3EDC2HQODTZBeLPtgV2a/+SQyT3NtV8QuE9yaz2HgY0tDbEV6cbKo20fadh1HKxiu2
kk57InK9fXU0sPQwxwqqTpO+LTDCxvX4kE72t1bljlrCDw9I7POzxdR+HUR6vAnLlsr0Rn3y4CWk
FJ2Ldhb9CtSMUowHBzMEISjWuiSv2MQG0/R9T60ROTKdH23BizLkQXp8P/eKvw8Ebs25exFBss3b
MuZSF4AozWW4Nhn/CNVIkzu7NZ8sF5bFiekUMEScbQZE2IfQHwOSuFWkNadEPkACdU3+DxgNrJru
5ncDUVYnw4kfa3qUNqRBlQfb64d1YTJgz46dna28nDB2kzYstKw8tB5hsgHNgoywYphXsUForxVZ
m8otszfyfoFYwOsLSSsjYK7/rXGxoGIrf6pcvN9uq22s3vFvsWHKPf7Y/jyVMbVHeujs9RI+1ejg
shxKUco6hLzNs/Po6vvWl1zD4vDdDt2BNxyg+hYbarfaC7V924wAS29F4V5xbyQ2qR8UTO4COuwq
PjZvynwJ5SzRN4QPVZLqW956tgXA0h/zOtEeOYGbEd8izKhFDdJkNXeLVDwvomYr4jbdOHOvM65E
wT4i1WfP9QNZVEcThlnL5lzFXOXLZjqGCPD3zDiCle4bGXGoWbOmSqg5N97YnFkrX4WDJiuQw8vY
ZBcyJM0jc5OCAmDSR+YkMs9Ms7i6tR+RrJP7sbPrs5aKSxYZKV3VpK2IyYouIF+kgmRadJdmONpz
2Z7x2R91LRf31Mrpq7HnVM5Aw96aFI6y6F5luIuzOL9KQjSvop71o7QjTIc8lKc6clqicoyKknFc
0s/EGLvPZK7oyEv9tz5unIe4fuvH/Qh08pgQb0CWQG3s+7EkwcNKt14JTuLqBxmVnDDVvOnNpiAC
nKlObu8N6IpP04HxTUr703a6+jGpVB96njvfWq2vzTIMn9KJJGZTYqMJ48+k6/1dbTvFQYZyfJPo
kpJi9Nd5bmVHGqjap9TmBwv9cfD8sCWf2KYFz8jNGrVL8cTRAJQiyPSMEmYVTt+yU8td85N45RCl
RoAFdvbHUxynd1PPPKdsPFIgcFZgKu1QkKcFEjvXOFNOMmP84EgkE1nmGE+w/6KngGByxzfmLAgp
g+axs8yNUYXpA2sI4hqKxt86pdMcbAAMhR2El2UTjyb7LXR6I+hdaCzpPi+bFGh3MprVEOfj20Bj
za5OwmQfm1Rrhw7p+IOgio6MkksbcDm2MMkhyJOk8spIOxGeYGxohKk+QarupRm8C1scWIv3TK0Y
CpKO5avXedm1+DQmhrukC2PkVF65a6FzEKRkAtlWn+0JNU74Zqf0WdJMs9Rg97VYcZXSr0FFBYMj
LNbqcf4s/LQ8a6C1SYh0W7KgwUM5neKuxTRbNdXZEPjz4lBDQz5Y5lEi2iukrl+mlmVmmbk1cxPa
gBHZ2vwmWbeNQ/bQOZa8JL1/FzqYfY2uRGSWQzgLRC2uizZbVjXpaQDffsuJlvbmyUpjZtceHBUg
pv/otXLtZ+Fna7r+a0fz8CljOoJGtCRpgwKw3SuL/AJ3S1bcEJhse9cY7qK9rpXhLSQo48WOYkyb
2nCpDcUG5q1+a0LLPdZe8a43kX5Dx3Imtrc+mp1TvLjkehdjnUDI1OE2nsYKsIJey3E6yWQ/eEbw
XA/T8GzgTjea9Dc8lrwIO2wfWAFT5hv4BIUEAnghL0vMPkl9cQeIV60dTLRZHRSEJl2avtz4kJZT
s2LwyA5S+g0TDDYOdvaVNMczzqD8zk6b5MAcSCeJfQQ+K23o4UGznyMpb2Fh5V8+NUuIvxCkNOFT
Zc7Zuu/S8oPsXAgc1/5jQrM7hU+qjWkzi7f9fV14ySm3S/0CTKVdcqiWC3I8eRoacSdVfRmw1Ifb
I6ytZRSfyzB4k2DCBxg84D6W72DO9zEZkmFt5s+BNLoHUxDfnRew9MxDc1KHvjqBYzoTcMadriFu
gzU9klcMZFTn5qvm0SAbTwL4P7XJyHCQC4ykVT4NuQ5U77W/ifd9cStkOqSHzCxf22oHqW3twPUa
3QjuWr33nnK3ukRpvgW0sk9jCUg2NcSI2Ix0K0APZm9aaO4MUJ3b2Gsha4L2zaEG5LY8FEWtty3K
vjrYVQlmyFUzi8lT5bKarmVFi1OPzPKOir5fFpDWuuzEW17PVEZ19XAfU2l/r9tVuPOxAMLcdIiI
YJMT20P3P2rZKyu+K1YlSlniLj3Ax5D1jvDyAPtugnyEzh3BPDcXCYT0DPK5sWs9SvAMHI3ixSXc
dm5ta4c1LdmZtN9dnC4+I3CuHh2bk6kQ5cYQhKMZfgYpMgFOFoCqB0+P/D3eRmMjsvLFmDNOvjm/
r3GmbC3LZ4z19BcnjutDGNLwNuglWoaJQvq0Q4xI2OS2VGnhf6sGYtpITmlBUzDjVPWV58I5LxuB
eXwd4wsEcvHxLksNGKGsnxD76w9uV6YHLSZHuAozh24T1qEIIGJm7aNnPUwJ3EEjHxK1qfNVLSwU
SG7tbCSs6kYnFGzQ0g+9QNo4TXq/daaZ7jFmK0DdVMDD5yVobrpwZeZJQWhDp2/JqqMkfqyMG72+
2Rq3nzz0AthwGsSwb6fR3TYgqRh4Cu9EloC3I0PnqXNc7wyk7Z3/i73z2nIbybLoF6EH3swjQQOa
9KlMqV6wJGUJ3nt8/eyIrBJV2W76vV+wANCTIBBx7zn7ePjdt126NqS+Yp5fs666JEq5PnXpM2ix
fBtpiXsYi6l9RhrCRL7rdV/pO3LRkJmYS7xu62kGqZwj1rDdrgAJEZ+8Wqhgyq9dSKblMgqU0boM
d1PCHzNUPxkEiN+EGdKrrNGVo6JFj8uqOLczxJ7npef/nmAUe59Xj9DlfDrS1KjRwPXtb14zrl9m
mzmoFRrpXm4iELnY1YpGnBLBRq3K+KTPmnlXG2ANTG0lZdCqPxtdb9xP09s0acP92kVYGSrUQAMl
2BvmkoASnQo7FZmvp9xrtoDGA8Cp4WtqzuM+m1T1qCfDPX80Ovm6Om7DAb2o3YbOgbRSh7S+WnDo
19M0NqTRjqKBnRAWOMsFsdDl0JAkF8XVJkbOE6C3PdmZrt4WU9Jv26l8KfQJ43npGl/sZg2K1bAf
GhvjQFUdK5IF38woQlc8pPPj5DQXRgdeMCUqclvyBz7RDvRuEyEnd432ZLWMrV3TMx9LEEp1S00v
M+JTQTmqTcONE6ZoIY16OACoo8evE+vVREx5EhK60wlGRxSPR42CyskZxo1h6t4juumUDNTYDOQm
Yq9x62DNvSfJ6zLXJZq1EQhi5vJfMRT1BjVztaNSavvjkqs3lTqqN/mkc0ZPuSRqRtQ9zcOXQtGT
R93puqeKITJhgV9KW1U/JTZfRaSUf6zJfcrotkAkjIPTK8gnMV2BlvVuKKOMX9aFEhdwRIRNRMmV
cwvMMao4ZQDo2mNGHWghRstvFEafCPSZn5KmmyijZxgAbATLw1S0dxaxg+Rgr4a/dqP1yXQRay6V
3X/mI9EYS9Lq69C7n9ooekj4qxO7slJfVPv7YcV+QpuFaXsf2ivBB7P7Tbhk9dRBoR1H+TFX0Typ
JeIdqnHhs9mhndZj++TE+XxrqJjN4qQTzoEqP2KyheJItugp2+eGOV3SfCy3bj+EX3srRRtf25/H
1CI9q7ffJofKrzYQZ1zpCLCaXFUeKSFDxlnL7AvCxdeI5uS5XHmKidn40e6RJ1SeEj1w/kRun2Hj
y5EbUaOkVZA3c/wkF4TMYr9ZPecEF6jZro63bqfaSS5ykQw0OJrY+CoruDE6S02Jom09DL/rnCKP
TXRPMKAWZMo8BCn1V/rpo7sLbdrMhqLsKjptyKtJI3OSJkXNrhUHlFjNpgkLmrojPJQG4Q4TPBCB
bu/0BzVVqD+ZinWw6X0FFmVfP2tp4zWxxxSIzmTgfsOD5j30FLj8LneLA+2AbscpzfAJGjPOsCEs
UR5uzEn/L3Hh/5Xb4NgG7uH/+TMb4e9yG3x0qu3Xt+rX4Ib3x/zJW1BBJ5gEQXmWgVWWjNsrb0Fk
OvBnJ4HBou9HcsOVt6DBW6A0wCNVTxjbf+Et2H/Dmqh7rk0DzHAIhvhPeAu8jQ+GRxfsnoPb0aGC
anHC/JCSohKwpIbKShBgGyN8jDiJTx1YbOvn2vu+egZinS4J4p5Jrst7/d1tc4hrjulyQ64Vz3J9
PrkpF5WGZkF3o2kfTd495VHmBZCGH+LR6ZnigCrOJJ65I1HCx6WW+HInHvfyJBc1cnqMEPJObYlM
U/jfy5O8Vy4ef73rL093vc/1ZrkGYRhM4jB9ASCA7uvny3x41UkqyK43y7UP93l/Z53igILzYDRd
71Nq3avKrGmn5D1Ql3Y8dGHZksEwtSeVGFEIhFSR0RKJvXLh2N1ftjMyA99vWUEHasxPjvLR8s45
luiT9izXr3e8Ptn1nu93Fy/7ywv8o5s/7ItK8iO7zL4RhorBVuvj9ZnkmuEhIlQb4r6FCG02smb1
r6K09Kc8Te7TKQvSS6aR9q5ZGwzii1avIzJXfP/XX/HDjyo3S/n7u5G+CkYxAVR2zVWpNQXXXRx0
RLPGm2p2kh2yCI5aeRBWBdnMrVar73eU++RD3h8nD2mMHQbQX+1WHqeL3CdvLhi8NkZMcVC8SD7h
aByS3t788li5qk/mvT04015uXQ9+ufn+pOINGjE5dcqtFJ4AoLL5S1EzfReiJJM2Hof8aynkNksE
8XZTdDYKQLGQohq5aQr5AgXnCjQfKhoKe3ELr5bVngZpFTXU8+Oi3IKDpGomckzkYugQSan8+uDD
hiRwXFyf4sbk5z3ULDzoZaseUAZVp1CkddAPh8h/3TbainKeXX7RZ3R9ciFx+XJNcu61HNWf3IRk
97outYuhk2/OjbgWeqUZzJaQY6JkYekm8YiIzwmk/kyKOyKnx+n2y6qRwFJEN8SIv9lmVc6tUkdV
yFUprgJkNR6t4h7Ao0VVSr2RH6yU6S1yFZI8qsGcUEMfVT5mS93RC/KnARilqR2kJgDz3fXtk/Pk
bPWG0pQtjt1afB39yAErN+XCFDfINYxzN27H9MMSyp0evC2NxdWkvaiK74iKGFO/paPdzreABrA5
yTX5auqgLMFsOn6qtXA5BJwjxT5Ex2AB9zY5SbExh3k6RUnDKiZBvGwZhsY80x2iGhoHlnStbBbm
LkCQxVtiSkAQRJxyhFZ44H35puRvYiotufCdHshd8he6/lbhno4afz4yCAiDyYuXuisj8ChiE9xp
c1rSSvHbsDKRPGIWTUIweeKQE+Iub27I7TFX9AXVeJBSL3mbXDOZqOpmLmyfCJAUmfoj1rxZhLRI
3VITK91OM4Y3F2Vovuljh/9JpjQceGJVbpdr+qSJOHJrRHerjEZJqoxYDTG5neQaU7SEgym6SAmO
TJFAnkoOzzWPIkLZuQG1xWO96LOU1C1CVyfXrpvu6tXgp+MfctcwRF/ccbZ3cTVwSDhk8Z7cvIB7
Fa03g4ZYV+6Ko14/JHYV0Gx9rc2c8/3PD+sy8eXD/tyeia1hRqXU2+snfP+YRtxx1HVkvNe9ph8p
GkEMIw3u56eUm/Lz1mbdnEySHma3DQ80YxdfNcfEv0ZtOFLe9C5ykqEYVVPDJZ70IBVZH8MMbGbQ
02z3y/Eqj44q6zwAA4sQ1oqL//s/WBzAnnCGx4Z2uO4yzeKWkaq111uFM7CQJV4X0Qr727ESgo3E
S1ZuM+0bdbyXMslJSKcwjhG/JKWTKjwTHMJs078T8+Ix3eHi5oo//AycUF30mUrTjHtmdAk6W8Pb
1npfbx1xzNtCZFc4pLGkBX2Sti7nk9wXlstvTtWnVC0RlckFfB+i3ytUmlNcwFNYrZ5BOVfHGafz
Sa454MSJTsra+dg6TxiY8biVru1XzYqeuChmDgchzvTEYpwpN3vqXOwiVeP6LcV28gB/3zabHjC4
h0wgjrStTRX2jwO8FT+kXKyLy85mAUSiNx6k/NUBtq07iM4NkcnSKyoBJXT0vb5KuOL9RXl23exb
W9thdR92rpYgxqfWIhdRpL0iDoW/UfFnV2UWllg4Qot/3Sc3q7UkVEOuyjvKm6+bcp+RRjFuOPss
t0yu0NSDxFO/r8q9vzzP+6qrTUI1tgTY2JV92zUXGRkB6JKpYTdbR7V7qHR73A50sbamlhlbrNYR
8xzUZ1NZZFTyOc5yMZTs5ZBJKzlrmGJnJ1fl7ZxU7vDVEkCci2RQ4UWYhAGhlTkiclXulAusLgwi
xUJBfsEAUxxu18fIzfHBGFBjXx8p98pNyMh88kxfR2zsds3QRGwn4kmuzxSHeK31xAIQwwAFZ6q4
uZLjGblKNYiLsdgJwRLBsFhkMtnkuv0Pb0b48uc95YMQzfKPuT6nfPh18/3mD6+WXh9jeWl16If6
/R3Ix/3yLt/v+P4cjohMiEJXh0PARb+axUWvE4J/uR3q5riNwp7wHLFPLoafa3JzdblkyjvLtetj
5eawNvEptzZyw4wcLqxyVcU7zjRYPJViisutXH3fe32e60txRVT9iBg0X94qX+/68nLteudfnvH6
XB/e4oeHXO83J5wp3CTQxZ9VE39buVh/rn3YxCoGbhwaPwpb7qyLC1ojRhvXhWnh5g2t5U3uUoEO
UbARQ7PrXT5syhv+6T6M0+jqh0zdyPsZcrzw4bneX+Uf3j7AKvMbuzH/eMc/P6h87/JT4L3lJCVX
3z+VuI+8uTXSP2+53l3ex9Ii6zg2gVdPBpU/LOzyQWIhv7wJNw5JTNpEzFtmP9V12RGRMoxb9L2M
I4txvKGJ7ew7MUqzxEDIkUM+uX1dvO9sSy3cABfTuTCJceH1dkM88v0p5ZPIbXnz+065rS4IB7US
Ur0LJDfGKYuRXqW0M1FZ7/Ol2qiKBbO6TSC1EAKOIL9FpNnUjgMTWgEmLC975CxMT3CHt87SdMEI
Hhz/bKtyvuK/RGUf7bEcS8qYQD3GZe27pEdtFpphu3DwzJO3qpgrxVrcFKjtxJqZjM6BqT5IOKTe
nRg/eXJUlVKhA/6ut/5CVqjqK2dN59RfyCEeWuHmRP4HQ65EXL8jsZA78QAp/qh35oYi5qMeY4rP
ESfjeo/dE0qg5TAizDjNYjFgajom1AuRUfWnVMxa5Foxdsc0ZcyAQVrFtsRicsL11LWGtosq65tJ
XvNpFPOg60LusxkhbA0N+fpEYBqdWkQqVWcoXCjW2M8VXG9ak35eW/IFCnk5dsWVWC46XP0Ul1/p
z/Ox5DdhiXGV/GLkmlzIG3KRTdmPYQlHDE/N+0LP46Bb3X0oz40yVjJdRflhEqfm91W5Vy2TWyj0
3l5mVUK59Bg0J3zeiPbVxztr4mwtHyZvkWvEW9YGPwbRngD3fy5okP+6KW+Q+5JGo23tzdaW2uAf
OZl2apb8vjRE5L7rDXJtFl+VN8PlQTH0x+8r166LURwD8jeX++Rmr4miz3X7fW0dHmKaHvvsfbYg
nlDeIB8sH5dEzm1vm9p+lZ4/cWFlbFjirRAWQHmdlZfIWE72OrGjkeYjeZu8a5yUJh2VxcMSJq6m
8k65kRySBPXZyFSVtJuwC+ZlGE90IscTbEKXwZFGJnQGzmDLBCOG2+RUNP7q4SIXtPp8px/cwFFn
XNyRsFfIxVCIxCsUY9tRHer3E3hDdf+PE5k8HdFbnXc1HUyEyu5yyo1mSyN1OhliioZRB+/fz81h
NeMCHd+fN8s1eR95b7lZh2oeyBLkf/G4/waPS8XU+pfV2uDr9DVJfq3V/vGQP4u1FlG6qq1ZBOwa
DpXSP8m4tvo33eRQNTXXtBzVoIj7R8Surv9NNzQHACl4R9MG3vSTjKu5f/NUz3JV3VBlNO9/RMbV
jL8SZE3PpU4Mks7WbUi7HIQf0Liq7eVrakX6k1oD1MyXfAhoBy+btNRusiRTXnNYDZt6Ks9aP5if
3JXUL91rFwaQ+IURcbwgg9eA1pfYPhNmPOqKSwbg1hbzrnJWVQQcGDvaA8KN0KdbQThX3x+nwSjw
MllgI1ylvBhZ95zU7l7tKR8RInhaMvxSaphPW8UmL8hT6p2DB2s3aJEShMDpd9HUBYs2278hzqIF
Ay3Tzz3+oK7LdZ4WTr1ZyskJMGITqTN26z1XOzJ87ApZZ0zfK3OHhyYCj0UzCtfLRNpY36XuDUED
u7WzPzVlvNW97qmp5sC0wxrpWG/h9rN28xAFKyLiwIscomacTT0b1VkjlX3PsYTvjhLGLiSBbxs6
YKpiczLvunH63rVML5faPLQpPcSC5I7DpNjfemt5ZRbf3k6R84DEvr7D3OmSFFvtJlwVD4vVI2NF
osHszONi2SfW41SnBGc4PQy28EdT0220M6/Yz0itAH3m9S4ZkCyDacymrAt0b1h2qtaVwZwCERun
AcZmdFPM4YhBvNlquW2eIIP8qKopgzqvfFYS9b6r9PWxsHABDFkXPZXI+XoHn0PcmLhb2kgDd5Wb
x7RUf0x8xnMSq98xAti3ADLjbTinNaEUfR806/rcMC3x6z4mCahymntsOv8OEysCqX9hLMoD2bZp
OtDawNCoiZbIr/zVYjUppYed/VTSGsvUcAgsZlW7eM4XBrlgzSwNpSWvG4Mk+k21kGPVlOiJqkhP
VqxD6iQgBK665mztqTpM2Yg2oeRC2K2jcd9sKtuLnrWKuDOm0nR46/EhyVAEruh6d/k87HWtTA7T
oN3m5PwdawQXntIXBBTOfjQ1zsHFVrHRGifZGkq9XkaPRIwUZJHSdbeojQ4xsvudDVOJOWz+3amz
r864dq/I07keOS+MSa3HuIZJtk6/Mb7C3NtxqHqI34bOqAAfLo+dSf3WGKDPE1qgP7c5Mv/SADFJ
/9J7+qUldf9Or/yVPa2LTtJfv3GTLhMnIQK/VdO0PjZ5atcmgk2tyycHOeM2Xnpk6fGym8bYuDGi
wvdC67WM4ugO+n8GFBoo6D1Xzt96VVG2WYKYv1mMaFMP7XdrKNsNV1oI1FBYLwsKSya9N3h8033q
YvvPxYL6MzWoaKGzU0/aKWV2Q+Fw8JUhNe61tCJiBo1zMn9D8ARprh7JV1PcIM2T+yZmWqKCdsaa
X0CqDDcT0L5Pel1pZ76l8qLoxsEltOkEEMY3oma+JyvwBSsOYRZNmZzsmuICwRKwJRJklqtTf5mI
yMjzujwUw6ocTPfSwRfDl9syQvdmiJtu/QWlgXuP4v/k2W4RqKvxVtrDZWp1LXA4uS1GlxzwNjZ+
U6YVMObpYobG1ipUZ9ebguNmVJvBnet9nMIWMGhS+2ZUeSjHC39A+LJN4sqg/BybZA5qR65Dt7m6
Cn+aRZmttw6xPh2LxPG1sbL3bY26vUu9z8xOvldrcsliI7zU5iehL36yzPEIklvFbp1GfmRk5EzG
j72ruP4KztFXphRB4hCpQeENBwaF264v20updu02zRVsKgyks3TFbmGjHCrXu8GccBbiNt5SYdcR
yycToY9uFiRJB6U0dgqO5uWsYhj2kYmI1MImaPLMvB2irdMu0xnPIleSkb/0OtbLucHEC7yPORi1
EHeKhqOJwS70BMotB/vSOAqKHSNL8AKDDFkt03py3SFgaLUAp0ZXPFrFgT/6W4+KhO7DSLdcJ84z
dLPvZdx1QZG3AEbULRkd6g3Hle9alIUQ8cFHbLdxqtbngZOJTsTRzTQt5X7REKI1UbRvujW7m3E4
UfIjZQEIWhlahzmx1t2wWDXxZojQ5MIp603dMCZe+GSbqMzILyqscuNZeF3ycNmuE9mhehLtVWz2
e62mj+DqWQD4c+stVndQQkaw5aTPQaoano9JKzsZneVPegQZboX0vKwOl6csusQTV0fdre+Rtn8f
2nh6HxZ+n/83+r36B6cBus1/OQ1YKp1kJh4qsagGkzzd+wC31aORBMfRQUGRtxbucM3e6GUDitOB
rAAZ9bh6ZvuQNS5JR5O7bZ3BgzYGBcNJjvxZII9k3oLgB6QFVCjMW+X4Ajei9jUu78cxmt/WSAVs
V6CD5WQxzJfOwlln0e0oFfugtLW1K2qmhUpPvlxsgCh368/w99E/rzMGO4sjWYlEchpe9YsX5cnO
dg7xHfJKZ6dHrc9Prl2qBK9uBWJiV+iasjON8neb7NdzHA0u2iPQNVUdjuAJAA20ern4UXlp4rnZ
Q92YN0ieeP45STH964QL+Z4efpuFP7YQRo+2A0lXzTkZl8xtc0e/Ibyw3IFUwhBkWMul5uU3Vq9A
UeKPdTFq6BC9in8qHaj3VnZuHnrFwdI098W+N7IUtqJinZtFfRmL+LexTr7ZhGwc9DEiEsQWunrc
1GNEPpm1WOfOmfy4t9d96TXuzjEtAWQpp1PbAc+oyVha+QOfbU/XRSbZuE8QqsNv7s2bqTRIsVoK
lYzWhXGZlUXnJOLn7Wdiq22sMpwACGNr+UX1ZArIPMhueozExKWBlauiCaRjlL0xx7cPzfKYKOQn
mJhrfdVQukc9VYdL3tjPBh4KsyouWuke6CUUl2F1IkRCLIJ5HH7864uXLQ7KX4nM6EY13XVUFyOS
hZz0A619arROidY2fOzC2dt6IPfOoV1757XXu0A19Ze6LQJFWefH0SKX11tuTGuvYZf2jWRtvqqh
ATMwz2jE5IyCdWot4CEA2GT6fMGQ3FNQeFSWLj3NwNxg0rsPQEyXL26JStn11PixBtvqJ56aHMwe
8mjTFTvL1Ue/toDLeG47EipYzDcN7KCN4bTrfk3m/KJHg7ehjhAeeBvfbNq6597K1t3crbu+M27G
+aEMHfcyh3bn2+XgbJTeVB+tEDsCkEqa2q36gpkBZRI6o8lYyfw10Zda047Uof4+JaN6WwnHoGN1
ZGEMyv5ff/HmR2UIX7wp5jaajf7EQaHy12FaiViy1eLIecztFTxuqs23Tc3Z87M5rOE9Qn+YUias
WaKT9lMPgAMEedUlw6WmcUMin5I+EnVQxhYIOipi+yXJoMNl9YsaqmQmNhG9RHP0bpW+piVNUEDl
atYtrWdFkCPP6ESzY1hFqD45ZYCz7JwADRhzAtxl53wxsmdNte7yzP3Sllga1jGO6emG5QUqFk1l
tXvqo7Dbrmoe7RklHzEkhKd//R0h6P37o9N0TEfTdJ3cA/Pjl4SuLmlXcxKWb40rJibiu0R76FZq
WS3Z8wde87NNd40e1Tyc1GGdma6ko9+MmnksRk51imeVhwz/I2PfefKXsGBYa0JoqZ0a4Xbmads+
hc0YeeuN6pUD7sOCPIqSEFn8QOMp69HWNymQNdUMqu4SF4R5OjW+gRpf+qST+wVwct/bhUfuufNt
iQuL0sayPjvQBtrZ8I5YqM9wkJLLOBaYsyG+t2q67mtGjFvdLeYtePjlNidDl2zmUT1jt9kr6sIM
x6sIvO1L91KogEE7TEfHpSSm081u0whokoLGMiiT11EZ2ksygH8fMqwxthGRtBCbzyqwQN/IVuTH
XW1sGEhwIjlFEe2pNCmYX+lEg8XjNB30eW8qUPebToOFXqfupm+sz/bE33JirrMjltYi8iQ2QSV2
UTAVtral3Amv+ahrdGyJNVIChUHTPazFZKdADULenBc3U4sbL8ZR0FU2mZr58Jis6l7pIQk0fWPf
UmByYPrg4/Gs5PNAL/SCgRE7TPZNn+f+q4tTPemxnJDn4QYFY8KJofg9mShvEPWXuQC7vOBLLAsY
DdrQmgd5BTLj8t7lBHWp1OaW/v0dfBn3rm0UTJO4T3emvl3JYr41renYqIp9qjwNlFWlnXLRBlMS
ob5UTnVsH9WyjV5g91obe0kWXEDxqbWllEl9LXqk4RO2/ww8P3AlZWHWCd4MfzK54WPZ7TH5l+fU
de77+lOhF+ld0zDL0fEV6nAgcDVw5omKAwmWxhnP4aZoxuE8mXAmgVD97miDsyVRK9rX2AdILSmy
ZwNcUaLEICiiak9KcgKcik2X0BXErN+NqqiO6Fm/I8DwmPbqWEVcmFVuxtdu5vqF0VK+maf+yaA1
so8XALJOjxtumSMVJbPqvosb/+nAiJPZx3+xZ5hMRzXXsmTB5sOM1C0J3umysXnEuEdKNQ6bbW0N
zqmjonLLRelxtTn1W21p3jmZ8qTHIcDEpqt3+TQ3hyVsYl9LbUYUzO5mw8JylhJDk4T3SlE+gHAp
n61kY+v9+qDqaRwkpHlQbIhJlHE700cNjsF5VMtDpdfPPbS1g9px3ZbnWYA3mLvzbjpCm+GXiIbp
zs0I9XHHRzU3vOcIDgk0ZReye0ignZa2+5ACCm3j1t3hgiBFc3TnAyNcdUt1BkxKpeX7bsIx5yh2
GGDnjMk9AxHjKaBz8snZt1i0z8rqurdhUxFHCXZmU9sNKKUsKu+swTgrC6aCxhOm3zIavjg1ug+E
eM+21oy7PIJK38xQr8v6YYR5SUGmij8Za9MEmXDq5cqcPhfhk426HV/gqtyAbcqPYBny45B4xO+E
nN1QND8ga1NvQk8lNk+F0R9CV5jIR7xjpPja2YSrAs3MLnbDOH+MTWgBi4paYHC+F1VUPkaDapMa
gnfRgRy1qaug9IwJnSzDmQi9D5Ubz9nWI/ZPiyHTI4xsv6eGgJURoFRiceVKyuFoZEzoZm1lNE8n
dJ/n46FksAdCpghv9QboED5+C5Bp2h/cGKpXDw/lFr89dY1JeUnGatyVYY2katE4x9kD0wwGHVUF
9LPUn1U1bs5WNYJGDAEShwBEdgORVTjLALkVk41fxov2IYEPFJPtlkOnafqdCwktyD2o7tjJX+M0
wnExqwbQpA6SU6QBWsk95rAdLNUUnAPfw9bqsu+TlWtPyL6zg1UZAm1cdnc2JW4hjPD7qSm+C2dB
3QOTJflyiyhRv0QAFI+gnwnz8cJzSPjmbQJyo0IV9CnXrG8UbLSbRmz1jYfpYn1smtygbWvrzzk+
012kmebeTl6KTtHvOrUD4RIbCJdaSI9uh8kkVAuXn9DLHl3doXZfMf02sx9hO32zG9d+SF90A6Zo
3E3rfg4ghFUPifIGN4MklLZ1z3GOMRiCpEFeM7FgtMfcT+YK6pgqIuaPNMeKNjHv4jLwoghMbSxw
yRBRbahPKmgbrr8z6AVUW0XynC967fdzie3dKj/VUTUcBtGxqtVnTJMMeSojQQ5UBE17069RdVkj
y90TH/WmGal7XgqdfBohxIOwvY+0OLlVsaM9TFF/RIhj7yNTKTm91stLFnLYMTiK43793MwLB0+G
lL2wQIMtnMUvBQEFgVl+qWdo/qbtOAHu2Qs94uremat1o4xzfl+b7RPafcRaXqMQQeHlN+vQjBsv
pDw5JjNjMqVbTtGQvpYJqUMuYygfbG9xKEpQPWU0xhtL14Acak7jT9OIZ9CqqTmAPVZt/TaOam87
Y8REBhPjtXRy+2CO8BT6RNsnUe8+ByVjo0dGK0fcNSTimPGnNOyVXR0Fedq3AXKWlDIYiFq7XhgG
Mn9Cz2OGQQFwFBeDCHNPNUjD9Z64jWqn9l28zcuYIOiiDe9ni8IpALuc2Iqx32LlDHEVFi1fVEJK
tjZBJe8SnbPONG77ZnpC95kTtbDMB2Nc0N+JZGgxbF4s+MZ1e2Ty/rSGS4YTySNyTVn02wQflbcc
6iH9jkck36u5q14QAGKiHl3MBeTjVlVHttESXpSpWW+nMUPrUwMkGU2TwayquVABjS9O6QRa131B
tqMHarHMR09jkJCRiuBniTMRPtT8tlIs3qlGAdHWnR7pIXh8ad49f5b2lKrDdEtYaEetyfiRNxF0
n1lbXs2lvItaMgjQCnFOM7P2MWttzGovmteVn11q51tCFTDRxEMX2Izd36+U/+0s/bvOEiN8pj//
3AdwfCNN9y+NpfdH/NlY0hD0k5YFIgpFv00n6dpb0hw6SIZmmdRmXNF0+qOzZOIOoD6uEqnoeKan
a9fOkqnhAYCkxVEhBiw0pP4TDwC9qI/jH/EUKu+LHhM9LjDKf53qZVrYDJYT2rfako5BVlb+xFXz
OOggHjc1qbf0sgX6TC7qpB/3dhQ/2kIEmWtJp+/kqlykuHopXHYopCnDneRiFfLKWSzkZkU9AkFd
Hu/xS8EzpdV7kgvk4O1Jag9+2aeUxYGc1HOZCS237DEnP7vNaMXYSUAGmS0EffmaUNvWqVAJydWw
0Quf0xmnzup1JVlkEyttsWuiNj87lgtMPb4PTW/egQS5nb2JAn4MCJH+G8k5UnkhRRg0FKZ97xY3
cYclc56BbXoFFs5+ULcD5q1N7TnHbsm+eVxvOW3Rj49tE/32FJM9A55+3+jdvWKxq+3L4WQqDrGs
UVM/LhE1HCz46AVT99OweEdHtykyqNXR0KleZx0Wekag9WlePXQzcrVrO1Z1oRExtJkCvdIG8n0q
QhMk1xLQLMew3zck4gJBZKEhpDqoU4JttquCBFVCJHCUIroai/ypicIkmHXGYzUBPxqTy/5rmmTn
mAkYJ2OHOioSl3Cqj1HE/M505qMZmU9FkSDIpnkiNQyyc69NBixCCogbQ8gcrotI6Duvm4tQUGzL
KX0gOA4hgZCGyoUqFD9yDZLPH/t0V7cDZqAbT2gV5TuXC0dsyn3KSjVzLkyCyWnAbOT76dOUkPXs
oNMvfQIKoBFKg8eF5IfUbx6MC2QZxkmwu60nB6jqWwv5YiY5ntDjfanuGfOjTtS2I8PiPVgJH0J+
7bvLV9ErU54avdwMwyNrFNk9WIEvY7kBjtTZ+0W968kVmbp9aFPSO2dieLQpP2c/tC2pIq/VTYw7
wdqRvNtljHu2Fcy6br0z5iezfqvgQ2dBKwjQtGuWZVPjve9PMSnZfnOmSNCBSSs2uq8Fy3hcv6mf
IIgzdCR2KXmE7OFw5Uc+jgnFOcOyoJOmcpXAPdxuqY475iUqt0RHmuXO/j0lWXlDRJ6ON83kGrlh
5Fs+lU94T+0X4qeAovG1wT+1Mh+j6TCT44MD4gCtjPiRXewFDWgOzNXuZpo3iNHb6Lb2vtVvNAz4
+u7G5+SBIRdF5mjXX/onGLF8E842IjB7OJiIvLwd/SMS7TCG40x/qIHvESjn11/mjbP7mh3TTX1W
bgs4S+am/jJUOxotREaX4wYov07/2/TVHSYgRFzmCcrEPB6WBHC5DxBo+X2woex8T7E2eRte086O
VeOv38kVyPpHdDx8u72+4WGI8NSvIrwF8nm+627nGLeHP1Nm1U/kJg2PwsB/r38yXgvyU8GRI+FN
N2Qidw+GukGbWj/BDT2OLUiRHdSkLNrb/DcfazeAL1GLRK8NvXYCovMn+1JSFXgtvzmfyhdvl9+l
pHhPO2c4e+0XD7VusFS+wq84QPg5MMpjkg37oiOzinJw9sk9JDc5Su/7hXiUflt6W/fZuCif7djn
w3DYEs33+/wMeD462yeI6kd3JeIZiOR21Lf5GzQ1mJBpeEi/k/ijGhsovcWNbnCmCMyX7DxBm0MV
/pBVT+OleZnvdbK+gvYzyrMJLU69GS9ufcuPOvyw8xP5VITOACbngLIgt68+OvfGOVPXQyYd/dae
d8lRtXeVgOMl/BI+nlwENAgMtF3/YNLp++GdoBx0G53ZwM7xs5P9w/seP1Nx+N18M07W1+TNe+C8
A4XJforIImK4uinWT+RhzONGnyhBnOv7zsBk6Wuv4ZaEa6BrdDgBrjGRvisDJoh3BDLVXA7sDRij
7qv+tah2VR64HA8F5Ytd/AYWc6IYv30bbwYUxzfgze1X8xKTBFjsxxugNzu92HY7eHhOvgk/E4YE
wPNmEoL6TXPG5vzcMCE4J7RTqNd6wf/RdV67rWtbkP0iAszhlVnJSlawXginzShmiqS+vod8Gn2f
Grg48PW2ZYlcXGvOqppV5r/y6c9n8emVvaf01075YO+IcGIF4WDi+e4WxkFLPL5o12K2kD8ZB8ee
hUeKI5eXm0g8eXrtByaPSpj99HGgO8i587A6kHzBNe8+n++ZL31VvxZbKPb94az748Tfpzlxsut8
0tbxK5jJHgNUiIvRx00Eey/tlH48qfX9inAge7w9Mv+5qHdkD0hEB0cB9zLp3Ch6Yy68fo+wNQ/K
Pix2wnfTvO7vKMCAM2rllO9T4vIHyXzi70zr4Rxhrti6OETMo4uptcnnQA7Z2gw1CNMK6x8IspKD
jn0HNOs9Y1G2bix4MVianVhYEDJlYeM9JGZhHnn6nsd7f99kX0nmWN/xoY+WGlbpbCDKL2QbjZSd
YKM9XavHCW+OXAqsI7lBk+DzMhFxdPgNCGtDuHUzbgaTT+PXfkvH/hptCN815l2OL2XsxudRDO7V
WdNzJspDwoiIq6zuQS+dASlFcd9NW0P8lwx8fBcrxpe++u4xAa/jEox5ZRYyNK+gtdhP1zolj8Xh
YxvH5zF63OTuFyNBm6e3YVTY8GFqHq/QBwtdQW3rTC0VngrEhbYMVyQ2CwMCDRqdRACscPCUs7gz
SHduyeOCoPqeYXltV/8YvF4Q/jr5EWJUANLcFgNqs2XyHc+OZL9Dju3j4pqrG/mN8LWUvLPNuHCi
a4uVLS4ErFkSH7ErrxCcxN8P7CsKJ78vMFRLB7/k0t5DwFC5wld8h0WSkHpSv3mMAW8PL1bggfS+
kKrNy4hqy5uVhkXvNoTB2KDci6ki3MMRXLXbG/lkS/Uq/7CWyjI76Ks5VN+U7XMbncwlK/puYyd/
Nf4Es3YuPW3Rqa+8BSKj2m4rpG4i+aXyBpjoFpknReEjfSvlo2y5qrakVY4OZAS9V77mKr7F8bCQ
Sj+tvTI9p7igTutR3WBPMa9KL/fPjP9wB7UfKfkmXSmSwwn7HOgHzErJY2FQIAVxxIrgma50cH3C
5lYRhqxffYzxDv6FuCpj3aNh2htiltdInhlzfAZj9v6s/EHbSA+UvK5ZbPTI4efl2ouLfQkIMjBT
gEzerg9sRKfXS432fZu0tkl1a4PD/1Y4i5yEndoEku5AVtIxcpcifEt/03wvZw5fJpNdzgGgSi2v
wE7HxtNIxIReVTFi8ZrGy5SVlZ+NMZRlXO7h1+30W73UG+sD991yz3fnNohWyQo7PZNKwzEvTe3y
lg5EiDzteT0F5pd6qVxxXRxmGOrXdtr/E/Djf4utBeIERgPcR4C9baB45a3fC8Fj//TinSAth0W3
HVfKRxPu8WYuf9sbjilPz9zWvMbTS1aY2QHKYPbvZuMGN+irGKbRe0t6JaEbK65RU9qzyISVnR4f
ldNFrky5atErLEqTfIYzEp8edbEzyLAj+DjZbSB+WR/iZegu2PG2p0fuPvbYIpCIdpxX1Eq8i4Ca
ndREvHpQxRXLgshnJ9urq2I/X8ZLe+L688fSYVXvBeY63zg4HpPnVIvufXzXS5sVi+Fd7feT88Sj
aWmcpdPzN5k8JQ3v5eZ5ape0AWONlg4Lci/+Hnb1J1Y4HUcryC9rCIs4kj5tIw+Tw7CIj8K7QaYU
b146if0FYYN2lrATmqi2HZoIXbyYzyMheJjAPD4l+plzwYvVkBJh+ziMCfBdoDlKA7bpQ0HnuR89
7DW4L9MuD3Z4Oypv2b5XAVN90h6LcCCcdIDCP6S6N5BF8rC7u4+Wvtd95ZN0QtQp0qfXNdvqh3Ma
+TLgu3KGakqC6ufpCUFPOPfiYTlydKKrarb9Sfy647B9Nf1U9PPSJ+7SIPKh2+BeGT39+0h1u3sc
2kMrb6TUeRyUKrDyBb4Noz3g1rhqdhgBDpiIHfNvPnyjeCPiLjyeeWKgvZfNDp61n7yOaGB+33iT
RVIEl9D83faJ+J9CXfdqKSwPJDMUWDAVnini6WJnt5kIpbd8G114RwOM1JMx8nj7qALQtYykRELN
/mmU58jIibBS9/mIl/TRqJEChMNPA6Y+Xl/OcIoLpQXkxTTadly8nKwJ5FyPTwU2pVeoORMTQRTa
ftWlLTOX2pCZS2V8ze4Ni6ySMNN//cdISuwNhYzWsr1FCkplwE5yUwaEy39f/X3v7z+x+tIxiy+3
ehNr2AKgclUjElT6KHOJ7yPd8W+4+n/T039fjRIjI39f3f8CQf4mrgu1y4K8eKwI9ktF7++fJw0f
4vD/+9tqXZPZrGMh0WuhkZlOkwvXBtdaD7d0xdbI1kR7R585vP6gbDKjkCpcaivtgrs0L0ucYUL1
Obt/U+FW2XDs/zcg/hrOmgvGb+UdhAfqzr66IG35TeUVs3q4pxyfHdujk8ZguoHWBneYroebGvZA
YCN/lSe5fHUp46+5KFctRi2LByOwtV1+6ZJtIm+wM/j8N5FOQrXFD+LVIwbn1tD9XYYIyaaZ3DxE
Rq8cAWsdPeBFVf2NuGAbo5SjflQ2s+RXGY6dvoYzPa7Ehnf/LS/zTvB6alELJSy1vldfmDCP1ji/
bYYP+YMG6bni079lrgAi6/Shblv7OXEHX/0gcPD2itYZPfKa8RMCRL2bHvVYXdqPS5O5+ke8FHfS
TT/2X8Lsxr9w6Vxo9QN70dGXc5d7j59CoZHKYsu/j59sR5NaFwfty3S1PaOGRCHmyUF7w4N/+ir9
ckHhATdSr/s1JAeGL90/QXYwegnnXyxjbhl134exV5k/tEtMYN6yH4piOr0RY+eP7re6NbEjdE7W
o7sPpBUXr/mluERJ/xGDfSD9IVLs3B4fGKNxINVuxe66Vr5kzr99F3BHeurhzd0b4VjcxOd21709
7+bMLkNt3y+xxhpt5W2WgIo8dLkK6lyYyR/8pNH2MHOobvssnBDx2nh9Nr1rVR4KLn6Jl4JdcLtr
5NeR05PwKuPBVWPU4WAvjqfEmlVJ6nD5lSWvnupxISxLHLnUgvc9ORP7WLqO3jEacPKFvniKdr6J
/Hb2cMRfKmELv05XH/RfOPmoP7xqg1/O7OBxuLI6x/oqJVs49gnxyk4e8o2DcGgY+9uoNeIPzvcD
/bOyAkeRVhIbyzHbxhieSY72dCv8EXEh/ugggQ7i6LBWcCRXf+qwuLQRHT41lc1PYC1YcJCfmLOW
XHUZr1QvRixCDCE1fHNAJYaXO8vIhIBHMIoIMlDwJVQca4OHEyGe4XDKtlrlGpdmKa0g/4ptdUuO
OTGveBj+oE7ck5JjZE58Yho1RnTANfceXwDOqDyTy4yXz05PPfmHICS0FzDudPh8DrgthLjRkbjg
EBPE0W4Cy6+3EYDQh6za+QnR631D9zK8isAwvam1b9EI5OzBlS8oC+lAcb6vcVWP3Zccm1Q/QG7N
iSAGwbagF0LSSPmi7/xptnX1AO7/OjiJaaB7kPbD4ETHKvGyTxypyJY2/02qgwOt1i6gNi1yAlmO
th7UixdYRi7jwPy4p9GhNH+IARgBeXln8R/2OY81fSTxv+PtSfDfZ0ISD2Qs50THmwj0hpBa1jo9
pz98al/30Lg7COyfgJWZb8hehNK6eNcuPv7zi3qbAjNNFDHhhNmvSFwbBq1E8ALv28ql/MDzISYl
ldl9EeNcb/qSaldaoaF44S2d091eq+hm/oIiIBg8sjByIrNi56XXTWjFQQWEK8239sUiSa44pU6k
pN+Up6t9dfP+XrwlmU9ka3Ydftniko+6cXUCbzCqHVaPXfcG4WII7uNSM/hNzNsb7wtwYqHvR4zC
BD/bjTcUBkAZeuyAY83ahUF7wUD674m/BUHcN6KJBy4alnxcBY7vGLcBx/zXgX8VPqlS9xuKOVSv
90AA9okZk93gzeUabvcVMTDAUt8og30/E8IQZFujRzFnPy/3m3WYNQxOvXHAJM4pin2Rv0fsTJe4
cpLcebRBPG666QWzsIXq2dsUcfYCDsXrSPCZh9CcJrPhU+1X4wDoAE5A3muzfl4eu2r5CKPjDCkE
e2M/98BazDZ43N32BxO3yo2Vo6FxcG6eSqiY/n1mtH1ppT47tOJ2J9mjewFJC5vOnk/3vZSwsdXj
GdSLkyjSdolFqUBIs91+GR4TT/RVK+XCs0t43bypt/qOxFvL1hOM9p1y3VEsMGexVHwFgYf9erl9
Wh+4j824mE+vnQIfvSN3nkdOuAybv3C/VxgXKdp2/cWp0c1BhhBQQcVB9nm+qk75ZtwZN4SLFhP2
rvg7qSGRQQP2e1+D5uYK7r7hjD0a2dIgoak/GXZFGWHt0EfxGLJ3gSNWwu/f9ebGqJ64f7AJmB+u
KCJHDLDU0lb02VFQb7Ft1CQnnRiARzkKb7xMqvBeOa3sSTSfSFqbmRzrAAjL/OWoRfGbzoFQXPVs
xQnFLsrCSscN6Y05dOf7eJB/e27zkcdN15376AGJg91l5D7IfqS5MnnXEuifKxk2igNGPREEs9kn
b9UCKWqCOyoBqTCAn0xb1TABV9TN9+t8Gzc8aWzYIljXwKuik9wU2Qn1WUHMx6JdKG49Qx+ynKoF
HSrXSlBOVAuj4T1DnlrBibJAFQ4IeayDQn/Le+d6q8duDHku9GqNC169Um7a5BmlWzAx81wQa5Cb
QTP55n07sBp/Uo/22NeQB8ekdHi69K7PHnFYs8a55yHHFEeXHeT4+szsLI0H1slyhM6H6ffuofZV
UKeorxseMeJKUJCxy5n871kKdJUc2/CyJdkLDil2Knm7WIfqhJrbnQqc4vfFvmeD6TjWxg3HRtt4
KX1yhOrQt97Yfu3R088wwAk1lLwqLJ/nbvyVuqOF48+D7vINT8PSBhQkZO3xU+27eFEFmZ9qO26K
clFP8T4+qT8a5f/bY/XogTYnu2PYwY5Dayu9sF9X+s52MQIi51Et7nnAM6pywNZ2FYCLRLotnrDu
nxCPsyQu4y+1VwNlCznkIEuwDmrstFvpa354AJPPr4lLQTm37981BkPOpNuN7jN2o33HRvKCo3O6
RTIVa9cfD91JX94/84Po6bemcvXEp7lHJQOgP4wL3BD88Z/VkifgSD5mn75SLoTpG7VIF+Bc/Mn2
q7IsTxyST9UXj1zYaHg9u90vtThjST1dHIkC9Ub45EgnBsVRl+aGSBrJjv/pxAK2/tM89eh0M0Tq
Inbs4Hex4UTLHCCMb6kvYBW/N4u0nX/3N3p+QmJh3Kj25MFta7cZ3PE0evH5zhNAgTdy8Pn3MpQ0
546ExNb/JezAFgOn9iuUwAMHBse0SlteTmv5H7suCjjsN4RtvGKV9cfyR0WSYpetO7ES7Ho973vD
i34TXiBxGBKuwYGy5RPyY/xV3HmZ7ZpDHLJav3mTUeN3/RqwtK633GScSRYqpVug5RuZtv1mnps3
1ZtWZED5CBa7p63ILE9AneEfx7KFI9+7fKL00lY5TcmyWEtb7bmbZ4d/JbPZpTg/sEe1SihLfgFB
VrmT9iozImkVm+sEX4LU7yVHrNa0do8v64uHE+vjx4XFIv/Ivcv1s4n/PUfLcsvT252my5y5PFAu
l+/nVrw/1+2xO7EpZuAn4Dekt3hU2Av14/llXdD6zCdS2e83ziVN3WLHmszfHDSU/9FauUUN0e8r
85vqREB1WjIotkgOd8qHd21fA+gcc5m3bBcst7X8jptEcSE585cwtWpZbPPNtBevWmtXiwKBw7pc
qQZO+XAnNjJKZOR9C99iy4vaszbxjtjrJJw8dVuRF0dXgxjGVzyenXXqKaHllztrNYXYZl6xZFm3
bEk0S28zKUvc6y2QOERF4r8SuQjfo5DyqC4S3Km/mGR4HNkju9e+YRdfeEvOj5DyPWY47YU5m43d
0Y2x81FN1l7bBKxwZozTtRZYwUuN9S6m+EK7IvIZ01VMMmV9E4R3cKppNaMk83IrQNpTofM54kZb
rkwF82K8L+1ccYwHkgtX3jLVHiK3m5VTzcZKCOQLbVgOlMhyWJBopzm1N35Ly3bZ38b3R+droytf
J0d3uelUzIPso3oot3R9FKYHDBGlm+bpCyJPl/kKQmBBY2GcXqMOm+KNDFu8IMD5njwjDBV/iCCt
bPpxiFCLtSN84jx+nf6JfDxGrDfNVej94bs/R7JtjWGBLbQzlOQD2trZXIlfAFfaw1MvwrKVguQw
ncfW03of6KL6yaiQeFeg+ToNmUgGEDFhfoY7JsG9AE0dN9yrdeAQL67tDhqPEc7Jkde96KgDcMpN
SxzCbjmhj/NzrXhMpx2bawyiBAVFMW7MDL0jJ3b6g5rfHnyidDFe05EZId8ig4mlAza/Bkn/Dpni
BxE6cNuayGYMB+DNJpXKJKIQiJxthGFJW/jpHeOfcob0YDjyHgcaFJsUpjvluSGvqmNZOPHgNOap
G4K680luTGiDCxSQIXPixswB7TJkFY45jqB2UbqobEAUv0mQc+Irw5ui6jxBpuXX9U9b7Lzs6SDN
bhJRaRAvQdtJizdvC6bHX6BUtTO/xzbkh+kLCnLqCi/fsGsXdDv0ez+zr/JQwy3umjdUMYypebKP
5xYPD6UyB0m8IR/Rx930rH316+yBj7cbf4pAye1r+83/VbN9/9d/mGQhxS5cnx50y26VbOBY43/K
exZY792SuSUa/vmm/pvQ3qbOM31xoxwhSYj2iyeNkaxDJOyetP0MiWFTEi1bcfd8vvGKybCcrlG5
mlA96TxMNpt1NjAdtDRzvCaQ9q9V4J4nMwt28XAk8jxmO32dWSfpi9jU0sRsOoC0VGKSNF18rAUz
eHZXJPLNE9LNgSZq7Qm/2xj3NuoIOFHTmQYH3WlzUCnK0R7D0V0V5uQn9x771eR2BC+CzRDG8klx
HL3p6L5RuS4YYfcw1IPBgvrmAfguP9CeleTTJMvS2msaPlNnLWyPEm4HJgWMnX0npf06stw8vH9i
/hC3diG62M+2xRaCY7QApWE/QxqXxkOmarxljLjZ4ia+yexjVPee3MFwcfeogHPmNV3id3kHT9O+
73G5Bv+U7YS52bXsDZtkm5E3+ljg/syBSJIvSEzAlv3Gx6Uyzq5Uy/d6XU5wRBUG/Lb1aZxI8yvP
+U9M/gjc4Tp3LM/8AAkw7JnN6AbMdN9P6/gN+rR/R6JvGq7FxMg7PTyEovXRIjIDMMkuDepHQKiK
T+AJv+O3+cEhJ2vu60B6hBbFxu3J2BPRSvQNOrpyatvxTf29Y3fsTAvju9LthhARf5YXUbQmpkIP
tKvisiZKTliepNyH659mPy29vnVLwqK4L+zV3HzK3ne3aQmKsOHLDOxQ7P6bA1Rxsp/5VJke4m7K
tGqDR5J4Jp1uK7AdyTBTmGVkzWgTh5sJtqHgmoIMz36yrjEwOaU+cQ2mLUoYyq7MMkxuRe00u/pU
VaGBcl4F2fakDMyOqIWFlO3m8Ux6alRRO7NRUGzwVvyBMGB7DnTgHRdakLWuet1m3pQLzRZCoCPW
ApVd7T5O4LJz6tYUTEdjh/mFtpVxU7DVs+K3fnchtK8WmGdwHidZclpSCIhNAzTOgaVIpaUWO8bn
5xFB7aDcUsSXvEFoCKis0AQnv3vEm2Wakwp4e/LW9EWcEK/rjQhSkpv+pnvdMudKZU57xWmmzk7N
672mn1PhRE7E/5RwVoPHvIMwhzAaB183XCBLyg0V0lddQ54+zyAXHjTWdYCmPEk7YXHfNu/FgUPd
auEMBDcLlB8II1yf0tZWFhAOqcNefBTVbbYct3qP6NcpfqOLeJnpfSm8F81HGWRL5P8eqI7yCdjd
38D/8VYSnEFy5FV7K73IExb9KT3ycVQ3kjxYDmWRLIjXBHLjcyebeDttykBGFQyo9GLoUpzdOYZq
iq/2nUdzemeRseHJja8dlStTH8IWd0hpYTGZLK8f1YcIhHHWAWP6YGTCovTJLhYzx+hd6O76t1RW
LbEirzRo5jedmmtPuXMPuzkkLrXo4Vz8OfI0tpfRNXK/ypeZuWC0UordxFgMdZAY3qAGzwkuw0dF
hp2enrP6yYh/8Q8M9JqDU2AKkF8K0g56Y/UgAGrDwYKrAdQXV4/RrNfl1VxcSXMDPtpWPtrf9Hj/
mpjq/IUQ3vPyrJjXT2GFQ9QCW52TXrpV+9sSvERu5mgb6+xUq7Z5MMmyY5QXvTbMEtBWY0MBPjI2
JVt45+7wGTv6D8qwC7kjrrHRt8iEHHFlHuAOp9YzfrTMc4kpEFscpwGUbJzm9NXjc/7OJZ5BO/sH
z7Ho39rJ7gmbJX9iPMfDm6R4CkVa7pX7+MqoaQWya2yMgGCyI8kHPH6qFpB6Qhge5cYdzg6BumTP
X+mFpiK6B23iooToIE+8YYmNNi8uf5mrOnaSfX0i6Sn1hQW7g+grGSnQa6vyn2PYEEzv8Rg0LipW
+V3dxb/SgeGEjig+p3eQRZyKXwH0lrDYzJUv/L2Hz2cHs9pgaBsqJyhFQn6Owod+mD7iLCTaTQsY
1/omNjz9GVxOCoC4kxAvCP0I4BZPxhywZXRHQmiZxrzERzYFnYQUznfVq5kR38Zv5mYM4Rlq3bFe
Mw1O46c7KRi/810P+SbsBhKCUd2dlA8Vkic9FoQbncwvFNca4M9qeIc8eTav69kGJHXM77xGv2/3
4pe6yrcWn7V1OgjOPz3KdH7e2oC8NqjWDqABXPQIyazZWuShfpOvJLcckxvLLj6KgM2OuYXyqWf3
vv78pK3OQRjCKcipwX6N0e5PDaCQk/CHeI/pUWXDO2an5xFtQElVyw5e2YwVCA8HuXfzZfE71vof
uTEXa10EzHOzcaJdgBs93iMXWhniFt2UV/zOR+x1993qVSFPHLwIAWwkJCcAy1X/dt+SXeRyS7Nb
zYO1Sv32UO+thbZjvnY3BeqXAmE42shCVjiA7kzL66/phUc3WaZuuS/eRhd2cZ5WInO3ZJQywG3P
e1dalAEDWbLP8NBshOjwgFkA5g9McaGT50MMl/72eNP5tNC3Py/INuZWw1I+3WSF2dXMdaZdT+zy
pIbFQY+9tfaPBHGeLz1UK7C6Bff5BywmiT2hCwbNRt6B0I3li/AG1AES0Vg+94q80LeUmHnzbi3F
1Z3tk6OnWbMu8eU9ValrfOpffG+QbAWrdoeFIn1kyGmo7C/tRnYlKraUisht5N1IwiBMzWzj4zXg
ggAsOttqHCh0to0D7DwmryUivrd7dJ8CAjs66jto+SfVe628PyiSnp4kByQaWZotfjdrXgmxLPkt
4uC05/Goo3zhQShfTLC5UldR4mqfw/v9PVuxPl/ZxAzkgGwjxDwSOrPM34cFKir9j+WnazzIa4IM
xwWVes3Wx1vkxKRBTELzAoXd5E65kT7AdX8nqqp1fC7XL4lY7JrTLZoX1rb5TBY8Wk/w1CuaEHib
mjgZu1gLHPfI57zawiLRa9DDndtrRws+umrhsm9P1wZ2F3RqGZ9RdAhrfQ8qwOR2dOOke8/zpblH
WLZH5rrvP5qLiO+3fS/8+pMdW2A8zXkoLB9lywnCSaMvUQ2pDTI0gHCHQlNqNnHjzHuqbGOHb+mE
vp7yuN3P791R242rNijyBSFsBpXtuQ3YYLZMEAori8zlhf4mIiDhZAb+eH4LaRC7iGJWpGqy8wk+
mkdgFqremcxUM5gDy2UnuLaGO53huttzdrZONKXEvKQcNqeYNojyy2MucXktog2WMgZ1LYgx37Vs
6hOo3vkfU2/WNXunYei5kXFQ0DR5za59y6g5aGsaJ+o8clpmCKKf/pNONX0E2Zt1i47YU7Iliu2i
v7uJGJItSj0ZjauyfsvEUP/Wv3OZyFY74SKuDYNoqxAaPb3SUw1XdYYO8XSIK3FrUOzenXw3/oh9
WB2zsHxTeDAJU/0Udpx0d2V7jz8aNCwKi0ulnxpDcV73Y2iVh7TYY7oTJXggIE9yHr8N/N+FGoJw
BMqMChiLYWK/P8XfE5awETCHw+PDTl3grlaFY+2RBTblwdBeCI/imORoaoDTJNSyIausrUCX4V0B
r+CaYhsQTN5Uqz5wihuvNVNW8X22FvJfyIf4uEteHYxfabkgmhtB9krTnWR6NdTMmav314b8FF4V
TXz3mHC0ktcBHB/nsP+dApkQXbt6vLgF7b275EhU4zCp1mbkaKAf5MQpYVVssKJARsXOx9RNhYjP
oGlzpO95maxrsIznq4R9pW/afex0jZdwVuHGsmdSjyJ36rfGwoQ2fYSKggx1zTkNLe3HbDjMmc4H
QqWVadkggtCX8uBTkfCG78VVipCM4iMkUIhi6V25EocKZAS1Ndlh4K6yl29rPD+EFcPgfXVI8618
39zrEFdviQlTeiDhLIyL8bEr56UJ2wUHWUFMLKfHRim+Zn2pmojFzrMJXFOGlCXUZdRCFAnM5rSA
IZTslN2yZ6Y+eyW345mh1VtbQhAhqmPwdcaiydUZhwI8vKoHa4c8aejRxjIKxpgQg/Ukvdtl7UvV
Z6wuGH7VJjQcZzbmVF88TvrXY6e8iP3h/xnX/+//YkOB+OUuCf9pAf7+ITHjFzrSoofD6Z6gG6zv
mfAZA01O/rOUnyNdZXrK2JEsaC2wtPHuA8BY1vEk1AKgHFbOPQl2I/kyr6+MGkX9OEvaomnXpqDS
K/596+8f5SdOHCR2oPN7/Zj0LPlnYmGH/37NalXfbBor6F/G7vdMxuNiSn+k8aW1//ven3V787I2
/fvPn8H831f/+4e/n/vvV0x1wJNaSB+9+1Cht/5+CG9W5f/60//9aI/dISFLcr58aEW7jR+LCYed
TsW+iZDwUOHNSjqxRO3YVX4U98ErCErO+t6ZRn12dZKRT/kwb9p43k8R5ogxI5HEoCnaVi/TLR6n
n5ZyPyiq8EmOT++rhari+2cPaT4vUiHzWp7XIdpO5aRgHCPhyV5cI4FpcCMrJrIoSyePCRJ89h35
yRlGkxUIglVCNRbIYme8bRgdlWhpTIM2eUAnWijZm5Dm1/ujGhePlPqUiROOPp1zk4wriKtumMI7
ofVFOn6SGCuv1AhZFJPas6l63BXcqbhGmvjwO8Z0WYNAo+Pu3svSimgN2A1DYxYNLt5U/NqAn8w7
12znG1MhnV08KTiGB5lUEZI0IaYwKlIoyxR9p4baosNtwJsHZI3dyEGY4zE2j+K0IJvw+sjkZYU6
9TVIwrgrHFpdY0WPiQgO/D4XpHQ0hkmRfDcIL60G848UkddTzRDTYTka6/Jvh1kqDB8K/w67wyd8
eU3WlSM/jZ/srn2WFnhGkWKaWmFRoxkoEyYT7UsLfMPQm4OZPy2GIkkudiZseIJYm8T4jSUd6/ae
ILZDEDiXP+ZUZt7Ywb2lB/zT+g61WPugDcjm2H1Ziboa4/GOkFgFHl/ntH2Uh4i8cTdL5L0kcnD8
OZgYSVUG5Z20O7Er7stO+5rmUCuF5VNgD5yrLHW55F6Ho7stpcXTS+/DNSJ0Z1Hf/4kZyoeoRbBu
TMXIgKOGt+i6eTD0kEpgDm2fZm8ZuelD/9privKT5CWCld6yukGkUJmIFp49HXlu3BKD4Bs50r+s
5LmZ5QJQiqA1tRQ1n/liaD4+UayCbcqJPr3dtQZVSxWF2stpqOBRWxjK4FWPiYHQ+YmaO7HAg+EU
Fb06N6xETxolcMhmwUQU4siczSwzi3/tmLQrXA62zyeYiElSu5OVPB/RmIjoNJhUFQtqV+PGFlj/
U+/xD5FmQGsFZxshWpAFLNkeDE1uhMf6iQuk8VR4SjKqATXrPgSTs+AVSdH0EEStqguePOhsBnLx
qTV3oK42uxqpTCFHmpNn1EcxpyV4CCW48gNWlbC9XZxxtGWKdRzUGNiPjHS3ZSvL6ru2lej+5XEX
sZBcct+BUmPTxZsDdW6B+rv8Nwr5sMbbDDMEWXGt1yiomGKMj6cRDq2UNFkUT0H0rHLSssmullV0
hsyfT30hBowgaxyo1aOo/FnTVzoX4PEyG70PLLMHWdF2jI1cyKDuqn+22XpIKVTuHVVfWecMuX6m
3bSUGOZGiGgChKhxqGomjiDQEGk+/twL8qpygmITJqCxlC0kYgryAIetwUnb/BnIg1r63Ss1eUKp
GhMFP363TzWlAc4v7fN5VvPdVENN9XCIUz4jfh5YwcnLi08AxKogPlNLcO/5LO4Nole3lUwLk0/f
oiF+TBP3mhnZ2RPm3EOW/dVV9PZ4FsncWnIFTRXIUVDPuEdwVv9JgGYIl4xMy/FeosHV2sN0F9QP
4k1tWYGrxClOJlHML1RhOVJEyJPOgdOZxHY80lsxEB7HEN1KwWcWVSQ+S9oDgnSKGUuIUImkc7O3
pFf+Z1asKgWamEh7NFSSIrqPpmoJBpy3cj97sm7Ebm4yph+1ypF569cUMZghk8D4hmHM5A/PlvEb
I9mWUiy/ifJwbeXhVLU8J8Oz8voJh2EZ310arS55u9c0oBqk/VMTbVXMAdvp5oyxrnld9jdZiA5C
FMNTNEK+RIvYYKyY4NbnYnQ7GtY6YouszKuYA1NGdwJvdSYUpGzuw24aydwrTtb0GlfQhxsBohEz
/ZTDo/5FfODv3OtWgOUJIXMiGPzdS3RDdvGTpXSU74nL+Ju0HSqk5pZEcJ2p0i8NI5CWTA7xMx72
ad0lnpVYZ7USC5BmcAoeM5RyHd6SqvnEdzx+Kf2cLma+B8Z5LDN9UZjkL6I3xAytdDiNzuJwmMfu
3FUYqGFlGRnJ/2HvPJYjV7Js+y89bn8GLQY9Ca0YJJM6J7AkMxNaCwfw9W85WFXMd99tK+t5DwgL
hCIiAsL9nL3XZqeKYAGZExnBiWmzn2TPMVhdgpxt/QT+DM0xlBPaOGg8dJ/KiNdxKALj7HZ+z2C6
oPExOKJHAq2tW30S6zkKgx1Is9s0YDTq2uTJ+8187PWo2jptdg+4eAKUQnnUg5JhEW2jRTPChlmS
/5JPAUL7jBqjO9m7PG0xiPAmIzOcPtmA4bstQnZ5N2mHzaTK1C0DcSvmNyWYFJbdgHZFVPrKaSgu
VzORe2Ki9mUEGk2Izn7JNIoGuXeZOzFvrRr1RCnbDuXSfKhIKwfqrjLmw4yQe4aQfo61Lwmp8ld2
0K+GAN95wCwsFXFMB40pDMITiWQh9KgamhNcNLe5N/VKbCNbo0k4MrFPLKoercPcb+AKu3JpPEWu
Tw6KkdHDFGixUY7U00A8u9NW+7BAwuc69nUiVQk8t4/Lf1309Pdj11obnPp3UYNRJoVZsAldOznE
NNr1MYOPhUAez/SL7lFdJpg933YU1EqirJgkiic/az3iYHOanNKm/GHlD0aRPIs6POgjJ+SQtFzq
8ExGtMLYEA+dkQmQ4FviYpI3LtxC23jOretkNjYX8uogSANBwJ7i2OoIoW9oulae/+J4tnydeu8j
yPKHERTINe+H9izDoznSDzCcWJ5tA5oDUAzEMDlVqMb3Ln6R/7ADrOeDRhe/JG468tyTOfdPirPD
zsqwhtFdJaFS4gJtFaw4CTR3nTP2QsdFGBcYUtoQ1mue08iCTLZO3ICJb0wNy9SyDDWa/tNM7eey
qXV4yRoonYn0RUSfA/OXjT102abSrX2RIl2I2m+z6x5jBxZpjKjB0Ou9VxOUnId4fszQ+W62smb2
1W2zeKSIBQmjssmrbWYMYzQPqtzY+UIXtz3bv+nssLkSmXsNRPRGVGN0cCTVmM2U5Na91WmHELLz
KjdgTdXusB0a9D9aS2fb0rL9OLbJMYjnk9XKuzor431hRgQNUr3SI1T8ZVJjQ4p7zIpqCiSabBsx
FmgHLtOxfw2lPh3dnupLk5SbVBBmrVU06TMiQwvrxhF5snZC2qu2g5FR03/bsvvwtI6nhXfIoKcz
4zu+sOqJiAnvWF+AhlgPs+Hgu9VXFUSkMzkYDKOfoyS2djjA4dDqpyqmmWMF7LXEKl9kZNNMIb9Z
d9EKuUZzjG2q9GNr1Mxz7qowx3A7YSWFXeF6kNa9iqj7eXbRXcmb0ecqIen9tLWjr/0JNaTsn03T
TI5Zlt8hRBiNBsMlgvpa56eOu9EEY9psC9y+q8Gt3ePk1meLyPBvhK5vQiNaA2RH22dazs6qu+8u
MP5L7oOx9Jmu+Ha1H8bvhX1jVPGlxSq8Fa5HC2iCoRi7L5FuP3TZCPCSbeVrSlAT5kHKADJ9nELv
nRhf+2BOpr9ri+6bTpzSJbc4lRVT+man4lfa8YXa1El9sO2RXb01kF0Y07WvuRHT19DKaxzUcI6Y
cEuO3E3ukLbcdXwLsS2YlBBpWZsPWq5tQGPdQq2YVvqe5E9t55XD2u8YOdXFfJF29NOVeYDL8T1I
qewE6WRvGYztiq6arqarX/NIWCDZUCnsLL1CclxRVOuZ9XLy9+t7zaej0sVlu6+Usjep+6Pv1mId
mui/MGza80ARI2Ts2eIQqe3p2RpzzIpe3GE+bvWtb9fnWsu3Zeu9gf2B7JJBn9OpHZVFilKopfg2
gWFtsBY8ajTNZNy+5WPSriNTopuUqbu3EeanZ5I4mUIbw9khmYC6lIHJpMi5NaGdIyy52bgx+jTb
bLZxjFSjiS1OMB/aPCdE3RZ80vuuxgMtsZRF+hRuHRtzqBxILnCmMNkFAVO92UwfgsgBkdHTq+XX
KNe9nW5BebZbPadjxCyaer4H5pRpx9EUzh0oEepd7S7VppNANzGSnk1ZkrhVZqlImHPgsAjUmMgf
OZL9b211aTJwT72quKEV5OBB41QB0ozk0SyNfRQ0tJWnqLunpvAkMiLDrVwczIAfUOgNNZCx/572
BbA1iyxOGYl122mXYKJbq9k5KkjKjRNiadu5d5gNnXT7Xmo0xJLpOQn7wxJz5kbQkfIQwK/NwW54
20S+2Lqw1lGgI6v1lV+2fcbcPZ6BKserW6sofPA9MzRUq0cRa0d70xnvh0Fn5t0wmCHGl1Jo7V1N
h9prKMKbOVCDZZ2dk3Epgpz2hv0833hQIYPJf/eavqEalZx1MZDdbtzwweeVB7R0JWSLh32or66W
fE/NFJwjbORNn3PyKwtUgm76DXpWvR3MDmnJxPerqd8d7Ona1IOzEfjZi+aAr4pEd0465VPMBzqQ
U6bIXmKfAaKVo0bfZfSpTfNTWgBp1oSWZzejqvO1lbg20Xs/2qdm6tIzBCv2Ds+irdOEuHyQtHpM
K8LJpGk947aVpnuMkm8lnCc6G90H+YG/zYbiAEnkKBLoq4/k1Wsu3v5C8u1WFGd2UK4SDi8a3qJk
cuHUuLamaYQjQ8XBTxsTnS56RKd2JMHE7q7ybalKGXi8DURxsRH0WwcSFzYkozj2KjKDmMmC2ba1
liZqci2ovH2PxqVR6JvScjBVNb8nTr22H02XvM/AbQLgQcSI+kj6drCxgkBeiXI/DMN8M2tGei48
dH/jXJ39vms3VROgHQzirZ0E93BZKI3OxplYREljixOTlbfPTubSgtM2jnyZSTsms8B+HiwTMdfQ
uis2ylnxe0YHS0Cghi5HPxBkjln0GKU6tNMThGyZi51p42uYns3MwYqqzeM6qVBWQfRchez1ci61
3VgAj2QW/II0o9Ia42OuH+B+6lt11nf5QTGYrtv4asQx3mAzvieIfl8ZKAyrqT60abapdRE8aA0O
EeCs9GS3mZ69ZI65G+aj2eKtEGZ8Zlh4T8VkRmwh94Vm/OZE+TMC9bV2C2Z3RS91joB8E7SWWDWd
SXvNyNZ24ZVbJ/aZ0Hr+YwF0d5047KguzULJHP7W4GSDOcv9mOMYTQjC9x5M1M5w5BsOqo4fsQE+
bfNhIxTVdVWMO1En9DlEF91PzrsXfsPiUFGTgvzX+1vyzr5rHc0UqbpH06srmblkTvvd0JjWVbs2
sF6DEm8pFqyT1qHzyProR6dRFEpgBiRlAjZUMqxKaFK2df3KIUeBKdDxi2jWW2P2cqWbCE81pzCQ
uWvvpiMf5oaeRudc06ZECtB6yPkIu89k+jNy4+JuRqpvlLTKSjWPtZnC6YzhKhleCCDaeZISyJjp
l2COvQe7oSEiaV5NFL9CM9avsAA3pY2Nqh2QaqbVWDzMpvbuVXr0ztzmpx1wSOvOY+HbVDXN9ifX
t7fcofZidyGjrNuy7psDuR32GI67sI7fLNCAWMR7yQU1tjDzgi3f95waLjkKl6nAt98ZcMnyem+H
DGJcWA2NKXdcumhNWLCeZeatC314D4wE7hxK8TJgdDIFTYDrejhEVqaTVMfprZj0H1ngPxHph38l
W05WNJ+C8Qo89c3TW7mfnby91KPl0e8SZKXFWokgp/4xSGuvphnrsgHYPDnWfPZ9cFYJ45Zybord
oAc3nOiSMzhkaxVWBcUNT3+sSPuBvz0KpJ6Y4uz+lYtXfJ+SX7O2Pf/Bc0N/G8wAHNu6ffKKYuNM
tbUZyxpbamk+WB3nv0K3mk0WVnuX7Mo9GlWjwv4EvS7nOkeNZ+TcV4xaA3UEzlfeWKemLJyDi/LA
zNx+HwgGoR5OTjMoOAvlGn4ERklaXOKTZ6o3EG3Nt2xBKwUvL8IKknniH0zGFqewtD7iXPi3cVLd
zRqmTuLGx52fM9ubPRwvecFA3nK2TmIDutZ2w0QipOUX3dV8lwhPck78a2aEJEsz2Mvdlq5D8EKo
3NabTUT6A/2MKPnRQP6/8yhHM2uYVs7gPvuI73KsfnherAmooPhNluFeOp7DzE3cun3zM6Twti0b
tBKyMue9jxJjrijW1wHDblW1L7W83IWuSXQOYKqDDKarN47mKnDpkdrBxECOBE88KiiKA4EGYTI4
Y+jUryAZGkhZR7F2+/4tDMVzUrr2JnOYJUdV8WpMc34w7PQcBCDRJ4n90OyVyLLrNjncaq6anEhL
nWKz2d41wgPFEJIS7oaRvWu/96KH+gwpzJglpg6ngVfQ9oC+SKTcDDpeHq2Y240NhXnVzZQjRq5w
64SAn0NiQH+vDb5VMWofDth/s83tN1+gsfKS6nvijD+0TlyNxrlwrb2T/LLPVUBUkmbCLixaFCst
x2CeWbukeB2ZFR+CBo6MQM1QXFKJkT9B+p5LTv4dtiwuJOOK+QjXZ6f+yMKCAemSmQN4l+C4v70Z
Tc09fF4MVSp4Z/TtMrldnh7W5L/SqFaTiEFOGyb+xenzSeqZX6t57cBEWNY/by4v/9vHv14+Dw2y
569116PDKPe6kL/5lxEeif8nd3ZZFSo3sFHxXV+ry63lvuXRZfXv7vu7pwTQZqrhQ2+C7ZRiFfaB
Jp+CtOLTTOojft5c7l3WZ3PkIQHvcmf45QPzk39kvrJ3kVf8tS5mlV+8rC8hsPho4lc3n+1DOoOn
FVprrC1Kmacs7WbSdUV3tIJ8lVWTdwhGE1qOR/c0H2r7FGmRfZqjwNvAxkeyola7ev7HA6l6iutY
dB6Eefh6wfK0ZVVQFNo7Mjovd8W2ZZ1GAw4u0ofUwr8Mt2d53vLIsijzhn/OpPNbEpsYt50CQxd5
BfZpebgDw30sjY/JIg95nfgD7laQypsYitiZgQOULUUrcmua+dCqQfJWdH+tpHvoEho0QzM1awfA
5GlZGGOHICIqmxl944xCBOoMqMmfo0BrUXg21c9Ej88pF3CroWMWtS3tQiGgy0bGYUkeXLILlyDG
ZXVZkOKLdLt3m+bQhDCh9QF7w/LIEBb6vA2q4lcmqcp/ve4zr3DqHVKNscX9EatYhUKRR8Rw5uPE
+6//9/lflrf9fM7y0NjRSdElYPmvNydf7B/BjcuzlweWJ3++7r99+OsdKi9p937fHr+e+8f/LGPv
EKfNmfScYQ0zi9OflwNSIKhxE4X+g7QQLho6Pjt36i4ppWdwUtAzBq+gGSZiSpc/UkuvD24dKERy
dHTTqTiCCW4uopd0lVL6+F14GKJhmxBjI0J0K3UJygvEyibwxY+h0X47BFqdBoLmVk3GUL9h5MKM
02aWDalAOA41MXqWRsDM0y/MEQIMDCLyhPYBvQ9os9Tbu4bCm//IAKy8ppJTml8DptU1bRt2abAh
hK3GrESzfigahJ/wJ9fWCNSgheFR5L+GMBbbpkIDxVgAnDjAaEp0G+zyqIuc8pG0CGpFEWQQHSXF
QJVsw6Cbfjd4TPSPVnisR/3BcItbhrftesw0hAhxcsi4BB8GR29WHWxs8nMN5ggxcioPP1fZ32V6
ycUsDvrrqNNY6ulg6iZtul6pwbPQPw3lCC01xbSVCLTE9lzNHFpAcVy0ynA/JoSSXiWau5LeYpDc
RsGcrfPZR0Kjdz/tMPW2c1K7G8OHWR3JHvlpgBgdZnnoYQDRXP+FDBAYGla8AZCNg6hH0QPA2ZnF
j74HpNoU7bvm7tIs62g02nT00/SuJRIFTUCFhjrCrxugBjVorp0t+7trmz+MtMc821JMsyb9YDto
x6MSYUB5O6TIDd2sfsFlkK98D85J04Xhqvaok+ppbHMJhGU/kL6DPLEcj7XL3CGkBwuRvDm7Ulzp
EzRD91hrjIt1ZqZdAcNkIrCXZvBVpvpFEnmFfqxPtp1X3ojOrHfSDm6FYb0XtarbsjnAN/GeZYZY
iaQHGVhgjEmD4rebxecskBjHw1rcRAU1NC5nMIViwXeSGdcQyoipDc26IWxnWyOBmarQWBep/qp1
5i8nFQcyb9YaL72hHMABE813uXAeBqcZ76g9GiGDtdRGAebYrn9w4dHUFEPIG9UmXFNpetQ9ZkGF
L85u8JBag30PLPe3beDij7OnkAEKjnoS/WgVDSRmb/xufokOItSZJsxGcrBSpet1ug+agWriJ8XW
q5nrdSUmPrPPtlXCWc3M9ZnmCmNWs6CljQS2LVxtQxvL2Jap+xEOTfRcUt4KAr/aRDLe1RJwW0Bd
dxfkZHOl8ZFi5pNRW8Gx5hsSvikodZb2k152lyz30cB5nEStXGKrs+zDYEbeoauCG5jBzcmyCs4j
ZU5aNwZzTFhjO7zVWfNdq9iCvEIEmwf3xPPctdHI1I/vexDbwWYoaPbTTz11xE0T4xMwWkp4Aig9
kGQXaiEy8MQOXqMYUfVcaDB1opxBJx7gLgpuyhkktcbxAT1CfDBdQ1GhHQsfg2/Yny0UdhJjT9uA
VOJ0vjMlNL5K5CGa2rx+zx3KBi2ExI3pAN+z0LfplPYQv6TtzoXY/5B3DSrDBKEM3y0C5i4SV8b0
APx0RLdTce7cOLxze67JIW0hyyLkZTT1717ia6hhCvSXRvo0WXG/b1Om4Xrk2gTrBB8dJbRet0Fi
GMi7xp7tqvvkLu4q8IGziXs26Dm6x2FAFjOt/IHKlB0imhpksLPn0dhWbicf+1LStpSPddtqaEuj
X4bZm+uaYsGus9H8jrqhM4bnTekSo3HplRNR+v66wTOdtXkH7yQxtmK4ZRONjdGSydb0lD6ssa33
KhCSNj5K2HEqz0UoO9B5qEkRchDeLuytTDBVQAPKU5TGDuDeo2ECFrJFdEt6BxkloyIh0L3bBYnX
HbtQuyXDJd3TrHrqyfumonEvW0JLDI/ax1Tp2Au10DpJr/9IIKWuIKL8HBOQhLKJCkZp2rPQ6pZv
vcGDZEPKrLvprNkexrbe3Q1JTwm/NCnwmK7CgBaYLerxYewM9OBWTLVYbGayfs4d4hpg0PmNEpmx
57rlQHpSNefbJs8v1ElvhbYI0GNrWyZOzbTDbfY9qH8AhnN6mhp+aH+GvB/GwGnIYaKMML65oM8h
Mo23KXX7k6xorORA/40xMTENl/5RG9M3ieDVHce3zKGZrjnJDXFT6KMnrBaOgYVJa8x1aCOFn4bp
0jdJdqrJC83vs0rnnFr4P4BxU8zvsPg6zXPqaTGamerBoalVzKCWa4crcy7cn446VB2DFk6aXxrJ
AUTNjtHePL4H5AlIbaqA5vDpExzvuoYl28uxINfRI6RgW0eq69dHdDl5jRABCihvl5+kA9yONjM2
KHXf8sDswcarXeuxbLvw7Ef2a5xBNkwaAi56RbCRaqHLFDNFWDxFIopOUU4G7mSNr5EAVNEW5nTS
Ge0hL2HRCDvc2jlyggQd1DmtC/1Y+/PGUNXDoDX24xJL7jI5qJlHem2p75cM8WVhKNzn1+rnJqoX
tEQin4rtcsfQGQznRrXlntQfRZoB+XGltvHwlqOLfMnH7lwVU7Fn+DhTcJrS7uQZHjdppJer0inM
je4LACSNvy9gIubNmxmi/dd9dJ7LkH5ZWB67gqEWy2okPCroTNg2VkeMbRp8D61+nD83ymxBl2+7
qb2P1B6eWlwPOpD5K3DwwMhU5vCStVwa8EuWW3+5j4wErpsOBqPGSChOqumTEBU1otDsUV+m9jXs
eyZ0hfotvxZLZmof2+Fao+O8tmqanYevAFqSp5izFNp+VIHEg1okro2UaVmPFZR1rqnG+Jl5cMRA
uPesUqoXMmvefBvIlzg6LsQiTy3mDCGv6OpsLTWpSFXAYk99heusKe2byC05QTiGcZr60jwttxpN
GKdKOkQoGpRiQ8WIrclSYyxmM+VgbdmG5ZbD/JZsFCRcUUzKTK2futbTT+jYh8ghNrCGZmKkiH7D
KsIEn+nWdIzMb0tgc6F79T5KPKBs7dssGecx18vXtA1qfsJS2wShwLLjtuapMnTz1JpJsyF8HHuV
g/rAJU1rpdDJsC59t4AWAPEmC6ApQEZ3Krp1U2sZa3NgLkMf864Kgniv5y67k8+Ud9vF4veS9bss
eoW+1WWAmH42KQz9E5PrwvjfNBkFEZj2xbkYdOxLhCXkUL0qHyFuEqNwZkF99Vh2s74fVfLt/K/4
22XVpKSY5RRz+LpDAHrqN2Dk9o+FP8JQ8dAKrEnNRoGbMSEyIhNRqdyXPYqXmgGvr0DCXzvgsjol
eMrLaQ42feuRzSHfqgpP3TArrWQyJ+0u0sZ3E3s85333KMfq/J+5NbSR1YnxagAjnP0jxR3gmyFX
XmrWwCfTfZlu0y3pRwft+/wzYgKRUCYk42gDz3HrP9bv4rE805rSEKmi1FZjQZjLCQNi4qfX7iV6
mt/Ai/0cb+lYBE/RY47WY+9OEE7X+W8giuqgHPeUPekgVviSaAVMK9MiboeBO81yaqy77rVQwDEQ
JDtO6vMDPOlGAnrd9doeqmM0HLRv8233UbI6IRtcWYghQBzRA3wzOHx1Yhw33Sv/yqEXh/yrWWnf
MKPRJMxxgyO8cS7xu84sBnsq4U7sgZSfDqU4453qki0j52bc4wgxrF1kfyCGAW9bARp91N/uAVht
4zuVzrrCZozQ4lFQKRU7bOeJAk15l+kjvDMuqNMAF2zxx0IkyGi9/qy4nGVr58H5aV+NB/HdPAUP
1OMZ67XYsUzYu6sgujBm4LRivCUv023wc8Qb/iJhYHf78KLHRwsDf7+WnLQdJpI7q94IuljIyS/A
Z+eKSfeqfGU/wAE/052ga3TJzsk7jsuKWL2tbu1g+1twlDL0Fhh7ATz0YlXHtLDWyOMARck7RmKc
N5DE+/cX1Bb78T0kkuPbL7/bdRNS+cuEz9uruRgerPrguw8i2/+Ba7/7m4xM7685Y55GQJ7t2S5Z
Y+DYbZWh+fHjW4x05r/+Q//PiuiAJDN1jJrkPAgkK9v0tziXh/S9P4XfoJxm6BZ2WnAXu5sp31NW
dC/ezfzBHsK4Fo1eptguZBvouyZg2HQUmeKkJuE+8o5BcQezU1YwVDem2AvfoMfOuGFvIPl7hWiC
MvB5/g3db5fv8jcoHDd4QA/V83BPitZj9dxRcViT1PYrOUGsfc1+WBhc9sM1O3HtR4epscNirD+Y
+4mOxN6952SG1uCAbAY7NfJpfPsmxqZpb8i1teHoWIN5Q1k6W7ijumf3BgzzSDX74gwEqOx+NcNP
5zG/gOONfmNMwNDg/sYBZc9r58wsbQMw7S15Rwyp/aRujfxVPtBYeKz50bHawCrmEY5qeA0CWT9S
siOG2eBi37PLdrQfvyE2q1+QWHjXcnfFKIFXl9pwxvd3QhL15sYMsg/ZO1r9nbg3n6Fg7vxt+Iss
NYzd5j5+zBSn0Xj1zG186Y/aIdpbV3yh1ncCCbFPbbHed/dgABE85y8lZBFcLyibtsidMUdynLq4
Ad6T7To+Eh1FdZIjbLpVCIBHU1v/AkwWu1tGB5tuHW8OwCyBfdLBjjAQnntlvDjjUwCnvtW/0azU
I0Y6F0rk0MUVvYHdFhnfddowytiI+gCR4chHDHfmnf4zz4/1YfzBFJxN5QK+t0/123T235hX7hm5
7RibHwSOoY0CLVzf7O8oCVGIbk/J3tv+mz3/rxFmy47vGJpuOa7j+4bKnf5jxwdk36LoMuTV8IYr
nqVoo84x7F5Prv9qKIXpKobW9R3bDMomjEZPOJJaRfxWWuV/szEqaenPtD+1MbploXjWSGRy/3oU
2gmBhI0/yGtsUCvkr9OOUbGd+IpAtOGw4fqxwWeXQMegD3ZbdbchDVxslk/4R+LbZXP+N+/i3+Rd
GKZmkkTx3+ddXH8NP37++DPw4h8v+VfghfV/yBllh9KJx2M2wU71zzB1gx3wnxkXBhkXnun4FgJg
TXM9doe27Lvov/7DtHnIdrjXswzDs3Xnf5JxgZhK5UT+uWc55Iq7jC190/Qd4//bs6LOGqkoVuZN
ROsyGRobBBNWntAvByb48CtiBPfrhOtxFVFPQxzTpZF9aWrpUhNongKyh1cDE/WdIxQL22i2io4n
EIV3jgqOapDLlwY+P6GPP3TUwBHVqW3fc5BIi0GF1pbHQcyHjEEWSnf3qcmDaeuj1lv7egGKq7T3
undq0rC9GSYkgaXtbuamYkQ/x7TTtJlBKYWZhkq72Y/1pbGtR88METj1JD3oDSg7jayLbWIMR7pO
2kmv8FXr/dg+d2HziGz3ucm08sX0JYyj8ep7QXv0e4luDznLWhNJeUJlexuR305/hL6dHeofroDc
j0wZ07R09XNgwOvR+vxOUM909QjEt9F7594hI0xLsnsBhLpTyTyFAZHXdXeJTn/Wzg5lEFZvBOjc
xdp0M1cRSD5U5RzF8uRFUAvjJmy3ozZDYn2zA4yk7BLttp6p8MlZ/+aHiOCWVzghwxvP8VVpocDw
afeMwKMMrnzLWYHzB1rghMZPkN7Zc1ztOyK7tzByCffQ88zYlTWhv231u+8BypT4NKOupaaER3Mm
gn7nWz8d5q1r8trXGePis0z94IreiSzBeWrtW0kHFX/4LfI4BSuexo3ly99uK99GO68P6KXJ8mCQ
4BcSivZIeGASRxsm+5DhSPQ7zoEFDIyob7tQZAKXOSDpX+tIGtYaCRFMW41BkUUCBXQvo/MAxPZI
N2OXMZHZadEmmSmsDkJH3yfTGwS2ydZr/BsnA5ss3NQkgM2318NwCnARCJICUvjq6rsp50Q8dtTY
M7AJcwkOLpMDx4E39fsQ2RmsPiMjTarWzgHCgov7QO0/PIRtqVw8v+1mCG4wArwXKMj2yDGGnZFQ
PMy8CCVqpb2EFkBzVL+wpdLgPGt+eawkBBoBOnIYBvPKJBgJfdicTbOGPyFNGIMMlmkHxw392xGh
Web65jkxmfIUgTVvdAsuKKW3J99BKO7XJrttR1UvyLWrEY2oXlsDCLuOIw5pEiK53kcBirt7EGRZ
O7WZHWi1Hh2JGJpioXfHVh88x+CYlxBVaXkz5kiLF8w+7cUrASy15qOZRf1b3RcPNFifNE0MG8wQ
9sGPR+JEx/M4yPDc6KI6ThQydzIOMDfocn520L6tULTCATPjG122cpNpMPornXOIFwwHyiDH1DK1
a6NUqcEs3J0X5y+Gm8PrYBaKtBnFs0vHYJ8RkHb1EGVHlpEf1OmqqNc5EpkwnMWbluk3neb1v+q+
Ki+uFmBDQS6XJhlDK8yXUK/5DiYjwuOO6vYmFsiho6B8M+wqOKP1GLdyhOxktyn0Lq9j6IiQAr/h
mN0GftoeHCopx7iyMoyGKbTmAtF4SGF3Y3cCJFzb0pEfwEnXTmRsgqZA1jTQvdd0W983gx9skhwC
phsEz11nJY+oZcAFkgYxGNhk09zx8FyJPcL8+Y7P2U0m34QxwbwZsMWUSX4h0M35XGRJclPYwbF1
YVmDdNkLR29XOi1tjPzjL5rW9kMaxrRIkw6I0jSc+2KEIdph2dOc75OorL0Xkuxc4atMrKBZC4o7
lNvyFnQ8C6qELcWsFqn91/pyqzCdAXGo1//zcdLCGr4v1pfHv1Y/n7nc6TY+77Q89MfN5aHRdqZd
O+p3y1ssT1nu/8s79iZlDzM1nrwfC195IS3784w6LVIT88+bC4R5Wf/CMX8xmZdbqcsegeid1xDv
ysu/3u7rNV/3La9ZHiBAyYJyh2NtokAAOE69xd9vgVi2a3nC57/74z8vNz9ftvyXz5u4Qs8c7tn+
a+P/eOuvDfvbz/r5zOWNvzZ8ec3YBOV6pKRHQAlb+/U+y/PaZniYbLIy//qvPj/g10f/y1v/9enL
w3980OXf/LGlXy//fOUfb79shxu2iHK+thCDhUEuIyWFxhB808vrl4Xl1K22Xd7/j41YHvr6bJVv
HasMVjanwLfQHij4q5/q81mj5dAqQz9PDDkw2A44QYNY5SYpqZ6XYUhvN1JNrbG6z4WOfGsibimp
Mqr2Y+Gxuyz3fj3U4WDbOyDT/3L/smqrFy/v8PXo57u0YcN7/fGOQVSvksokE6xO6zOJOImWEPw1
eDh8l5uihp/+uT7FCPQjVRf7484iSKFtlS+fT1keWF4XRPC7R03eBmnscx4QTn0Kc7/Ut/R0OfVH
2DA9//x3Tl6aK3Abuwx7FCyGcr7GfjDuvw7RajkVVMbV6Khf9np5xovA5SrlN2MMXBxRX9K3Hn65
7S/O5Himi+l7ttRndVXMntViUqXqZeGQdfa3q1/PW17Gr1GtSIRcV67bH0ZqaqMqrllU2WKqbUXk
N7umUXFg/kx32KIqF+TOQxlwmY8dChKVqic7qry8qFWW1RokoIUQEHv73lSlP08VATVVDvRVYTBQ
JcJ+Kd2qRasWiHqpJeaqrGgpyaIqOfqq5KupW8tqpQqSg1dShHLAfqiFLFOfogNXcxR71DK5Ahfn
VhU4Gbp5lIWofC4LHJQrFOjuYVCl0fFfi566Kc0RjJhlpWqpgYmLcXTu8EZTaDVnsizEWK/HyqPN
r8qx1GWFjdLXsnwXbppAYNKrAu6wlHJVUbdW5V1XFXqFKvnmEjtzZBr1KWmAe9BVpAw81G965dw0
jEi4nPFTJeO3fCknL5VlVHaYEFS5WarCs2Zu7WnWTySg6xgfSWakRO2qYnWiCthIuFmoW5KadqOK
25FaG1XBO9M1RCqqJp6HvcEVi3L4cst3IgZZVM0HVT5ffgP2bGrqYU95nQHAtF6+f1f9CFKV4evs
m6cC07SlQL/U6gOq9nTVcMCobZhUdT9dqvtS3VzWM1X8jxjm9UrCYqhfxP7sEah2QRzDxemUMGxR
SX0twimi12DifJKi0Hc42tDjLAoteyLXGnoKJMkEDs6ij/raAZdbf7lv6shjiUZcB546G/puSQsw
3FGCZ782yTqlfUPP4Y91xyU/jflZvCpidXLB6//Pj6M+aLZ842qBfQVEziwB1at9avl4yw6XzxOt
k8/fQT3iwTCNXO2oKV3Y8oGXW1+L5b4uFcZWeuZroBpRkQrQY/5II2ZpOXn/unNsKjxDXVtvlqNu
2YW+1GNfurHlFlcThquJdbB9KDamWoQ1J/Fl8bU6ZdqbDAnGKCbtroslpTjPhlrwedO0KH8Pnm1B
Vetpafxf9s5ru3Eky6K/Mj+AXjAB90ovUj4zleYFS+ngvcfXz45gVUGtqZ7pfp8HYcERNCIBxL3n
7CP7Gon6VsvJu0UMsofcCoNjpzIajZGgxr8mswpqlIuhSc+Er8XZG62JpusIqFmfcQ9ZYBfUJIoI
wZ6ILN6giQ5OSAWOYdv/ruIUlbT8PqnPb5DfHzWn1q2LXUbnzmyMm8AWDtQfB9YPSSzaYoFQGd3m
4vRoKKYKn18ymjAVQ9sA88c1T70hwfjRRtdJqNqADqRlELjB9prtUGCY/LKa6YyP95Ag2R1088EL
XLEzB9c5x2jbNssMXDeN9OwyWcltGCcfx7GjfgdnYm80grwq+Qb61KORAAEBsZrpnNS7uP4KNMy5
xYBQfAHBMNZheOld/PjhrJGpzbejs/L0MEXZR6VWvP6nZdNu/TK4tZWcxYdiKoptE4RoOuTYSGSv
k0F7zG8K++LKicZgUKthZNtlCwJVXdX8MT5D6CtC30doV6MO06PDEPUvfUWZmnzLcEcEc7CpB5lI
bRo29DzwbUs0JpdOFP3Rbasnoj2arVhcjd85KVA2ttTdXPfIdnQctYjiMkxiJaqThciuiG60UbU3
VmL2DAiQ5KfyZNEJTmUi0CWWWy4bQQmmJeVS6zs9+N1CB3BA823re9w26/Jee5J30a6J7SHrtRcL
3kBhUsqmWbR3W//RS8BZeE3zcXSOFsPe7fXoomR1liKUVM+DyQE5hI40nTBBt6k3OQAho+u400H4
k7c6lJ8UbEc7EgkaGaV2iDvjtkJotmzVOrV1SSjiNm33Meo51yxL+CkIsuCgetOt+L4IWtZmGxoX
tBFuzOEm3FnnuB4+2VqLET6HotxnlJ31dGn36oUVUsjXp/Rj/PKhoS6w1xckC9rvqKXhHdXDF5TI
896DPhWEo3kYPAdNsY/MRF6l1aRQCS6t/ku0UXv2sPAtrf7BC+r4RDpw2XXnTE7UXC+71wH28bMj
eufGHR5cb0r2SRT1W8AThGA1ADCvO/DrvUmdV3do+kOXjEjz9ICkOLSFetCO1/cWVYO71WV8Z+3I
k66cDPiwzgNFFuxfnGbm5TOezZdQ6xYG24A6F5fWluuktCkIMpuRZ20tN57vkq7A71u5W6/j6qA+
HSwsnHdFTFzEopX+VikPVNtezXlejGp4XamUCFo7X3JNj45qvdIAqLl1onZz1seuAoY0LqJjZfAP
lG3xN/upWd104Ds7zu/rY9W6PAG3Vejo+O0fqZ7jnM+yejeWXbgTs0Ccaicfijxd7vzFSJ/nJlhO
yficNL62t7BzbRpXltC0GS8QsSahjmAbU1c4EnxQzeZ+yUZv108DATALHcKFVNrt5FSfkfMBSgZ2
bGUCwzIMz6YA81tbOCDDZrqMedb8CCZg2mPlfyvzAM7BTE0pGAjdFC3+EwqpDe6iFG/ksGjPixn9
MJLjhJfzW0vmL3SjMYAeFTZ3gQEltEjj+dVt4tsFA/Ink9oX+NW6PxiDPXxLNSLJ2D5aGTBY4t/P
AyaOD7XRf3KmZXoVUQtOMg/c+zqs2vui7QtVcnmNzPK5wFl+G2Ylvc42tm+6ZbT3sh7zCg/PmPr0
tfWRK/aLU90kZLZ/aqLlXh2VT42vOirkOz9G/mRTF96oDZ2nfY0SvNlj1ZhnWyAkzecKrDmd9MeS
yNN48pevtTG5dEXtnrAGf3kZAT2rNzF3o7ZFs27dVm1tPDL64QfB/fqj5+AoJBUwJn++CZ5cNDaX
fqK9oV7tQk1h8Z30S641y9GdOuNo4Ar6YgcUHOWH0M+wlaPEMS+jS0yDnYIavH46GN1I24utxyGc
jVsUMIAz5Acwu+I0TLb5MhcJ8K65JLSx7caveQQDUR4yKmFFdK2FAAGd0Icet61ar4OP2eRhMD2Y
c27dLU5HG08+wIjKew8D/ycqg6SVTU1+MDQnfLXH6z9YYEvcx00LrGnU+49xujyrA46VTbCY7XX3
0Vw592VJXqF6ibZXfDL1qGVYmJKDirIUn2QyXf+BeosGyCQwxcHfm5pWcDJp4nwiJvpWHXWJSHVQ
X7E+cIIH9bVTRxW1/oNqtPks9Dm+RF5Kcp98+WAqtiT4lC8x+H8j16fDXFfiBqWI/wRjgEiX2Sp+
FL04CyA2nxH11AcGyiERwM30FE4aYiW5Rx+CmHW05IsWi+Qg5qY+V5yQnlrNpt+N9eRHPIljYMfz
lz4u/H1k1Qv3b1RHjdI5+ehQr8fJ5/4wiQwzeqab+yS0vLPhB+3j3HmUNuVx7JgW4qgNXzObShhY
opz7hyLCqBsi9pV7hDmpIvpAkpIPMz2t8vHCwMB4oEwMZFC+2mYCSQ8t4ls4m/y7A5MLvZfXD3oQ
EeAmj+G4SO862/u21K6PydxIbouSOnQWLcN1j37AF7cs7avX2hDzM9Hd5nOs39vSBKOeZeIc4Cfe
a1aCfC4mzbptnai6d1tIBepJ/OHktFZ2q3bQK2TULursu65z/TsuEUQDyZeCf7FKZvf70Dt4cVHI
3CEJxAHpQAMehzb7kf3xgkoSSScxWneWGMu7jOfapc1ofKeueX09NUzqXtMi3P5NcBvHtJ9rS2Tf
IaCpZzIW9BkFl7b7CrH5bR/gvUElbb4OYELlS8GlM28bvabRa8zVrWjBK3dhp9+XPf+eYaBMrVXN
T27JKUWOnf6MxYceeLC0p3wphufFI3FxMJz6Z5shj3Z68VpbOelGMceo+X5eCl7jfkhiwGtd+Hw9
mh99qLzSfsG7hUAXPenFxRB8z5fJ57vuBa8e/yy1a2p10Pv6uH7GUjqcyjTIgLmV9nPp0NBQuxRw
LbBJNq8AMJJdldb0sA0xXlK7tfbmUNWf9ax+VLvy6/nY6033QmklPXT8JM714kUPY+kL7nxQe1sQ
dYR8xxaDWtgrjvZkzLN54uZJwz9nJR/ckJJ0wV0+PWdqwf6gfUs0UezCXaa14X3kTpBDQ2/Cos/P
SyziXn08jum9DHoTv4i2qw/4AyX2pGgeplZDtSEqeWf0We259PgJ+sEwQJENPjw8rFbd0KB7rfsP
o4tyXe02S3qI8OdvWlLhqoI6cjfqYXQ79RjIe5grX5Y+vVPvxa/8L/rQ037GkXFYCknR0XX9wXC1
EQ0PXzhjgM7Au64ZyQGTXJqnoR1BRUaDzMUM7Q/xgJZP7RI44cGjXfUNfhWgc9Mf71xTK3ErGmA2
47b7YuTGRe1Kpe41lqnZXT6WKLqzHLPSVN44he89OUsOt7WyxI8+b/am32hf096Czko63y1UmOje
TtIYI3bWfc+9p7nP7R+TlnFR9F3twcp1RG61TBsth/5zM87EuHCsqNN/a0kIUHLI3GM7wUjrFy7d
bogWgVdt/xhi/zTNgfHFhyiwX5xouiQLQYbYLAjmUceQE7XYhz6BnjpfJkOemtTD5OPVblZ4/v/e
eNHF3fx/9sYNy/zfe+Pjf939muIf5T/3x9XD/uyP6xbtbeHYlm/pjiN01EZ/9sd1/x+6bbnIHzx0
EKbDpj/a5ZYrH4SVhUe5vockdW2XG/+wcIY4nmX4rs4Zw/tP2uWe77/rlvsETBqooYRNm9W3hRSN
vBGF1InIljEsktu25qpWOwGBzFW/kCU53Sae7IpgcoPgbOLeIWKbSDt55dc0mBpRDEOzRsUmYGjs
Lfu2HBmIt5FDJVFOLBFP50Ay1LR8/pYblCcUGfIaFalmCw/X2V7NKq6kmlOT1A1qJDN+sGllWU6p
ZSurfqzzHh6THF6riYGLLAX2xjI0rAIu+k/6YxSx5MBcTdy/5tRiTzlkPxsa99NS+7zIKpDS0BLe
yYBEzXaLAB6Yu4SJqcqALBv1srSxLqo530AeH8zLSYlWlaJ1lXiqObsX0bEX9iWVNSqltF3ltqNm
a4clbm/VKtyigPJDjwjyQcJ9hiJielXiDmX5nBktUUaDBXZSyErZddbtzRGN6rNdNdTUrZZyei2q
PyZqMYmTYm9QXcUP248X2t9kAbQEssy2lkzcjhDNhykRZ26Aym/42eWEYPbWuHMWsqZaP7/rov6h
SfTwMLfDEbs0JU8NX2HTx90xm4aPAY4VI2j0k+HlH/uIpLMqIljXSO0j0Jm9XiXhI1lDdddclgJr
G/305tLnIRGthvGKvWbvWgRON6MYDpAu8P+kiPjLEXOBRf5XhpwilAU49b9ByP8pW7o6WO4KU7yo
/x9XBqxmmH+a7lGUxNwZTocwfOzRfAYM5Wi0O7+6En6ag97gzPe5P6s5/6+5dZ1VjZBD12W1z7q4
Pk6t0ylUZ5sa6nQz9zCh/jrg/3GY95vVYaHygEVQs9ft6aVZaJisz4l1iBe3Lq/P95+va2BpYDon
wUI9Vk3yBrn/uriuG7JkOWo2EXjuQa1dP5brR7Auv9usFuFZIl3sqZ+pxWg0qmOD4y2ThaRY/r7U
pPhrMW0jqgfrstrcFOjoyQ3kMWrLdaf1kSJejnOHZzMyO6Clf3PYd+vWp69UteLdZrW47rO+mqKr
QfXjeN2pXdSGv9tvPR6oUv/QpP7tump96LpufW/rurQ1HxqHfvL17YIGBPNXhIc3rcW2bHSsSDSA
3vQW38yqhqQ2hw9JbxiwNWS/EW8MzhItJABWNhLXo71bVIe99kHVljctyjmglt0FyF/lU//d49S6
N01U9UKuR1CPUcvro9+tK/PJhGmulzfjGA3nKvgm9oAZqYTLWlXsZ5N+XY4zBqUITtj0ZlY1KoHk
chp9v6nqTzkNJlXqj115sphlnTOOC3GtBqvSdaMuCW92CtWua1n7XZW7d4RxmPFnJD20DaiNFNRl
4V5NWiPmDA33oz+gLnpS69R+as5uJZZ2XVYPXhfXwyB8+eOokY7z04e9sl3kp5Nj9DqrOTWxS1AZ
tQcq+s2GrsVqkSLUAV3XnTlDv5383TqMuvkZUbFqGanGyto8UnOp6q6oLaExnSoxYFXoUp8UOqqU
59kDkWoU8f37na+PU2s19VPvFu8AMCY6JTm3DmrSD5QXc3zC2ATd+uzIi5uaxKY8KcpFtcHASI29
svysNxOCONnVUBPT1dFnFAlsJ9sPv0zyo7JaSLBVawHZ0GtCc1BLSLcHYVM0ynZ2z+lvFFwe1ola
F5X2d72YjD31zOU8wdU8D3JS2LzfYmhv2rBi9NJihldzCdDEQZQIh3rPPo9yYoAfOdLmgAOQjzoB
jybsELE8I2ZAmZ2Q+aL+5+r/qzo7WbDwhVEre/XdATeUn7PLkoUxj7fQ/aQFUKugG0HOq09CfTCB
8Ii1LVxkR7o4w8QRZzUX2UBK1Nzs9OU+7UmggySCB1q1nsxF0AVQrSidrhZWkRIWmQAj6s11ezKR
RNkSPfxBdRRtS8MaTq96a9uAy2BcJiFDS02mpcmIOI1xTbvE/jnLe20PF2GEduISFoA0wZvwyajm
iFB3byvk4dovUyvVdrVFTQo8LCk97gzrTTlBkFLL6/Y3O60NmAxczcE0u7vr80jl1M4PcHYtmvXB
M0ZSpqhs08KUTUfoKH9MJnKCgmq0TkZ+cozQvlFNSTX52x6leuS6D4JMOgzvdl/3aRziZM1FJ5ZT
tgHUZOmlZkfN8i3Dk7U2899vnyGNEr/jUVL4q+G/HujfWKd2uT6LelwQjz9DH1b7ehQ1t77VYaKB
IObc36o3pT6t9e2+W1RvNNWO9vLUyavCOjFkgvy6GErtTiAvPUYXHKxmcvjCSuVTqa5m645qblLq
pPUx6+brYaHuktz91xOqla5SQr17WrXPv1zn0K6HUmQdHB15v9nQO1cTZLW8svezarmQgpq/3bO1
pb3uX29/c9D3u75Zvs6+eerJnPjVab1zPfT/2K52XeKSIrHx881z/P3s3z/T+qLT2fg4+1VyePMK
1Oy6y5tDqC3vl9XKNw+/bn/zcqzsKFqaNomWmm8mIJ7/WMxL2Ne1Np/UHuv69QGu0LHvLhlFrz8f
FIjOPJt2hmVJzaotfYaPUM0BiC3OoLJn7lzPaqK6lYtsWaaJwNGjZtVKtTnrKkbD655qLsoiQhWz
Ap3Tutnp5WBZbX9zOFN2RE2QyxTW5Kzafn0mtZw0y8elImGbUrxv7NeHq7k3x1xfkjq62sy/+1kz
CtThcK/Ap5ov6rey/iLUoggl6fr6u3CGBATsupeOwX8XxNyFKC7JqKg+kboDGuUgeZ14BSYlv+gx
1ky14FIke5KqRakm2kCXgEQV+pag522it+Ss/6vp7RgqkXSWgvmilSx1ZJO8Z1sX8+mQJGfb84rj
DB/q3HrRN+59qCDMFiXZtv8FBfcnZfRtVtbEjpUhlrwP1OGbc9kPX0CD5Je4RRvWGeJbNAt/r8bW
KYcp/YtPp36PXuKPgbwaw69D+iUmQF6EXGY0bIcXHS89En1ucKOULE+Li7nTudu0Bj6n6UCxhPMp
473Y9nRp6dvrOjdhfHeMJs/2ntMTDmLvaHA/rGNXVYpQo9h8QulUOwLI8jgY/1+w+/VvFewEno//
rWD3kGb01fJ/trNcH/RHuc4X/xDEL7i2SXnNsuy3dhZVyXMc13ZNVXfD6fK2XOe4hut4hucJV1by
/nS3WP9w8BjaKM0FIzNMh/9JuQ4Cxbt6HSuoCJq+b/AyDIun++d6XTOkXjE5Rn2GPXMBRA55ZMal
7dJnQ0lOIu2yrSbQVFU6QbGW2U9w+bD70r8kMKHIuxHCL6idQsOqOUlJQd1JQ4cQN36gaWdd8LMD
LVU0YWPte/MmGov40uNW0wFM0aOGq9l036ca2cXSluMml+QSGOwSKwOjPSW2xvfOi5X7/HrDYYfu
Qsfi4rjnyrFfaEaCEqQtvMEP7mBDn9yzmlsnIFgnk8rhTOAwOBbtpDaZoUECm5qtx9I9p3nYHkot
ffGzmZL7HP4xQdVjnulgE6pmu9ZGLaZ5ThL1Aqpr3VltUJNYPkLNqaOoOXA7LWxiCmcQiXZ5g6Rj
RBzt5eF20bMcywMT3egRmy+Bc7Lhbzgz0j6/RdV3nevQpqTUIuYFrGpouN1NgII0WZbs4uW+Lomo
2lNfxy7oxFvhLUSwtg6OZiuU0cl/TkgNibdA2TAepAHY/SAe7N3g03U2bbO6xE58Wwdkk7X3uUMn
uG7N5Fik3NknTf5ojt4Pp5LaHtw1e0fPvmRLjgAvrr55HtQWf3afghGlpB45HpwGKdkEYoi0CaY5
jfjeI+3WGrLDQCrA1vCn5VQ6+S09VFygTe/S2a3NuxA2+B0ocRCCaRfwsYWODjciOenRjDnWgwCC
sGbaVL0R3Wrzb6swirvBz5DoLvnd2BYkQotLk1g9BN8eJpWJhoLmZzw5yabQdfOu1lg0GpSull1a
dxU4SGhBCFfiDK038YFT6s/0pcF/NnarEWptR3fm0PDt7JYMaqXfnkZhndqqyO8FStoN5IrhaI0h
EZ9GOhAmSKfmyB0GdCRE254eERCRj7eFG4hbi/TJEhPFxZtK+5b+vHN0veVFbUN1yKenkVwU4DRR
OziJ40nVGj0lz7qbvdm6M+Sr7troZdDM+dDEZEzJbSBDrDsnzh9mEwNYpC+fHJrdJBQByZwpzMH7
4G2NTsznYWdH39R+uEsXUj4AiDAaCznsc3/nAL1F6CTFWUmCu6J12n9aNzZfAcXcxx3qtiyN8otm
+vpp1pqDWYTdufFLxqw8OXR0OatWrpOC5E4tpyqp604HwotbeEPwzAnMFrVkyrFiqmPemRYXba4Z
Ei8aQ99unhY7/DTFS8gZSpgXpINTyHXanvix1JbzmIXkZKLrOFMXIcctHO6t1J/OPUCtjd81KPjq
mBsJpxCAhKbHlKLeuUo8cz94+TelyByl9LT0YSQqVWY5SuGPmq0QADZGWtISrgD8/sg8tLMwOsaz
KScjtmqb/5znEydfUMc753Lo3pDm1NL4OKlVflPj9jXQqjUW6S2cEgrqIKOziasBTxsjw41eElbW
1GlHl6RGsZfKwkTmJD9SoD9ID+h4KGmmGs+rObVu8gjHSDP72BrY3dvAs3eL4ZzyzolP1eATzYB8
ZeMG/qvVyPtBWVtQL2nJw1cjboz99ZPsRzJ2GE1v6ZA0ZwKvQLZO42kGUL4z7QXPHRBTwlrozU58
sXHmR8DOOoJOrLAE7KeUw+vgt9Nr58YJDqrGgetLP3eJlZ+seDzodniKi/qYAXQ85BrFyCHpPlkL
yWS1500Hsyw+OlJ1GQ9URnPo1UDV6I5os46osORm2uksfzfGYNxJXqGd3lJ3DotbApuigx1rPwtr
8EHib42+sE80Rjaqygb+hkuFmlW1oqtSU97BjeTZWZ5M/S2lYEwpNdUXQPEd1VzLPXGn99VBqTRj
2SNy7JjLlVLyBnCXSG8j11iVBHK3A+aVdONZaxD+Cbin8DqaaRd2YG3Mwfxhuq6+t+mCH6ylfUKM
HZzrsbVOPcTc9qvd/goNnA51Hs4MHeTNK855iS4pfGS/k4FoP/Kc3zGix73aMwMGjODDJ3pQ7g1a
CqxcQMgVWSt7N0+qkzea8cm2ukMz3+A/9OhuoT/acDrceyDjwU6Lz2b2PIJTvXn33tXiEOu0tNIl
vJvbyLt+DG0CewKhxFW6qj6Zq5h7cm4zc/4+Fga3roljnQW9JhCwODbLxdfPZh67sCSjLXzvc5vK
L2hql7tlJqKgMf1+DyiTbA/SFc7L/eSifXc049B2JLB5RQOJHwQIcDfc986U7Xs/MYgz1ijTyzoh
JUY3psaXSCmvrh+qibHCjA/vrA/RBx0u8KGnEoiJFjRJNeGQ0O1hV9cLH7icLJPk+5SFTjiKnREW
s3USv7pBJwDxlPZhnhDIm8bBKaOFeaJX9q+rJ+3SP+lh0x3U6W1Vaq+LqjyWx1q/CdGj7qISkj5f
M+L3+PWHusHZQM2qiefbaB8Dl5BZhDtIADwg3QbpH1MwntWkM/r2CLXreg7KF07pUQfjEE0nQZJQ
rEiY2ndC/3Yty8nzrXot7xYXlLnHwskPjiw5u/7WgIR4cwWfDjWA+MXLPrc2yaZDN+pnNWk18nTb
nE+kBNl1a7h1DajC/g32nxhoGE8XEx3kUlTTySw+aoFDhl8hv5mRCPelKVGc6rfpqxKucJocAWhM
TLIaMAa1dlPZWLAjeg5j+DWr0z2QW6qB9XhocaASnGWll75sU/A2f4r2r3r9Vb+vtqybqckxPrZu
lLZ/Xa3mkkBU6GK/WeDgQFQnNvBhznVyaS23r4vXOWQ+Nxb5rH3thLSi5c44YBgGq8+xsp1yuCR1
SVqZa6NSxmpiFhMitUy/TQZ3ucWVfDNUmncM3XxGgFf8inOGdIZmGWeAdcvB8H3oFFSSlFlBzSmT
xtXQsPo11n3+bp1LztK21MIU/tCfjg41hyy6ORlE1q3r3z1ebViNEzjKNRr4FtFZ8qdXVXk8PqjZ
unHwi3kTNAazhNgxcULvpxIYok6ihVVyWvzrErouqrlhARi6UZvVsrrMros5NuB8WOZzN0HoLwyd
vCBZb1VlxEb1u9UyysXqZAtvN+TSpRkZDKjVxNMn1G5e13unoR6hwlc9UEkmk+siZeeKvM2cGDa/
QV5eYLoeV2RO0Ve/EvlnQXuKhzQ4znjP+/qkag+QA+kaXcsQ78oSbza9mY37BA+bKlmoRxX7Xqcs
sLicffZqXK8YXGpOTfpch5ypZqvUWZqLmmXUUucnNava10bklPlJzc6wqtLNehSztWlXuNOQQSZH
aV/WjAU2hqrNXA/+ds16yHfahqk1vZve3arV7/aKlL9HbbnOqme/vhC1q1qOFUJaLV+fcT2UnmBY
Nn1sZhfXnTlByNsw9W7evYrry143r0f/N9aV+SVxa70ZaLAFWOtnHPrpNsbaaDq7et/CIoeBM3+c
CoBTSzyaOyxd9yLRl103ImQYluIliT0c3n71kuK04mZ2sQ9FowvEC+5jm07VF4bCv7lFf6WHXO8X
YAW7epFRsia7G6Xkc5uIaeM2+jTZhb7rkzQ4wyfYiAjSVB4gz2xbZyYQSfKMyu6jVcZcaShbbRau
KLjNho/L6I27vtY/OyWsiA4Gpju4FwQ4SEdR8CUmEPtUvk3ojVB1+/aAt5ALjHvowNfta+5Pt1OX
NPwWiKJI2gI1L9KPY1V0vwKHnAtvGoNtpA9fzW4i3dv54iVQBlxSf/YzSGHRNId5Mr5ZWlZvhgMw
254bbVQni6NZpCQ555yfyylt03Ok8bllrbiUZddz6ou/Rh4xMlH0c5y/Z35wTJCSb4YE8V5YRJ+7
gTA014puRM2AFPnjObTIYOmqB6MiNyqG3goVq//pBMRM6b5NICQVicQpMLEwcuub7rPmArDSdg2k
222Vz1xbeSgpY/NzOtEjSA82IOJNW6HkFJmzjzLrO8rLJ5/SxMuQf9f7Yd9zy/Uw99lrDjBUr5t0
Z8X6Yz27ZLBIOQlzzTYbC0Ycoodv5XxbfE/ficJvb8qUoDVdooMTC+Euo+zj1NT8Z6GqYj2R0XPC
P/pe96ovLRLYJnxpJzzOKXKYLYWTblcxfNyTi3CEjuFsptzeT40gm6yCfAlT7jXhm34GBMLrF8Ny
0KP44zIZnwJAHNyRaErufaYpR2PRkY3U4DzqBWHp1WSdxtD44I2NOFpZeRPltXiOhfcBK+39SG4e
/KkUKIYRPvRtcuyAXEHJ1PY+5YwdCu3sGBPCp411tQ/z/raAzv1TG9pb/uptk0ILxSpTbqOYE1wr
DJhxEafJmHsr2NC7pET9AZL+bC/6gx83+k0adg3+w+RWH+b5wZ+1FFxldo/0EZ4g31cDd9BWVM5x
qAkQK7N2L8aZL2e/WIfJhMHb++OjmYitCEV9brvuuynHlp7uTjdj9VkTHqdVwuEyq2p2ifC2dg5b
oiiQk3pLiedrwFpsEuRzEeZgHevBfcaKksz6gbggqC12+qW27O92az8L0DNfqrb8XHGK2s5DqkMY
o3gNBLSRUQDDna7fxS0xCO6EEECYJUCFgRYeMXJB0Ez3ZbETDlnJgIyfnLJHI1781pf4Qzm3zoUz
K3FEEee+j+5tTVrUM6kKN3U4CQpY2k+iDV+KODhkUXRC7xptnMRryVBzOhR25LXNKZRkGsg/AzgI
u0D4H2yXbmt96ZNWHIXAClsj19jAF0HGpAEAc0TAzw2SPFUtbvO8/ajBviPbh5gus9yMQf+Lm1zk
whMaroCTU5kP7R6/8zHuIbHlrX/OvWg6lHZyXwdGtyeZ+VtJdhN1fMKJo6yhw8qZzyW2Z9NR9zGr
ojmkETRNIki3jZNgT8tOxN5+qFwNCU8HwMy1/X1Xi0uqu/WTNglrk4AKPbhp+3PsJBWcc9RWBwC9
xyyBSmBiFN3hJknGx3CwnEPvHEmM/Tj2KVUpB3aaZ+o/Y8e82LNlQo+LX5cx2wqP3NbAhAPV8v06
FP5wF5jNi9XYI0F8cwFtlQ/afBmGDGcinX3Pb9wT2J/CpiEpqlfKFLynQefTMdKv+L5PCyRxgL4I
3cr0JxmUxFcsUXZMxNRtImHlHyBYHHzf33mGARvcvW2t3MGtmz0Ps4G6WjhIUsIOEl9Fsgfq9x0e
xm4foXDfxxhHwvHbJC1xy/ipC7Mz9SsJ3Mw++PHwSZulA8pM6VFEF9zND4XpfB+KQ5dxqond5OwP
jkWMGTwXFyvRpP8eo0rfjcbw26ONk0aDTlHOHQ7FwtcvrtwNpczl3pAfUOFF6SHDyB1NgJW9VJAk
S3zXtk+rYldZJBz63B/tpj7+XpH/TTdln/TDcUz7jjth2EYhQ0+PS1V2zPz+LrNQy1t+KOO8SAPQ
C+PnXITVJom/CFEXO1Tw0AHb4TsSL3i9fsXvIgWDE+HZRL+5M7+RQWfSVU/dE3Uo6CdbMiHFfdgS
NUKrle/GDDzY3TpdE2793CHgnaBAYd8teXCP6Zvy9Uj0lQj6r8JKz+RTeodmtC+94zj3RhHdoRIC
E+YjIcR9dk+9GTlJ3k0M0fxiR56tiR4MH2RmnLgK13u/wy7qxijxEzxuUQKQL+mc/QBqdxdhct+M
Q0k2zpg+OTE2x5YauxXhhjKFvkv4j7Rt9oKbaaKVZf4yy8fQpgwlSpIOJzFzKnxxUvPSvlZR8kmA
be/8uD5PQd9sjWVIbxiu3s8ySnMJowdQonciMoqjXT3khfHoLU23K/ykPgxAHuFil1tASMbNLDgZ
R0F96AfrU1eTqdVHXJcpIDwLDRE9kS2bNK70pyrE9YlWzqLMoz2LkpSEvJeuCbLc+45U5wjPAvRs
KICRTwxw1z6mDQtuLL8Qy22s549TiXsy4V+WEwI5hzNnB9LF94brXjRg6jdlWdknQYxbkGz9IEsf
uPMjQ9N1P1UoPHtsMm4M5LkcxHcB292oaNCJON4iyzbxEVMLBNG6JxY03RC3VpziLvhhRNPHHh8W
ID9SpbKgAbBXTxF1yRY/Ss0d7GA+G7Z1tsPkfsGKYWpWt9cjt99XbRLuDKJZxVB8z0oIhHbdIM4l
gZHiL0l0tvcaJENMEZVbQMtvH7A35xiOwZpa7jHxhn1I+PcvxhxU8QVivc+NVjz7iI82hohnSsLV
ox6fx6I8joWbnc0k5vZJ14EpmuSU9+Mzo1wu1PzqAAZxhrM9yp60/ycR0u815o8ICD6UZpvejkRz
EdJDlayAIip8OGUMQ5b82WbUuUuhkBoepsPZqp6MWDcuWgchtNAubdL5G6OpevQqJrnkS109+UND
rRkz4RJa43YJKzyudXmhJB7VWEmKxsX7r33RXCpwLWOvbSpmAD2pBzh/Lh7D2HcfyEedutL/xukI
7hQ384eqM3wcu5NxPzRIUHX97JPBuI8NsqTrASB6n8V0YMY9KbUWCSLzcyXm6dG1iDnUCejbUQOP
tz1UIZoBZXMSTpKAJzuZqEzCIi8vc5v+dmF2gZOki6D3xY8yET8J1JjBQvW4mrm1Av+qTw8j6cLp
+LHglvBolsRQOlkPa0onbov0j5MleRCj4esE30y3UVqbD4tn3zgYwb1sxP2VM9a1h7Qhnohrn93e
pyJqGHtN4wZQxbjFuAW2inioI+7YHfGdzQ1cCAj8pANtu6yKsQMCnCAdozNj51DSueHa8R2HVHVQ
Bs/YJFbWboPbpERS7gTR77i9SwAl5FxfuY0kxTyvni3ng+sbxsegIcw6HNuD70GEBNZi1/XXdqBw
3nfmizD/m73zaG4cWLPsL8IL+AS29JREUo5yG4RKJcF7ZML8+jmp1z2vTUR3zH42CklVpRJJEJn5
3XPvZXMfCuehjL1XYlM2DPAerAA3FpF0QFXWEm+mnswls14ea5sU2al0aEPkGZ8TY2DiAxuUwTYW
062SOclqwmSYPD1KH+LMqMdyI6YbIZNs7Zb2/YDQuR7M6YuSNpyQwZiCoPEtIzKildktL4HQ54KI
IAQH56QbkcIwGvQoxShzVrMMG9HQmUAOdJDauKGwZVczq804FM9z2U1rAY3vVIL0+lL4nMeCni5Z
A3ypJf+i/baTcti1XjRthlwCAIeHutO5GUJbiJO6OVgRARiZaJptEWZ0gRBVlMmM9LYS0xn/c1F7
zTqkvzYZnYtJ4jC7rnzbpPTR5ykYepbKD8m9f+1IyOAk99+7IZPc8CiNrF3Bm0l++tPwnMvwgYiB
7dQuzBgsutyiZdsBbK6cGStnVfLo7PBVlVm6olicvisy5OVC62qWzNgwqVVhkAZKTzEZEhMjfQZA
ZRDCrhr6UWIf97JLRJeYMvdjX6qb+lal6R8vFST9dg4lIvbLmI0/3cKq5E3ezo/VtztTHZzrFxD7
LK8ZxzaXZPqym3djWF8pkCCttaQshDCWRqhvWU5XO4mPdewSMNwD1ifzkdRDW7dsPlIUd0qM6TmH
ifcLY7gZPJrua4/cUvLisT+vvIA3ZD3ROqKc6VQTBVNHeDAm8WkvVBo1I61pS2PHhIQiNMdl2a+Y
k1l30qTt0vfb6XZwz0hDMc4B7AHJUl7NHNP8QukQL5kDJjNfOLswCfKM24E9KXfhkHGNOciXpXLq
M6cUW8cY9QtPWTNHdNd17m6mSxLd9ieRi/4jBo+xzaXtu1fuEn9bxDO6hp29peKWN0ZirwYiBFeR
F2xYn+M7hUNqCeOAJnOe6HhAWqB0dhsa7QsondptMiMOHnn3jF6Tc0qJyPYNEPSK9K+5JMtK0PNV
z+t+XlyMtj1xf+kf0XkM/bgme4EvdUKuJs9M/OY3bgwKg4i/qX/oRszXSTIfknT+A5pDf4WixjjS
v4CpqoOVdBLrN0SJ8SZjihdZXM/sEV6dwXnqbHXvVMZDYKWXMONVKrOYUWo5fjm6InlgfeIg30qH
ZNo0ucYiookYk7FDvcxNQqcozpGEE3IS34d2be2TMmHfl1AjJoml3KqwJFdocJkwc1ebLVvnQDEp
1TW6Nrt3qRuxeSoY6ZlkXtBks55oKlgls656nWu5SgPXusuZMKQexEwhxk+n7d8Dqasv/AmNjCK8
YsxeqP9LbOs9LjN6PukwpQKY1Xlw16my+rMVrERhIJRM/sl2hHdLWyxLpoxW4BSEWJm3TJ+As9uw
OBQ9hQeUiK9dKa/p7EWnbrwpAoodlG3/qSVBHrlUhAhzjOez8XFuxM4a6BtSef4TdujTRmvSpA07
T75mvE1EwV7TGWceEa6acrCYJM4Cw2Rd76T3ONXGVY4/YcLU27euo9fKdREEH4Z3JYCUVc7Bh+rW
NLnR68aVhdAtuQOImP+/K0glRvw6Jo04e43Zrpc6xiA+k/on2aniu2LnkKfrqSaC0iI7wiAMcl0G
/X2CuWrV5i63h+w+xFsbS/OPFUfdfuZXWBNswW0Yj6JD2niLZm6xHe1C86TPqNSgUmVPjy9vSB7S
ZE6vUlKY65vWLjNsex3HpMk0xCWumoCmEhq0DR2zHsbN1lrCa953P0NZk2CPyFCmF1XV1NBeWRHY
8rbpSzKGwcZOg3WeFuzOjTcnTcKV7L35JNIvlypqr1y8Y7t07oo2m61aQKvt1jmZvXGFy0Il9ulb
VBTSWy9lJMlzIoc5qpdqYw3Jl0Hp067NDxOn+/VQNs8smienWR5EzOVZbh39Oll5Fq5H5fAYC55A
1dq0gcZcLWaiYzFTe4sXmL1Z+OiM1nudFeEuBH9xiJPO/IxWZfGUMIAmReGUeyAGRYT7JE7umcdR
4Drm98JDPgWzIE7p2Z+zZ0ymj9OUPsTpfKTc5Tz0JVFcZy+332seQqTIP2y/moTDxmjc997C5WXc
TWkDb7OInT6YLuDQvHHZ0MbWxcnjTztyMNNLa0XD+15m7U+WiI60jJYIjiHYecY1COdD45knBQy4
6lKMzjVhZ2uv9T/cRT3YvFpO5G4ntoOJ+xQsy3PrTtnBegdUdQo2iJxK1yJT5W4ouWI6t6qJEeo2
wxJuU7P7WIT48MuWEYJ1Mq3yR/bhhyPln6r6M/aRwHtD5IoZXZGRHlqDSEq/+rH5ZYul+YmT/Knw
6udKOYSzViFpPJX4E3I97/tcvldssFdLyi0pa+d85Qz1Z5F1x64TT1WKROQWDAqmoztXm8JunjyP
mMDefBVWj5G43CUTUnEdRA/BtDBZpq43D/KHMH4ZXXmxe+MuGbKjNIuvxkRV6oRxWxhyBzJCnEmc
uLuO3jICL+lIorT+1UjvmyV9z4f+u4wJJu1AmZpGZ+MHJ1yFdB8nl0jXhRvOSSjvx7NKKiFdPayy
nbOit3VNjyBTJHbaSbOlLOgmGl4dtz8k8Vs3xcaxHOYHg+KCQpgQaOnjkv4zs/7/p1P/Lw5cx7Hc
/zGd+vmbKJH/aL79t3/x7zSf8w/PxGFiguDZjsv68R/Mt/4/fMe2BYWw9r85bP+d5vP/4YacuwLL
5NonyPRfNJ/t/SNwCEcKXNNk8wsn9/9C8+Gx/S8p6JZle64dhMJ2LdN3QBH/M81nDoah2ro2j27W
6YwG9dQqAvWHmFr3WvgnPyTZyY6aRxJBOpL/5ruKEOR0IWZl5q/YRXPnMK5Hy+CeEXSPjld+dn1c
caQRiLoLTR3qOWTYxd0neWi84GkkG6mr2WUni8etK5Hco9xrbvhc5qbd33lO91mZcmO4LbPydjOl
9oXE7ZWTomlmdbuSTXTogmInZP+KnRNnQEKBaRNkq6j1HlqnP3vdFHA8Q4aQ4ZSy6Dr3xA72NDQu
+zFgiD8Nt7YkZQff5rozvrIwjHfMSyiI6KjRYAdnC8tm18EOv7DK7SKOMFMmhIDVbDka76UlX/Q9
jViekQdW7Q0jfe7J0VuPwtW2z2S1tCMHkXSy92Y8rxtJQ1DUf7SBtZOde0dcNUiMnVBow/Oxdkah
biwmFOzhMJC15W09GvwCNua4RsX2ia4rGjGz4J9f/VJvv9+3Ot85FoyPA+Fa52Xmea7qNKTqJEZq
sN3+zvQs8GDD8TfzBOJn+6FxqZg03EfOEt/XEGcVRte7ZXY44BTDtAm91ryPFwqPg1LCpugvZR21
9yj4uZmyw7OpaEi91H0WqrdvagHD5pUqOSkqfuOoMthUx81OxqlaCyMgCEh/6ILZuDR2/aScP2U4
sWdZxGCvgsLnkBHX8pZDzr5xS75ndu3WiHiVCcdgQO+UdJUveU/HHhgbjVC2lVCqJJy14PJeMyEO
7hiJiLtu1mXzBFd6ahJ34VjTn8zPoSFPJfdTJ9JzygyX3BWyHLAUS/I97GmPFHMf+qZx8vNZPvVz
mqDRIuRK4Q1PVee5D5Z5Bg1KXKu7mkbNB/MjdhYKy/UXttftCCFRLNpMmcbMv6oyWGWVkb6ZjFFv
6QVc1rnfZ29LQ5r0bHr+Nuudt6nu5+fIGV4UQQ1/srFs4ddc90H5kXXDaXvaJpGJZwlDGOmT/VkQ
Ifnd+gYX8NScyTMn6LpgA2aaMT7zSnrPtu+cQz8bqNwayTnr7KfJqOe/QVse47GRRMYjllmGn7zX
I2/xItx3uUuLXTD5j8mYZx9s24zVaNXB00yN4zY2BU0To09BS0UPe5HR2dnyOj8sUQUcmQfeR7DE
xwZV+4+iXSRigBxOw3jtRb0ckmQydkHv9G/5Um+LyLcvHLTJURpZ/yaDlvtwHuOXPA9cTk+1uw0m
FtgydwhF8WKTSTZ/Go723pJuTpiyCA55I+dX0Vuvc27U973r0MDX9fkxiKic8khE/Vt+GlYTPRKQ
Rmtd0N7STRSe+6lMVzHZA3jFU1KuLTtdu1XfPCe+3HsZ/3UBBrdts0U9B1HX3/jKvoa2e3KbIv6k
0bSFR3UJf7KIk0/yZFjb5eSuAt5st23jiBuigjpuFOH0VBvj9FTZ9kF6IcVUPbnl7P6mJ+yREDTp
bG1//wa5OOGhQ/haqYRoJLCNh7wT0wOAzniq0vTmX9/itcz3jDsAbX1z1U9V82o2TrnHSmZsf78k
hQW0NaGPqiwJCx9V8epZ+SWq8/7BI+rkOtdUa+fjh48Z8zS2SfXcV8U5rfr48vvVFI/Mx5OCdi7e
ExOdUs/cgRjSlnN8N6e5+Vqa8SboPO95nkZ5z9HzhWqNjTD94rG27IJu72pfjXRmuP7sbcnmL09u
NxUnA/C4dhiYBDHpZ2BTTkqq/7NrOxzt0wDwWETeUwO2s5qLqP1Owr1sM3VHzpi9ISklXC8kpp8q
yMYLrx9crVLJnuTf6kDi+0vsGv0TkaDlrWS53JRR2uyY1SDv+M6Fk3X6NwisC5FVxte0k5Z/LEQ8
o+yhXcmwMNe/XxK4noBqytY+dr0r3gquKiw1+auL6HIrFk9RG1oGb2O4gBRyeTGTb5yt8OP6TW5Z
8rs3k9DP2yJlZGw1ww8zc//R9q1LM5bqBU2bKp/UKo9E2nsIOT3ST2xEDxVM7oo0ixr7pIB2VnQF
dHNPjIvJW7itwKElZ2QCbLroQBlu8yJqXhQowfR2SqtzVDfhZVxkuabjPL7hV86ukGcUlhXzG530
3c6iVvCpNGv5EKhylbpm8tSOLvfqyAdxqevizs6Gu7wN1L2bNwZv84zAGBIhsrQGVDRkep16ZthE
DvfHpk3Tqw1pytadR/T7p4zkRG6wIyiXYxybnJl90S33ni8frHiRt//8nv6yUlm9bUrzJWJodwr0
h9/Pxorfh2KAZDtMubqdhK1ufz+DgY3pGGyY3CURqE7M6ksNJKNG8sU2ARMHKltssjrRIFdlWLa0
5o4H1L4fUhetfahkQ8OBQySQdtG5fnGTVlG8swIdvciTwPUTHBwCm9dc+A7s7LtD9NwxT+NDQufE
sazT3WxkLOwMZbDdieiuiXRo+5Cd4fzzjvrWoXwwuMuuZJxbO8P/thY2RC6Lwr40F1B0u29vVd7Q
ipWaT2OUZmsri6zD4kT+RlCjQCVZc3Sc9j0Oyf+JCdSeVD4ewIL/cBNemDkY4SWe3X6F5vvaErB+
Ui4KUEvSrWQILzzWB5n7Yt3M5BAV8NSYIzjsDPy3yCnCdYcbR3wJTpD0/XJHzdcj8WDMhqYHywOL
7rv2J0qtNSd0c9P6JgWog3VvDDqCxVZ/nYkCsg4KpBRWuhsMr13VbtYegky4a8/t3+hjw7ghPRZS
2i6EP1HXlDbksiSYQ8PmK4YVWfFuJeEKYJ53Teg51WoGWQ7T8MVp7S+rNE6DMKlDjaa1dN+DJtmP
VvAgawzVWTF+C4mlqiVzhSmTf41l/0Kq8L73I3/fSsYizfydNz2VtoWBtDS9elHzpWqfAoclvmWr
ITiCb8yZ3uepW41J8hAvzI68nTnSxhypCFcW7UfVX5n6XMwDfXQ0Pu9jGam12Vn7gZa0GRkFwdnr
1yqNv+ycTkWz9B50uVpbfKVZ97a48NOF2lczA7UxLRmJFKC5HL8Xz3qtB/MpEvljLcNwVyLSCXRU
KkDH+SWanW1D6XUTe4fIxhKuhgtdDTcdQyCuJkQV7B7qfuqDddDRWGsnxqNyjM987EFEzSNnXaaH
/mEWADPciVeBPT1zakRENhqmo3rQk0gGYf5CCvu0ylXxWInx2U6XcrMEpKg5Wbvh3U+2XeB/+SPO
gIC8zJGKtdb26MnKzPU0ErXjO/5dmzvoze21FgMjTtZ6B3K+vbQxYl6X9Hfsn/I9dzVBJM1qsmji
I9JgU7hjTzkzOTWezdwxohsRzYfD8cqho7QSVXRrt3ymt92pyQ2mjN+AnKtzEap3Uba3zGa+Kpo4
9r0xP5u8HzdDNyIgCOdQ2svd2LTRCrFN/3DyJLAtEUY631vzaPLrw8UMAXPchpeHqMunOS8pwmMU
WAUmlIVDujmSyI5LHS6YeNTNEpsvZu2ccxNNfgqddNt62fvSMrrtSTelBpKRXZox0bUnNnLqpS+d
917/HMvy3knDpYs6GungpoJuTr5bl/eIY7RfqknHVQ8as/avogw/aCj6kwV/WQHuo67jV22IXWwZ
OPfBT1DOf1zfvrOHHpS1KukZSOV93mvKgNqy1Jg/lRMw2XS/lT9+z2l75zbffY8VkgbtO/TOo9fz
kgMifyVe+jBQmrpCqvgkgZAOj2Rm+ZqblclapLDi+BnXMuvAPvCmQ50kJzbMb9aoCAr1Hnvk7aAJ
H0Cz7+vaKZn4T+/0gZzqFptWS56eu9irukv+JpbT/l6AJWwi0gjdYjJjMtb4ly73byWdfUyQfbwq
kEyMV/r7iDAerrWKi2TxoN0dvjLGe8PK7rPG/aAPG1lbkRGCgFtPS71TvbyLe/fQ0hu97VFzCQfQ
PiOl0DbkIhAgmc91ZXmJfcktK2FMBgVgyISMYurGmuDD1dEQ7bJ8y4C+n45WgN4/G2W2xdARrdk0
BAibfn5wxvQCzzLsfUvdU1uzqumhjkJ5rA1B7KNiwln0/a6a0pNs1bQdIOn2PvVlFgGUh7n1tr1R
f2JmkkdXTBY+IsM7c97fuTFAUSexP7i+hnMDnoNwmZKTizAyAzLfiy56TmuGTjNhV2jt9Okhc7tu
8BU/Zk+BdJ78sEqf89p5jSKWdggrUHxobuUxGGSX1R+9kEuqCkl5W+xK9we9Wolb3I1M9XFwzfkO
7XTSAfUzVJAxnvo2Mx+N4jnFSIexq3E3hZO4a6kunPzcTTxzN4nVNG/aMMU3m4Q7AsIirSd4e2Mi
0FO6/ksyEFhJqOdF5HO2UyEpj2YkbnNetVuDR9oPyXF2VLxtzOJiGBCSrRdcxjHoD7EJNp6FiLRu
FwLnDcsm4Na/dgxSSTshj5wTj16SRNsloFSWTo/3NKvtm67kFF/15l9rIF8VGw9ibEiJPEl1GRvi
eVdYQ/vWU685dMF25uD/lJepWuGZ+yQVelzHNfe+D48eeBoq3OUwBJybfV78VeuYoEupeEhmeKeI
8W/bBY/4QThMdM4Leb4sl11hr4zO17O8S+9VD3PEDV4U5qmXqD5VFgW3dLaPLK9Y7qj+7eisqpqZ
UXSEaqnCdNOF6ZtXFMUOhug0VuZPMjvk2QxpdWiwGG6t1uVgHYeYssnc6nTuDP1OJMr86+vfb1JF
9prbiyBHlb/3GzdDQMl//3u/f5xBEnAao3FA/7yu4OpOGUb8lx/5+4cmchEoqHn3+yN/vzXCek8t
+MMSsNBG2ipoirlHHKL70B33veMdYfnO2cwgqRq/k5LN7DCbbww8TumRYMcecmI41v1wob/4GDD2
QQuCkpL+m5eqP3Rof4ts/m4dckXkHG360AGRH7+XPOJOUCfPLGK3ZbJuw2FiTM9ewYOLWS2u/Q0o
wpmSFqzGOtUzZVrq77KQGVUUrALKs+7axt+4KTnotaR8UQxhQgFXY3HnxCSe6w9qxpT6+9lSkEum
RmKPbYnlQ9Ls/PuHvx+SYSh3y+hd21w73u30s0wK/wavyEGNlIfm8FDFJCfMpHATWR0SQAWLsfnt
4Wnh01mudVD579cNZ/wbhHOcXA+1Z9H0SWM2A6t6xI2TcF+g7RqDTkXKHbuzxS5fC3dJdovu+mgX
7BxVkn0Q2TmslBPbt6ZyrH9+sP/vZz7zP7ZSMW/iqcxvA2Xnx5n6iMrOnooSi1bvnAmZ/Wv7zODM
p8GOXwrqp/q83AypdQq97ivpo6tIJwRFnvAJx+dmpBV8dMytbVCvYcm9ypYT1aY1XIl9FxvtFo1m
ZUtzk9Zqn04t5xnS3jj0cG1wSFmH/LJRjSqIB3Zbuhz1Rfrw20OBE3PwxXYIjY/WilkZRHUme/lv
o21IPbIuWwTyLZAmoo0IiwdpEW1bEVrfPkyxPDVVezZ0v3rK0MM0PoZo3DD7Y4vfbilBW7Uy+bAW
8+S0uGUQdRUzuohpSjcwbDDvgypsN8ljldvRwZHjOZwogTRcNlLFboFIVrvAh7fIjeaOhJp9OaFU
ytZi3bcvdpRd8nhCuc7IyOiqca84UGNKzHmYgiuYou/nWjK4rAFaOUUF4AozFX+uHb1ahtpHRsb5
YroJ7YsrOsxvRH1GAQpYl0XkJzUF4OrRMQdr5TrNT05vX0jxeDAH/a09yBvPZyIQVBx+prA+N9z4
qShnQhLUR5wjEC6Nao69VxI+1GyNQd61ZXQFbTE3pptfslYA6DSX2a2Cfee+z1FECS74MEvTTZ3d
Sy+p2AYRtZ54CVnGxFksctiXFSxa3me7sS5fIxkAiziEJKQJE1Yg48bdy1KUK9VyCmDDwaUPlN50
TwvbfTBJxOnOj50VFOw18bh5u6qLN0b7njB2CJZtxIlpVXb9F3LnDUUA0IJp9pXVJY7PnB1rDvhm
jycShD405Xbj9FycFbiPOzaHwU8ScpzcCAUr+TvPjjynuHFLp1lNuS7fC8LXLPc6eqjkc5YqjjI4
pd1qfGuLdJ0Nxffo96+WO2OaXL6GsEVxNHIQL5v4ITsaj+XyVNgdSKOJ/OySHOyZ6GfaEu8mJJvN
kqx26d2a6b5AnimRaWJk+wrZRsWNcbQGIMb+YAyvEnHHQeQZZXuEA3/MKmgpU1jn0ZLAMW3arwMk
og6pyEAyqtvsUsMssUM/FVFvgTnMDjOUc1+o7xbRKc7uHSQonH7NpmpKSmcq39mNPnc0ast2aqST
WUXxO91uX5b2ISFuoX5fohj2Jn1wfqUvhM4GMQz7dbiJ2Yr4yGQEuL26yGbeVD3Fdrnpi5E1Oqcu
vFj3yGwlcpuL7JZr/c3USlytNTk4m/fEDcnJX9w/UeZT7BjMtGcj5UGuPZVIewk3CntpfxokPxPp
r0ACFMIioxJNsK7+LOn0J+KmYCEZBkiHg2xuZqTEOWs+gPc4Y1JBqLXGpmb2r6y63JEztqb8kOz2
dGW/d1qlJALumUb3p6Kl84GG7sC41ub4oNV1iu7pZNR656iVT6zWp2CaDuF8lVoZjeeaRhK2qlFT
/QzGsDd/VVTk1I4lQCKvulpnNRFcLYTXGgF21kpshguSpW/HtO2hsCa6g75slrAGAZcr+N2xzpLd
mz9XZ+oKj8MUP2TIvr7LpmxhUiwZeyAL+8jDJEyOPBTjMg0l4e1Ui4buKdWKcoq03GqNGb+mB33N
xDdgOm29j4jRCaI06Z42baTmytR69aiVa6E17LpA6DS1rm1rhbuAyWbDs9TTg36KcT4+h0UIZMMd
IfeTna2lcq2Zz1o9r3gIyXuG3RfUsdoMWmXvs/BqT9Zp9PkCUG7baUXe19o8gTj3QfqltGbvavXe
84y3AjnfQdbnaAXqvOQvXUyf3HiFdyRuGhDg9400FFz6zQ+bjytm0HobT8Um0wxBG9xDqTtgCSHT
ds0ZCIADZmcGXPb0KjSLYGsqwQBPYCLFMgnhaFuci/z8DnmMnwWp6XDFsKKj+WraIQF7iMAfrDy5
T0frTyEoIiVZ5z62ICVskAms/7wrNUXRgVME+rhdA1jgyrbufM1cWHl45tU/qqpCztVchjGZySp2
GRvpwrw48A4za8fa1zxH5F21uj55cB4CU4bmPtT4wx73RRZPnlT1Lp2DTTRSO8K1RV+gZkeQnVhX
SDjbAMDF7CNn4idgTTj0/Xijb27bMdjl0/wY6ySGQhMqjYRVGYFWSk2v0MeRaZrFA2sZwVtoNGnP
iyZeSB4EuzBvcUouhJhz0NaFg6WcPUau7Et7hk9msEo0SQPWsaRtvUtQ1HmfxvSsgt0s1ie1Vy8z
EgxN5WjUob5DAuoYk/r0HewOwZhsfQyLd0HBPrQIIK+4VLrVpJkfD/hn0hSQ0jyQrcmgZfHw1PZi
3RIDjOy18wmnW3UekJfSZBED7phJW1BumiGx9ikAktAkUqqZJFfTSQNW5LEQwAGAS50mmHpQpg6k
aTFnQhmGL9kG2EjcZeY9F19EET7gg713waKGdgKMDM9K81IF4BQTW8+sJDhxXR3oowN1SVLWWRa0
FOwqBb9KNYfFMe9nIdF21SnOrJrVmjW1NWh+awTkYr4eHqP0D2N7wVsI1gu/fOXY7zhbWbKBwSag
MLcUvHAJibVLg+neEo8rvx8oALbrl8SlQGTgF1AJfeg49Jgh4Yq2yjq+M4DRYGxgiTWfZmtSrQVZ
a13lkVQUfrG9ucYLp9x+McB94NwCgLcJ8K0EgBtSkvnNEMYysnwOkNHO1LScBTZnaX5O9pep3PLy
3oqYedJMoYZRJ86G4gBINMjvosuv4pfJ27BZArsXmtZTmtsrNMGXaJYv01Sfqfm+VpN+KGwlA/JP
d/HbdazkjYjUqdJ0IFklPHHJxHit33F7njfeyDkdDYruyXCVAhmaeXMSMfc8TR8amkMUYfNJ/fPe
AlAcABWRLb+DxsSVxLnJyuwVpsHrNObzLm1NpvDgjh7YY6X5x9qaz3Pdf1dG6+2M3tm5zPmt5sUa
0KV9zVCOwJS6MA+yMgCxNJp9AnDplzn95nPwLfuA+T+6nmYzDeICqPNxkaBBizW/WbZlpzsF6FAk
FD5rcDlU4J7+xDPexeqzkjO9IcM21GTo4GAdQrHf9r144ED7TPnzp50HYkVzBKbWYNgPpvPekR69
jwYZr9XUffQF8y0L+yjlZxCqGL5ZnKyLh1DoRWZDMAB3PsfIT/QR79SUAE9xTeaoKVtbM7Bs2ZtD
r7nYRhOyaREcGlzvs/QmbLVGv/P9v0Q1coIRgFUUHG4i0/I3mW/pVJnsb4tkth6r7FkUHJttJgHr
jvy2lc8QkP/Z1iyv0lTvBN7rac530sSvCfobagbYAgaODajgUsIHj5oU9jUzLIGHpaaIPXDiQHPF
Aa4/lJcNgzG+Oz1CmS5bQUXRKoF5/fXeY0mK/ABaWWPLml/G+KbtlcvjrNnmWVPOTQvvbGvyeQSB
BipgM+m9RqDR7hQX+FiZEgZWQINc9V5TxxHKF5lJrBs11BTJDNat0+1hktqda0v2ts+isQXVgOZM
Jllx5vawS5H1fZBT3skoT84hEyRaUmBs7iJHOTs5scg0fjez/ljfKYe/dQJrlYTerqtxQlNcR1HP
MZ/nu2Tsx0NZLMW2cP3jSGQ5d8PuyF76oZaIPdmYnAwHtSEtpmOah2h0hXmMC/h1YPUv23fdtbCp
4gz7aG9IoPDMSSmFZovgdtMuULJmgRm6dQaUzpvOeKvh+lMN+DfNpof3NzX4b2oLgKPNAO6c2Teq
UOCAOekMqg773TzMf2ztKygwGKCeFRuzfEy186A1xCmSOfQayDSi0baus/yuitKnSI5sPAJ+M+1k
aLWnAan2kGJyyFAnV0MnHznH7qT2QVi/jgjtjQAa3C/pTW9X916FsNBwzl4ZAUEVKg5faZRjhoN9
hMwPX26Xwd8Xyl5b2o/hYswgMF5tDO3V4P/7TBT9epaS3KlL5Hi3qXcOFg8Tq0etPR/00HCP1T6Q
mYmIizHEq+hV7M3HRtCEI6py4w2S2i3tpMt89puR7/pr/hXDNvEF/1MdPO1CGbUfxdLcbN3bZBtE
iA56koMeGQvrT2XE/a1sjEuLvSUR4hpovwsVYvnFyNYeRphGO2LiGm8MxxKa3HDLLNo3AxpxxJew
BjnCUYO1ZsZi42ivDeLOysR8U3Y5Uoczgd4KxepAEL9QA6Qu9DSv9LJd8uTJCSpa0LSzp9Aen0C7
fTzDubbYf5T2AUntCKJ7+5piEVq0V8hFdDwqq6nXXThuF2b+O7Mvh01ULfeFcXaNodpz3Z2c3DgD
FUB+YEuytT9p1k4lqT1LHualFhNT8MZAH84OBm8+OtrnNMaej+2bpcf8dkY1sSkoXnSpn54FoTjI
T3qKboifggrBRqW0nyrMeSUXZ2LnGpQ+YDvxLajRr8om1meqnN0MWg/cQtEWZi2lXVuJ9m/l2snl
aE8XAdnnRLu8eu33sjF+lV0hzkaOhzrzgKAwh3mYxFLtFpsbfGMmBjLPO5EIrAtTOYloh5lvr3Nb
BjC/QYUlOtmifLjnQsn1SCFqH/gHUZaYnxCXjTX1aP1m0H42lttbpR1uDVY3X3vePO1+c9Qb9/YG
fdL6a/XY/TKBU6B08MyVmOfKPZXgm7FLDpFR9Zx52f9CKu9D7bojhHjGhBdpN16rfXlolvgKbbTR
ULv2rJw7tod9p1MMvj0/ZH2OovlMDwBxLLRdUxmE5w1H+RrU5OCK/ie2KDq18h+37oJNwysSaB+h
36Y3UjsLx2onEvfPTOpD6Bk3tpVtI+1EDLAkDnX2RCMEyQtjRlbweJ15NLYaPub0c6Boe1vAoWwT
k1JwX1Q7t6poe5lNLnU16pcpexy0P7KE/9F+yQjjZMWrxnG/fMq1p7LR7kqlfZYDhktbOy9NLJgR
VkywiXeJ/L7qc25EYdt/0tlHUgOWi0X8H8bOYzd2ZcmiX0SA3kzLe3k7IeQOPZl0SfP1vbJOo/X6
4jbQE0EqlVOJTEZG7L32Lo8k8+6q+sOg6nkmLkbJam26tosw6p89Yzy3kx9uwol23SALMARk2fdJ
/uEqB6mK7gqwlIbKW0owGf4z7KbS3cbKfVphQ52m+hIEnbtAgbRDWAPPBjTlcsCytfWxsWbKz8o4
2FrkOh7XHrNrolyvBfbX+uqDNcyHrtvBrMYyG+spF+3whcFUs6FZwf8GN62tfLVZKxp03tPKpqMB
5Kx4d32vW1fqsqR8uSUG3VQ5dXssu0J5dzWumI5y8woXuXJVtD+M4ip2HwivAAcsJH06jDf5ISLv
1h2ZbA8Mu+ho2ktXcsDx1KwMyk/cHF3lLtawGWvKb1xhPEbaxSZKeZFNd+q2k0U8MuOrmPNY21ZY
l3XDeJ6xMjfK09xibm6Uy9k/+Y+G8j23EU63KnXpd0YPrvXj5ml7i1/8Lurrblklq3CMx8s4Y2FW
O64WL5Y1OGj63Xla6vU5nAt5rrq22foWaNTEj3Qszzi1ayzbjvJuu5i4G8zcFabuqMDdbSufN6ua
9O4dGqxbS/nAkUbVTHIoOCvlEneVXzzDOE6bCUSb8pJHjr8fxUvWzuM+VPRh3ak/Ma3WhwIfYB/2
t52wOhYGSsyqp+EjGq1ZNx0K/MjZxh0SyUl522tM7iVm91C53g3lfzcwwucRjvhQeeNdTPI0Duhh
45pvcM8rF72u/PSdjbM+SfDYd8pt3yrfPW4wCuyhPVXKkx9jzqd3Kdapi11f+fZD5eDXsfL3ytNP
c2Q7OuGF3EiuWRaHgS/TyzS5D0YVWvc2aIBggBEwAgtIFDVgVPyACZBApYgCJWgByWD/YPjBWVPU
AR38gEGH0FE8gkyRCTLFKDAVrEBRCybFL5gAGRBv4i4q0Aa1YhwYinaQFaJcou/KjoGePBuKiRAC
R2gVJQFzxbJU3IRJERRCUAqZYioYiq7ARlguHEVcQAdCJrP7nisWQ6GoDMzem6VIGAPx3cQ1TL9t
6yJj1036JFgHqfgOBqCHofgMFfchBwAB/fnTAQjRKTJEkEsy1sN1VgebPh7ucw4FFLVds9Kuu19t
FYKZ6BRuooY7kQCgIJaqYGRqOtua67JO4pQbFRSmgaeiwsXN0JlcKUlfrgSehjrCiQrrIgZ6MSj6
RaY4GAVAjFHtOL8TRcnA7PomFDejoF2d/CVpZIeCg3pn+fZBV7QNS3E3BkXgaNaehdBtiuZ3i83w
CKjDVcQOvVKu7u4Vm3uyDrLujRDdECsuUxMq5J+hgfyRKQZI0EEDCXBQcjsFcq9YIZ4Hqo3jdVYU
EQchSa7DFcnQ6y+jBNZIDHTEBz4iWGw8RSORtf6iU92vPEAlioG1qFWb2FYUkx6cSXHlmrQQTkrF
OnFiqCcei5NUHJRJEVFS0Chg9oulqWgpwoSb0iiCiq5YKmhJ6nVkTR8NmJVO8VZMwCtEV9hbICrO
JhfcHeHKc6Y4LQPAll6RW2yrn1e5V12kXtPjNedx6YvhUZdy3uElU/hli1vqsAUIw4hqHwf4RwGo
xMcrFU5XMKrrd9ckh//HbVgOuB7+3vGKlPt9GkEptHTrGOCNodg31zte74MvEKHd9Wf6+P60/H3F
vyCu68/JlbhzfcB/fPv7/H9/47DYmP7+/3wXf9/k31fkegdn6D9viexQIRzAWB/dxuL4KMb/Trv+
+0aur2ZewUO/LyyuYKLrXesrruj67d8nv377+yzX74B1AD6SHKT7QL5HiiblE1C2L1VuxxU9/Qta
v5Le/3EbphXMKr/3SRFZ0VVTTPjrPa/fXQnVv7e1EL3wj9u76+1/n+H6278P/rfH/eNpHJV5Mqv0
E8NVQSiJykRhIHbz+0ZqU2MCcX2u//j2L5j+99lKlcJijs5T9pdSCENj4/f6DWchjiL1JVVUs/ia
Q/O/b/u9y/W7svNOXlYGm3/cfn389bbrk/z+OFOFsvchyun6299f/L7Y723Xu+RXRNu/Pdf1tn88
zfXHoKvrhaEIVHRAtr/P9/fPvf58fbmyFykB8v/7L/x7p3972utjsjkAltuLrVu53aEF7LIybE2y
++JHT6U0OerLP37Ux460pX/8eoA2q8JDAtVxueYvqee4PvL65R+36ZUMF9ZoO8vfV/jHy/w+9h8v
9W/3IzWU9/T7XOgL60NzmK83Xx9g/w1t+p93dX3S//j9P17kX3+tBYXYTYAh//Uj+Lf39a9Pc73j
73u93ud6W4yCbD141g+OfHuJzhcZofE3EK1j9GEUFtlaUTckm7/LxWA9a05LRMk5NsXTdTWoFPcr
TskdgNDhATpV3YdibapEL5SvcuOqlK+A5ikn3Een8r+Y/jbHSWWCOeo7unWNzRbbFWup0sP4my9m
RutMJ1hMVwljAVFjsFUfa5U95qoUMg+M3GIkmAz1QrQRobxpjersqOyysKdmbokzm4g1s4k3A2ID
NDTt2Hswh6UHWCu57rTSfUivJVTMbWHo38QKPRoCkHVcI4ooxgpxUeMsJiNM1iYQu02UnYuqhkuR
QHEuZxGfXFRQ50jNYSqSoIepuBQGWgCG2A5BqiWCAEphpuhibYNIvhN1vx/1CSrXMOt3NuzwHViw
heWyXR29F0oTtjZdZiBhp9Ax/TYi0lxVYszAZcFWn890VbFXYad3Y5uGu2Tmo61DrWOWSz8GUwtC
//nJsvN9KcQZla6AWma/1UN9qAiTxrIuk7XDtZ0K5URQNG3PmLYbO/Zq1Zb7Ke5PdCXYY6S0ATW9
aldRaix0iylAiGt4M9R8dk5n7UIQ0Y8RM0Sc4eBeCVteCTbmrT/dZHL803p8ML4M3pipMx6VwSma
snSZ5DxPmeoHQ4hxy+zsZEo9RvREStjUxC+1/JOGFJC6TkUwzo5PNMjC00S360zG31rjbxPb5ZO2
aaeLdrDX1MbP1JLjpq11qFFd++0lt0XE0B5dII91aSVvLW2a7k0tQtUyaFTmACi9MHtvZRADVEXY
JDQaBKKPmw087mFrd/nGR6OxNm3+8Ahd4y7z78YkaHZ+y5seVdBBhBWAtHv+0WJjxXA3mUFaCz/y
dcYGnEudyc4+1v50YTGvmvGsjiAzdbszCb8/jLApk1vGA7X93mleeKnM/qsuzHFpcvotkQFCapmQ
ysUxwAgbTjv7Ke/EmGIAkxYsSLYZVznyLcsmdGXOdPTO3cRQpGC2iPLlJUwyxPwuOMQS4dVUYHz0
eS0XJdmq7OBq96OcDk3voKPTNkDVw7vJICGw9j9FThpWpEcfk9Q2BHNry8GgLjOsM/2E+BiXWLmC
+FtTytdqjOlrj/NrUE866pOdof14QYn4JLGSvWXoBCKn+t3chdjMp3wVxvJxMnz8acEJzHgBxZfO
ayYb6LbZV1YbpGTVFMY0HsVG85+vLDonLUJcUmWvMC/0Qoh3nTmll0M30BQ3jJtopDsBIGHf6x8O
KazEI3sg4ZqHNqufENND16BT6QbizejkhRkaZlTwunknnys9tJZ2m9IZD3U86Jlkv2GM+gKCSYh8
inFH6sWwKeFXyNq4d1P7WUtpimJby3P2SG1R66syhRPkGxHpav3OsBBc5vn0EgXyI4zqhqlx9Z3O
r7OZDcjU4i89iZndm7Ac4ieJ++BYJp2xGY6BsdFdGXx0Y++vaFeNE2K8tFIIwdD8gzN31enuWzo4
F3SZLzIPTrbJ3QpjOFs6+jsCLNO1RNLSifYUog+hNTVtszgGuzWX8W76dOVWhvljVvbvEJfjld5N
t3aqrYYez6BLJxGTBGu3zSAM4gsiqZ4GazOsIo6JZVP1qOPSD8mHtGgEQhhsFnuYvTHMLKa8HXtE
Ep1zz8Pv01ZHS2yawgnvUKN06yEMIIsyQnbHYmWV+KdLjY5Dnr8OUZ+vjCBXynjaEW1bvAiH9AIH
MnM+ErobZcO8chudhgz8Fh2V/RqC7bObmndyVM3pF+ky9a2TDCslgojE/Ia1+V0k5ldbW3Q5YJL0
ugNR0CtwzPSUa0UIRNJASOPnTLXiKXo1UCmMBbrOYaoe9LS+1O1Ehtp0Ej2NzpaGlQkEhYjBDWAh
mwau2RB35dLX1MUNc6sFAef2yvIi9q3RuK8MLgoYwTNXbNCL0B7t3GiZGvuGqbrXepiH8grOB40t
y9vXtfvRJmINhuM29vNiZUNejeHyLqKw61Y9PNuN6w+Hjsl6BBl9VXPVXfdWiq59kNkK6AN9HK0D
deCU4yq0tC+/ZsAXyhGAo8VkYECj5Llbpt6PtkHYfVfY28o2yWsazllcPpWjvrGNHCF6jDxkqvO3
xOEw06pXMgvSA1EGMVmhor5HA/wIGP55mrt8ZTftY9zMX9XovpgVuhpaw4VbwzEZz7O/8jIarkaL
lNVw3XMlkNFULZPUiqGMa7f7LEShAld/SDTcJSjV3pjavwdR/ugKEK8u5At9QOCa71o7f8tGjom0
azdmT21gyVM8IyKa8LnpDU2tTJi3idasrIbzM0NOm+/YdaM+zJn1JYOLxB6eB+fm+9SN71HLTBAG
xVPrV7QJEia+RfY1eMmTVY9vBCf8pAxpZWRtZ5nse7t4ZL7KRE6v7gWu0j4B1iAzgy9W/ADqq9tW
cyLXmWH1qwLDqx1EH63f7qMeWw7dzXXpF0g/Ou+ntVvYpFxhF32HhKG0GT/pyC00e1jUpV6uQuUR
6sq7LNLZJSGMWGOK2o5usH8r2lQ1yPx9NTKmx6RGiuNkV0Tycm3WzGOd9+yXQwTttmfulI66FmG5
EF527JwvvcB4pA9QR/p+r4uXhHRyGBj5c9BoR1a+h6QJxaLvPT766GIIygTH3HbpsBurcNPuWlrI
cMQdFgmkEgmWq8XAmPA9nhgM9p64JL5SL4B40dsJ8E9wyqrqIe8t1AxmiUmFs3fww588H2EtD86y
HJsXVCEnM+huex9sQT/ciS56dwoFLAloQ6VD/uYFAfoDzJ7LlmTshWXTG545NjJbB8dDM6ZuDLBO
3Uh2u37ilNza/TTvYSGGVXHBG4DaBjMQnhlOl/7F7WjLzbk/QiWtbvKUBgkuHz5NwvMWVhE9Vm7+
I5RxpejyAek11BEa8bsmZqqCoMfDtYDHAN15Gckj0i3gP334jg2GLPve3ABX2HitPFtNcO4qka1q
It+0PMHzxWjd0tAVYKEuMtSpfkQ0njWTqCctPmSPj9HzcBAUqKxWvekFixYPO30WJqvFA3pq+BYZ
YiY01AunbZL7Tq670O0eucBRSd4F3/rY9ydj6pbAop2dH3aPmj2xmwv6dzS/C+jxCXbZ/r1pg00k
faYaCeiXQKXI0KRpmIrkFaQeZPOcPBRhNZrAOmJ8xqwPQWqR7YpZ+nt/zl88inrBFbyXAh04tfE0
cHoStVemycnGjyWj4QZMKodLndwbLD+rtudcC8OMMWF9ipLqD5FUtMcNxuWZ9RS2/gXByacxokqZ
YRES1wwVPwHE6JXnPqqPLsViRJNNBtGFEoSwE+dsJtkztfaz71pi6UQG+mhz/KIrxbDFl+PFD7jU
uNMq8/uPSBCQ4rl3WpTSHndrpNs1Z8ewdBt6t44smDYBF1nYPjWYmwNlipI/chPY3dGpjGbB3F1b
GOPw5FTD2jCdkcJK49rqsQ92+1tsqAx7tezWojfOzPWTlli5Zcx2A6yeKeYcyy26XKtlvm345RMK
ok92yvXSyaClxgYTf4+DRvtjhuZHUmX70GU6mMTdUdiXQug2aFrExHlBITo7EYI78mECTDnp7Jyb
PngstP6H0Y4V2KdkDNdI3lcTTukFVqN1J6PbVNo2IpL6bWzSQ1/O97NFy0WK99rWUKsGiMYgKT0J
G8noKMInf0BAW+sRdSemfLSyGMB9tBw6CAHEKYxX5p10p0VSOh9pX8QLOUyQXV1zY1vTo6ljXko5
A2M+4cxOIiU5+3EQlKxy0MTsEWPDRQkyvs/jgbnPU+5xlhbFUK8LAu4X9gAocizOE1ZmtUmC8DS1
5zZzXjQYAzY2MuSq8tVsjwQOuPrIGMDRHuzK3kib7RiLVIUx0McHOj37yrs7EBWXZSxsmnW04vZN
xtan6WrTJjTlgz6F66kzUrK4czCcDRWhE3D0V9oUrClMIs6QjILK4mKBpK/KrD8W44oF8TM/DLWv
6+YiqR1zOZn6XYK6fhHX3ioLmN1rAUeJ55gfJJyBiS+ZJmbV3jKHnZxMuM+mcV87AdIpI0BUbGGd
y4BP8oB1kjjdCgHWDkQtg3FzWhqIIj1D+tQBqVgaARIexB2vqVHvm7A7aggU6wrRX5uLpzQH/qUT
t9TUq7mifgbKygzeMGtYYMryl66gd84XWgGvwv6ekCSJAooaAyt8Ym1/55XDm9cOX0nR7WaG2q5p
vKPvdECJDtmynOtFODbY+uaBgQAHj7AfZObd9QxDyTYtzhLHksaMclGlwVvqoD9B//QYdve9rTMI
ZesO6gtmu+6FK4ZK59yxT7bB5BPO8NqdR4wauncj2HVIwBIkGOm3gT08mVJ70oMegnQ83eNwkyvQ
BndFqGCXabhnq/XqB/c+vXZEJgVMG+bIy65LKbApMF0PX1JqAn0anAOysYVs+i3ob/RDuJ7zpxoH
6EFPwx3H5LIRsbUeU4OdmETwht+gXGumS+f5QD4LIvcWn1+UkITa4z0tvfVQ669anh/8pje34Tht
iS3dVDLH9FJ7PZKq7iuuW1LYrT31BZ5wCowBEpzCVUKvuNGzPZW0s9eU8kQm5DlU0uVlgJTmgYbv
I3gtawsNnp9+T178SmbEGnBpga+lt5ZpYCK6ml6Abubr0NzmYEgWpSxh0+FqcVNGe3b/mpVM2EOm
nasw5b8WuI3K5hpwOxpYOD3iFrepEl+52dM4cvV2KgStYqDkkKQBBX4rFgwBSkRCwcGuvkXoRZD7
xKWL4o2VOQmm1/EoMvMTEMSOmPieTRt65Lr7SobpKUPFttGqICA/XV1ENI+9YcCpNAyggadNkONW
nZIIrWdXM/kC3a9VYQTKcW3nUixSTHaEntELSZLvKsxPuoemiS2Yw7beERCIYPSMFfhb6uxFU5nf
g4WpI38ymF1vEb69e6hZvHmkfxIU+8wS3xUzoI1X5d9pjtV3kMOmNuPLrNDaNV+WrZrf6/NNEwc7
73bkasqpeMGp/JGY4cZ05B+QLJcwwOeVsEYZXrMupPcMf+o4NcS2zDW7+MpqbmRjoytj+ucxvcoC
c6upVngsplPukJ+bJ2W/SRAwugybF0IMz5yjqEGgLqrl0F030bTlcQviQqJVlsZ7I9ef8KBqq4Tp
3zMkyRB9cXjXxd/B+FL71gv6mUev6Kk2oa446CyWbRgmC0QdKJLQUhL+aFHwcm6i2SVcsW7cjfWm
uyb+D+t5LHqND7S5r/jwFuVg3Wl5Nq0623qVcD+MaJCrGa0W/5kgOmEheIxmd2co3ZsdxS2l8IIK
wOXI4t9hojkDXVfQh8P1KM3bII7uxA8Lbxgh5qut0xjLu9xmp+Y2MK3ToUZCoL/GTQvy0KwuTj48
jugUYAMmt6knT1aAjsxnJmszhl2xCTwN2LzHyXowPpBSf3g4l1udAzNznr3YfTBdmN5Rco6B6WUd
FpR8OrQNZwtpb4hGdq2lv/ad86l5SEL4u/aYqja4cRU2l+u/NyfWQjflvu4vWe2eWxaAwAZt1XTG
W6g2r74WnWYgprVRnTLTVXll7ZeoR6UVeM6JfcOmi1xrAKij68SpFSFHC1VMX1bBbtZxUzlMkKuw
+yxteSdgH8IHcNjT9A8eqElEFu2SIQU1lcJ6MbHkjWnayi7SHwoAAH+62S3stPoC/LdLnezQ4C3W
M+c79hv6VA0JOHZuRJsx2ZqTuGRupsix+V7IET+JLtZ15XxkRkugPJPYwEnWBFZ1hJxan3FY3jWJ
s+YtHGFnedAQ2pmsNA36TeYi3UjAXwzWfdhpuDPCP3OpPZrKs4Zj51HL3iUaB2c2l1qkC2ouE21n
IVZWZ3x5fbc3A8DqA2CTqsy+u1B92HH+PhnyJSuxqpQWTmOCnZZ+MlymbDhXafKAheKDEuJDVzJn
r5IbR0zvvYiGha9zIdeKABDjXNnL2fSQN/fXTuW4HVkyV9ZEa1ZPzAOqdboJ8Tupf4maqZ6KPDqi
gr4v/IFUIV17m6PhpNfBIQ7Ks8kSDhRl2xHFzODaRFXTrZMheU3yxl7+qR3x5Vj5ZyhESAFf3RVa
vUDCxuLi4o4JMX+49XEuh3WI7dWlo5dnhjhaefGAGHJRkhhllqhfpgELU2yEL2mKKtbpIb/Mg3dM
ZqKjdIGYXquirVuXwxKS6zymC89Lss0cqWjI8sO163ek4zeyCP11wnHKGfKC28Fba/0qKKtz0vvR
1mzSpTf00drTFEJ/vmgA8cpcgpl0rLXTQ/rhkqetnRwiGmcXKkq5cyQKc6WnHn0sduqPElZwP0JU
VJgmduVUdBzF5dnKnyHIrOK8um3i7jWWaF/VIUiIHWBSyqNN5HKg0Mu/YPfb0hF/Db3uQuf2JmxD
nV2CObA6GWsnFcfcLh662HwrRpfksy6mrB3E1icxLbYVvbtMHlAvcB3WacrQPBY7dmMP3VS8ii79
Yvf7OBCbsffwg1jlHK4gCLw64tSI8I3yoN/HMSVKSKP+pJE526CjWiK2z0AxmbtGI7pITyG8p2Yd
nYpJO1We0C7sNV/Ggt7u3HubRiTlCqXFwJ4eIQ6GGjrjdp7tyuZcVhoDAp4AhpX2xb53MfXy0U5C
fzfO2kWwK99HBXmxuMUOMhnYNBLSZ8FvXooU0b2YnO3UFsZBy9Ey13MdMYnw2KhBxd8WobGdpqDe
O8B4kU4EPpFjVnGvTcTmJJA5ttcf/94WFruU85LxzcrLE/I4S2FyreoctvFFtc1jfxWV46tvJ2cG
P/3G9fBU1cG0rzzSO3VfgQMNuNgusAGr13b8PZvZoFDtySZoCqNYsrV5nvOm3Uoq9GbgGiYbGpBJ
9yDG6qPvQEAlLlefWRv2tiGDrRf+8bwJ2EvOaKimbzy3tUQuiYqgxZui9VOHhYnS3h2MH9zAnDRU
2EUYflqpDTbHpYUOVckOsMjHOhIsoowuVJ8HnCOqea4h2vR3Xuh9xYGJ+QWS8MQiHPbh3pqTk27T
seoC8yXILj1SBDzC51q9XKImMJZr1AhE34FfPvs2RAy/3Nn4b5ZySk+z7t4X4kakYBhQ1jyUEQ53
jEz7Rti0NL0bPIyLxvO/m9HxuBhC8nLyu1SNDgKtoG04NkdbjwZcEJZC9ZYTqULdoZfoHuuoBlA4
IVlD6MZpbe1Laf8Qd8LuDX4KOvE6i+mEuqGix4qWI8vyFuaE8Q6E1E2TytexaCmHxhRbo1X8GZK5
PXdZt41ob+sOO2ULQjCfBRAWXFXrINZfk8k7B9EfVFDpEQo0XgQ2nCLxCfLT0odieA4tbCnSZ48W
R8hjK6zfAMRRCVcoMwKw8oD4hgUMmW0Kv/wlC1itMyj2TkaLBRqUszWSo93TfXGlfWGP/ejqxUtb
+PlaaxR+2ABBEWmwwnzzb2hFiiKTf2LEpl3f2XQOaVKh06TtifF3zpmVYGkWWn2YNfcyOlm2RRm0
TFvzaDEL2+i++zFjSCwGWpWhZLgiIx5FVisboZE9nGZBWCpzsKaua6zDWT4aeUWhatU4iyH9LCwa
Vo74ztL6tgnKYZdPyl2U4xkx7X1XdEQARgym2pnmE1m8Hz1NPq42lYbZlI5ZXsX7KJWqgDbfHBf/
K93KCBD12NzqBZqlwUTepkZP4XtNhwXjkkbt2hHpMWEaxFAZ5dD0KEbuQjAvQOZodva6FmzlRWoK
QVP0gqBHp6HmZ+zhygFafk3HL5n7gXkZB0wAGhgGB2kqlHeLscn6u7pgCNQ6Lf+aoTrSlz9HDlyF
nr7NmCNHHmhrUkuJfSqx0LCb2sa1DXagT/Rzx9gdRymLmGd6eGySc2nrN4Gwra2t92QXTNV+rlMM
Glm5jk0bJF/ExSGK7PY40G/PfCwNaTY+uyU+UL17YmrG/7+cgc3RkQ2TNj3kFW119q0Fxlf32Fgk
XehWsxzqMjl1HvPTuqFpL6xRO5JdyqglABbYIfdkA/EaBOW6dFT9WXXOcZZ7J2MlzZPquXRna4fn
jHRPEhsOdqtmQiQLL3qjwLflZUBS7dxZVD1tNTvmsNAGAkyZNxYdJxrbLNd5LnJsY55RhuBMl6UJ
JcIZBL5ZTtFWEAnjhjf5yEtkE6ewlTfO0rZtCxVdfcJf+9K5fLah0blQ9jI0NJz2q2J8blz+4trh
Jc0MgxnMZZY1RjKuL1+cwIHzj+HbpylJHNidTguFI4pBN/+VdZy1UB5BIqyh0BO5NG2smiXUUFWW
x6xn7foowdNI7mw27gtdK7S12dvllmGxFTvlhjQV6COS16s/dNfu7gszXMt0egHHcBLSk1AT0go9
JdYKclSwwQMQIN+VO2l/7ELjE3CiT2G5/crz+0PEDJXGYWAGDQAL2uau+DaJoVniTriVyqnrh/5z
HksS3aKS/IVaiEWHBpU4qnrXl8em5Eh2QlxTnEiQWcTZnjqWm7E0956Js5OywuGYs4XxPUbOh27+
keP83Zf1XSDStePUt3Pr6oeWNFq9DT/Q7vFo23QxdD+GkKUI32TJzKl4XG2Ql4EZs4t/Ko3luo21
t6CxfaQKjb5kvUNSYGveOp/9rzizmekw9lqijKXWmKlFJipW9rVbs2KtLIjVXnHZJkUqnA4uVpxF
wtbHLnuK2agaN5rQtkQLPHRarm8a/9a0NQpDfXqWI4CqVqcrPDZPnWQi4g747qKyBQMUgNcZc0Kj
8ugct91b7jIis/6Qwnjrs9tnE8xVUcrxxTbZDvT41RZxoFGz75rKiW+iCldCZTE2oFYZWvS8lXwD
HoGmOzxnfSZJ7/seSEai2qAFLyPtsaMpUJl5QBhM6dL8sJ5kyPYwzbtijRbkQ2Pr3sTeBDkssfcQ
vu80WwChcaDbeDPBClVA/5rYt24BNY7mvyh/dGv47AjO2BbusDNYe7ZZWcH6zD9xlIc8FnOJ5rMz
Nr3mnr8o5ajCV9QIJ9/GFhjPuV5lWrordNhCTWjd1m2QHip0yUsyBiM+5MUkgiPHEYlbNV6buBuG
i8CaZTcIWUbQWXH/MU3VDVfYlCrYWmAqSWCiluhAxGZKq/aEs4yuf5CKW30W32mLFqSL0wdTD4hW
q2m9xpUDoa+mcYKBrr8p3WVSaF/02od3LdoxfUXGrtkX2TJmm8fyy/Pgg3okLmZNe6mVMyc19Hkb
QbW7SdQXh+5boQXe4XoTPpUv6dB5IDWQv7b1HwEXjLsCgTgZ26bCm2YbX4PW7jZyWomadTgUxmPa
JynHgf7SinhYGabpLSNr57t4xuw5eImSGKhMQ0+7aoth3YRsZIphphZaNGNV7+uxfZSemLcmBqS1
BKY0ZnbE7JjpHCyQesvJg4vYx6LU+Xh/DSZxlHCssS4qe3ZeWbW2mra/SOHf53C+9XLGryqM5tIF
nVhkCUhKHo8AXusYb9RDetOEE01+2ow4Cj+H3oBJ6jGWT3vj2XJrD3XHu6jLcBvDMkf7vg4a76Zg
IrbCwo6cGOV8KLSNZMRq5Fq7qoCWpZi2QldiDa8OWdOPm6KogYeFF6Bk58hlr8K2DB2sgBerZfRj
DPTQgRAUOeMPSy4wNs+/Nazmru4z2jAuJI6J+afNdSnKO3YCeDNDeZuGuMYTx5KrriwigsfAv9WG
T7KJxHvYPY8dSjO7odxQsYheixXfsuZve/R3jQWdNf3juRygRLJ/EXODvMbrqP00VP/lFB0HSzw1
GWKKjoPLbB/HrD0GDQoffJprdOZPRgbXwAvsL1s2+OQtA7RcYFoEZHknk2ymnPnLWkbuPkDyQ3L2
+GTMWPgiQSJKXvEBePY33IBtH2tLnCL5Zgz9dDWk+SOECOamHk5+ZOQo6aYbaTE9cOzwLb5FgcKq
sgyHed2b3UqTzRnwGDFRZb+fZHgD+B+oP72IzBiR6ng8Jzaol6J0fpp5PNvgDahSV3EYHzEklwuO
Tg1BUKvy+Di6VXXGHOXGTWMs3VmLYVNau9rp9gbEpL4YH7RpNs49WiBTOFwGkh1cCofi3foxMwuc
MawIrepm+lwZFwM+NxN4eY3oqfHjY8csjZ7bh2l33Qn9J6u9P220rgtWLRzlwCbeukju8gouX8Ra
XzXb1jb2rsy5lANIXueGeCdpFGvdiF3J1H4ip//I7Oyzg6jM0W9uh5r/i50MS3xQ2cadW3C1NCHT
tFhrJBtRtuLnMyuQIDYuNjoMTGwdPmaJZhnhEyvsIe3SJ/7/995nIwAyRfQLaNPS9G8DEPcD2yon
+hnb8b41vR+Rdy/+1D4whYBCSpoFH3rH3Bl3WR2yHbANpd5hjqrhuXZt8EZ6HPiLvphrtvw6U2cv
tI6iNj6NcACzVKITU9OssosQvpCcDsdA7OXoHmVzmKxp63EGlaj3Chbu0CUDoE/+NCZObFjW47YC
1DyEuOebn9JrX4hQohtdVje1vTFCrpys6Tn8ul1hy/MIUALv7MDwZN37CZI63RabiEK1Fl6+dpTN
hcXn2zN/GGj663gOziOStFVp2F95Ed1hFo4PMIQOozNfDeVnASCMwr04uYACs7Iutt3kEAFR0Cvr
aPz0pbs1BnJB2k7Um6it7/GBrXWn4vTP7EPDpjTqaiI6etADRVB3rPAYydKf/2LvzJYbN7Z0/SoO
Xx/4YEok0HHcF5wHkaIoFaXyDYJSlTDPUwJPfz7Udnd4ezu2o+/bEZarXCWKBBKZa/3rH0Ic1xAt
tHtiOfjc2CnaDigO5S1NmBOstXFAAhF6R5CNpWry+Rwk6UnJ/CUs64vVEfaNqQNvI1oN6GhXLmj5
sgbzczDMXVSMy5fRiIeetJKH2KmeArxuF6YqmVgphhgqiwGr0m3VahiUlI/tRDZUnvUbVBPYqyUU
ZWWzIxWJuhVMOCJ1cNGqfO2G0ynCv3rph1W+1omSD1xiSAIdojqMIwMDxjX+Na8RzWKq0Lv0DSVA
G+ADR9GPAcS3gIFeFWOs4AVatNJG8+601SPBILuMXJZ1a1DvkgLogAdZ2jJPC7y2h0sbWO+lfQws
dk0VDZJx2KcHx6GwBY6Vvfddju0d8Muu3BsTlK3KA2YlydGiKQ0DyggVmI8yVo8kDT5GQwfbw9iX
QUreDvCAkzkXZSKGA56qtyW5HvjKYG1Wm6+Nwu+mAjAVGTYrLZmFXu6c88l69q34arOnbFzZbZN6
2nqlcfA5yW03XnYFAzIHy6Q4Bo1EAhcjkTArZa2gUfI7N6DYKeHFNPgZ6222jwqsqntjI9uWqgSw
0csJKyu19MFW9TfSxr4lDbMKkseN6ppWXcdDMyKFKd7g3X+LlPje9cXax+nc0tNyq2uKedmIkWFF
1+6E70CyDOwRkAGeaY9WMb2EQt5iqXa6ae0RZVYrrTUfokGb7WXh6HQciKJBa/vwCZd6XeklB0ZT
L3vP3oiKE1Yf3qGsX9Lk3bZmg4NkD6j7hCSMPM22eJ18b1VjfYDUyfjiFTVsJO9r2KE6Z9L5oGGT
sIBoR+p5ph5E5j6jtQLgztwvet0/dH7x+PNP//c//9//ph78TeqBKR3H/nGpPtR/BN+L1b29//Q9
Jzd9PN+z77/+fA2Lb99/2jfpPf/2x/CD37/x9/ADafximDrkX8vxHDIGyCr4afjetL/+zD7/i+vZ
tu4Z0kNcSCrC79EHtvkL32HAOHYNB9aMyR81tLnhrz/bvJyNr7QnLAgN/5PYA0fqP/9UFukYFPn+
268/CxAdF1TUhn5g874safLnH/drlAfNrz8b/6eqg67OPK/YabKBTheEv42H0NFfRhedle6DFDfM
wEYL29I+b2HieQqRZh7va1SlG0SsZx7XABubqn9xi+kYmeLNDZAsWtGD28z5pJRCSXKH3HeShc75
il94fAqzYt8UZwtLziqX5yHGUkcMattT7HseNXlVuC5I5HSNlOPCTX5qBxsMl9ztqRhgEvvBLsjS
Mwr6lgKYM90EsF9WCbkxaaffuukka9deRQqLiEqzD4mVYjMYYzTOgYQXkvhsK/2Ya8StEhaThjoM
UufsQcPFEhO6eMvmDRxAMt3MBzPjz3iEKeU28ox/KhWZMi5JCrHKlt96LGprL2PM2DB8cDDlBPk8
Ac9DIoB9qA3M77qX1uZnxwjDZPZ9gPusVTWx1sH3UaykxaDVx1NYABDJSHuWlA8kp/enxC+OwSwA
lUpb5Xn/NOjpKWrTU5Hb9OVMrPCAtSt9rw3jJaoRX0f6MdKnY+Exlfd1uLpiZ+Xjxa+w4zVnQPhW
41EhknrdNIwtnfTEiAwHDxy4tejVb0Yave7FDMVblwRrTJX8Zi0L9wzDapuphAMyvsPiPo4DHxNH
cmjI11D392awRxO3saNuw8DzBNkLDut4jJ1h69XJYcAss44xZJniE4MGVkV0wmkQOH4DkkYGVYst
ntyZ1MCiTQ7Eo54HvCwK6bxVI9Ym2kj755za8VVPca+iNvy0MtZB4BRHuK6wcowj0MtuyIM1JAfq
Ls7EBfTfHdJ5WlLwhFQZqwgBqdFab7j/3gORPgTDGte2SxmKHRY5h5iRMpGtB71OTvMdpgi7dQ1S
iIltOkk/RRB+Vq26zpex1KZb5bKo7enFwD4y0T9GnarZmAmJajvm+N25xirN4Q4kcAys4eqhUmL2
PRwnhyFlQO/YWN5BGcNFMaDF2eSQWYvE4PiYxNkMuYKlOuJWuguC8RiF6acbtKgJsL6IKHhxqDtZ
gmRA1uRUiZ0OVmkLEnGE+nAZIrgYzyXqxYGOMQB/h6jxcZhbWmVyqqv4/uNn0C1AabcuDYLHYADm
7argE86XQ8eitnhK3aWujtBC15xQBxTiK3zsc5v1144X+HGLSMezs4s/66Rhk2iBIeMD7MUTmduQ
r2MIaNEO//1VUY+3OUEo692ViqdLNCWnBDiYqIEjo5VnutU+Vtu66tHNdi+1Bk9l3g7cdxVON2/q
roO1wLf5isccyFx6b/qv3khy3jDdZDXd5jvY6eORSfjJDrP7fGHm9cgw/CqjYYVF160ZO/DsEUIU
vqZ8JB9aqKKXsqS9Eya3Rqumy9DoF2rTbTHLyYiLsGper155fJ7Ek+uYbJVhEG+NolKbxI7Y73fA
IFhkhKfa3XOnhat5bSeJOs7vDak82Sd9+xIZCkqYuY3j/BRHbAVdOB0d0a0mn2e9y7pN1qSfyrah
F70NKM2NSL2YBoR4FhOkl00VmTcfxpOZ3VqulNXLN1VWrBd9uun2vtG856BsNrg/HbS43hA2wDY9
XWStLqFQL5kuaI1xnlcXBjg3GQ9bN8en3i+iuxtor9D3nh4aJc52rX+AqC0jP1j1Jn4ulu6cLak+
POF/yRkmeCL+bPMRzx5jCeX5qAXRuh0PRUD475qO9uIPxYMF55DxEF1Zu6umZM6GO9uif5mIUClp
zdENzWtWWNPReqfFfZoJzW1Nd2mmp6ziveOQCqOTJcGVdogowLkHrkbXTUevbF+aZiLzE9cFXx0B
H0/zvxqE26I6aBbLSzlyA/HwWInuo/HVRbE2a7t7wX2HPGy73Pp0iLUkN5fNKmp4rCa490iT04Mh
0TSxYVM5roIifvQ42dp4uhlxxjis+mL6N1rfF8ufx+u2+jDD703k7QPlnOdHct4TdE+ew5h7x0PU
mDxjBkx2YDz3reuopg1qYM+z36pO7DgToejp7dWhbDTZqGi7L4RqIcpSL2nO7uZ1p1DNxkoWlrBd
do+9gecjfKjD8/yzMlOefzxxhiJuGuWBr83yFY0kZlQDWG089hDnQFOxK8NQ98tkQnEISjM+KK21
GFBZOxIG8HsWtK5xdSc1lJFybHzEgRPsQe0WsvWJNprNwczBOcRssQ94NaXYiI36mnxBFGbOgePu
S4o93y7GoCODTcXsInnLlLp4RTIe4RUcW6P5zdIEvvwo09dI0Tj08oEqO46YOudCIaExDeJV9BdF
TAgRRwNRpLOS9cevfvy/cYrG7cB0toMyGoWxuZlixzoQeGEffvzqxxfNrn//rW3Nb3uBc3hz8GaL
WTV69cGTwWtPTO6qt9oH2YX+ATRRIz+ayQ7hNZGF9/1kHH58GcaKANHYbjf+JF4Nt1pMY+cffDff
qCJ9DcGDAGCxnHZpr6G5JZhF9NVmnFX40gj3I+gefR9bSKfvqtbB5lpbT3nP7D5Z5/QGA1N4zgAm
X29u8+lA9UlUuh5zsYznaSNEaHzE6MBHGgwNLHGdIdGEs6M1x3Is4KHOXzpTtUfeHDZGsjnLcPYq
KnDQaVHDh6QKp1p4yQu7WFN/3dyFl4r7JLxdyCmwrkL3XkPoWFdd75IO0f0WERqVa3G4NkCVO7K5
F52jOI1T+wY/ol1BgsqX4BIELAtMrnAjgfvCwp5i8yPVElyHxNnFGQx+nr5MandXlONbB2VwMfGY
gwkeAbGhlXXXzJuuQQ1BlW539Cl0MBr6ioaqfYSej02wZxRMUtn+lInl3pjIN8lYUcCfMuvxJbGL
c+r4YCvudhLRPbJ32sAI10kOfyjqL/+oh3+C43UporydC99/LZM9qN2uY7umI4U0KOD/WCZHMcsw
HpJi18nks0r2g5HOzssvvqvOOJEBvB4r6iglq/Xf/OQ/xZJRoDOWoXuwmJ/YBAzP7+wPBTrUSmCS
UeY7PzAuIyYms/H9Pl2Bam6AXRZRzEAihX3iOee5VPqbH0+386f+wLMs4UregW56Uv/Tjx+kVFbs
l8XObCni2WvysN1oVbn19Cs+LFfHiu7IzFv1FInsWNvsahS2UCv+kbv3j7bqr+6A+1dvxKWvomjz
5v/+83UIrNwL3Ya8m/nmC9VfBZVJqh1dLGTHksIgba8SRZBbiSWTIriF3TUf4RganD4pBatn76Lc
Xpfy9d9forlH+9dL5DlCl9IQhrTnd/6HO1QmwTDFIzwEbN6x0MnhMVtPWgMFTQ3zQI+YKzvp3n8s
7xILySgdP6jEXgK8WUR81z31YYVsAD/KQ1dMF3hAjvZaptOt5eiyYji+I2UItZ2TAfkB7M0liOMN
2yQWu5AHYK7SdTQebqquWRgf3Ey/TJbY1dyLgbzdtKiIv+2vcVdjF/KWQvWpOPx8l9xh9OS121yr
kVF6KyCFQ6AlEj3s/U3u1BsdqmdloavKgpsWjB/JpGPHZ5+9kdQxq764Rnf1y+wTTQYvH99rErs4
w0BcMdCSrBqsLvAJgBuKUlcli27oX0ImPIt/fxf+ankQ3GcKwzF0YZp/WqdmGnlZgTZ0F5rNxi70
C7lGhyx9/1FZK/wJ6/2//4GG9Vf33TasuWt3bZ6RP913bzDIC3N5MgNnPDYpbk2zc791i4vh2nDw
bVw7uY/AR8xlCPGGYES7e6js7GBR16e92BvTc4jEF/YXxjtXD1UE3tqPlpwXg05BmvbjxRqgrGCl
DYEiaokkcHJmFx1Hx5A/TOyHHaXY/LoDAzOIl6J3djYF6NwVpKwEL8wOhqmOHj4Z2LLderqqTNRr
Dy79iN9RYyy1btjS32PlkxK51W+i5t0NB8oUIlU8R5akhScrU5a7aDQZPQ6EuseGgOBYInxbZIFZ
IutMO1aRf/JdpvL0+h84YjJE6WEbluusCx5z6AWDJM0h6pY9LdiMfr+Z8/StJhNN4NJIO1qkETkR
06Uth20s0nM2Nq91N370JuVYHtGyh9eq3qMKFF0ADK4IxYhPiZ6dQtd+M1HXDP0hs8cHpcWfmlmS
ci9WbtBtxjK9G6l/IEyrtS6qtHbhiN0su3bfum9Ob1zmdo+K5TiuNR5XQd7C3CcVzs7sJrbd8FDl
T8rk0OJzaAP1G2qsgcgqQzJiN/rj4OofvoudJ1KUv1nac/DkP0M0nmVLkikN6FwmNkv/vL9MUivQ
glg5wnRjObd0ittu3KRfou8Tuxxbw/xvdtu/2vUFxAIWtZSeMOc//8OWVptjBLV1ZLNNaMgaGtPi
74/Uv3hkpUOEtT1/9Uz3Tz8kCiss/nVM/2y3h2guGkCcdHqpFSOHwIPQUS+eEr26ThO1gdtgo04E
dZh8zlV27U3HGJphZHnYXBsz0kJ6h3lm6rTpTftNshHKPD3EId9T1Msmjt+JaKBu6pMTMszDjCPP
G3EC06MLzBt6LpZinQQLc1qXY3ZqUHQr2V0t7n/nJ3fTG48tgVI4Wi3mvkxa0w33u3NSIgSxKMkJ
dRfyOg24p9HozG8Sgv0BF5rzaDkvUJhYMuveLb+UIAyuB4NbXRIrPnlD92JIgZ2WOrpOfMprCyMH
hhjNeJzbpjaMTvqEakXUDyyP4xQ8gukzwQcvwGkdRwbbWqi+eDU6uH1+mK87Remlm9Gn4LjQRnqS
KDn1KjmYJga03Ek3tYg8t5lGxye9ZqMhvOQtd7qXrKnxapJveo7dMk2Jp9Klxnvx/eFl3sFt+rW/
2Ub1vyhwWGKe7dIV6TZ6mX9ea7kJhaYYM0LYU45PpihLtLnos1v6plraDqa1+rFImXMaIfdIgyY9
NOWeUMVndDroXaf+XNPm9bSGne0gJUcG0t4ELLiKDn1u3fr+0mTqGkIEb1zzoXLjr/MMvMxbIDn9
zIT9lZSie2zy+tLkkg4MUGGDbjCJ+8yB2TuTPa8CAuh58qlG56Kiq9W188V53lWrqf8o/AbRaHOM
/OFDsvOTWn+XVkF2Ij9pdA+aLSg+FBOv7YzekRF59dz+anTdCg3bJit+m5tUbHcOtabQALcbrFyO
jYVtlaDaAX9xSnWrQv1Cg6cG0kABy+ZqzE/6VUAztwgEbqqbwOgOaICvWT98jJ2CH0TMQzNDFtbb
zAic9WuOL7ddMdwcwScmte3kWlhhANG17nsitCu1e7v69zf6L3YxCrf5H8PyQLb/dJsHlDZpO/T5
bnBzUkyguJSwN+UwbOdFbrXqYjuQAYK/WV+msP51+3QpnzmhDcN0/2X7rGyCAEy7y3dtCFWsTkkX
SjkeZ4vs9aBzM8ho9Id2NeNnSdwjvbDhBNRsAgAvIJwmD4rVCGbY5irvgKwoshNgzXqeD1KLGc67
A5CCw+NirpdcgFKpLjO6kSfuW4/f61DFh3nLGKJTp2nbBq9DZAlyoB9KPaqwbPwIfOccmtbKBtyL
R5wXyvQkSAmc992YRRcjzg/yYYF2H/O5NZEop9HDqywZrvBsdtQTRTV9wIRfyZy7GdsPDqSAvk1O
OYa9WTxdVToeM8m+MT/DgZXc589sTfptMvRbPOmnCs/eJnnXZHoabdo+vheS8DpEN2M67L41poYU
OlLpx5Zl39C5Tvaqq9Izdm6u8N/AA3lie/dtRiiCHrZEGHLc2udyyj5nOATp52NOZf6tqGBLZupk
tLi3D591Gm/aITs5NlXHOE0fmb62fHaiBDI6o+xInaeZaTOXdZPI70xbF80wPgah77D7Ddi/VTia
EC7f0O4yRzuMOrwgVz+VEF/HWJ47BQ90lOcZtTbA62a0aYS0jVB7PYNw9F4f84f2LCqWxLhUWnTQ
JWha3F3nEz7i2SCc8Rz442X+fWmOR71bRMBFdQfdEjiZoTxUsNm8dkIfyriRgA1Mx1Iiuth9Z2St
oF+02/7RGJj108SO3Ys7Dh8GPp8T4IzR6c/aYd51O0By3Y9PJqMDY4rvdhSfcH2g2QzvpGNsak2w
Q4O+Zj3e6X4sNklwFEK8zUhblvMXeHpzXbxxhB/jlOOD6rIMn+PKeZgLJqRANzxx3+IgXBf4ShtE
eZA+fbWoJpClHbQ+RlgBjkh0JnoZhFEHrCA3M9aGPgd4Eeu4Ykd1eyjL8fhjwTP0mMvIiGOYYNTV
vHvZoAKYkjKapwEr5dlLWyKU53DWYT8fPjm0xhns7hvkycGHroHrzwtuRl9jDtVS0Ts0FWgNjuqy
AF5oZH9DQzEs8MdZ94Q/phPWGRWoM9vxjBNOpf/93+9ahiX/avuQQsDkdthE9D9V+elILqBpi2zX
yPEjb7iQZFJY/hdwLgCPDjLt3IzCksN5KGFGA9uaB2nGnueF1YSes3BbeoDWAyLGruCa4qY0b9s/
XkCa74zzP/o6+sQu+yN20aYIdebwfvYQgOuOGyzSIakfwIOGdfNEoMMcqhAtVaSZB7vnzMlRQ+Bi
3S481Y07qyqh/HfdJZM06YGJxF6UlMxEdxCH/YYM3XxAK+IvlEMUGKrTO6wWFNxxCVcEUKMm9mnR
FmCbSDaGxTmnUl06Ia7+ZrEdIMl4oNxxO948DJv6/lOv4QgUPODz/hJO1r6I4+VQEinLru4g0l6b
bE7znvMcaPpZr+o5Ie+uu1Qh/XCzdHVVOMi1ZYK25tAX9Xo+w9MIa2Sr2RROS1odpd587nbpyZvD
XHn+8F9/NqznnrlGGuuX+dXmMikw59Y4OiSPWi3XBTOBeVVArjrPL+KB99fAyzMyoDFOSEx1mDsN
u4FjnjgEwY4fY8YbALfPRsyWsH7ZwS29ekV31R+iSmLlOxJhlKAsh6sZVM1n2nYvlqMu8wPdyv8q
/f937v43c3fLoJf/w5P6L3P353kS/tMSNAH55f2Pk/ffv/W/Ju/uL4KXYozv6Ib4MUT/ffDuWr9Y
QoLoWeB6runOBcnvo3dL/GLqwhDEg1qObfK3/nv0bjGVp1IVbAiOIUx8Lf4n43fTMv9cFnlS6EK3
QY10xzKsP+NrXQS5vCZmGGJwG2wNv5csNApx23SXUr3WjIKu7DTVslZ9v8LSRzwwVu0ngkg7QQjN
IwmaxcZ2/eyMFbKP+/HKm1BSFppxsBiYEbvko+VEOAx9bYdXxkccMzdhs41XjtIY78B8wwyJzWxw
VLEKzgQDx2w+Og4uufVl9FMXNjxBx8bUIQh32rUYE2vb6kGxEoHrLtOas8GumSA3BtneugSUFHke
78yCE7lEeiUJDDjSZdLzVzx1hrE2eKOLug0LOKRlvi/86ECwkFrV+lDhmx94EKiidcKRvGHmxayU
jruZncabMn1mm4IRjFn0jnH/LtL6YlVFKPZ01S8sEl72WYQ8ywzVFxBDIsbSGA2Z2MLCjo4lPTwK
44HUFUvhNkICexDHHoTRyD77bYwQgPVycIb8G4RP2hEGnau+MI0tAbPQ8wxFlhFyp7UdNW8wEx/G
XgtvbZrvYiJUID1UFtM6pCisqmNXSOOQDtZ73aDscpsq3xvBHk2eeKGJsNdFVO1zk1SRPAszrIb9
XefTGxp2zxRnDVo23qe+ecisL+gNvKOlFcY69oerpceAASlHj6On7gmcLehlBFaTIfSMgPC0xn4c
RjvbN/j2oAL37aUfSP0oOu2YOGN6wDUhOse9p9a6V37pHY4jqxsxJIhC8ZCWxYjCZ00+jv/gNzU6
DB/qgxUOG3QA9dNUGK95OVUPei1vigjcpSWAikZfl9chgaTXa6TaVd24x8NgIA+ij9fjUCGFQXg0
Rb64+R1njOlbe+ZVV3uMrE2FGMGtynBdZflFRzVxhHHMKYeTCL5jDvBtMuEt2IqnGk7elQuKg7AD
ItIML6VGwjxszHZNOBtz/j52VlOJiV+SFPjgJYG1CepvBh8XIq0jL3YSewjYvpaZUd5xH8Iv2u/z
J40EerwpGmxyzd5hsAOaRBjQLi/x/ylk+igdGHZY5QasewcpVjWeslBqF44PJ4DgFars6ub4Q3Tt
s4037gH7PEY/QXgsDeeBQAkLJ9JB7CppyScfgmBpZsHeyINdZ1c17iAcHxYq7n04GfsYltq6daFK
qAaTGCm65thq01NV9Mlu8ghrnb7FTLUP+HPQj2bZs6PaMzAoQReB/y1D9QRmp+vc1xw3rgBjhrAi
DiPOHNxmkEzHFdEPrm2qFRYLw04zoDCa/tHQfpOj91JFdfWY+HQOlUCttg8H3M/G2H3QPMKeCqNB
4t3hjp7UyRc9s5ea8LyHMc0fdTwgD67VPSpTpY9I+8+45xwLR8VHZbmwiwMdYTqZGB221/gM4Bbp
4UWyIYX94KsSLmDP3KlRZk2ku1rie4paKg9favOW1w4yNHwZc92IzkEgjdlaAW2lJi84wb6wBcnL
MHSfYYOMiTRlSJxFVqwBzZ2H2Xo7I00RTwjcxEPddrZxVeeo4QrECU51VkGEl1+Lc3TqaqQWR7CM
u7bTTrbLmKqsiBmJCEV2GVgucUez1pTB1gp9Q8T1MX9jLmAv0yrxtnrYfWsYjSGxwkogQHAaWwAb
rV1/lx1jUzUkBp5xWrgeYje7rMY+cY9DrX1JY58oFAvbowwVBGb9eFsUI/HnYaBdJkYq60mhhwkt
99P2/BtWwtmyNBBNRJqDcdjrqHXReXQDpHnEEvC+1SOXlsDkMbtW+feMWuVL3RmoduxVbNN46jYm
pjY+FAbe58odli3CuH1tmLCjfZNWhhHLqu+Rnw0cAqGLYk+O3wl7i7ZNhVtabYTTpm2q15i8ALyn
EHXo/B0vz9/qpIZ0i8IGtyL1JZc6zh6kuCwa4T+ERoMsTM8/JjShXWFAXM+Hj8wIEJokTHaRSq7l
iNCkSNO1ZUi0XqmxBfsnAtiCoxKh4kKuNRuJjxuQSh5K6Fu06/RcFtoZuCVIgSwT4VuqdsoL98zJ
5YNta4ppRagthmmvatRInSS3Mp/YOKwaSFwFQ8Y2jyxlsrMRheUr/jhfRjisa1ESu0oi8RK/6Xeh
MrVkTAU84DQZmtXqqxlMYOap/1TXe4Yj/RWuCdNK8eTqNsnN+CGuGKsTA+JgHDAWfIjGjp5Ig2SL
G3k06wzVYzdp6zyxT5avxKLPCUg2koBEHIxFiKzxDqnR2jCfPPqclOgQXcfNU0yPrcR/LChzfefm
8TuZYAG+kFj1TPZaY6eDBO7CKqvGQ9CI/EywKFYmaKSZ2MKCzxzTPMicTAuRx2I9hnBqHMjovrRH
+F2EkE5W/WrRwOzMNkJonOO1Eg/5fQzbpWq9eD9NpIqgIBErUyhWCQssrcAZC9l4+6K8kJMQfFGZ
tstUNRPepl0zYWsjZXgiU4IIB8ZUmtF+jplrvOTNDs/EN0MOJfhV8DqDGrnl45vesmYgE61EIZpH
bDhSPNvjaMvYXjsYXf3VdZJqV6XBgPcn/he+oA3BasTZenLKnnG6wtgO56qI/XtTCd+8YINPpeEa
T57jrONci95GOLiq8XeuaSZrEzSeTA3lH4QTtK9Jbz+7kXpqciN8600DugJM3TLuxIvra1/YlsD4
wvZVGsG30O6bpZMkzOEj5m0eFcwyaAt9hz1FsUpaAuyQJBQrN63pbnT2PL3CgCMOGx+y8fibObbt
2WBWufLiBycw7XuvM8MboPIfW8c4uxUkvxAq9qJxWnkXofvml/491GlMdTuzXzCBRl0XpPIBH0Ab
GVEN20HneTGCfuO6VXAVDA+Ri4UZDkKpsW4jDVmxBCEGibzaWY9TWl/nK3PSyp0D03LyyW/XqmEh
oPI/Jz7Tnt41jD22vuIxHrgewi6cjQccTQcakiow2J9FELM1ErVtjt8BY0hblyW6ppAOl0TCqSqD
LflthBRH5EjUo5EfNNIR5Yj5nJNfk6zGey8sDx6MjRevZREL4JkPVTjL0qmgKaKmr3y92ZeYleCQ
9sylYsaFZeO+a2elPGkWD6g9g6ML3S0KpLOMK7fjphC2URvVSqgofHHiy1xn9RlOsKnvbGUI8cLL
qi+cvRunDpK9rCIQWl1cu7K5mMPeR6Dzm+sDujfG5D3Dt7DW8CjyUzQjSGHQTuASULoj/7vJ4Q+3
u9CIfrEm9DlcKOgQxIkVgYbWAxskkVufcTOIVdjaDqoy/eKSCTw1r/Yg6m9Wh12vWUZv+uyt2o8l
Bxyin2RCgm4BLxEedVMurNIcRs9S1/AGabK4gNY2EbFzya3o5MtBfQ/K4hja4fR1bKxnTYr3BsuJ
a271+9HuTuxH7CCuhXDIrgAO3ejRYFkuVDeHyQ1vgknnAhA6WKLKwRBzMurvfst9xCrOeXR7+ziF
KFh17dPyu/BYQSxboborlpqjCFdvQA8NmdibcbZTTAHZcanyo4tjr7Ig0m5uZx+o48IVI0ydlHUN
B50h+Va6uAk1gzHuCh/bHHggValhxTVO3tcEpZNf8fZjiQpdIK9RkX3zXbcl7dL8hCBEFB/5byvZ
6d0BzWi+oU34ZuUE8zpmdwTHgRRURtnCNKMbhnv5gdZjAlnpCamav+fHNw523R1CG0VfkfF3qdCf
SwxHoSBj90OPFcMraPTwluuFxPdMfUNm0q1jk3ilFKrPAmPFm6PPLrXEKRy6IBj+8YX9eR/q5ROa
AR2Z3ATcFu1dyYozISET7EGyR1SflIkTiF9OMXJQNRx+fIFIqw5RP3w1ZttrOzICCHqC5FDPRtZR
r3uHQLQkcADHejNbTgFwGRK2aYWijXBwJKLVwR9iiJxlaQEzx6/GOCWbriUjupHR1iDGdhkmgY3Q
rSR2lMD6QHaIGUK7oeOsHBQS3XgwXVx6BmrLNTTcuWx23smD1Bj1xpLUD6TgyFNfKjXGq8aN6Okm
HDJMsm8yXIAJdQyfKiEdKHqdC0PqOlXyWvTdWs5Siz55aL+FEBLpH+LHTHQoyqLBW/pGcyxUGux9
SGQPqj+A0ehYBmHCGZR2eDI0P9zkSYwPnxs/wguBWRbG6yCLJRnL0jv1U3or0A4tkFJG12RIt0bl
LPsOBRZzxfhqZHJbigpThxAoNiZdnEiRZJ3mwHcJrlyraOq/amg88GzKcUiGz5ebMGcLuOlbiHLd
wCPZkLsBkRjAb7Da5yn2PNx13K+xKnZj3Yc7PU/foM1/tWOmAKXxIIfwPRRevkwy+1WrT6EN5av1
aEQrjL/QkDGp8KfHrh2/tom3mUiM1wfU+26lWavA8Q8YVhKippN+qvd7GpNjkseMN8HQxMLPCvxH
zRVqAmhzdMU1mN0uV96w6zRzO8c0HXzOLLyrBOUuPeCiTmK4yBVxlKGjbQKFqBvOF6zihz4b7IOF
Ip1kcxwfInHVmoHEXb3U18IneSYKb8ng3h1lXXh2L3mXvPpW6Rw8wnmxbz7bDtAdhf2PFyomBNZV
mewqv0b3X3JwlBaGDzriRjm9mkE2x6HzHIdoBddVj6COyBf0BPPy64g0oAsCPgi9FLcEz9xjSc9T
ysCTHMNdWhE/Xw8eiSw4PcIkxr0tt/feSJK8nAPeQQrloenJqTNSs19F+Ket9LF7ZuN5ijqLGiej
iMx8EwsMqPJqbQ04/AzZY2TjkB/ExWJ8LPGf2peNpR1gTQfHWgT+Xmu/aR1Nb+1hSpR1nUYTWJ9d
NRK8lUhFyCLBWz8+PwGpWLCRfEVnJf4/e+e13Kqabu0rooscqnbtA0ASwrLlnE4oe9om58zV/w/M
1cuzZ6/uVf/5PqEAybIC4fved4xn+KpSa37C4A3BRq8cNF6vqkhMUlGp423HVjSv1zSrHwHb5vjN
u7MMd59wmXF2S4FxFGMZdOhl7hWWQU56SAs4iMIfjIYaxvVhbKuRdkA/8zBOgeJag3ALLyFBvCOZ
UrpLO3o3gwGzwcyuxIVUoXABocDt9VHUMRULenSJV/MDMIgE175Q9wLZniJjZTklq3ZEamLT9Kz8
lI6jOlT0Zdaw6jGO3F6aP8fipa0ngEryp75Yj/lEHD1mQ3skwId6OTg7hbh4aDdniKUz6VfGSP5l
eewz4jOjSbpIjO5dqiWPwrlbg446dLJ5nYTSay8Bye+1o9qLLx01QL80yWibF8Pu+j7xgBUsQRu6
UULxV5HeLCoSNgEHh66dyVECjAKgp56cUP6EWWJdXvWzZb3KVMpMDGOrLHukMhaaIcgJmIhWi/Wu
lrt9qeEGBlGtwj5Fy50q47mbiFaPRSSpGnLEKc6Tk8xQ3+maFlhRhpR1aCu/VHcapjV1Jv5g1qSP
ccoiSmjrHIDKCMelfhEIIUFDiTnsShLLzyPPSrTyAbtgssM5gM1LW9wWs6ozpsPkZBK6dAGyGwhr
EoNNunDu0Mv9mk8V29B+FTpoM8w3ZsCgP1OvyaZdtWTXODLR7ZWfNXNdQntDLzYG+BrZdK4eImyr
44ReP2oeLeS0OGSy69bK2l0bv8oRWYGiBpQ1X9ID1r6HqOOCVlIKWeQrzus9kYE+KTcgezkcZKW+
UIOaKPhmvIwE4gkRCLkTmIRlmDP6wMWbiG65rvW7WkwgLNIoSgNFtDHtTjidQQQUk4ftee3PtVfw
PbheMY0zdG0ndBh9DI37QsmYBfJHyfwjVj/MJPqgbmhFyd0U5v0uVRR+oOYZuNrLqK8l4qPa8MtJ
dbVXcSBqgXYThXzghlZeGUnIJeiDFJDms2AkrEI4ooL2QrH4MJv6CF2n2CGW8wNoEORf0uRipGzn
oo5LqhOP6qqYZlJ1ISbCdQWznmrPOWyS+3io7swI4i1X+H3C+IbB0S3nSBdWN0ivPnU5J3NP0p/C
YbqCeYxlHbJCUt1SYPJjWXiPA0W36d3tYb77Igk3DAE4arrQC4jBlep8z0UNnK2qXDcdXDp6Qq48
qBhk8BRaDbpD9TNZ2occbuESTvgZxsc20D38kj/iIK1dqZkR0ivvwlTTlcydIYk/BlG6NZbRFa3h
SHTxy5ABTEHlhgwrLdyeJLBJoH1kjdMHHV2MS0TvmfwOTFSuyHzlNtQrRysGUYUk/0HRteNcpUdY
w5xPOUbO7qWstfuRWQDhdfuMizkiFa8dkDiEQA0i4ZDnhhuRcs6H9SKU0go/KJDQtFqRcqLyYUYW
Fg84w50RG5RtskfIPrzHoL0lh/kgwg63SU2o3UwG82lW75SBr6OjmtOKVmDyNJChCXYQYbzayzhz
UqkzHpf6vZPVi0CDtjUCQEym4nHSwpKJlNViCkJeLVL3LLPPWT0WQKQx86+zG9IrZmLfJDhTwfii
DhqWVYnxY1mYO70qzvVSXQjKNamknVA/Fnz2Mu2uLY6pEIBdTUxfjQFuGflh00Amz2avhgTQdgp1
XHnowUyDj9cNA3SQmuEHbtrWbnrG1hGs3SJiFkQo0yP05pSIbwt3VF3y5ws16A4yIMXQ6atSU6ZR
qfVA83C2c3N5iUwcbFqgLEfYik6SUm2xxuirLZSrTiOjGwPqsTf7ndwRnaxEBYKB8nOmDra2wmIk
ryhJTcHT+9t6ydUjuQ0RNQ7CL9J5pwJ7etT623bVE2XmEBzxiV8GaRsxK8/2GYmnO9wb55zERk42
ke8krghg4tKL4pZk5AK5xSAq9I2HxlmC6R1D9muBj7aJowsjQmrLLDxzJHJpzbmBylb3aKcYwnhq
VdMjFgNYKxhakryND0JDWUqtOOuEXnZkMQH8ZXHHM1vmmE3Ul/BCe0pVQTmfBE4rOatNN85rarKS
5rRGpR6Rhcr2lPcMPKFpCkXyBjd6JEhmZTNZsSNw6NPHJbQe8SgpADBnTsjalMkEoEN4h6KRnpEb
fh6bjIF69PWDBnWJb3m80jXprQBDEQzKgxnRIYDiYcuBmFy0s4TVyNDGY1KGxT4LSRgRMjqiPVkd
QSwzxpCoSyrqLioYaRVDouxbOb5dkr6kXK7CtIMXRSYD+OwmFHZwH7D5a5XXQNu90s5L/0OscCOP
S2lylyMWU4ukvYzz3x2H4R6GsmULwu1SKQBLDUoSokFaS5Ss5n5rbeyspDFo4jDsMY912PHkqUcn
2qXYHjVoq0pQPM5U4ZowvK/wINhREj+lHTRmbVTPAxctS6rhjOnWtVir91KE1FU2aezqDeEyqC0U
pxu026pNGnJxVKYt6fDeROF9pwdMhtqQ6w6aBrIMGjBD7Z2ZwejoO8twDTdDlsxk8kgiS+ggV5Ft
0sUDu6JQvwddldsmlCq7hRMBGSSyrlV0FJrEaG0mIb7jODihOQSN1Mleiv2J92V+FYmVE25KxMUi
FSgSdC+qy3kXJ0/NLFTXULdtqeEw7HAl9lmMRjtHUEP8ZWyJjwxwG8cAhOjL1EQYgWQ/+lIgMpP8
+dSoj6nFJAwCtXIWiSJstVznuFaIEiASJ8/qhzxAoKJoaKu1OWOSN1aukAdvVb9kFACRywwKKqsK
TIGc8bJI11S3Hh6p9sOc7j+TdvYnJf8YOzBTMvJEeG0vql6clxAocVkd6kGBRge2uWhTAM1WcTeR
nmyRd0z0K9JInRHvyHj4VTbGO7OghGFJpGlWGgWFENMs/LB6z6yizmq4M5PuqjTW901Ibmozi3DG
4n2iFpknTa1HT58TX4Av3s2SPQdO29wFlHTiiQu3kTCBE4m0z8fgRgiMu1YJzgwLKP0v1o4yJnS4
RHENznGrBSuhLAnNsJSCAn2I27mBTYW2lhATMXuLeDIcna98/tDQ1BvEqrtSRdtPiatbOcbwkjD4
Vg/5nFxVefPajB1HbPaiMdzVp+kURyFR6tTdhWqmGGbEXJWH63SdGyjorXA+dvmTPtE5jFKdMZdY
fy7ZwDQlZ5ZCuUs5pGJ/I0/jE91FnDwKigQDoU3/RWSJPWjqJzAfMlIrXmUMvZxjL1beFOT9cpp/
ELA4hdZNOeuTI8mVY1jjSRZ1uq8BWTuDftNg8lva1LFCIif1EOFn+9oa6a4p20dGeeo+7k3EUMal
oIOCgU5s2SKij6Hvnist8NfXajQ0Y6V6wYj1gFO2thpsDGvLafIl7q2xOh6CuLgI83NtFM/Arq5H
Ub/F+kB+xkFfYL/DvOGXtMbMlefioCWB2660xZirj4KvSTrIXCLtiZFJU2owvxT0Suv8RFzQhixM
dar5EoU8WMpcujPn5T5ui+eJQkenJC5xnKdcB886lg+Zes+3ht+SKHcR3Qb9kGayztrYn9ffqycS
NsmTM//ySoSVWeo3Qde+jhVVrSUhzEnvmWtPyKjWwM2Vij2OnjLHCTLkhlsLQnJbpbZeKQ0Ukbm+
0bMefHPD191yB5BvZd20hY5AFH25JnZs18DQpp0NVF0hyiCpb1rrppBWW050bEDb6FFG6itjyrHW
HuM1lkIT/aAvLrEbQkVPhfupgM9ljTe4RCfqgxbNmqhJDiQ9P07C9EFX0cnyttuYIEqf3oomNmMM
6d5EZJua0TdoBdWNUuhH1aCeaxnVVh99lBkN16iGDTLFj9SeEbhKzebOwK8uymf9KlBfKWxdZPOA
yBEvljUknmiFh2KUvZJZ8sop4/Ko9tchfJiOY0SQ5stYlQ4xwOs+ie7lhIG3oOyXDrhoW3lBIOyx
mZPzQNelKpB2TnSVJFJpAyRNWn8Hi23fEVfCZfdAJDx9G4vssTLe5XFxtx74nYBLOaPqwT2tHK7I
AHIGuGKNYjxnaXTRCNYVWqpd25kPNNqfcWe5iTZdMMPmclWLTxJOBVucvwoFERXszZuZU96W9JAf
ZxjXBK3igqHHqR7Uoyw2pMNCTVaDe5nqAwRYqgny1RTHV1DM32hfv7TAoiSkT3Yk58BxfxRq4Ra0
PVWBMDEGLgi2fbMT3hep/ehz9WGWzYc2ou5OMeKj6PT7OdXBDslHvasf6WO+gurXoEyKxDGREf+V
1gS2EuSVaukNPefjCLcynWm0oq+wiuQMnR8nAIbu3qVJtY+t7F0W6QPrCqDTeEcgyg/KMN7Sudi6
3xpBvG2y9iXnrBeK6tRHybNcjS9jJ0Aig1lMKICX5jlgvuGglPS+Q7nZ1yk3oBxIaA5b2UiI522P
ph4+yIp0XfKbKKb5wXslRDByorY5lPmDSCdN5/5ZS/l1Mt3TX/oMZvOqDuWrNktfs4pmnJF4WRSe
4oXsDx3NiVBcLooKRrL6jHFMNulwoQn9s8JJpa+BkTOsupieaSreZG38UuSynzUy9TwmuD0XE06w
J03QTlocu+LKnTRQo8XVVWRYnjLQTBG78aws1XmUG79blCshx4sM+IBDAaRBeuql8Z7i0l3DPcUG
3wtLnfi4edkRhX5JnvNOk0R7Njk9c/m6r5g/3SLAE2yi53JKkXrfXejlOvtqml3mI88/azMJDoOG
+AV+ZOSsB0sg59dBCEWg2UeQzEmjQuUmEL9H4bzJCNuiaAVZMsgV4MkBmVSrFD88q0Pmgd6/hw2y
G5SZPGCNgAvy6TtSrbKVS2bckc531LDuIpO5DEL5WZsLBT4DJSBjvjP0tRoz9lTSmvMyqJfJDNdd
qN+VKfLCpjpE+XIK6KK2C6S7tH3N+/i2zO+tiKhJxTAQw78GIIYnSAKlUNFJkeSrrk1vAWwu08Mo
1W8wgIamPY1t+xyp84vRS7s8tR4jk1OOpLpMbbsfsxxfgoImo8Q6VKQp4SRgOKU05XHqZDcGzpca
Btj9js4GupgYocRoUYvLaUan5SUpiIcgZYzEFWOnK/xMI6xoA2e3jeZGBgdZoMUWKngEd5Iw41Y3
pAe6W5dWIcM2NXzmOF6sZo/qwGkPFJJXXy5Eyg+V0nqF1HD4rTkK6jVj3s+ZxwM8sJY17yfprNf5
fZk1h1C5mZb4qR2bO13T9hbDCLoDlMsjp6wi5nUk4gkRBWri53VJ/Vr/bzrrN6JiXUR1dBkBcbGb
Fbm6/sNcle4Aj8duHFmnKexviVPymXaQxxA/yLm874by0XAaabnUJBC7waQyDyGhJtPMCyGi/7w+
acrrp94AchTFn3IbYVnI8ZfI1U0f7Y2IRHfsfsWdiaQEsC/B4Na73AY1o1rtVlwwCFuWuzCBw/qf
UBmGA0x2w6Oy9Fiu2n0ltIc2Nh1dpSgC8zqlK18BRZEpMLepAO8jL+105nYwjV5jDGcr0CkTqsdg
bM+zYFzOkJHDqDskaEHV56GniD3fD0vsTvHsmWZ/VuOXcC1ljuVnMprvVFuPekEPNCKrMDTea+uB
Fo0XBtlnoJqXQRQQ/6LXR1Ns35ZAvw3yZDf20dEsqOCQrsE/kG2hzdx54RJZ5emBEp6D2PuVgHXR
1eiQZ1npS+nIV5n26m7hruUYhSG4Bm1VJ+lypAvIBuhAFQ5xqYxtc/llvWSG7fRMclTh0P3RHaE9
62aHNTwRa/LkPYsY7QDVxCVgW1wmw+DDwto0jf8n//w7+aeO23r7qv4DdukJXgCIon/Rff78mz90
n5Ko/kMEj2TS2eC1DAVz2R/CT0mSeAjRp6JY+DZXO+8/kUvaP0RJUWE0WTpOJEtGEvpP5JL4D5wr
9PxFaEmisapF//d//sW83P62/aud/Dfnm4iAVJRgLmmr+w0O+uos/cVeJy1ymzYWc32lfkaGgLjL
roU9Qz4uRgw8fvlm/sI5razO6F/8g//2335zTtehIlbTyH8LLoFlMux9LCe6jnZwo4GjKWztqUwv
wkvlUN7Hla0+U875DA/xEd5SjzvTMZ3oND5Kp8k1jqI9lQ7jR6QqXbkr/8asI+nib3pY0ZS4RXCf
VxQUSPx4v5kdZ6kF5Z2p0qXRMnKq6qX1i3VhjcpEOVQwWn8IIyjbNACoC90b7TIdhXweCJKtNW72
0tjQj2EtCS0sUVPDeBjXsFurBVexPk4Bl7AYMFbsA1V8rati8oVwnHyFXD8nT6DXbvuKYGT6rs+V
W9PEc9O4jVE11sN+MXMAbmvE9rYwtzTvYkHlqEogWpXMJHKczC4Mhlpa+tv2AI/W3zYrcbguzHrk
yiqXvq7FC9DTijFRAzP9e9GHZePPRqLvw6W8SvuMa866yBvSBSqNe+efuxopplO7GIxe+ZIsFzhn
5YuZWCFwqrA5whxJd91EHlC8/kvNYExP7cwxlqD0VWFIM1vfltuOTcC3qAMiuYyC1Gg2wUEZhn1J
JQ3DgVrh/4j+WMNEDG9lXbQN2jlJPmrtzHskyCvjvkWreVvU65pEjdgdxZgrvyCCfRXhcBiFivLo
e7sksWaXTcETNQOvq0X5QPY08378LP6iiZdi3AX7bVe3CAQxIuDWd4EZv5hi3fphl36ZA+YUfd3a
dm2L702pThAzkGsv1NSpt4+rrV9C0oXT4myffPtVzCY80UyJ6WTxebdPua1RkmO8tq1iOajgkSV3
359QTgU67Nu20Y0UtUSl/6gimI5B3TYInCsO0u8Pu61J+FA9Tocd4r3Wp5Td+ttajM7zMKjL0Zyw
KSEif9wey6DyHFsa94NMbIIuQFGf4r72o4KOp23JHaTvvnz8uamYSuHPVH84EjTNrPxtbTs6ZE2U
vXFlFK77t1384ibkVo750Er5imp5Kv0apc+C77JjFkJjwZlCwYDxWWtwOrrUFaKagb+yihNGYjqZ
QqxmQ2JtmW9tOgWpmfwRYQIiy8XDRr/2BzmIh/U9/1xb+hviaMkF+D5eq8TgqN3eFOky5r4Nmsvt
3ZTbW/pzocVV6VuVzttc9wUt2e8xQBNvmDloApNLRY6bxd82t8W0PvC9+dtTMpXhOTZ0KpYlv5e4
kmJCMiFXbVxjHHSrPEjY8knX4tFlXfttswhmmeks2mSVRE63zRTCK5VAlnbbn+jSYuyqrH/+fvlt
rUN+4gGN+fmsJiLjdkQ44cA8rxDG8H3N62Jb2/aBu+DyXTSx6qRrOvy2cyGxkc6mBShme/iXZ3bi
pzAI+TFZr1mM3Qp/W5vUpGqet9U5LJBebavboja1t4hbxq4NBTO1vx/Y/rr+3vn9attzBDNH/lfA
Gd6++fTPrx9rHxMsQb7to3o81txnF4dzpPJDbb1ESXlteSv9etzeuxFyfGyfd1vIypAerFC8+Pmo
qi9c76DasPz5eCSTqdMoT+VMDwUEwymYjR3aEi5T23O3Z23bJY6nn6+8bW4PbPt+vtwvf1MIfX6Y
x+xCokJ3UERhP6HJ5lhYX/a3l/neJ4+KuThy030YbQm71OrQ33KYmiP2LSkz3ratZN0lrscrgnXd
3faNWAuQAfHA9+L3ffnETUXXFHoYfBu5sManb88pluhrXj/8X/7t9mffj5Tb331vb2u//6v1jXzv
C/G5Yd8+KLOMPB6FVcnVjII3t1nQJTtjqjJPKMRnNSCMKlnvettiXO96NLLWUF/ouYcBO5pWh0QJ
LiVSLjLMMLN1c+tuQqttYWrirZJgTVNWIfn3ApbEr5vbA0Vcg96qqt28/h+xKhOnaBM4a+ttrhg7
bKTdKPe2AuPS7deDf1vI6w36e/OXfetdr0mRA6Rlth72Bt2fQuVLLsZWcjFIyE6rLV4y0meVLfVo
Eu27T5vula9jOCKhBxZMjS8mpAfniK/hu+SaPtypZzVNEVeub2ETmxnbGVSrkPGmFBWgOaFliTW+
HhAEu1mrDa+I8ULKHfqIYL1fDnmLR3RbZU7Z+NsCBw09FB11lzmX+2mcA68afmzfjUaNpQRBXC3H
Vr5Cil5yFeFb0tf7XWq058RakkPYtoSHjdpXn9Ck79EBzJP5VrdRuB+NEAFwiwqYFq9Uhr4aPsC5
HY/tOsKa1uEJGpccTkAV3MYlyKtt33o4YLcmmndaiWOtsFjHUT6NErcQROMtsPH0Rpesx46x7jyH
KalAF8gxgUa1uU7tnW6lFsq+JCjSz8UCpdwCpeAN3eypKSzKyqS8Li/3dR4MSA1yf0AuHEsMcEpS
/lxNoI0XFMZNgivJkTu4j6Km5f62WC+2vkUR9ufmzwdi0o5SSI1EQgW5vy1+HgHbaqynDILTcXCI
feUmawgAtgzkli1UryZSybejJGTIzCEpvh8HcwzRGmgSTa2U8TI+CCrNxllfMCNXojZwQ82lr3YS
CXVfh2rbgsxA7tJW/Mcm0kzpsODvohT/UU3SdZGhIExNgVnmuoaQg1CYCDJhVHIS4nhibAH8lAPj
exsbfu3TnFt3p1bU/nzM5NIxaA3SqD93bc/4+Rp5PzAkQ1hMznGIxKRdb0L1usgyUwGpsK72GAdo
OIJeNTDWM9AZrZw/Wh+qUj7H9qRtbVrvXNva9wPb837+CWmiH1kCQW3bZ9BjPpj4oWiS9z5F457K
GrRJe9vmYEd/vhQINGEmAkPgYUNQebhqTsOMpHLbtT1IM7b3tzVC50NnqHl7WU8GoGGKu2YMzCOa
oesp0NU9Rwq3dDk6ZjTrD6Me0rT9ua9rPhH+4H5f04y2XVouCS6lHRr/6199P/C9OSILQ6SPrGxH
pWmA/Sa4HABgJ42DZA5XGX6zfafA+t5p5m58Kj5NKb8cCRjn7nhoXf0+u2LacSvsSK6MbHfIb2da
6dMB8Q8rOHRq3V9Ud25u2/HUxFfrLClxk9Cfh8defhsGksdTPCy7VCaH5lFNzlJCaRtc2wVqSiNB
OcU5czCkCxNDAl0PqzgVyVU9nfrphKQB8HSOzlw4mpQ5tZtQtEeo9/ExJZWTCjxguYDPtdf94oQ8
jfj0yul+EL5BQPAXHq+mI8TAMYTXBrUHn/+uM46rFl+cz1Th8vRJBriZ2CiyHgiard8len6JM8j3
PZ1khKSSg+44sQkO6oS9vtIKDoa41/MjoUphvCftt1bPJtKOhya5bsX37FLcV/ZJ86s3006uKO5x
ijqxs/iKD0HvdT61bvJFAA+UMhtFlStc443AjzO9kt/umEf5Q7opduMxfSbH4rF24ZN6Fp6bs+IN
HhIgO742djqU82smnY0tHrFDXkpe9R4zseyu0E521S6l5BnvA+HYws8/kUJR9XirPQgLpWAH7ntr
K+eCbNnlHju9uktvhCvIvx/RY/VVnuoTTkQ47Lv8udBsnWn2Q1e40CDv22fV/STl9+LYvwZH3lV8
WA6xwxtmHOKX175C7vCBTiQYAzHc0ZZNDJfocrQY+U6vn7vEi6PbMdzJtE0aYg69gBImhPicWjGg
ZQK17+gWq8TnfKjlDfq1+SUkBxaso+Ius0urivbf2HsT09rEmeBtUhzANY0WpnUWaVdJgGbokl6c
jBuLj1Ucdae40ycf8Zq1i9Fxu0LwpCzemrCFT4f8IA6Oh35P2yXyrBuaTZcEX752ltN+yCdyDPPW
TS0vjN0KseRdlrq6te8mr7N2Y3BM1oTwW5UggjcFv+eyf+lyN5FvitSryitUjz8qAWnbbocGhjuE
aNNDmN+ND7Bww+iU2kVq2IZ4ETAUpk18lhAtPKJLu9DuB+T4F9K+cssncjm5D7aJA4/IOgW35JsY
L0MBaMHJXi3MSgj/SU66UFVveJ3vreoE9EA8Mfa6yV6lT5GQIDKn3lH0Zv7wJnJU1iepdBj9HIrU
rejNHjPGKGh2J2emyQnLIrLlp+JAIz7Et/aovw83ALWf0Zld5qKNC78qTpz+wnA0A3e8I3p4df9+
kFjwaXH6SDsybwJE/9Ie3r+qHniHvHw2Mul3pEvFV26K2ZmmnZXjaLTjT/GSvKAf2TUOVAcx+b38
HH6kWP6AblMscHS6HMFV+lQ/lRfiDdWBcB/t+gtSfNGme6DhlufsqF49zrfaneAp18knAQvkJyi0
s1zxi9RF3Z/25Q4RExea5qE7DDeyR0f5iI6geZQjd3hjdpweW3eyMSk9i6Vj7EmAtPFZ3MfE5+Cx
dZgVEHk0ZG6NWy5yUi7ZTCBuhtf8SMidbPER6Snb4oncn0P4pEo+NOi7MnD56OUOxPdgy8x+R1u2
5b3pFTe4BlzrcdphDvXS1/yAeBDKrXmmVysC83W4aLqhj6BvdHX8snZ54nRL9hTpvJA2wRPH4YnO
omRT+kKKQM6uLSeH5QqQmjnttcN08wOF4ImZp4c7lxM1w/N73XniceTKQ9cYywBXQMVBRSO79R3f
6bG7wJAAXK10QHrOKDD5DCSxi27CaX1tPdcYWojaQRyp7GGdIMigt1FfGV6gOSbH4YH8jv4Q7lKn
PiQv42XZPDD3SgQHhVNh7bUnqu8EtK5IiBNBksf6FOxzX38kzcs8CLbkTamDg9wxLtBBVp7CPQW/
ikuDkHIkKXfJ7nM+pyfrTb1OHwjsOUTvBV6fqylDafV9+zOLmoLPdotUuGzkA8k8FI98UTUakqKC
K8lkYNOtMxyMmhSd1rkR0mWsi63e71AuPeuJydjaU3XgzEpVIdalAuYP659sa+E6IdnWRk3pCu/n
qiUSc5xkaN7VNjnE63OybXbzn/9aSWtGMehEbKPTErfsdYdAxBaO5FdUFgYTqsjq/f7PRdKIPUzh
bIBbytr2ADb0V4GMCupIJgn3I7TZcFn2UZrKx5bKlTkKCLUWlSvltjoRvoT1sapdA/C0umsjBpxE
Qpe4bobJjwhYye28wKygg53jIrtuBwYPGQqNjTSdPb1BUPELx3Yj2nbROinYuLbbdkPR8RBH4oU+
qJlbZVi3ZSkvfHFdGDFj223te59kDeMhb/rrQKTxJnHwk9VFdyRcK1l1IVV4fiXhEIRnophE3zTI
QIRAiD05atpDv46lt0WXaqgc0BaOa3XhexGuU8HvTRk4zh4m7HmrsmFsZiqyzkyayuSS+71T1Vv4
SDH2aXmdBeLYcUR1AQmzVoK7tSS4relrNThOZdHLIzLZdekuE5Vgb1qUpqqJvvJccZsIQC5fAGuS
9qrC9bh/nEBdHsd43Asgh8kd+WcBCTFF79CjX0/GuCfIo+4WP1+oxChdw1Ud4kkWIUPS+4FuloZk
Y9sUx3hwTIZK1hDcG2Er+lE+4YnBxX1fNWa9pwcw+fQBJp/sceWgoPkLl/UXblTtKZ/JQ8OnCq0s
Wet1aqogzAjMyjXLgZnK+st9L773DYM4H+XgVNCQ84l1Mxgq9SV9ZLW+R/p2ZTDrUQyUvcNaiNtK
dGsXxNGGgaveWoRTkZBz0m7F4+9isiwPr5qGrkkUSpVI40nxi7m7YO4bcWWt32dMKJwjNED3Zas8
Da0JtWVdiCiXC3Hsd21DbudWVt1+4G3xvWl2ZcyHZGIoMibffl6A2xSVZ0NiYgRvevXYoo1Hpcsh
uBadfy7WGjIkG3aGoUQaEO1RpcYUIiwSFbqtwprICdrPbdsUgQb9XzNuSzL5u2YctWAaYcTF/Idm
3ONnk0M9/Jdm3M+/+aMZR8aJatBt0xVRkolRU0AA/tGMM5R/qMAtAbSoNINWQsu/duPYTQvPECmB
0yT7ZzNO/ocBE5nuHeVpaK+q8f/TjPutPSZbmgaXjhYhonhM+uJvGEpTAhwYl6YGxtX6YfYGUsCb
RRonOwnRhv/yxfxVL259sV96caS50GCUdJXuIykw/0aTCvqhlsGyBHjBpHQvm2ts3DApHPik/HFj
asSPthWP8F1rcUbJwChQmI5ZLlLaHvJXUl79MiuRFGCYdMcOa8KE8kFNCUQyi/ghNsX7KlM1R9cV
OMOaBamsHt2+aakmp+RQTwbjUS0+laHpjS0ZagLhsISGNtf//YMa/4bN4oNqOr3HlV4N4uG3bzXS
s2xSUtPy8MigToO3pyRm6uIawwWPrknK0K3G8g9VzL6yWIH21VyLcZE7TKWZY1RwDNEyRWL+lav5
KcuG0TXRijt6o+3SAmfjrMf1DsSMDTSfek9OuHEflb584FqGnstUjgP3WgyQqrwrO+XSgHKYJbRO
RGUn9aVCyLxY0llJHmO0Dn62RCZF5YJxTRUpJGlkkZs1OApQ4fFOVd52N5DFOcLUsK2VXW+E3fNc
I/KMwtqLTOmhIDKMDggqRJKXvcQkA3tla/MnBKwkM1qd8XrQ+QHgUzDmoyawfNLouk7F8Isk+NZe
0viu6gldHSecf2ULcUNN8UYgqQ6s4Y1ya+Lkeja6f/Nb/daO3g5KQ+V3WiFnnKG/Ic7ERq2UvFvA
wUeCiSUmuE+UlKkOw9ZiEu0iBRfWFMwMQjXR3KEWcRU1o7vomtcKuBDAuRwktPZhqgAtQr+PMIS+
3CjLrhyPfhWRWKrV5jNmF/KhVRlz2DCv3swcdWB4aCr8u0229q7mG+lpEDNYAiH00mQFLsS0VCGm
RBhOOO7rQaB+M1q7RbXeM7yStEzr5ywqTiqtIluIGdKZMcHAWnqRy9VjPxbXecmBh7kd2cpwiqUU
LXVxHbRgHJlDD+MRqrErS9lVEgjnXu5OwH8z6oOKCAqmG5Cv8QTsxPyKakFEX2RaNyJKZzugWY2C
nYQIa6YQlt1PLQ1Iwm74oW5ziyPmb36nv7h2mIbOBN0k2Vz/HXHdqmDdZmO0vBgyG6gk8jzNUJv3
EhPiTr7r1PT5v/9D6a9OYhAzoOfhZmpgsv5Vp6ANUptXEv9RmZSLStevFxOrhbqeDEh2nqq4uFIE
fJJEBj2nM0dwjGcJvRr8BNzXxyYOv1oyQWp0+f3Lf39vf3XMWggxOFoQalgK941fJRSy1BZFLmSW
Z8igdYh/21wg3MmghUDvIkIOL1ax/J2Y4i/+rbpKN2CCKXSX1d/kCQAOcD6PgunlGmktmnmP+VW0
zTL5aus+2IWYPNLWvP/vn5Xu17//9JrMbvBE3Kb+7R6F0VG2Rk5cT+yY0cUMx0fqN9GYnQL0BLgI
aK6pA+QY9SFojfs0oSpaT/RqSkP8kiTrgsBw8p//H3tnttw2k2bbVzkvgAogMd+SBAeRGqjZukHI
+mWMCSAxJYCnPwuqqv6jT0dHR9+fG4Vs2ZZMAonM/e29No8lbjtAmzmx4JxFJjYLSqD4ZwgRHmZq
MTZVPnPMMP1y25ResSs9+QD/OduWc/YGafBaQWmtRq6C2U/KHZtlorlFz9A+pTPI8fY57mquzQfP
rjWnnW5AWJcnqs86kCxngvLepv5IZlEC6MFaZqdk7hjEIz0wDfOC9qs3XwrwEbt40HjLKH1wY/RT
AuIfPeJF4fKT6cIvdoXqVrGyCLdO4PyZBvdswazZ0SUyct6domDNpTabweNkMa8LTzktF3JUUW06
I3Zu3jZKJ40VsJhNnru1y/nZHuuXwVr/LI/WTUhLF6m/kv4wYKZDFj47CTdeHPLiusp+9+ZlUzBw
JX/hd3i6FcCMcG8GKRFL9rb1gD90coiLrfXk/8MVIZz/ik02ObNwIQogdiHxmf98A8SC0Ty1ItMx
CcWI8WOfV+M9tVvLwYhpkR9D2DMTXmWruWUGzXGk928XvdByopLTPDnhbozKEREhNSvSQ4F5tAI9
IA3mVBHlPIjYq1DJppH/JK5Vc0guYNBehhxivJAF3fT7gQV91w/ABECehJuKTpKN4X6BDlew5RdY
HFJsXcYhO9hDpLN9l4pFf9vZC2yuOkn3qZypEvLAsmcmYaPwd22e2lQDXNRqn41Ws6m7/iAKp72l
YvwvuGbuNo7n56mJ0b0CF8WT4u0CPOvyZJvppXSrxwD8BCJqi6G+hkzTWOIdcqTmFEYjkKx85gAh
dpjc2LnBEm+XgS1WYslTv1gIHhYFtFU1cEg13jzP3UxtOh8CCGw00v6Ka1AEbeeS7qGnB77zU87U
e6OQZ7zY2OWxfwlKSoy9zrhTy3CaqKXZjb1/5ft22xhvMoPIUy+DGbCJxsMLoH7MosCU2c4r9G07
58Mu4BXyS14q57XXJd0eVGIREfwzq4ya17bZV007bKyGwmzP5+eO8/SasrHGRQYeyCusfRHmpPfx
mG0neARTTJDLX3B81d6O7mSCEAYKuJMtAw1Y4cmglbohjjlNkiuZv7ulr/uTrRlRtRCdvZ/J1Smb
07MV41LOkXCtNNiRTINl4Y33aCHZHn8nAIO8xSplY+8lFsbVwCWBIAPjuHWyvQaChRlCNtuiyBuC
jYJSedc8NevD2c6IX5VpHwVrLK+w5Ds9scQtVfq6JOVT7qpzljcnhqtiq4oZ9TlLj3JQ5PxtYicN
w0r3kDpcDDPUHNOvBza5U8Fld1SkGLi662Er5vAaJl7DJGR8SjrwsY3VvkhuV+oA7WuqfeM0dsUZ
OtXyyWyJqR9RS9/1Dk3svLrKvcNIVBCyJXpcuEjsJk8XNSlWQQHpy0zJHrozgKLshZKAc25BAdK1
SW1Z2bxQX4Myv+anw6m2N3KwDj75L+aZPEvTQnrb0PCnfao3mM/hslUEtvWMID9iLa+zBsKKfT9D
yGgM4xMy4JVNK+Y29OzMFuyeJklUMh5/jaJCsOb9l61pngGj3HS+eRIjO1SX3UrtNnJfDcYTiaJh
u1QssU5SHbss3ZZ5ds3XOAkpyMfOGCE8UGaG405clhaF2rO4q3srP84FljUYGhTWEwNmfL1pVt+L
oWliyNcsoDwoVf9q7RpncSaonpKEGGoQRZuptD9DBNJ0+Itybn1iEkdQaMJx7MZ3pVJPFd0S170m
HNoA7d4E5ATMicFFTueQn74WcvxW8Hg2BDqPrGx33XQePPWrV8Mz0a+Pgp5HtdwonOekSWo4Ozjo
Nn1b5cQm9Vvpuruhj9l09we3UCTVYfUsld8ScwP3OpP8bFL50pajTwQo/CxAJRFxnp5K2so30reh
fkmPbnXscCVLfWXQy0F6cYHhhiGdsC4wg8k6GIJooul1O3xMl7GKn1dkiEbigXXMiKMR5S9amHnf
ndfG1PIiW6LQhgc0l63tGwNm5nK5WVwbI6woCCMFSyzySprQ2KPwiCJPj8bE5GOYMSTaGUOf2WPc
ARqgdOh84t98CXDmc/oYHxXBydzhZm5qNHPl9C9+WAGeae4Lu893VTDucj2EpKODSHVrsHPxX3zO
NycmraSIpow1cukItxPaP9Boewr6tCQn51Rruv4zzp7bDpeLnlk06b2p4Ptx6BrAzB/6yUkPVpo/
+xjGprz1mEKTB8iauGdeE1JXDGW0HxUgUd/xo3GwEYQDRgNavzThTJhJDGT6FlRX6wQxi8ftbByy
ifeqCOffRvbBXY67Ltf5Dv4gVY3hdbJ4VuNge+ma9uBM1prRZkR6NVtYi+DaDoXK/Ah2Ur1LG9Vu
G9onTWlezICTH/tIiiMHuqUX+70JnV+BsxENLtiAMV6ZjQxBvOqmsZMvW+zGMvmSDjB9qYges5t6
6RuZQfxmHNu4+kbE3ZtphF+xzI5eg2d2jo3XwlvdMBbE0oWpdEQhDrWF2OTb+VmyvNDtFNxTK0z0
xScEMmI71RwjIZoPof8nz1f/TNDyg1L3oEPqXqjWiHSV3tV2+h4n7504lyAyNibNWNvcDg9Ww2yx
TwV4Uv6unrO1jXrYdwQn54kArh2yNdCWO28JMSyqmNB+9Vu6qvCtQdfhCH9mSwtDcGyH5cUYyn2m
gdhUYVnuAE+h+LHm4rt0R7CSflnoozVbbzWcN8hmLnNHplOm091Q3CrRIoC7ZEFwntrwz7R+syWo
udWS8jVtgFxCBNtAZX9JBcc15o3Uvv3q0dl5dL6LxHLfjfaaZ+aj1DSCGD6OEoG9ZKsdlviqlfJX
URsgdOn0nvP84I3BFOEuyzdGaH2nuYkveP4kh/WgtZHvfFSEk9FM773P0IYKuLEiFl0ZBDtc42We
LYc4N823uhnxcMiC3iTG7jwGyt3gMw5pzqJfIwh4AwxOrp3DgMY1D3AdcSivxqifD+7iQkGvJcwj
FGK2qwvNjFTSBcUst8OPiXVCODURl09/t9z9fPb3h2QVKGQOY9UcRk30Nl5uCDof5qoMDt7qqrRX
94in2H/3uIXnqVhu0lW9zmVG5Xa5WOtriaWix8o2YENRGIjpAz4ngWQaXPZ3P3aiQlWvbSCzPSnE
/iaLBU8OjQkh9aEaFLl1GGxx27j4cCt7RzKwYVMpbnOBFFvIFy5xHrvo15t+7f8dEnYjLv0+ypDF
jvjueQnGvVozdolRfA9t9qAXyaQyqL5dq7z1UwooOHssc/IQxxM52gD8p58+6Lp7IYL8pIrsLIf6
u9UTLcPOzgrEZzB4H84NqRIaXXF7D7L+FmXyIHpzawktOf74IZAbOJo0JY6Dx3N9eJmG8ps91BmC
PNsUB13bXHj0IYYFJrHPOUi3lKawmAJ/gIhL40ITyg/OfTOOLuBDesVejbDPGEZbUm5cbPS9AC80
GkyJGurT1yHIj9nLE1McuThyvXU01Y+MtAre6KJzCdByixoZoM8fCtPPh0qXxo2ZFXfsu2PsBFyy
y8AyVmrITasU3ppFuGwz2XpQH+rnvOi/up69ys+7+/PZz7WSLRjeszlmn433LT3E6xThx8v081ng
MLsAfSWjlLlJ14bPnmiDnSuX36KWIOq89JS15q8kR/2hsgOwWnyoVkHDzIs/OWMODkxHp6wd6tzd
C67jF9jq2WH2Qn5e0z1mE0+3irA7pQZ03czoOwndH+Rs+mHLTUAsl00cpe09wAMO647dg/Go3MgV
y18O05kfDbPPoSoSlg8TbM5BTSCvybBQtMM7pza2R4DVIm+59RgX53zBZt2M9FpoFfPytH3+h4pH
1kvX+J5GiL9ty3+gF1Rk4afaJItkc8MW88bneNn6DFKneRaR8v4U62N9lf5+DokxGKTGg27tyP4Y
1I4FzIUj9zLyb1uZBzxj7E+NkPhG1m8HoOXFsuYoDIDvrBLej8xlSJC6ZvmhloV9bUF+wCxzikmL
P84E8rAvoYby/8vbu9Q0bPiycImEaaZR1puPuQjQ2EBonPz53lgNPlCM7IOXWhUTWgagtI8YTWZt
mylZ9kPVwKCxlp3lwfX3AF32uBr1zBYO2+ln0MdPbguuesaW3drF0S+HT+nN+AJGuCtI5BeRXcph
pX7DSBgBGm9TT+ijj57aY6LhBLVeMdOSeju16pjeIiKZYstHPWh72USuC3W8nbNtYgZMc1Y5msKi
cZtXZkmmkHt8WGVFXach/63p2vvtX7GHIkAZKKjkhP36iFDh5d0bc7CDP/Nyu2b9ag1Lt3XoeuQV
1OfWEfGu7HlqM36FlMSmCc292skWa15h8EN5Rv+ALZPZ7gA8Nvp5e1JWmiwFnOXF+UfPGxGNS/Uq
TB5lOcqgdmuMkTkFdsA0sa7ox8UhIB4vDbdHQYzUDq6mi3CSKXbTQRg8GhlVCVOIKtHzqvj56un1
sl/ZkK2oguCfV10xpZG0zJFAH7sTTZUmv/qzFp04KdO+VQgpYCJsFjshlofiyPwBA0scPJc52L18
/RqnNsUFdQrgqK9vgJ2uR+pViSFRCHfW+SobtKEwbjYISd8ZZQsEI4FN5NToglFfX9IM/2Zkw5xF
qKQinn1OtdpP+Nfq4pO9LZatZUwvvlx13LWPw+uII3GBR7ovnihzvctxlEZjzVlOZg5sDRO4HJUc
BG2kdVtCc6sQG0g12yJauOA3U8/7+iNuV4hxKNv61OtsaxYoPIYnq6guBnGUi2S/oHP8kAjDdeNk
R4Z6PaJTgWwkXYCeGtP1nH8kDiqMZVxGC1GizRn3S+cxDlSxR77ncZziZNBWGlUGpV/5GOxDmXW7
zqn6Yxg/pR34lzReuGlxqXD8qoYaO2FeF/tSc1IAcnCysvm0FqwkjB44FTSRqmIMT8VvnRTjqRhU
vimD5Y80X/r1AnZThDUjLD4yHQPPizkeV3yTAt3Mas2rbvyDtFHnzBxZiY7SHF0IyYILD/3C3VbF
+WcmU1JYh7zC26yD56zEsbu41y7msmUD1YH7jXyAnMKgE+vnGlucCkIa6AQLsBa3bisic1DXrnM4
CdR0pC2stANYI5ZKSBtS7OIZA89gibMQjrFDsDelOkC/DLcTJhtpduhqRnOawS9uyGJiK6i7rxiO
9Krikpju1fyYguQ1JTf15AljV4aYmcZu1dHYBSdjcPJiN93N3M/8D7tv4H4tHO307Fq0ljbM+I65
g0Aa5uDGWVNopFws9AdGbTLBi9iGTRxpwIze9Nmq8YZH7C52ZmyHyYW06FqtmUhKBdklThxzOhhq
B9Eb90l4lHV2qtURZ7raTViygVQkTVOfmBS8ZU5/NTt9rFGkLJEnG0RsMrMcOw4WlosND+eeyDF0
TnOnvV+tVTLoKOcXb/GPECE/x8D4aplaE8uFkivYwSkSqxbbwizPkKJce9tyvqFR+a0pUzjY8/QB
oweT4VicRvi3hbQ411TWSO3uCJbF6+7wdh7dXjz/EMgXTJyqvIM8cR1qM4tKmV2WEHtTXLbHsDWT
s6q939ZQvvcJh8UsKMEzUI+L7+VUQLncxeYy8ixy360YzCbAujtgP+qAZJufiSiBxqJj2umHkZ1w
QaP0zDbF66+Zg565yYbjvIC7Fq79HS9CBVszVuTgLX7U2AYw//MhMRWOiL9/3YbImqrWN0ZXB+dW
We3BNpLHlp/gxpJUxvgOa8g40bDYYUhkLYEdwLq0mRZ8JHVq4yOZvda8+fl1mMb3EJUIFoOtR120
q0vMQHahKoxZnR+ZiAWknSmiqzQcFl3am3n1h/dFYXNFrJ8SiRM3P5/9fAD7yMSUZzeYthl4wPoh
HkpAkl3Bbi0t7H/+3s8XljS7oPlPUZKjE7ZEjvLEfoLxnl2aXaK0wndrFLXYEpYbjlXMfBLJlKNx
dxp4HLlnShTyqOapvYmrHGbAf3xwQ1hvNuBWCMGqOgPS+2cx8f9PCP9PpgTGX8xm/ntTwhsIv//z
mrVJVmX/uR/mn3/z39YEHysBhoQgNFHRLTi1/2FNCMQ/iNI4KBmh4wn+AF/6d1DY/MfqZWD85GNq
CDyf6dO/vAm2/w+MCZihGNSZzFS98H/jTSCI+l9mcDYy7uqB8C2LqLD1/6R3k9nRZUVT10kbbr4P
RP0tR9rVhc7uOx/qi7btMqKyw9yoYfjsuYFOs3EptDXcjXsgWd5JDyMHdRK99IphbaLVwXUky5NO
9o3nf2Z5fD/gUItqb6JJOEmwQqqGGoQ8pfkjiW8z79zMxJRm80bYZOvbJDS2gyCoEuvlTX9SI9pE
y4DAOSzHYGBE4ifNUZuj2LZ1oVDCwmjsMRQrBQZnqk+Q+OVunGksFJX+9BPKT5xA73MPMpdFydiY
lMtF85RefDqwklTdM77CrRgydMC9nDJx1KWwTuQX0kMVV7eg/9SaufMiSzyBAcp2djGMewY9tzjC
lofJq0ETz57D7c/2uetzODAzo6Omb8JosjE5w1uQBycADgya24zKrGB6JKanYnCDPcSGdpxQcODS
bcXw2c6lg4Lez2wWzQyooJ/sGvZZBCEjAsO3HFEH/GsgBjyFRGsZE473slcsJgp+6IAcng05ehlS
kWiw1y7zxPApeJRQRzsMHmyT0feE292SDsCmKRvx3PSjvpip8WwRKJz77tVL9dV12u2ovb3yrI2H
3a9q1a7O3pYfAXTGRGIQmgvvvXrh+Bu+8PD8dJjmjw39BIXd7vtibndGH5zWr9ol288+9TExgEnK
w3rrVgnYJQlHzLScuz4DyW56PZSIsj7b02Rt8QwiWacWTDTvRic4sWbSKQRHynNgjrdiNN+zuisu
yyyCnZisep/aHrMB9sLgLNnA16tfv4AjBGmMvFxAZ1pseeAj6LmrR7R52Qls+1zgm94lxmAqaJ8E
ldT7wnO3r869T+THT2gjUoGJTLyGuBX+kHoWyYGC9Ax37lcvk2dTyIZZeQv9DCuIaHn0x6b9yIDo
UkD/RPC9rwvwXkp/EPnyo9bK32mkae/bksdWtrBpsTl7FDiE3GwKokG2HSWt4T5rQRROzMEvnTuu
Y6F0r6FcFSbQxaQiAz02y8bRIek5zB2K03WU2FT7DQkMwGF4EyUT0gQaBwSrljGYz202NYxpONI0
LRU8jF1H4WIeVe19auvbGPCO1eGIqRlUr7getgx+EFlZ+lQAsNtCSMe50FkIav5d70h164P8G/te
v6TPjiAr1T4GUhiH2iFwYDY0yfRy7ToSf7mBumPChhBmci866KVDCaoGhx59FktL9Qvy77t2H2IQ
xMdwyozduADA72P/mI5bbpv3PH9EJIOTApBuZLIX2ZZ757c5Ez1o+O38VlnT92yM/iGlUVF502kg
Yrn3LYXyBiVrKZBH02kkHZaitdVutR0DQTkvKEFELGpiQ3Xw4uTa4kEMzfjajfex6JaoDVftrrzz
q9plAfBsHMpoVEjLijEKh9KkhgwUuqjdaWYe4YnAkne3VvcJi0zuMKnt5sT8NJf1DUoIKljC2fvx
cPBR96Gwghc0goqzaNJ+DcJk00yZxqFsl5Oi3vhSas4u+E8fJ3p2XlJZ3qjySQIEpF6BvowhdXao
tOCHKm8tvU6/G7jZFlyD+2zVeEvbv7eTeLyZUv3qhzY5NIj2Xq4YZpbEF4JTVqTBdWSrXTQjiJxx
WY1GbbILk7qJyjR1I930F7bn317+h04YuhLxq8uZzIJbiG89AECUpmbfNc/Mac1nX8ou0t1Xktm4
3F1GgzV9zOCp670tPCpL/N8MhBJ6NwJ6/2wWLPAn2Lio+2xYmVS9HKZ6TDYYrpKrdwDi1972BsJm
k3HsSdtMHmCn7ry+hWFurFEFZV4KH1ZhYZ/p+nHPKaxMEnQvsjHJ/CDI77r8NC9lxh6KKVhdishm
VnGTEBOSGY0cqUh4jf3hVsnkRZnHLlD3Gg/z1DSgi/MKChBPybiNxVWG9LkCF+YukPqmc41xZ6Ew
MQPqjBBlQ7Df0+N6rifKqgqSFp7lEaSsnlqM09syBBy7FOGHF/rjUf6hvvI9DyhEYbp97chYn3DP
Ay7dIOXel+adU3rYiCaWlx73eoo6gRpiAw41GWiYCftjDxt+HOKjzUq29G5sPjCKJi1rc+1kKOC5
2saFWRx8I7GgPGJga3msaakebDwlD7XlMLpktu3A3ZtACp29lOnz4mccj6sGt1pfXzKvuQVuZHvG
vbOmdFJvvCOjxxNyNM+OGT5lnWHjejKKB2Mw+VBqeTIgvqf0Ubm5H1n98LT46sXloF3EXChJ8YYv
HnJcwGjK4rK0JrXX2NRONe23TL7hTiUQ0DSzZMUg/jh2J9ZVteK2brJF3Qc6Ha9UHDU6ICLit3eh
ZlxYL0FDQRB/rl3C/YxdYbGN+RoPijTevPw1UDyHMUMFe261j6bVj0M/k69KuP5DNW5lw4XJnkMf
0an77TLbN0y6RD30EdcvDEBKPuqClEGFClbrBrBJ811DjdyrCeT1MHtbT83BbuXytqPT7jNaLva1
Dm46yIxYmtNftN49t0NQ7EfHeUzYgFAJNW6GMBwgp4LbH2rOStI8xXN/6Rg/YBOvzllrzLsR3CAP
hfHWH98zkR3jhWYcyUHdk8kRfKS8N9uArLZIPpQPxTOzjOJojhQ6MDl5GWvSHbMUH2mcHTQDjlEj
4ofd9Oa1RcNMRT5bhf/mDkTxqMjybmrNONRukD1UX4mjF/YErBLe0Nqyxv2UfbrGot85SH5Btq4O
bQCJVthnT+mOG4hXbD0yEbkLX0bYoH4WeBdcV2IfJtrCZEDuLHHFqwS6t/G88jPvzR5xHBaXYs7n
cjjdGsb4KOf+lcq4ZUcxRbKr+xjXgTrNUFiotiPNs/jjiwptzt85K1enjeK2zjm++f7S3NJJRb0E
QI/mN8dP+86GpeT6tH9O2ZTfLHNPqV96peWPDFfjfjZj1kZWu1wzgxOsm2y9JXmni4sVUX14rYED
qnegFMf0MhMwQHczuuNM5VDnoCil5XKlHQHojp0zlAmsP1Iyw3A8cKnWgm+N7ROjWD+H7k8NXpBj
nojfivVCbUW+93mfT+xWyktgTWyRWOsQf4CydiqJ+k43EbY8GK/FOO/VTIYOvHQS++V+8X/nBXGu
SZfNgeBGWYjfhoGaOIqGojph/u4S8eGI2jt1RnYPByc7WzKkJmVp1Ma4xz1VbCu9NJExV4+xUveU
Y6HZDfljvtypOr3GTiGj3oOun0Kz2FSo0FtraRnRg3fzNQHpzrnOVSuYJKHNKBP2Zmc+1tNY0TOf
bBn0nNoQf4qpUSFdsS7uOVLCsp4ahkfX1NZ2qturb7uXQPYgnGE21OM0HEvD4/ESo445Rgd3nAnq
bppG48iKNEQLUelf0lFvbHnZ23W4C/Ba0aLUdA9DhRagLQMjV01zEE0Iz0XfBxvwxQNVxeS4OtsI
uLt5vWmN2jT8nSScpoMzMsvxkVX4DxHTDKYY+KSkHNOA/+owSy4mO8HXM+HZygUWX+MPawy2GaSM
D3c8+cpC3BheWwr0jNxnk+qIuzEJ7K3D/xliXI1Hl+7ceSTQicQLL89t403AuuqvAPDGWICTzFio
QCoW9zkyDBvrQX2oZoKCZzfDcYlJ1CKMpJTQKWc7xhr8pn9Y/OoWZwLaE/o15U3514gAHefFdA/t
7XuwO3ubOx6aqHQfTA4bF3dgRcnAn8qEmU7sWSdk0QeT66+One7k6ex3Z49nM+AaLbgBdmkpfqfl
xZAu38qoM6wl6m1252+hiscuZ9DFjrXaDJO4dLcO9ZiVqm4ry+FnQkREE23XjEZAXDIFtj0syPHq
Q3YtNMiZ595Dm2c33UB/YhFevXF+1bDiTJC/OyHO0Ik/egPKalJZijq28JEuLxD7OHmZTadmzlgt
KZmhPHpN+OhOyWcQJLzCEFRdmgbwZe/a5DM2hlPYrs1SIMs53viOvqVsQtD9NtBfUWOED8Ac+adM
goIXlKq7zPK8zjsCg/4dWi/TskRUwezHqfnVENlkIPLi+BMgYEw44XM8h1/sPn/5I2uIE5tbo/kl
rNsQXHDrET7k0RKYqHdx9bD0LH9+/LAk4lylzWtmjFEDZWAJugeGz+T+S//RzZcdOA+GZFaV4wsu
8MhQaomLuktGcETlJS/ltSFeN3o2IllBUA5CJNLSdO966YWijod8Ee9VW0OY0CR1+hs6DI+dQb2V
SxSzSu4oP0sh40CaZF2gGqXncvRW8oK41qb1aqv2CDuLiEzh/i5oQavr28UImEqp4jl07FuAL/cz
lZWYB6PO+zU0NR1x9SUJYsrSaKlikrI0TXZ5b7Mq31NX+wzo/TjkrMqUfdXCY/F27qfW+VB1Q85I
3CYqviOtIAyDTaG/GmA/KCtlv6fc34MML+x/Gcek0HwtZ/ialLef2eIUcYr7CucUpSBbzCUBBmtg
tVxk1Z0vhkh26VfoTtcyJsEakzU2hf/gBpQPNeNzluECWxtT17eGProVkr2XSKVMqWuCmYZQTwDS
ix1lLvAifeKWdBs2hryZanHTh/YxpbOaOcpbsAx6m7O2M4nerq+5gfre1mCRk/Q5bm7hSnz65iGr
xMxMysO66uLimsOHQejXhCBV05FzjvGzzRXERPeFbcUr6gX+mJ7Ts5HGD4U37pOcHDLUKPfpsfHS
9gyEf4imvkCPl8VDQQvvydbsp1Bcbo3CpGra7Q5mDUuipwMBBzo7gIVzFEBaMEwI76Z3SnDX5V7X
cFA2qFcKaIxaB8GJ3d9SsXk/DSgAPLiQyRv8vtp4ymqxN9KsPRqx81D1XbvjBIjBsuwnbFLxuUqI
/xdMrKpQRm2tvmuPHyAmqGhzDy0TBajwO95CyuGONacIPCJMSAdC0ijMEPSN5Y4Cy00BUUAMDcdX
M/1s2dbRVYWQXctVxL3YSXNAuWIbl9h3borV1L/zgttWsS3IU8FhPr1l7/jbH2mgADXSso3LNU8L
eBTkz5V3N882gACOaJjJsuPS1L+bjMmDdJpxi8CnYWvoPaTMhyaBRoB7BBsn1aN+E2zizvzdGnp+
NrN7tVKIw7iiqLZ38fXSopuqh9HOCfqbPjNH49kbiQPY+lV0SDB1h1plNuHeyMS979K/NNTLh1Uo
hakxdfZ9MHO3DUeuSxRkU2FBxpSiq+I2M4PgLkusM1UO6T6g4hbafHpjFOV+jDGL1gpoesl1hz9v
OKSN+LDrmk108+WsnUcUVe7yunRPtunTLEYypS7qT9x0uKSo2l38SxGKGgpE1j9XWXGKw5ypftuf
SxTPnWumJFMPpk4Z/o0eLPVutVkXZKZJRlYWTPIpwQ5dWvovmXfYRn1jTS62x65h2cA5HkSy0Bdb
j1Y0+QyPXI4c9fSUpzAOQhlvZdV/4MTAZsXGRoMu144xn5j4kG11+/OcIrD1Q/yeMJhSLX3TujD3
VdhRotYyELJafVdnGDQMF3EyW+qGE8Ufyp2b7eArTpLu+O71K5RYP5UlNrqkxf2a1TmrOOkovqNv
n8N28faiMa5DKaodf7oAAMDBjyDAYbL74iioT9hQUUm8mGqdMhAIAmPHKYHNWZjzsNXrCL5w3eM8
0RuV0i+tpB85Tkx9T4e8Ia15fJyGv2pbTzvd1YDKyV4BWLtVgxPQ6mzSO+l0US0wj+E+v/QNQmXZ
dHc6bx/8iVETUuyGXM8UQXosLAWqGSkw9/K/Foi224IDHaBb68uP3W/pg7bVJd7IIfDz89iYT23Y
HU2j6XbOkDzQvX21M+MuDkau6pD8tjNTickph73gNGwtusZJ0+YPzN6/sg6ncJCTfKmTWzzOe5C6
6y1qy13rK0pWm5q4eGGcKvEcL1W0jD7/8Go8nukQM5Evq7y/lrX9PGDF2iDbflSGsHfSNzG0+LSE
KC9l1G/cxpRQxeCCM9NTWy9j32baaz3QaG79A4T617pL0GMTDz8N1aNOMW4dYXfbSqKMVoxvhi5K
dRv+ZZiC6RuKFNWh9GlAzDkgqB7jUR5jn3OHkZXgVNqpAvmXHZq1jQsntIoq+qv6aYBXOYbbRZxU
TK4Bz0ervqg5EREdZXo9Ml3DknEQWWZBJ2ojcMaU7t6zugd76q1jlkMqLnL2FrXn3+i0+9dnbdIu
kdaw7X5KR7lROBFy1tm5AdrnzweZUjs2E1m5ETMMSbx6fKUPs3krbG71jjUT03Q27IHCdafcBs+T
DNYdgoy7r5XsbmhxTXdIM1Slr4YhZ/1gJ0labn68Q/Qg8amdgM9HheGwkVtH6rOhHKxAvWYZj3pt
QLN/0FkruvDnM92zqQnmU9nwACvx9gz1VVoqyyMopGfYRRxFfr77jwmsceKdV9UhWJCAE/vP9/3b
vYQk/i8f09+/xy6UUXQjjt06gxvXejUd+pAq2iXYihTdBxla3FRr1ezPh7Ti2Mpk5c1efUnTymZK
JX7Q7c+nfpARZlZrtjxYI+tZz/OnEu6F2lO+0Dnueayz/MCdB1Mgw4eeNmPM/HNwtlbFi/jzYeCu
ibQwP//+LeEGsEQrmi3EgKT29xfwGv/rb/38HkQpiyk2S/vfX9BECHfkjWvcCSxvCel3jpL1zd8f
wtZm/vfz65XcpVqgDnnIXRBgj91IMRgHnzq4qkv6XZ+QVAmkevLLWNKWwX54NHiaagRsoFZn6Vdw
ZqBblOa4MAGlPtgcJV0Rfbsth//L3pntRq6szfWJeMAxSd7WPEkllVSabgipB85MMsnk9PRebPsH
bMCG4XtfbGGfo91qVRXJzIwvYgVWoyQ/Sqyt9JPReVxxWMlCw+DBkxt7VoLnsmLhx5Fr3opIPabk
tNYZayk+xtlmPR3Si5/FC9QfkVfYebRNevGHYhpsuVV/5EzgXfSU7lUXlNsaVcoYX+y4oZea3S0q
JIhIl946bsONZaAqTml5n7J22GPdgqqQUdfmOr/w6JGz8VAg8il7taKivhg1wXzLTzD+wuaIx2UR
oPnBw2W4lZF+Av/ZgnVJtpac1K6uKlirJIAIoWeHDmloXfvxaSZovOYxR0tqT3w21Oa4LnPzUJmT
Pkk88BgO7+bY2luKHBbahB7KZ86JDhbX2j8Wkea4pPw1D0mHedDeyDRfJJs4O/7h7Fs81YaVAj0v
QoY2a125hO2q+ndjy2trPpInPTTOUvYw7Qsf3bP03nKr61e5cv6UhnhRHKqLpj4XxVQcnYkQpeFG
5Ekzcjj2ncAQxSEeJCTsEi6IdvZk9Dz142s7+acsf8XBj97iDNdIu7dQ1cchzB7NdNrUjXxDjOe8
X1FQRVPSfXJ54s6QA3rdfyVl+LT8tXVgMSqhlcgXtQlaMPtdSQzzKPgM4qaPqDG3ZUSc0jDLF8/1
313Kt/n2AMzA/Kg0T1Y5q9+Dcj46XqGXIYzQWAzk024/kwkNW9ovqrtInYK/iC2KPSbKanl1axe5
4SEXYt6Hc/ft9zHMeTbnC70eafeEo4m36TGLA05uLmVp3msdsf+he4mVsqj2+OruTTdCCcRPlKS0
qA8d2yvOuSjgrJX2sTZd49x2dE0stsrFX8gZ8Gg36T616e9OGNQAbgf2npZ/cshgTEx6uaGsJ0ux
AyUxOSdOFRix1bxyrOm1tsNfIvYoca3RoCzCohQutN3VmGgJDJe5v6TeozMSheKw9zQyfWDgVyTY
3B+aJBWQfNlCewRBTGYZYNfpdFE4b6rFElUx2VveOgZFzjexFWD+xtcjZSPJxo4YQvgaR7MYaBAU
L5bO9kwp3QebEVzWd8YabCjoKAvBN2oelMDmv3weSqY0BSaKIibZPlhT8N4r85tnJYZc6Xz2UgWc
ZXnNjepXRT/9wldWr4xiS7lDvCdQNPBt9Spc+tcYiLKxca5xVZOgGRq1Q6/JcbV4F0il/UH40sQl
kf1MVcAspCVz0v71c4RQOr9XU0llRwxrjzKjucC/Fm9MPsWNM2LGTpwvLHN8PGGwbtwQO0tzi7Tz
eyhpqmojNFcJgqvuQPq4/MvyrTSlwyHPwUDhKJKBi2WWmxTIHLejfFO+dQ2nfqBSBKaaco190bxx
yArXDrN7/DquWLuDyo5hFK8xHy15Be+ViToMixjxNxx8Tm4Ohnm/2TpZjt2x7dk60x/RfJp6pg2a
sBbXCR9JoM6eL98x3D26aVlskBHoInhv++Zou/Q8WvEu7SjYdewAAGuqjwYVjYdeJK9Z4jW7QBD3
i9XiRzTcfRxjreyMhgcntWoy57QV2nsCiQgjNsbN4ICa/UGBZ7yLAhZzEFXWRSnx1bAFI6jssJbm
m6gObk0ofgKfyQ2XTeXoP7acn+vmybfldgKosxoxS6I60ezk5QyCm+hjueBVMm91Gi4FkUfHNU5j
iyEw0e5znvsbY8q+2z4+hELu+NXmjRZoceFgPk0RSgybBXvjTeM9kTVuuty4lXlxqfsfI47UKsD3
OpPgmprMJZYfOyvXYngI1c5ZskUe3cV2HZBD9cNN5BiHXEyP6FTPwhdPTtE9E0NaVZWARO5c//29
U4dXH2dgwmmv2Clf3pLWlCss1CtrZsvt4oxewdbEX2jiKmR0vdNucfeTMWTqGre4CaY/RtjtZWAn
rDzLGRH0HMtLs830rfW5l3rCYetAVaAVopuwiJ5NA80v7neIjotf3ftV89wagFi3qrlnTbZvFQa2
ynikTOuUJjwVx/ApQE1yOoSiuEt4grnA5TCHgzD5IkbzNyh+TBnlhLjEa4X3oc2yjVn5FplHpu7K
PPBwhVigUFhHE5OT+kLG5bAYAAYMun3Fg9aomu8sLqkcH64KJEpRu/Oh66MCHqA/b9mDXCiWOZmh
++qZ7jspuzVmSmJ1XI3p5BebkN8Fh+cSKIGPiJWiZgwDyyBhegZgFIxk5okt40CAOEjGuqjvGbih
Pr2ZXvfLjNnj2NQFDu2+4D5hod0XXX81WQyshJENrjyCexOfC7pkUFvlurGYtiuDY/zETKzO7D0B
dSRmaT/ghN5OpvvRzOYyvYrOMuoozpm22idbGHvMUkxv7Tf1Z6b79zbHvG9TBugkCsw6qbSho3Uz
QEHKXf0RFM227dqfZnK/SvIKVcG2QKf3RvSfrp+T5avGZ/Ya1Y7zo88CkFLmOOTfSefsQqYTK+RS
/Mfqx+PzjILR5mbwV6O0tkFh5Ydgeokzo3vOpHmBQEe/DlHWenSuRWTBLmiwjXJum9cet5J0Nilt
9ataw1arhpQrwVN0naX1B4I+OZvUZOBFu4lh5d9dgyOARnqMa62zE13zAByWfineGOwEGbbAgfmt
HX+2htiZU3OuOnY+bsBKiYXkjPL65C02Pj85ZqP7PfS5y1v9GkzWN6IZEc2BdiACWayX1a/l/o6o
61m3nVgjsREHtIm6ja54dU2M3EnP00cwhRucCdwBk7ZACcBONj2PcaEPMWisa6tzDqC28Us2/BTP
eKNaG1JaQ7SrZN/iKfcda8DBrQRle4JmvQTJ+N923+9+2wJ9qosNIIOGtSzN14oWayJPPDIJR4Bw
+mW4/BatYf20lL/OBjyJkPKcbAE49wKEMvASP7aOOX/uYJwaK73nNtGleEn1esGTmWcp4b9j62Dk
l/PMRIY8Qimj1zAVH2bCXCAmRjLl0Vtn9mfRBkR4mhYcVIKjuqr/TE3FI8Oen6ts3vspOcaWDmvJ
cQhVgVFIB9rLJ1RA3OfbaVPCZ7638ceMAEALqCsfD1UJ2ZsJ/xo8Ljg/ZBCagp1hLw3vvZnT4di0
JSqdxXzST98bmxZvNpH7KLBBiNj5M1sgPAqT/4Hx5qBmFa7ZbtF3Y1K4LB1m3HraWmbVbAv9OCGu
9prOntEUXyNyxXaWPFf4cF1yiMmtaeJma0V0zQ7ZTsj4KpP2w54z4mGjM28MjElt6KCE+vHegkvO
u69PYUzOh+nN2mfiyjDoXLecKmTrPZIlhfYcjHcuBcVi8mQTSSGWIZ8NP7sPZlGhW7PUphULWUP7
XDYOcoM9rNmwWQPiWfHKeUQdK7xD0YTu07ZLHp97hYgX9ZC9Tw0SgREKlrOqOdTxcZ6HFLM3tLKG
6Gc/MC61OndAJxBP4YQxRHrpQ4FutWfmbC7NADevdn7qOM8upncM80fiDPWztuYzZcbOkZFZZ858
JB006ZEFq8ywNntxMB/dmhQeKN4VHdd4pVDzal2yj0zgL4fjvUMWGgjSdnK4NL0taHVWb12LVdzx
PsL6l+hwJhttGpHbSm9lOt8qB5lOMbOc2ni4QTgOZHye0UR8A1lMot6LJYNezMZfNc+MlFI4+/U8
hmtp90fP03/tsCSeHU17NzPvrvFV5OIPzLP1UNnV2alwzjg9tmArnrdhbOOoBWOTDtWjTac9PI5z
VOHGNhDbaPfd0NJdgTZIxE7XMZyf7hGQHgn7yUYc7LpdlFjpFj06WNnkZYkdUCqvJ2L8DmsInxp7
m+zYaly8dBitp4IIqAz3YiQGSP5jH4xvyDNohADYdkHX/1Q2Y5myjl6G0f+w7JFyu+auK6JjeGHU
3ijF41hptOjpt6VQZAvNlkYxtYnJSqxLTTtRaBzn2tT7PNCgFYcYkqRkITGK9ikT1CclUlVk9vpd
V3nHJkSrj4Psey44tenyY4B3a0X6qyXpUHVUbpp11LChGh4YiD/AtBYbs4kFdvyt71R/REXRdU6q
iYzzmG0Gjp/kgQ5EX69BCvi7nHtrPbFkU+xpX+mDZKOF1Ok5uwRvfz/YOe5f62eYqg68BTSyODuw
9sV7ad116FJDaLPZA3xR7Rwy1EFRPmUeXatQnZ/Dyn7p/d9tVm7CkKgZu/WfutMAENdRrcqHwqN8
oeOfGcsSiNai2EfRfHFMzTHXJtVb2S4UbwpAUrHtQvDecWseOPUZ6H7bgYOYGunvLO9pCganpBK7
dhWF7yYIADia1A3+bapcbkMNRi1IxY87jTX5vUxs+9S6Ja7ZHccBomc7iQ/9E0g7OeQN0yQkRu2T
UCDAg9zTceSq6l0ScaTNh3vgNQ8kkNN9EIAPnSty8M09jdpmH5bzC2kBON/cv2z4imzb2bW70WPS
7lSh7S0uGXz8HZO16mA53bBmvvUyx6SPvPjqUZy4IdP5LQI7PfZ2f20Nj+n8qOFkEp0Erz9SJO56
+7Dq/ZvhTbCv4LAbzrBNkFewU5KSkkqvU8rqU6s4MMyJtnIa+oNnHGzyv895vHT0Zj0OvZ4Zblxv
HXP8/c99/P+N2v83o7bnLOyv/7NR++1/59H+73/ovzza3n9sFyu2sD03COyA7qX/wscFzn/ouXZ9
lwaUhVDk4An/Hx5tJ/wPeDiXTIHpCEF0hqah//Joi//w05xgwekEtm0L8f/k0f73t/yvVDf+fnrx
+Jn8GqYZ8IL/ZxhR0Asp5RRbh25unplCNSs3r7Ktf/G6FP05pkQ01NXebwhlzP6ZSzx34bsjHYGS
KR1o5hPOxtNgTc7R9h/x1G14ig5U44KH5+wF+x6aNzik/lTWxr1VbKh7407lB/swzTScIGvhQBXW
5gSyh8GvNd58oAKxDk6N2XID3plVo8hXbLF8+VBYYFf95DEnhKbe62j8iPza3Dkhs2N0ua+hfUrf
yEtagObOcwod2bfrLxyQP//qZhbcZlyLW2qLS9BSjRAgpfXGcfqbMleEXRXt4raCHOz7/XTwA4Dc
uY2WboKljW0U9KgSV1YS+9RyeDoElFXnXsTQ3U1GfN5MVGaXeRH1unRHcnrhOMMWpqr++myZGDmJ
a6NC9qHM++i65Kg0Fnia8+ymzLci/O144auT9g9ZGt5Hy+F0aI/dqWhFd+Lju6URNN54Ed9hZ9BW
hBhnZHDhmAZtVVnD0db4mtzOCNYyQe2wzWriSJKzXhlm5GJUOOHBSza0NbrUp2Cjp3B43820s+cp
v7/t0EqkuOzvUdJ84EXllFqdYQT9xURSX2r89EXDy8b7a5xsdiKedNMnJke40JlIAuc3ALyQtWJO
Fh+cKaYY3ex+18xB98mIyyBJo/BtcifrbSJAVU/Wxm44GthDaR2mIQJ7Mcflhn2TdQiyZyf3WZzD
YdcECSXbk4qO0FbbtaN0ByvmacKfR1qZSN/skHCvq3s98U6FyLNrkVj8Km587tPRttasuys1BtZR
jQZ/ri/2Mty4wGy5aKwvHQHQiFQ+nPBsv3lplexAGmACJO5/HMUh9fn4AwZA7E8Ir2fFH28IX4fE
2g+x/D0Hxk9COcWO1XXYmlSIwkcl48QEhLnkVC3ElaC6qKV9wrYquUuT4LTspNO59TYlL4ujX37D
8uZQrQUj2yhLRnQme4HBxVA/JedccfbrFdtTKcqXes6wmFvTzzjaA6NV2KEcEC8wbbBgLreaN6L8
VnZGZ+XSGPLviyqpLcZSsYgNkGkNSFaY+lFc2Y52p39oWhddoxwy7/AP2zoWn6kKP12zxMcNd6cL
lyDxrzwIaEjHIpKpqiOfGPgEV0cWd07NRLGKvwT3cSwtl2zaQl6S5MTdRP4u/PJdlSbhcCQ93bTb
ESggaDwgL0MEPN6AiPvvS2QUKAHzsPeWRq5/pVRQnOh9XEMlkhvfAHmVJQwNcjAJh7D2N87yxhiY
xWlfueOfO2RqLEhqeu2WAxk5sH+ppjKWACewtMo0bs/SbJ+VFjl9yoJmV9rKuoUE3HjGXjBBMurs
yW8WJ5GXAMPBjdzFMV1RsMFOtkvSrSvmYycha8fsOiahr0lGyKOGEYiTaglcoFAwHEdtbw15YH6i
gCu5TG+x8Z+Id2JfgybcEB3lPBsDLtbJ4b//nqn3gt182PWSAqvKBJHn0KgVNSO190PyHSQtFAz+
I2uBzyrMOIchbdbzbwL248levkSzswqGWz500E00HB+rW/+ronN8Kkhin7dWoBfLrDzCtaHw1Z/w
pnOhNAbOlhLA4NK8RnEdwqtvwPk0qu+hdMqdnqynGLlgpXkUrFXV/kzY5He19KdNq9nb99BePIsn
jeHzKTVp7sOBpoPEtrPpVgTBReiZsWNpzPvuyNFTPQF4cR7hSMFy8OezxfGUi3cXjMo/zXX8qpKx
2hchgi0V1z5PBGLpw2RB1nWJkbd8GF7+254oChAipnqAquVz1xZoowLL9ZQf/y1E2H4e4NfAhI6r
gc6C/AVXYLSP2vwZHqR6HC1T3lQY7mNLqbcJqfpaNu3nv/8VJ+1inEznjdO9c6axHmyrdR8JxKp1
UxjLzjm3DpoQ5rqKOELlkUg2cWga4G4s92I19p+uT06lwnyYB5fBdVNSAd38bSfyEeFh0XsdTtWD
IjOKyxQ2oVgFGnLxZNbjhREzu8q8e9BJ6uyq2UaHC2t04cKhkI5+29gmoYEBO6bpL5jses/E3EWO
7rjqxijeVK5BvUCBuQW9QXAcYjTMhd/uwhbnOnCw+ClOftxo9s6ycYvdpGprm4z6ieNewCO/Sbns
cFNDZCowu8Y/dQTwnDTscMitgBOg9E92aIiTIIuo4PTtfcWBuhrz97ZzzYsXSY8TXeVQs7eYkGeo
Z1Ai040hDXcbFcDhGSzSEt9mb2LiQAtuC6eCF3HIB9y0YTIdnPCevwtYZJdY42apU47t2FHFYZwC
fFESz+UIReMFy74bFe0VEOs1CaU8at8U+7wDJ5iT2F1HIKNPZfG7clhFmG7PmwZ795C6+ogrDYC/
hcTJjoznhJZQPywPdyixK6uKaevgZ23+fYO3sNr6td7zUEKbTPMnDNE44HT/UjmV2OMWuGkj6hDO
O5TjsKoeatrR09TMboU2qdsww1d8REfDcN6iLo/getpMI/qcAJaFwSPLX3qHOKrvYr8bZ72xRqs7
BX7aEeDaF+ZgnLDrlcjVRYSNKsg5ilJ6P05NtDNVdsZ8ZTA5q8V4G5z26OObywYZPrvDYvnsG3Vu
z/iZs7UG6wSVhVZhIuoBSDnFNs6i0CzoXmWgSxzpsFuYLH4bOrwRyS6veDTX2usbrHf+dFnqufHW
42SOcEH444Pf9dSCqdDdMRy+zn477NKclB5+1sDt463q+Y9mHEqwt4ZPPQe0THfVvrIbamVQHBk9
bSraCl/4iGDviAu70+5mTPWMz8H4gBpQbqywKu9l7ELFpQgKeNslGtDeWYVoSVYvmICMdWIPxaMb
JeaGmbg826374pn0tkAgMa4JOtWDIXi0Bl8TQbEnNhGcevNoPGjAT7DAkJ1z+Ie14et7zyyFRDqR
fatN9R1fPeVC42BDl0KCwB1H3bZs7qX1MWtLHWIgPSfJmDBR/oMlmZgaATLSyvbdEfNSJg6ZN790
aWpdujzN950p7ffU3geOFueQE+ja8kfvUnfpmbQHi6/uykuWzQ9R1RunurWhZCQhuIw5Z91v+BU4
qdd70APOZegT7xCN4cUcTVzkXucwl8wjPPjetKVu61txGLmm2VBtGdB6hyyW3ap1hmo/yFQC0SiD
57FX1zCbnvs5VK9zQtgEiK1+yAl3nJJdpoziXGdThm0p8+/Ksb949K2cOu3u6djtnJg5TJlwxbEL
K7fzGKMrU0tywRP1K8tw7DgGjrY5YxaUMxOLv+wc/GPCFpEyNDMB/4bP1GKFvE7auYVTiLg8Wf6W
qeFCp0IZoj2x27NvRp5pmbzRf02JAbHDteF26gCFI9/MOTU8djtZLyAZuk1etdHzKLv3rk0kkRa/
vpv2yC/Wu8lvDzdk2tfBXc0+/ST52hh9da8yS63hRvBUb+b6s80wxVSWEZ/Bp9rrCsjtJurlj18q
QoMkB1dCVt6uahsQestcIfnJBnX1UN7SiQe9iwMVkEGN7yDFaKUDnFNNQbpuJPd6yoR+S3ACHCNa
Oil+ruUhn4mL87TjMaUwDtPY9ZDqP20pCMkNPpsnYE0YxNgQ94Krg/eVNm8kJFpW6WZ/nyKLEu04
5iinDRJ0hnCOXjm5B6ODw0a45qzCmSlQiQAfaj/4SDBvpAWkp2kiouUE6pLDgMGdUVK3RVzmUYbZ
Nz8Fu2UjYGz40vvu0fMYdvTtNg2HeM+5bztHo/XRLQzXOb7FI6O1ua8qCAZJy4sw26NFCAc+ubut
O396KqolhImzBFZaUjKGdeDTJb6194ru7+hIYoE54ofjD++VIjZYOmwOzcjZuNz+6K4OKdOk2+FQ
5zL2qCkZ0uipLyIKxT2PO8f4W9UIgsI4Yhg+xhmpparM0f86OTML6sChdIa9LuPBZYBSH+qoNR5s
Y7pkLJ8tD3tqp8CSZEEyMaXmyk/SkqQX7yhWMeOB3dc1zhNORpA+VypojywSULU0UIfK836SYbZ2
bSb8FTl7xulxS+CihyJCQ6N8GAvxnOrudQihj7D9DbZjX4ecguNL3YBt6Wxb8pNnbglAEe3MT/Yb
568X+RojkKnw7VUZPN2B/UZttTeVIYdBXiRilNE6xFOyo+0ri06V49dMJEpwH+wwNiQQH8cy0I/R
JxLEAJGuVYcSEWNFs1uzAp7nHLvJfyZw1R3GEWxO3GMDxpVhrEH1Fhe7eJg9WIasTPa21WQfosT/
mJwEyqdf3KvIvCLScy3idE7mBiprk+9d8gRJyKeW1RmvDRTNRiLWbb2cgaMP/wKHkzwbcc+tjih6
GkraW2ayYjqfeZMjH7JgrhHxuTCZDaQVhBGn7v7M2m3OvY3Rknjit4pzgIXMZzZ+1ZlUKowd48kh
PFp9to4zdFlFb8szwblPK7HJytVpzK4P2d6iwhdHTTxs+wlOXAlijmG7c2Ce7GAQ78eDZwYUDU3l
U5r0wbbGTrKzRECjxxz86qZQnj0KcJkf2OfIYxjRNdhP/Wi4gnDZDv4Mw7MgF9LL/NUob56jkxcQ
vukDoLkn04jnU93Lm6EkPHy4UXCgDPdhLPsLSFv88q5/kYkIr8zpqdKB91biHZk61z0b/m9TdtPZ
zqmn9DOM9KQYsAC+DLp1TnnPtyL4E1oU8RHudHoM7IFjtx2f25iJ3dQ60asboLj6NDmOc/2FBYcr
iOI+5SdgOUnyEoUfE/ux7SlQs5CzH21pMkc2VbkLvZxQ5bLi+qSfeWKWVF5N9CIVsca71HL1Dpl5
iIMU25lo14nwQRcqJpeVa2OHC7pzljobS1psEIP2dcIrsY07I1oJLFWYx8BT2qaXbivIM7vOKQ4t
tvis87IvlmobG0g1nYQeNkx49TEhAJJxCjxarrjHSYUqPwFAFDbde8rEyifuBcXDo2Tn0hTFbgwp
JspbH4hpnrwJVbCtKbifbN7vHUvAqv4Z8nh8HmevxLTV/7bG/jWR2t1nuXdwhsbbTqn7B1TrH68Y
7X1plb8ofFTHZO52oDXEA4dhcpyCkqRGCfvNcY94FcO7HVbfOW1+hzkEdTZaGG4CjaQiGnR/B8dA
2VbAnxhq9EtWJbHaF96JD2LNw1GmZ7aCyTPFxPT5skMk0UsZ+2ODi+A9imfvyD3nbKbGLW/wkI6h
ZCjO8OvS9/qNaSsef3ANRy/BRswtfjaMAWaisnDQYgJ4luj+bWgfY6/tfvFlM9f5wlXwX5LMAQza
74whYf/rK674fgCySC/WyHbpmqatvXH7Kd3FyE7CaPe5yzs6DciGkVCfgtguDAQ33iYODFg/Y/xk
pC8wzoL1pIxorz+mNus5vjNbU1T48P9h9ZSUIRgo9hTZMnQZdnHuoQ92xO+7Lp2XGMghsXs8fogr
m4jaG0xMA05DqckaCwS/3vpuZrLmT7Y/vveDXLIVkqVQw1HSs8ngeJge9RC4Tzz6vaeiJE5nwVfZ
CF0/g6QOzjjrwfAaATsy0tiNqtNPO+mPHKiKL4BwW9c3LDjbTfJQhk7KTr3N2SKCV56bxOG9RYlp
SRxcLRP9JeBlbUQS/aZiCLIS8+s10DGUVKPMjn2GvySYnSfSrs66CeBNjA6yhxm2hLIyXrQAkEWJ
D92zeWUlB8Ul1+AxMX1c2k79p2QyurbiZmO5bb9pEFif3FjTD0nKltUf/4YZpt5DCAdoiwfA33bQ
CIsZylyDx7kCsTixoGvvnw0EBK5dykeMlpe0MOUZ5OG+dXT5Cm2L+1+kO63dl3QA89Z09lmletuH
3qts5mhDaCXn/W+SW798SUT11eCBfvagYs2c+kRcw64au3XQh6yNLTYpY+PrU5thrx4bvBUxTKJ+
ih/shVk95cOqE0xxWulU2Jy5SQWpScwo/loaXGGyTn8MyvK8sHm3tPvIDPp7TO0vFWs83F67GlV1
VSAQNzWts3j3SJr1zp13uV+aAq+eXX+OkXvIR7TukiYV1kH2OaS5K9zyHk4UpIwfD8tFyV7RC5/q
IHmFL+es8OYtySU8Zm4KTFTKZBuYAIoKdjyrarKvQKfWue3t9aDPyNY4kLgSwQzSV5Ym93iYHmhB
vxN8JH2aGveqwAUOkzxBuq1HigcTbjn96UzOEhIHicCmSabMnAtHeDtqknLyWuU7WMsA0Vm+e2gj
BvsNbwBoTHOErghRWCN/qpbzp50+JQk7hbr44Jr8ckuTVswKF1ct2s8ucdO9bUVvZIN+5WPu7nPD
BKKihwNr/HpgAQD4vjJaut9mewIym1k3b0I4RaNYCUFiMS98FCPeVjdBXjFuvtXg7h8c/4z49hZP
Av5SQuq7Gl29UaWN97bGrxpkdzrFjyAlyKF5I4dMSTbb5Y3EqjtudUtYCDLGRio+PrPKPjX6IMYa
EbHFdDD88GK7cv5bGMElp1cYuzcb9nEb1BfBiDVnUCZdgo1+S0YC/fJHB+MPQ25kY+SDvOZRO030
f5QGPH7IZVYsNn7XhrhQeMSNzR+RRl+zaOeNGkmhyOJRZ8ESG3PP7BnsUJ38sDlYeLxtl+GeO+cX
jVmaoWO1QPP8J5mj0vTKZd7QEdAbAI7Nsv2K8uDZt3I4JTOnd9KZ54lxiOXnBzc8NbhlthKZhcN0
ug4zEmltelZ1/SvGmybmNN3BG6seLP8cDvOPWZTGBjUFln8G8ZdoZewO7TEnRIZ+95SZk3W0msBf
YaEnj8EzKvCdi+BbjrDiTZRIZ53X7Z+o8YbrrOi0tOJfA27oD3YqWGgIf3qEQGkNfvOXVKi75EPN
JSkql8yoWtKjBOybr3xJlOolW9otKdNmyZsGS/I0JILaLVlUKhu4snvyqTZB1XEmser9y67GpFjB
Ez3GVCVcKuYdBkHXgMCrWHKv5F/NJQlbGn+NJRmrl4wsfT3x0SM2Cx033ZhLkjb7l6ld0rW0c/Ur
r9f3ZEneNkRwaVRCtCGU2y3pXHvJ6colsVss2V3GG82rx5Z2XHK9/ZLwlfwZtyfzmy/p33TJAWNc
f+dIpj4zQUZ4WtLC0ZIb9pYE8bhkifFTYyZb8sXGkjQOiRwHRI/DqgblDulTPxkzhbW2MTT7fya6
1sQN1CwJZkGUuSXSXC3Z5qqebmLEApYT/Zk4e24qgtBiCUQTjMaoxml7yUrjI8UAMQQGgUYU9kYa
T458tFoevDYEGq3ldR6K22zS+ZoNeb7OHksFet2zHdpgRZCc2yy5UniCL6mfvyDo/ugl261GDkmc
Y3543FhdJPeGiRPXaX/iwSIHljykPXi1ZEmM+0t2vF1S5MWSJ28iKD2hSHzY22QVi7i4gNGsjhX7
g0BDn3HBNU8RH18bYxCasyVKCIW6UlzuFR2YKvobpfPfCT/0s2cyzgmz8ZmqpMXJz6KwqFauwKXu
pzwDlrrljUd+3m++xiVO75GrT5Z8PY7asRmfcRzjv7Ptbwyf3rlMjacqb4/dKLNTYVrdxsUDA5LQ
eQxJ8nNFlORv+qiuiRjjfQtMK3+oQnYUDJawCc/dfeiXfg49dxenwOvehbRaBQYEkWbelFK9ZWF3
EwtiIFhgAyXpHyZB7NDhEFQLkABl/m0iqsgxiqJQnU72rleTuPh1t5k7/942JsbLSHZbYcr2oFL7
7JgZFi3kMscIf0ISox+F+SUToO4OesABXxiQCMoMDzMwTB5NbXRojloMHHPAw0FecCAw+GjOVDS3
4/sAnWGE0pBCa5ihNgwLvqGG42AtQIdsQTuof5CHBfdgwX0QCwDChwTBWHLFB0HNkwKpnX70bCsf
wI+uJ2wM1CsVZzR4mCHICDOcidpihxfS9ot/X28bhynhEESLv+xm8IzkfGi9ZlHEelSTjIpIIiWN
xUwXgH5N3qVx+Zvgdgg4sfJPtaAwpPg91CXaeY0nXeaGRCJl69+UGNV4x7qJrJHN/G5iW8gs6aCl
Ha89/GLEUoA2RrXB9EbfOggdE78ckFGfGa5PllAk6mSU5vSMV+q5b3luNWBDXAWD0hOkNnxjUI8F
VRfBdDYTWz9PpCsmrU4RSN6dyo+C0SvewuCIpD5vxGDvY2Zv/42981iSHMmy7K+01HpQogqquqiN
ce4sPNgG4sHAOcfX94FFz2RGVE2mzH4kRSzdPZzAzBRK3rv33PWAav3oNISVxj0okqH7oOsYybv5
vmmQU7aj9w4d4KsJxcSFZhIBwQgS9xBkYE4CsByP5YI+iRcIiiP0S1D24gwO+Yqppb85TKvFgk6h
9wVHBSV/cekXtIqAseItsJXJ5CiNHiH/mCMmLiGywJNQjyOMFrbawFqgtqgF34KNN9lHJWtVFr0n
LcK8ZFRN6gX6wj3MBhjf2MxCs25s9GwTMWaWCyOkdSbUzXXLdJ7BqRLUyp3ypshpGBbUDAvrAp5x
IdD0FoyR0a4+dl+jTPSHfHYX43VELEU2rUWXvkymw+sWCbQIAG7gBqtNRxlSFZQopEsbe94mA1qB
akIJqxa7XYZoCWCP+VTjf4lzWPG6JzTOzvq9Mnh7Gpz1UGHssbtqWgzkhordAGLDq9PypBJDbjuM
JVGsQ1InaPvH1SYtaY9UEH7wrK1Z1JgzEuuMt35ViOkyL0kkVQyIlp3chiZkum8lU13oLIcOndTX
aZehjX5qWyrspFRgZR2r66zNeiMnsmVmugC0D9jDMzDD9ktcYpXywnxX4KVazZIZupDNcBv0l74M
aGTO0zu3YKBgsMH1wqHShoyULoikZKY9GUJNcuIfXWx9hzF/KT2QcfiMF6IHaKG0pKinIuT9c4xf
fZDekxd4IE4QccxUaHX1nvpadmqt9r1XSlBOjvMAswR5YZRZDyihttbgf0s8aFZ27hjHyvCgZKBO
xgdOkJLzLCXzaDP4r2pWz2gWSfYOhHkp1Xg03cHmZAyrFQnd17mLOTrMSXDoPQVHw2z3JRlAA+rW
daMXcHQ3vvXwjGRfAt733kbcJusmfdMSfIOqNDG3eN5xeIybviP2oYtmUFkdLinLimDnGPGtz8K1
voO1+gcFZ4tXEFeU/+iEZrUn9OnQd/6mHnC6+AEoasYveVFT+wjRlc7VgvLq0SSStmPSDhuOcrZw
bxeYq1X33Ug+VCWLs6fKHeaW25yM0babC3AzcLN764na70eIYA1csW4BjKkFNaYX6Fjv4LoBQjbO
NaLWHjBZuyDKSBnI9mrBlmXOuGuj8haP8zd8Xdw20/CNJwTqzOoMuFTPhcifAQ7NwfBKw2vnuKq8
uq1zc2ghTolDnKvNgdbx/edkAavlnHqX1h5QB8IUkUzuGT5XFxob3dpq47fhs4wCgFhGs5ILuo3U
plO7sNyyGKZxpNNjFy0wa7WlzzHso443aGZPQqdV74mYI24eThzNtZmclHmfuR6FDCxPqPgDDv6j
u4ozZteC+BjpVmq7UH5jD7JvW9XDwcCID7q8euiLBc3mu9so+lwk+C793EO47jxVMO4QjD53FRJu
KnRXJ0DGIE1qQR1kPD1+zRZQXrkg8+AuraGuDGtX9O0Gr12OZY/7LWc5MqZ111rlxyScnPOibWLv
mrItagYQfb1P0gK2vY4RgfhfEOFcdeUm9Aa5H1XKuSZ0YQJ5A7gMLIQ+aOodRRMIWW6UXPxw+tio
9lrAwD9XWXcaA2CCKf7ZIIIbvGAG7QU4WEEelAuCsIswNGLwuUGZoG+wgArHBVkYwi7sQg5PoYa8
k9Jc8d3jCDJvk0ysLKpj1cQwIsqcEHLvNRrGq117D5Whzxy8tpT2VoF8H3PlLqipEvBIB1/RhrPo
wFsc4S4KWpszHMZiATKmpfkODBnqceB9VwmjYdMkOj+Sk4Xn0n3WUTa+81NjK8Mk3iB+indVFe4I
XkCfHhTVpgygc7o9vnSjlcYmj7lAbyqv8wKTXLbAC1ySXl604Wg+PWAzoikWvFUcrtcABUEyAaDs
sMi2Y/8ySjZJgbbFllxNICHCTTFwOPVaJrHeljaSpibBFTRlGIa6RthbOUTGlqLK/JgE3dUbKIr6
ANLBuLw4yD621MQhSsLY9BfY5rhgN3GAcqRBO4xUI1/AnENSPGDN1SwpCzEUeKcJxTNZcJ6kf+3U
Avi0IH0OC/IT5wQv0YIB7VVxpPa9ITVyS3psubONylxbMj80BIkseG5DYVLCXlZug09+Mn7o/DTB
vWXjjlOtxnR0SsPOZZU7B7m6hhNIFOGF/n65a9c22W2rfgGbxhBO29x5Ew1vgxMt/jUODVNFMbvG
eN0TJDeJ3j3W2ySpu5srL2EtsiNRNG+jTAC2k0C3TWzM0qYIHrqYyq7y0+9gyuKdjVI0BOa9CEet
RUKaLmJSMCXdk2scykVmWiyC0xjlKcaNdb9IUVs0qdEiTk0WmaqHXjVwyfJZBKwCJWu0SFrDjuiO
vij7jVAywk/VPiBmjMh8Rgu7iGLb+iG3qItx57+Yi2y2QD9roaPt0NMitje3/SKx5fyBaXOR3caL
ANdbpLiU917iRZzrItNexLpi8lasvDGF3uYqmulVZ85rvAh8J5S+CAogOVI0wlCILth704souP/S
ohCeFqlwtIiGB9TDpMcR9bkIijFhfAmx1GyiCAJiV1Q/EBONxtK8zUdrkzps2StOIx5K5WZkkY2v
ptpWi4y5DRA0dyibUxTOOe1ldlr57Lwl8ThtDRaJU0zHCyH7SMJIkF8JTud4yf3kW2n+McFoX+a4
XnGV10PgnS2XrpNmEziyXDXUQbeciY8F28X3U3Vt6qn/7ITOgNJJILM8shfTfIzHZ3SKayWSi01N
ngrzS66Lp8UGS+AFOfY1T4Bwv4R4CovDJylWHJI9BPIdw4ltV72yprJ4A3kBMAM8u8PsdTQiTYjK
j1jF9ll8zTmfbkRnOEenRLjpZtjWMBx2TAJouRJz3gWhU4PQSdjKyB/RSLQNjc93UviUD1zvY2d3
+yhz5aM0OvlIdU6u+oDCsEVbmNbevPZpye2pr+PAGeDpj73zUYACpfkhRMCRO8xZpAbnUyaj4SE1
n0Z9i1DMf2Cd4HnHUHkii0weZ+6oqShU8h5qqiQqcGVgzU3FtE8K3tcS6ssGfAmnJc1Ehu5sXqWx
9b7tP5O+jgYEBuJ+GrsnRlG279to4zWwGYyazSl2pBj+g9eUj1E/u1tV46WuON+tkjr64JVrabRk
co3ZQ0udeJcTjJKzzGxD2nnrwG230RRfeQuqF5RR+BanisAbfGpZ+jy56tpX+afWI7jXBfKbOITi
tcmIx6hiS2y6tKMmFLFtie25sSx8lgiuMp94Sa/+2sQp3elpzTb85DSOw8QAiWeajad+xGEZlJpm
d5hsxsLagesd1rabggculpOB3aT7HMAww3vcNn7lsaZu0oouD1shuMP+fJ0z5JrCTkPuvIqBLZj3
JggkXjYfs9Bns2rCVeYFn3CQK67bK770LPinWYEWMWBAdDHlXdvMPxCMTMSO9gGIwsIYRDgdqBrA
JDykYZVjYvDJnXGpZ7gatnkeH2WB9kW3D6LhnrDmHLhr5dBa87MdyqsvGQaxfWJa3qrO8I3bvNxW
TbnJ5KC+nj2j2ZQhkFQvjL2bZgOlZjLKEvRUm0mVFFhCbsFJ29ec0L7C084m6MGJRo5xbarsux/H
/Y6T9Cg+4U6lO4czoa6fnW7qz7VXt0cjlYe66NnfZzNOMIv32EpntFnKPqQIY0i87mOM3QUBtRsn
x1bmxs4thEaC3tOfWVI5wOXI8hb0ZjoyLDP8UrSAOI217Fxm+mbTGD+XOTGdVuO/ms2bXIKc7npg
fPvlao4ab9NEdEBDm83KVDr+qgSXsikXzV8eRcfITrutiOX3eSIcKrAWqXIMrmKiTlXhHz8aZesc
szq8oW9zdwi48XTUon6XajPdpYYEKSsYL/eGWo+AMBj95CSqcYPjDds7ypVdmlbh0SFdrbLLimgd
wnCMiuLcGL63oxdPypmOvP9sdWm1u0s88wqEj98QLqDGiuOhSU1+EVuyEjzYMxIyrZKTa5n9nnr3
eOIOu1J6prjSlu8wAhenfoKAEooG+cTwQLhYg/mEAviqaQdxqh2Q3KEfHO+X47seNUk+3STxy1AT
QEUPB1ahN5EGcld/z4t8PerbZ4rdRK2WsBgME1On6H2x6XvSSNfgY+im0slINobTPXV+CXOATcAU
o+yoVLEWsFow5vGuulMYrV2pKYlrBGgBSJCdMqoHiDjoeEX0tVTFYRi4OdzFIZKGEWTpqam2Wn/r
mx4gaY9kXLqHgfTI44iFd04YiE2GzZZ1GNPNIiqFLNKdDC9/K0QGMUaFDvBdwlJn1cfbwJ8+LUoM
2jTeu1l0CtUhas61rAN77znFAfZ4tm1m4zOev472Sv7USt/ZgN71tty2V3ToMW1R83M+a7z194dq
KI5RRYM4LMD7BOxhtDljMrSJTACIvHHN50SUahsTHqBoHP58qJLwxA037ucll2pIoo9ujuRVipvb
Judhoq7dBeMpjuRudHJ6dWhOAr5E/Mv4UKvwdcbVqIIeVQeS4VTbe8shcqK0nWMizR+B0WuWWehf
ifblQq/gbVYqpgZWQVFH4sQ2M2Ej6RP+i3yQeCQH2XYrh/eWKa19xSQHNzc/xtTdTz5eqxMmjo2Z
ewYxPVKuqUlVc3MKJ/dLSiIJEsa8WocTQ4L0sHFttuUbR9wPagRxOGVE10ogUbboJuARdPlVEdu7
qq2ekU4P2yjzQGUgpOdEksEdBJLor9OcquY0pWcqzxVyJ+4+cvrkSzMW72fCQgnnND66zWhy9sVr
1Kdvd+Wwx+7jp9Z5ooiKHU8/cXBg80QoarKYA9o5AZzdPRhaAyMBZtUFN9TasBTntsIlXzwAj44Q
5uXjmkazfcpzsL+8b8hOd8LhTuhYomlvyY2hKWWWjlPvait9ud9VWDiJtjLDZluKkMAI/9Hid2/v
w/Kuer4/zGBA3NR/CEZsEK3xhM2ZrsBy5UVZZTtTTe9JdO53bDo+DB7cRZaeYDc5xNwZJgo8vxP7
ocnkqfPR3U3iwrSNMHm52rpAvVItI0X4Ij7bUxBuRExtfHSHZXWYPoUSXI5RBfwKuAdtiZtgRYRz
cQL/+eDMHFeqwgdRABHKjaODxZzk9tlzij9hh3+xYU4ODZ5fH3zX+cA6VxPKMiFwRjWa7XqXolps
GocWjCa6ciI9IbiexCK3B1FqH0xM48Kl+TMA+GidwN9Xs43y0iJmmv0UhbmRCBOIlRqbOWHp9IeR
6o7fKJCz7js5LUYW9PsNGFhMCYY50Mk0KFZHgb0O+mWSM5OXDkYfvIi0SW6ddLp1M40Iw6LguU9o
qGrSH5F/7DzEPitdNtxu0EuBiJP/+bdZz7iHihR3fn789q9/OLYWEPaw3lhU5SS+lyWT/Ovbc5QH
zb/+If9XoIeOg/lYo1CPv88OfKbYwaQImZtzS+jgA+8Zv6ZybNJUSpMSCl2zyX0Dnhnt/2TNevz5
R/8r77JHMCItv50f+reLsS2pHJMgMI4ipvNb7noa9hMxh01xEAL5tEf+wC4FBXKm4Hk1y+qFE8km
XPgqBuorSkEhSQutlW8aqWZ0y0XwviheEm6tC5br/LIooSk1P5dhktxcKmV532xiewqpPsF4gVuH
69MMoVmznYTRSlk8iqxTSyLSBmNBc/FtDxFlS6dTRtCRWhVPJ5WzcRrIoY2knTy3LWg1Pd9K349+
0Ln/InqhDtKExNdnSI1YcjpuePqxIst9kIGd/QqPC0tAQExjJJ7IVmN2H3rnmCZ0DZyCvb0NXWJL
pEP5LrBBrgyx3DEcjU8FGl6rOhZLFWWojJs50izMwjFC/CTIZdBsLd003yIdwaESBsfYVRCX7BZm
duk+APz6aNZEwgahUZwji4MNOIVno6wVGCMXW0Hdy1uuGOdlDdnAXPJPe2tZMWdlPYilv5iP/kXH
RvCeIkoa0DPn1G3tlBPfYKBQhWnoSiC5tfZp6iNoK2J1FA7ZqoxJvTeZSrcUfto94gd42Ib4mIK3
wVepnu0qna8FxehNW0JTA/bdM47iZo88a6lF118AcgbnEbXvyfJycivM1LhQOfzGUiFPycRlkv1M
QpHM1Nn2rX3kDePFy5kEi6kdrygFjXVmOw9iqIovY5iA23lilcjfEBqAiQrDA11LhwhhnBLKhMPq
j8nFoEuJqs1m3BNTFdozCz2lRWCZ5jvTwOeUzvEnbCcHr8QljKqtRSFozx8yDRMoKtMfVmkS35wx
mPCjTOink/q99trPEioiSmtKYcOUiqsN1+Vo+9ljt3wWu/1AsWP5MGdAXS0TZokqIeT5qkorxos3
UxGk2y9GrKp+4Jnj5v6T95/h9qNiNOXhz28UnuFt3H6aDr5LVQL5WXKyW7KDOrxsq7k22ZI6EXhP
ZHTH0NHjczPWpEdLZG5jQ8lHvbdj9AM5jehQefa6CLwZzWz6UkxFdS20KzYAEwR3JbXUmZ0UKhDw
v9yT+UsznNEOZY8i84JDSWwCLfnpovWgVykhxiJsXfKuwAOZRv29MshC0F7DClBQxcDtBQmgqO1n
9puoqv2HtGLod52P7jckPyEowBgS/54+tAOcCT0k6ipqApmz1iZIg2LhM/rzYpUpHR9hc9Dw9nHt
9cQOyjImpdj5UQU9BmOUNI5sA5h1VOlQZjpEgotd6mN8SVRL+kmKwtdzY2qBE7kFQVEflNnbFz/o
XhoYQNexhxjvynEXldawa8sa22I3U8or6nTDa1bvfHumlUshhwxgNDSQc/zRJbSLfXGYW7fYFcMJ
OOc2JRn8HFvYzKkxtZwRoW0FRWiv23EYzp5GVEpzut4hGI32njt/ocRbrxH7pXsxFQeVqmjjBJRl
/npylr9HBWEAdVzbVoqpXmCL/W2hSGpp+i7InAOKgjVb33ptgyI+CTOLL85g+hxQku814xjHTIpk
QEUF+ndy0rUjoosJ71RWHJTyHBMJvZYfVBP/5hLNxQn761rGJWrXxsVrK0IkfrtEMCMU+dBAHUhm
trZNgFFjUDTw0HqZZ5GSqdplWfzdZyoHZU7geGqyO3Us47GPh40UT2lO6T2kfEikB7Ccvh69q4tY
LSqIpUOXJCl006+iZliuGjb0C6fK/JtVUGId/u1ZKGEprV1lC21p57dMptJASi+msUA2lldXO3Ae
MeCtXA4fG0cC3G6yU1n0l4A5kBpWtURW23Q0EeQx+wzo28tXuwY9pcc32kmo5orKQK8LOWb110PC
tv7DldqmUNqUnqX/7fXGhmjABIEoncRQOs0K+GBTCvcAERnkZoVDphm+jkH9VLWq/ti6X8mubS+e
S8JMm2PsUH52dqFIbka/Jy8m0x/yChoNBLqLQsS9raHi07CsNBts04RBBZzQzUvnRPYqwkYaoKuS
4PR9P8Cc11m2NzlTfPDd8Xs/g1lT41NZBmigU/sQRNrFLYvUX7SUdxKA+T2V/Yhq0oHc2+Tntur/
G/L/1pCvbPmnUbR5a9/+63veklZ1e8u+/+sfH96akL0lNeh//M/Xl20oW9Dlx/7Hki+l+082pI7r
Okpb2OyZiobvTfuvf1C3sP+5OOEXnz6bx/+dmKb/KYSJjVUq05U8cuP/jxvfdv7p2A42bEti3mGH
K/9f3Pj3PLQ/ZhhCM7krpZa2QMWIyez3SRAcYtUZTec+JeidN3mdTMemJQYARO866EgczSwChxWw
8VbLZO8OxTkXAv4ZuxKcxqra6VofYhxmVyNNfvzplfxP++df78f71WkttSdAc7m8QL9tnwNntFMv
bNEe4RmuIBZdU42uAMmLc4xS+VTY/rMjCyKyirjboLome8mVOCODxl57mYq2SYCkxp/rVciW7uLP
Hb0ski3gGQ7hQ+dHu4xOfjG7tIcL/8vfXP4yPf/24mpt4WcA4+G5vP/8+5+OIjWW5aEupP1EUmr5
qQZBdKtmRA6JB/G7JD9hE8hQP8LRgZz9id51+9hKAgFcL7yAyWaRCYhFahWUd0S7ykjQzbbyVSNe
iwpDbfKMCmRkVvURPvOz6ZnNmd4yTdEs3lil8C4Ui57+5jktL/mvz8nDTyyZI5nRLfn7czKtKMh1
nFpPDHTCURrhoS+kASuG4NhBnKKTKB3sEsTDlJRADj6T9Ym4uOky2j7NXFW9KjyDZy+DMBZX8gYb
FX4ZSuc4sZ/ZliCzziUZwUG7/etLX26af7907h2bO4q7yvptNOVl7neUoc0nSfoRVpr4ecJMn1WE
KGQRSP+gD8854mkq8kv8eTp+Lqkj05JzHAOBeCT1tqhBKJMbPe6srgB7lAxkzmB+qXgKZ8SBV6On
Mzx5DRT9Og8flGFtWwJnzqGNsQBd07SOo0Sf/IL5mrFBic0OaYUpE+qnpLPTZqbmrADdOxmQ4FZu
Ee2NAW+WZ0HWKcQ6tYtgCcoInzihbWBJYYw2tDxWU3CLMGuQ18wDzVOvd7M9566OXacA6lNFR5p5
7U6y/SK/AeF2UEyfycZu8W1HH3qj6K6xYacLnWzcNxieIOLLpWUHyu7+0ZD0jzjdky1qyObZwil0
E5UPWlfvVcV6NUBpGtzknTvbNRq+RG4NiUdqiuuKAiLbvMEov03uqEmngbaVB0RCjMp+CmV5cEC2
Hf76/Tb/01C9M0ZAoUhh2eLX208NuBtHLzSfDLO79B71x1TVNQ5smiWEcB2VZ94GC3xGMTWvISfR
bZIpNAVBgYbe9OUVkOO+I71RsmwT8i2fBmMTJPW4shbCBgSyKxxE/eFvLnu5rN/vMFczMXswdU3+
/+tlu4bw4tGp5dPs4H0SbviMJuvB8hIiDl2EDRWQBd74gMOMp/KrjSkvMpKXRr8JLUxsA9GP+34e
b4F1bACLGXaIbbcibWSiTfp3u7v/8CpT4rAUfVfNtPD7HN1rnScgyuRTxlHuUUx0e6cl3zm9hF3R
rZXKq02cA5/IMaaTjHORQfwacQg5/vXrZv26WV4WC8+SbOqRZ3M1zv32/9Ns609ey9LEu9Tl/UuV
4IOvP6RhjJs3ssB0Gd37rP+UwH9+iebkGpijRsBtmg/3l3Jq2l00Yd8FMAFfeiLUeG2IBaILAhv/
lnQ2UWxceHPIcsBc2I+ZdzSjnvqWXdzyiqKyL/Uu8CXCbY/gNsPAI2TE6cc4CY2/qXGZ/2GIWJaw
2VJIz7H+bSYzbaPQFQXHp2aMvtrdEJ8HBQV9ri1vk8bO80RiuVuoJ4P+xxZeTfo5di34tygUzMia
kQO23X7CQXUMPVIKWiRxRFJQP9S5sakMkDN//d64/76QE8hqL2sG/3nUw34d05xNRWRYPVq5plUb
M4v6PZM0yT7d13Jq4Yg5wJkrsiCBZiXOFgt9cc7q2IZXaG66xHmUWOm3djF+dVSvLqhDko2jis+2
IMT9bigkXSA5hmaM9I86JEBFpIX2B7cN1EGEVn1KihDeK3/hsDjUQg5dm4y8ql1NgMaql1526bIp
u4iSmzsoztQf6COYCrt0r7cqruUBi24G/wMegupvFXUoVgX1gGyqxRpgPmIoddCHQzOOSvlkdN7J
irvghG/wRdL0fs1Gg+KeWdh0R8Fr5NlIwdcyTli2t/bypMwaI+pfv+72Mlf8Npd4JreEwANgaSaU
X193xJN+pyYtnzRe0Hntzf3zFM60mD3qIa6BV9/QVGwi9heXaZox5JGs4haT3vYGyLpM2P6ua2ya
qHKPWPnWdVa7dmyqF7GgGxKjywxUMZ3L4LXrm7XPMZBOxV0N1EUrzqX6kE/2SwDYddfH8UNiQHlV
KJZTHIsz8oCrKkqyeJFkk1Zk7+YhAc5WpC89Jbe1bu1dFnb5bmQdpGroldvMSfSRCkr3NyNU/lqp
vc8enkU1wBYUA2xH/PZKGaPZ9a5vyyfkwB/silOW6sKPyWJAaippw2wySLUZavjuUZZhuwS6TQcA
M8hYnqlfNvQgsdRY1Nr++j28H/L//B66wmFO4+AgJG5PCF2/vocZ+PtYoDR5GkoLN9SQ4CZwKMzr
5NWvMJ7UnnFBKgL9r4wQelIvBdyC/E4t3tn78C2tpKd1XwPnNg3rWitUIlHXi8vk6+tMC36N/jnd
22Zp7Gz4ALukwafdduG0za1D0NniebA+DHAyifyh2TaXLpYlr30z8hSlor/KjTna416ttoWNjGkk
sG2qsHeFFY4gu0Ec2CyD36IbLPrSQuVbckQOacZEOtxJj9JibkM4CAN0TRbmIFgcBAhIOd2S5C1O
pu6Cy6tMmZrZexTs1c33SSblDqZNDXOixBMaDDDLtQ3POkC2ACQK+WhUBHhyo/Tv5l9t/1rTsBXH
JcENZTGrmRC6fmeYzSrRdJGm4MlIhuIGW6ZHj5V6ayenhlkYF8epvlFvbXfePKkjXN6TtvLwXTsb
9XFwknQdUnUb6+TmTB3UbdOb8R2VCE3ZesPOoOUIAGhCbBlgRIzp+jXA9T1aF9tJD+JWNLjgyHN/
FPJTCyz3GYzEKxQMce2Kx1gnD6I3KHqnrdiHcf016tx9Bgt1XCnHCZ8HKJ0vWWucEgsBnBkTGZyj
3IVatUOFzOGoiLprPvGUepvQtyImO1IH1ESXFlcX09wcU4BpKbDvkF1S7+oDXp01IRvlqQxptrjk
gu5FDVE/o6u+bnKPUBwYsJefH5ndEyDWk+eP1jaIfP8io2YrcH49ONWwzUjBXllGjfQVQHoJtwmb
Pbo0ZL0Sebr5rOfBf5pAmXeX3B38TVvFH+Tg1YeYztdY4yieExp1NSmXIErmZh8ulaXKix6CUOlV
FZf93ouxxfNrLZrvcbOh2sphDFf3KnFAXIoC5dbIphc1wseplvLY0QBaz42A+TOap77Crq9LCQGt
2ZKskx9qfwCkrKiky7iLb8A5Yso72t1aY4b8GGBSXoc8T8e+YUG7GA5Xk66zLqgf0EJUSKjgwvUW
xr7Rw8QDwQxftFSoc/vvMViRsxiaW9anABqUjwCkA9w4G92TPTB6eHvTPYWjbzLG0FqHk3GdhwpF
riBAoNfWY9/GnxtrfgMJBk0jgQEwgflnzZDICt1Hu/Y/1kDbH5Eq7eyCQHAqddDEbAMZAs0rQpjT
nVM032yaz8fRw3tV90q8Q/GPMkzMZ942+AKK9BU9yYPlWMF66QRGBqr5uMTKIpKUiIfJfSy5VQ54
ZdprueH848OhDC+q6L6Tw6CoJTQxtL1pZgG3GnCZTXPzp6i5pTWaAjjKRyVVdjahYVPOIN/cZ73V
S0bE3AzZ1S+baxdRWxQ2pTIP0/2mNA0MVTwtl4rOg0pNABwqJHUnWmTvTkFTbsiIQJgQRtIXZDjM
Rw/fzW1IfxQpN9iYevogRbUod64+W64iaOAkWwg5Osd2N3A9McJW7MCZkGu1MSz33Lp9tx9g4y5f
qh/COWgebOKFV7NF7z4ORXrGA0BX27FR/KJOHpUY39v8FOVYkVMaMNSH0eD59/OBbmm7ws5F/m3b
gpqfp+ExPjp5BsSr5UW6U0K6DJpApkvUNmEU3Eh4gVBkO5csdN86P4m2jjcfonZ0HxArYzVd8gR8
x3DAws70mz2LoNRafyV1aY0/9TNwfGPfxw1GKVghS7+6EVsQVvPJgpW302H7neCS8aaXB68EVE6a
eLHjbOed/dBP9v2YfkMqFpAFOKBQMv3HAo2BQev5XZE3V9RRwTVyLdTCuu4PMqzfg2swX9zAPIfG
NN8isfeoPSBtx81oMGy/RPP8bfINb1/MWUKTVMNZLyWmKGZKKevxXDqvYclZKEFkRltMrmw9e4/3
vQyJcg8NuXE336tvQeiHh6DMfCg+HukRqcX+rsdYyETgbsOGqEQ6f+Rq+d5jV4yfK6ByaTWGL3aC
7sJxlw7i/NEJkUdnwPpXEpn4puq94t1gP4CnWTF9SeARGNS7Mj40pgNDMmz8nUfEoOVm2bp1XX6s
p0Ud9sb3sJXWsatRLiByWDWafqqU5qsRzug8lY8oI3IQZnW0aE5/+pDTO5/vRxMENKfZChg9oUYc
i8qfn5oIN+7n3OqkYhAOKpl3dyWQg9NbbO9io5+fixB5edQsZikkRxUe1p8PwCUxvDXebjR4WTtk
kX96qPVJRKVz9HKb8TEyy27R234DMkUgscW+iPYiLhHHm07R8uAF83TyS2TbrkkYCBLdu34DBE+/
N83sGAfGtM2m/u3nl8F6hUTt7Mm86E7k1nenO/ezizKynmwnRhxIdFFGc9/jSH+IRuK3YMV3DYZ2
Hn5qLgTCizYNv7rZUO/cFLQ/DrRpa+Kl2Q15+or287V2u3qvepp78J3Sbays/EQSDQtQGOqN1cvo
7OXcLDPkvCUZ4AWtCQRjM0vZCp3ybnSOPWAXniS6ifvDb5/OALs3s1E5K08DQh9szNV9k7/HhJmz
OUAHcn+YPcB6f3xaT4Z9QGmN/ZbEJmN5YC0Gj/d/PgoGsD24E/mXeCx2tVx6tx5m81G+xJi6j0bL
kuyRULcHvDwho5pItzA1oRXJvCfo552EyokAtms2fTI9iiiuNwZkjBob59aT32mwXzHrgcgXDtw9
D8Zzogh6aau5WtsEWW5G2xXblkC+TQpgWg1xcUv1u7atYTHQXN4aZvo26GYPIAcGvY08tusTiERD
uYN5aqzCEqJ0iICkmUBXYd4jEpcIV6JLw+yERO4HIehvkN83kUGPNgg54SYEz9UxfeY2OIxNYiOV
RBHOFudCrnh+XDy0RCDZK2I9qwM58qAedoMiprkFXcY2IkBmRqvJHNP7WX3xbhgvrhMlqDAQK9RB
CRxTev16spozpaFDviAK04xUkUWny622PLB8HXVAqNX9S7FR5af7990/un/tj+/9+bP/13/+4zc4
IcXBtjfC9e9/M2uYUld//JmyEtFeT+P5T787uX+PWfXpXubeqZyQmv284vvPlcuuCL7q97oB7oMI
mGdRMD0hT8a24uPeOvz8K39c/R9/7+eTCUqTPT/G+GAyNk4ddyuk6bs45g6hmYiw3uCApIr2G/6B
vTEueEEkixtTozOHGUg7/v4wm6gsu1hYaydumfAnuTMnQBq5VEgwNTpP5SQcLx1PnIULejHRPScO
26QYVppfwzhyj5H4b+7OqzdupVvTf2Vj7qkhi/lgzgeczllZDjeEkplz5q+fhy1525L3F2a3L4Rp
GIIkt6q7yWJx1Vrvel5P3yR4pm7CVkdKlui2vJAq7xo5I1fy8b+PX2r2QQgA7ZBaXoasJVF9qNbj
X3MX1MEIB9sCytny+Lzjr45fjj9iBQyuQ9dn5TjI8fd6ZL1+l0XIvho5gJw0DnT8AyJ5OP/slnFb
762V7sQwnKRqHWMVs9ELbp6OJJdiCtZ+asUDILTPbutcg6awoJCNInlXx3bi+G0SS1BsyqNY7PiL
45fWkLFpC0aBVwqPdVLnKmYxoyvc8QvEytfvjj96o74WyRFT98dzrD+f/eN3x787PvvdMJ1bRnO7
tFhjWhnYbW0KkghivCRCTbWGMWa/cavWXwhqAARAkHg2P74A7TJ+/mU/Wtf9+O93Px7/oxp97H48
xe09q5/++Pmv/oRwoJmYeIvSA0Ku4+XZcTwa5B3/cFA73sWPvyz9sEI0G691rWaVF87KOVroHZ/8
42k/XlQabfV+/PhXzztWw3787U8f/Pg/7/6ktalfgxGz1ewCACgJx5cj19UkOIH3jocJyXtZXcvj
t/gwxvHqeGSysEni1SCbaHxNfXU8Zz/O6PFHuxIjkh+nLw798fvjr3889fjd8UT7kLMHkizjHzSN
QrsalpDDUkWF2MiCuL8d7GwOa2uWsxGvx2Wu6Fsd4u44A7pBBOVnCuCcsOPiYxTsjpQRLtvB3dcT
JOXhSORNkPG+fClKCyeiHz87ugtCrvR0eoMNxPuDzg5jHHoc1BvvqLrAKEcTzhYzUyRNuGZjEEvv
zlh9PJ6XgsB3IfL0BvVLs6YhId2I8QQP1W2Er+DxAL47/Mff/XSKsuM0fTnqP77FbJZp49f1V6t2
H03Jp4ql++m2T+nlHmqLnp3cTC7rztl2DnYs0aB3V2kYosLK2HHJ9HBLNHL7QWYuaQOtEYRSw9TC
NpybiGXmGU26yMrrhEYkNpuBGIo9JYh9l4v8k34hGY66s5JLR9HddWj3axeCICBVsIe1pzwMIw42
T+UbHSLAWlSYSsvF1o61y9wqxIpEy4O/8Eu9P+DyE801lmDueVSJyryYpyKHEVV7NxC0TEIE7SZo
sW6iVfIhZbGa1BHSJ7+lm1/yudd3vv01LxLlkNatiXBNddZyL22Rw5EaM+Svtmch2BcBlkuW8gW6
4jDvATfUIpYQVlWIkgY6CesEHpPsdLSksKGXtP7eHzq8URuEeyNJUJbZPFFhEsQGtrEoypAdPr2/
E4h83dpWukdUeOCuY8leOm7pXsjYn9J0kGjFZeD2d7qR0lucmE+JE/cLOjVs6Bh0LZuyfZUnrn8F
FixfZk1w28RaNac4TGtwD/gTz0HU4nGr34uGhJmqDO6ydP11y8Vw7qZkq3yYPYvcT/d2IH/Se1rO
lMSBYBB3qLzl4pD0FoiOInmUEjnZNxluklESrMiDXrAg5VsN/2W6s6JDgAxuHRnhJSLW+KZuXJWw
SHvoRC/fFdEKYWu6TSXTXNgSpu6W6Je1QR96NTSIvSwXJmXIrTDI7U2pkjPgfDwOpnqgbxh5Fw3v
CQK/BdWhb6AgqDLLoHflMsETPqfnehNTB6Kv3kruLOicknrTlYV1H7l0+LmiFitseSKg+9MMU9hd
aLAo6EqZX4iyryd6qdAZqdi7PEV9VEkdcbYzQPxoQKTX+cpUuv7K94qVXqOaM+lNQGRKCkXtqVHG
VrjFerZkqgVs9LjRSZZ5GDRaI2jdQp+bwKL2omVdXVZ1EM7qRrN2UZPdweVT1hpcwxwvL0DQ5BBl
HUhh4QDcsxp6U7pW+lqvolC77LvQ3kVeXKNL9ZqtrzxItMtOpYZyQl+6dP4M9EA6Ro43tKEv7Qsc
lwZhgZSn99kmiT13QME94UPtHwJbuaN+QwTLDn2hoGvk6k4PXc7EgrE9VeMi2SoFcLJsRBXcD5Sc
7yr7QcBN6f3EuVR87auaax08UkffpH2/p4QXH3QTI2ZilWZdpB1MzbS8K7pCvxZ5uI9EEexKuXsE
RQKZqPaMPWyudobLYr+xoTYNFNdvLLwJWznAQGskSiZleteqVrZmf7pGFIH3utrtjloi02/WGXUT
CKHFtlEGe37EYfcc4EnhaNIq6ofbIIuKm7CbBI7oLkJ14RpueWnRKVukBsurHpEqpiqqQMleYhY9
hQfQLQvaF5cUbbopwaYLA8BFD+8Z6TKNqB/kSe9u6Wacwh0B20RQUISVPqPLQdtWg/2pa2DgoFuk
C0nUMJUGcoS9PEQz1dHULXFUh8GxCFZKjs00lC1HSWoamwI6J3nn7PYl9FPVZyltzYkAurmn+eQZ
ffRnLzMXPAULGeEwu+U62+ZdXV8hPbgWhSCfwI8zZ8hUqi0SECzzwY4G1MGZdag9qCy9KX2RacE5
AHnzUYqLaaYa/iaMhhhakfUo5JTW7/Kmcntr4WbmCiNL4O/Z51QqDoZedEvZodZqd1/kKlRARmFh
GdiFA10LGLr6LAfrVrGLe+WzcJJhL3nSvCjWGRCBG7//6puquk4b7WsramNFL8dVBVlBhzO8otkT
XWdKNjf2Zg172ZuSCvWESkOxjvsry8ejtOkMHB2NZLhuGzKMAKGniWqgNWbXGhmBdKsIeWWaUDQD
ceOp1shyK3Y61r6I1mxzGkt40fUWeI/eldepVywQ9n8aNJD5gCCqg95g0JGm8JJt8xqHgAK1XkWi
3+swt2mspQQpHeU0blkB+aiJ0SFN99uRvSPt9XqmVXV2LUqLlJYKJbtuY7x0lHoXDw9p2xeXFum6
WrTXhHLY7FE96KDjfVbLEBPYaFeqgXdtu4a3pOc23+RlkYH+b71bSXWaSxNkhj/YyH8Gg5bJfnTS
LR4kLCNn9Myg3A2ZtGQjE7bRMAdNs+unRYPA2c3C7LKvuKfh3w15YSz0cUGMeL7LptLgPI2/cVS3
2Kpd8kxLeLQytBq2S2oA1kh2loYlzlASQwk86melwwWTpQEgE15HC5ps7wYdVEG95bqAWUFqOAxu
+wrMJvrXaW/FwTk+vRiGDTEVD7vgS5ecd9B+N4UfFXPmxLQ0xLYuuTGAQqWRsOqfDL069Bg3TNze
v5fkwly7ybhsx+Si+0Tj+iaoJPQq7EVUwRKue0QPdbUaiKEuTKNablQ51dcd3qxo1/EplmVNusZB
a2Jp2rcE7NpdpgebENIeQpHIvyqR9IITcZdyGgwXnh3eq16f7ssmAYxHnXpTXUomRUAj1xbB6DFO
2YWtvGaCaknAvgJ4nlVkRYWxblKjvSW1wvSVqmFS4OiWqqCULcMYY6X2nuS8vIwCtvAWTVF7+okQ
D2FLZndhdyjaSxcssqoO65ajsOiV4bNnFPTkyPRQhhLNEOT8aQ3XSJk6HBlam83bClTPFHvSgnYA
iK5QTj7RiuBQ0QNz67UCXyWjJzVHF/MiczwAGKU3HYhUP2v4ZTZjS5IAxGw7eTUbnciIB7qbUE8E
4jItxArWPe8Ksp9IRrNpIKnm1LeiVav21pK0MMkVBNGycU/xTjnIYHQ5kCpmG1/UpFTosHGf3YLK
XEqd6bLDD8XOK29n2hcdXaB0gKFJd5nKjW81dIWw/BPCMCv64RxCSLCx2Su3lVmeDwrOE4aLmRi7
ZjLIg3/jGPXeRQM/zfV+WA69TR++tlID+8nPO8TVDZdrhYBoHpglCJ6qmHW9Og9Kzfwka9+I6qKV
LVpzluiYiHU1mMdOo+9UyE+q5JNIxpKcu1c2D3tzpmjoqjIIEd4QD/eeCx2rDoaE+UEzbwcXZ4vB
SjHJRC4tbVPBXBOYB2ZcuJGr8p2cJw9mls1tH3cFx1cgdGiDRJrNqXeD69m7DAi8YpjE9ahH5n5U
+0Ak2GmAiqp3bMXBppiXUjlGXk60wlolXGIUcDnkSUFnFOkSefCpsilZOnaJ4t/bAYx3aUsrgXVO
vLhFABFgh+kg/P1iu9FXi9bEiR4Z+a5VGizPOncrV72Hx0ErryD52bCV1Asria0LPWmXjkkGI2r9
LSXBFals8ira8CW3afXJWQxKyjEzpSYNl6qAAdC2ORtwqVcBmpkpzf3VKpdKomUjjNYUq/jrjoJd
RLDvRSr9WbbYIUogX6zRPxXcZiao2kpGfF6ZMkIk27rIOrvfhEL+0sVRNosUbigmRVVwbrg5ENOX
3PhWmdk95bpy3vWLrDVYq2PT2eaY2qACPRcKyRYlT9bhYOJlGpczP9bNC3hDXzIl3Pp1hls6vsbY
ouApG1B9W5Ytb4ewKkATUTVrT4mvAsxS17aFY10nWd8IeNStVIDSBM4/gLdr1wb3tnMomusib4kq
mrFjyerujZICjCZhTarL4XmslZuucwibYB8u/CIP52Flkl1SdS56rULobhywTYaRFn7Vs958BrZ+
r6VffFXuroxAPo9q9UuKtPTctLNP8AyUTSW0eC6ysifebB2qgLq+kpR6m4bA4zzQV7BQlBhODTtg
bizILZv4gBZr441jxnqFoenUyG3lpokyOmucmErbYNFlp1P6kq2rkPU36mE2RSl6/ADEF7uVPF7K
WSOWitZZ9E4M38iNX3lewsFKwaCa0A+MzOhXg6t8SVtnT3hUbizVWNLlNxxkH7VB0V004Q6U9pdc
a5UL4dnZRMnzbKan6XDecSYmmVo4c0sij6/Wk5QOsqXTVxd9ZdVrnKI2qXZt0IS6V6pKn3auku4B
yV5GNLCGqeHvbSfqpxmqqUWk0Cls07dvWpa3PMozXT8Sc03yogXr65R8SUmRYyQkdMDJwMABzB2D
8VDqDg8N/DPqw+7kKC+JPfyLZNk8tH35qNCcDPrc2DVWuwJISys2LmBTjkJPCRj/ARWKynGOI5Od
hW4M3c5vvyFDXHpKzt+GGtV+ijWTTlCu9jtiSlnb5nX0jEp/mCHDoUma0vHGQD1qODHefBP3zrOk
HVWa9IBLl5Qh1LRIQl4giAYuk3N3P34JEbvu87j/1IZmvSLyiwHI6avYytmfQcugwRIlUmRVU0/r
Y6jp+k0JfLYKP5eFhlTSBs7nGJkD9gYEYduyBzmWnTCr3ASto+4DJ797TQ1Ekrp2Q2mb8ku6sXhe
s+iRmw56Zu8S9iOTgI3zLORmswpt64mKP3BYo97mZXiZh6GydQNDWzhBv+1VrAMcGUyABodz6uTQ
/pVOutJafJ2xmV/BFX4QHXD/QEq8VeulMFQlNu66/pkCn7W2Qs9GkCs/pQPQRXNIpAVNjOW2rj2Q
gTZkerjhVMTgNFFVcWYyzqwi0Gj0TDTyQik5eK0A/6G1IDci4OB4i/RiTZ9xSG4f3Iia9uDQTZrR
Ug1iV5mkzZRe1RYuO/eCmItrStom2iY0+8z7eLgwRpboKLTBE6TcJLBQJqBCECPNE9RX87KB92k2
6ic9fYJCOTd7LEcrdmNr4vBPzJlyW6pXFVkN/LrtA54PWCLLMq26ntxd9BhsVpVnTJmmUIvckfBo
S1vyC7S+BAkoTrxu3FhdGTJsJraE3mLIbEIEB7yaIPO6EQENkE1UEs8j61rQsDKaUfmfSnKKe72g
HVJ3K5zsBXQuHAXspdeDnUOH2S4lOtymGarfLYP1eIRMzT7vV0ZpoHYraDaSxgRJVJVPmd84+y5z
L4SLRcXoXdZVChLlRFa23HerSZDBc/bZLcoIAzeJphCS0mG+shEKzlUzQien13OqvvkhjtJ8WYVq
MMXMJJ5LatDNUmCfUiWutD54TltqrNAHOsyW9Xpnx6G90imUTZNK+SaVsro3Rz+NusjP27YtZ4bv
bwZm6bSDDLVKDMrnmKeV554TAfGLV2GZejvcYgOEkNgrUR/qNhAt2gtvCDYG+RnJg81XGrdZJu0N
FSinZoLBrG15jbij31eBrU2qeEQrudG5lBcQvccNiYtt1yEe6k9D7S1M4BBPbWNCE7BxqdBqcYub
AclOw79pCnrbtMY85KXIv9pxsyi06FEI22U/Lq5zXfJX4D/kpQCZjZdgHV/WBhFJhX2cI2U4XdpD
SWSewSKJkgvklyrOFlwNEf2vBGN4IVcG/hbkHqaodYIZWspxy9DC16LkWeKP3ZoN4ALcqJNUzE3H
cFZFhtedypqG4jsZmJE9u/UxKAlGgJ2bsUegfEmlPStWuYf4cvARO9J2d6OCF6Q2W6kUDBwx7wJ6
MSqARCOpSDjWTBM1Xjz0XlPBoIWhrDSf+p0Mto42o7zgGIfZ5yYMpU2ti+BKUSmGQOeD/D09tiRY
FpsXoCoG1ytOVo3rPgAmaCgzXrksFwdPSr7FIzlQZUtuhTT/l3DCcFNEBVvWCev+EMl4cvkwW4NA
WjSRv3EDOORm0gY7q6dnCWo7Zo+Q9T1lWFrlrRQk9jy0fGlNCV5FzTSYGEaICkYBNfsy1sxNWPWE
aWEtFlXqKxSctAVXNM4OxbFHbVY50rmgbT1ssLxzA7neyqFFvyvqpujCrTpvnY3LbNtr9BiaXrZM
m/waQrSFCHyvUsJfofOOKfhqi5f8mlxeBTYRdZHZ/Xk/sF2AfRAshsT51GcFOC1huRMtyspztb3g
buTvMIH5fEzBRGargToTyir8oqaRQg0XQVA6rbjcBq2jiNjIs9IN6yXdoH6hQ3XyW+0iAeuvx1jv
RE47LwMZpX7U4ure6dd6mUjTPNWRTeQ90UFqXzZgCNdhBrzOVTuHLGn2jY99qeb+bZy4YoaXAB7E
OoxveskIjhqyKHD+gfc58tdKwfjackMZ2W0V42bSMXc8TCFFLW/8XltABvSXGSJu2M7JsJA8J18J
MyX9h6/IRFWz6Eoo0a3V+Fd2h5eG6/rdXGsIQGDexQvZTvFdivVDV5o11O5pIuM84/QbPVOfayQW
OyXWZzQwghewUU/AemK62QZ43ljqJi78FpQpFj6BPnTmvFbCKb06BBgNGscy0/dwfuNtEDrnbSIv
rNEDps32YvCsnRqTR4oDuk/0YHgKJZzRYxlaTVUMIGh9H8pSnT4fxfBOZz0kwMY/TchVYQqiW85S
5kPOcTUqz40WuKC4hf/QfhvUdAreh2ha1ZpVozwQcPnn1SDI+xVdtFet9KIxfJKNaaQughR5asjV
DAq0haZRF/u0tXY6iMcr8ra05fqGOSOauq0CzDMoN6Me8HVrh+Doi5ZlxTZ36ZGoTfz9isgRk6CM
QITkJYoHq6P0URg7wzGmPR3XByrsW6epZSrbNrV92/VuekoSSHXRhyTAooPc0GeoiutVKSs77J61
vYMsuqNTReuv+8jLcGAo3AVpJdo/x9Rj4OLlJFUXIuzI0kt9iAA0+JyzGd4FhnTX4PW2tNB8bt0w
Oy/9Ubxo4zKnUvRMWsXdtPZVZgbm9vglkjTmXAm8wnToMw61Z489KsJh1HOTFkO/PjgQJae7hK7k
T6Fvojv15hgK0N4A/ukm0+zriAth65b23Cjt8aoOScZ1ESmu0KvOUcKV5xDnl7YjR6zxcxmwHYle
dW7a0bfcbmQs0gZuZGW2V8NY3lJkqdb9gKeil3r4maL5V0Jpl0d1hHNUEF4WDwKwW+Kn4S13Z2WX
jM3eRb7UJBFcyyjr57HSU7JRtH5v484kDWG57MrIQsRRYCg45haU4ootirSS2wymsY/C0KP+IVuF
v5KfOk/ytnnDah+q0nVS8ZOo9RngIHvfx+FaSn0TyX2Rb2iA++rnNdx47KgWqQXNsLXI8uIlOmkJ
ak0t6Vb0OJDD8gTMdNjcJGz8VR/EKUuQ4qxQiIwMF0CkfWxZ0wYHkBmbEWOGBc+1XKrdslW8ReWp
5lVi9ksVeJGaWsohTsKv1TAqaJqsvEpCfFLaNkV2WgfbDKjOOkhIFCp+Wm1paF+mnZDPvSS94xDA
8hsIwXtVuVA9Pn5ChXKKuD3GPzUwppB8sAQjIl6i0QXIQ4bFoxnZzg2x6yPpQWobA6NSjNZMLF4W
mX9XuZi5eA60gCoxGhKrPh5kGK25UVPtIguHA6er40MRPthpMvMtEd8HrKbQBLGEaS13n4VVO0+E
GiwwxGE1Mvx0pnc0cUiton7WG5LDYfUJFwwHdqx0o2ZVdihd1i1TU4Cj0OfudfZwWdBUf+F03xKK
8vPGY3dByqe/wEIjOO/ggsKl/1zIWblJaRlDmgcEqvEH8INOgm9iksET1Nk/CEwQYGHsaTrS94Yd
PsZuHq1TzNnOKfZf0y0P3Me2i0PXwvvGVoBk0DX3HBvEWGxuS6BKpRdNJLo0V419Rd47vJakb4Bj
0yU1wwZDdLY6bRbuaD9HOwkofYrBD7MNbNPOCNXzQEvTc1sx40NU3r78IBrmBZLsqeQj2DO0xNxK
KoJVKWm1ua9pHGQ2Zze+aJkkitvs1EqvJk0NVqHFsGx1bLgQLRGUKNlRUipKl5aMvBE8xy5vKFkJ
V0p3bR98qlsyebIiX6QUrErwk/Ooy/HtyZSCTJRYHXeKfARUv4GET0LF+YVVvbX0CoGtYYLYGOqp
KcOE9HySd13QXeguO07XuSw8pTvnHRChQ8+NWgF20km7OZrfZcrJmhLTKDPUoWPPe34/xPCruhoJ
R+4qMEqL8Is7riem6STTHCyQWwKTkJu+W6FjlGaEkeYKhCMp4PqlkZ66gQSrCafVfCw7AnBQVmAf
SlvDrgu7xnOUivUKSUwwyWpuDiS7rNGIz54kVUhYWqZbGbgZ/iMxJfUSTRaejpAlt7kO7rrMkM01
Df1mfCY0iRUc6ZqEnNspd03KtixvH0lghqse4MvCaWNrqmSFOdH80a5VVOoua5VtJg/BOftkXNlN
X59C5KIWkWQghmOXhGulKzck9Bsy3eRYV7rZ9jdaoAWXWKySUAaeJ5v9dVvqPEP2LXRleENmY3jm
K3NnEDuSCzQaBXgL9mlvzZwCCElGC02PtdUNiDN00sE+1gTtNSpp3tbKng011NYScfEhabMpibhZ
KPnGV5UeRRN4lVmrFQtTbW2VcfGMTbleyZy3EW9aYK5M8KeEsyLwi5VITfJ38bZBzUcXraejkR7b
J31ShBSxNqmbBxcN+Yyp0ZHqLasApyzkFtQ0jUNmQVIc2HDtCkPQVP+1c43qjpMF1dZqqVeMSCy1
Rl1gYOOhyJ628DRx26jpgyby9uBYSxFjlRHpbIAyxyb+MOIr0LbUOYtlotfZF2FKc7gE17HA7FCq
jepiSKGg5ME01b1oeqzMhRGXeqa01qpS4Ihqwne54QjlILRga/Y3tYYAfcRqskBG/XnqdQi0jPbL
CD3aBbYzE6m6ktgp7SLtQUKOu3RrPKIBl3DbrDFGtmH79pHhbatUZuVQQucu9qq55dE9kuB7OcFc
EAhY4ZMNcVEwRwMWMGWvZsskJgVbtVvQgu3FjYtYaatr0GuDO0KnfIaYOeCGXMjz2hhWlqNSKhk9
/jC6ukUq3W1trWu3PZWirtRVCDxhvi8QrCxta3gwVTfZykKNt8fvUj1Ltm2o3Ll5kS0cNR02rsaX
43fdgIVfJ/XkkqJyD0BxboBmX1Y6OoFCcfqpEMjGLN9FOV2nVy3tQ1SSj3xdD1liYMuT1ExGhsug
3PSFi2muSRt74VrapEu8bl9Qvj+2lyWUV6+H4BEh1nmuOcaXkv2KZytfMgjgVyos863Z5jS/t3jX
GBJ41HBsKvBJBpbpsBfwKS7V4CuyRP260jCcgw6PwKzGfWUEqUGNTgUYn+pb6sefPSL/JeUHsrqo
17kpD+aC2HZDyYz4K/Y3vtt91uSYZQ5kx8y2VDaRcXB/1Ed0bk96Gtfl/aBhxIFSGnV5m5DItCz8
dz0swuwAbjXuFnPSUPc1byRAqzdBTfFNqXRQLTqXcSEbo16l2jaadhfje488z57BwXwM/CFeKo40
g4SvbPRB32uOlc7Kiu5dG8JL4PdsDC2gk5SLtrAvd1mN62Wb0carpUTdalXTrmGnG2rGty597xvC
JGNWUeUme8rdoTKHyYtEthAHP+vVhT8KlxPJyigHAlyNaljBGX10c/Td1qKMyZ74rSrhZ+5RS85u
6sjK59i6saACdZ2iCvCnQYLfQgiYe1J2JMwLWyGt2FYObekhRl5x3VDaS/VL3zci9Kn6OtijgXRu
1RI3QZ3VfmobKFIADJMbTfp7pOH5StY3riQZe1JZhP1CmvulLG6tyHyOc3RR3DeXMZWXuIaVBzcV
pnRATnfQ8e+Do7dCWAVwDQlC4pF4zhtc22R5JcUPNLqkywarZ4+E7ITOknJVlsa8NNplWAfmY7sq
02LeDm19lYri3PLaYlboUgQTkfwnYAkDH5IGZlhoK0TaQjnPm2ofaLQtx+nnmJTahHYik/UFoIvI
zArGPbs8E9FEb2N8uLKjir4Xw+wWHexEFH1xtO+S+rELFPKSTrhWe/M2VyiR5GYoTTotoFscWuu8
ynQSqpQriaSBplm2smeDclng+bnJ9OKLq8o49JXxRaWLheq37r60lAuI23hYy5GD7VDcbzyXhno5
kamHUX9i/zdqHtuDpJnyuhjKq2M/QaUpN0g003WFDelB04LrALzpakiMOyBIEVtrs6dLRXrSW+4U
sRfmc6m3bdptWtr0qDpNjQhjv6Sq7t0ir7Z+048CUv2l8fn/GyLK6wcZgSXzI6/ksn4u+qvnsiaL
+I//89j9l/ucjv97pNfdpH/vSf96oFciygtj5ZGtcDW+A9d/C0sRGu3A//uXkY7v91+NEN2DYamf
gLCo9hmtWuQjRhxFlCLnevk9UMkzmeZ0oVuyfXzQmMwr/XRs/tmn/+Xt/MUR+tfPefPW759in+0I
q6X/WP1MikF4If+HH//dGD99fHFmwGCxLFO8fEr4Mj8fBUs90zQQhJpMvWV8fLyjYOvvKTvHE/Pr
HPjnB0E7g0hiyTBJXg4C+I+fD4ItzjSwkLrOXDg+6AD+YFPh+4l5d23+vxwEcWYa8MIMUA/HB2f6
54NgGWd0OKuqkF9nCn2tH+sgmKbNiftPVoN/OhM05Uw3dQXzNdq4xwdT6+eDYHKQIKpYR+LSx/r0
MBLkkz++fKaAiNZ0/XXNe3chWPYZLwOOCGLGy+OjzQGhGsrJywGcLCBZ4DFej8K7NdHkKECVGOFa
L5MErsnHmgsWZOcTrwTui8CnTEOoP071mytBP9MMyxgZtS8z4eOtiYB7Xs7M318UhXWGl5euCJXV
7uePb3FLwGxSE5b6Mgc+3H1RQDE+dRJo4gzqIiNZ7y8B/cwYow9Lx/15fPD/H+sSYJ2yTj37XAPo
fGw4oi8f0n4/CYwzbgWgluzXu8VLNPaRQkQy/6dOAtViqmvEhyYwvfHBgD9fCrZ1ppKHJXx6XSk+
4FyAHHTiesilANzF0E1NezkK78IjW2UfIQM4k1//n+3Ex7oiYO+pAGB4U39/PdTkM404WNXs17nw
7iiwLNIVQ3wgXteFDxckgnYfUUYnHQXVPNMFChlugG8vBUtnQeAygR3/smJ8vAXB5o516seXz+wR
JkQy7u3HtxX2UXBHxfct84f7+EJRRijeSWdfY7doaiZIrNc5/uskMIkczRE/enx8uJVAwb/n1GtA
089Ujf2i/tOq//NdwbDPBAHISMT6oJeCIHw59a7AvdEelwL9XWRgGqyDCkow8E/Hx8s194EiAwER
7OT4iNUe5LX5527w3VFgu2joxImaIFYcHx/uShAydMBT1wNxpphsk3SDLdDPl4CpnAFgIzPz/RJ5
2Z5/qEmgKadOAs1gIQADrZJAOz7eh4faGeuNyl7s5ZU+1MdnZ3fi2WcFUA3YOLLGHXF8MODPk2DM
HZommG743cfHx7sGFNN6CdNOiAvNs3Gaw9v+6+hYkVkKYILB3vp4MYGqjAYPp8UEJM5Utok6PTh/
NQtM7Qwmry7k72HxxzsKwjJOngVkT4WpqGgv/vIoUFIhbhwrDR81j84O6TWVccK1oJ4Zlj76471m
Bd5FydwWdI6QYLr8eZSYfB9pXVSNEbN72hVhUjgyVKij6su69y424DohgWhzV/h+SRxf8D86Cv/B
k/4sU049P3o6Fij95/Kv6pj/7Anft8m//v9rdW40axjrj2+eONYrX177+Vg5HX/+x5tyw/FE//Sf
30/88XVe//z1A/760m9e6/un+v7Llf9c3BePI1p1NJl4fZuHo9fE/0T3D/fx/Zvy4bFm9OOd/Pf/
evM+fzr//2bgMnw37ri5OHncwh/S5O3AtkaEdfrA4X1S3pffRxpPo3KsIZ468vQ+8r+hNfXfvGud
rNj313qpZv+dwzxNo7S4f0q/jzS+a3whCCZOftdpkjw/Vv5jXX0f7Dj4sZh26uCzZzht98XzzyO/
FCdOHvm1IP5H+u0PDk4dP7w97Jim/IZZuOCo+09vzqfyUlY49f0vn9PCffuWX+v5p4684oj7/s9H
XAFL8htmyvrp3nszAcH8KdzcTn3D6wg+X+q/vSJfqpknD508+ffvVpGXwsDJI6ft22mhHXPMpw67
/XVteknhnzwwA9SPYf/9dB2XvZdc6KlD79LaL385zC+JxlPH3t/7yZvV4zV3dfq4RR/dJ08/H47X
hNDpQ5fl/aNXl8+0iLwd/5hsOHl8/xEQ7/0b06jXvObpQ3MvoPv2zcyGrzPukk8fm15W/mXZm7Xp
NQ/1O0ZP6+L90L/ljadJ9W4NweNt3DKf+qYPzw/F/bvoieT5uA87fejm/u19i62N+hvCp8Nz+8fq
fvS38N/e1l+3Tqe/8faPDSzR5/77QRhXKkrQ4x79dwy+f8bY5M1tjMFHocDvGPwLbKbvI72+77EI
f/LQaVF5f0zvi5Q75duL80Xv8nteYHYfvr/2X3aCpw5Ps/nbI/5Sijx52DAiInm7q6HKaf+GmOS8
eMYW+vuZO55KnIZ/w6m8eMbVs4+a+3fbBEGi/De87ysvfXr+Y13+cm8btX3fP87f34Zcp/U/mYgq
d4nfEHC/vMCvE3EcnvT5qTPmhqP/XJbPb0IKOFOjgeLpY3dvd5Uqb/o3jHtb3Xvf3904ESm7id8Q
zd89FzF3tjcjUxL6DQvhnc/O5t30xrjhd8y/f22Z+WfG5e+lMj49l9Uff/nmqWH9hsn3yS8fsSjw
3ywrKniy33Bhfurx1kjcN2fTsMW/vWf+Vabpz1zkr/mnlx6Af/sEMmDjwI/R833xj/8LAAD//w==
</cx:binary>
              </cx:geoCache>
            </cx:geography>
          </cx:layoutPr>
        </cx:series>
      </cx:plotAreaRegion>
    </cx:plotArea>
    <cx:legend pos="r" align="min"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_xlchart.v5.5</cx:f>
        <cx:nf>_xlchart.v5.4</cx:nf>
      </cx:strDim>
      <cx:numDim type="colorVal">
        <cx:f>_xlchart.v5.7</cx:f>
        <cx:nf>_xlchart.v5.6</cx:nf>
      </cx:numDim>
    </cx:data>
  </cx:chartData>
  <cx:chart>
    <cx:title pos="t" align="ctr" overlay="0">
      <cx:tx>
        <cx:txData>
          <cx:v>Map of Units Sold</cx:v>
        </cx:txData>
      </cx:tx>
      <cx:txPr>
        <a:bodyPr spcFirstLastPara="1" vertOverflow="ellipsis" horzOverflow="overflow" wrap="square" lIns="0" tIns="0" rIns="0" bIns="0" anchor="ctr" anchorCtr="1"/>
        <a:lstStyle/>
        <a:p>
          <a:pPr algn="ctr" rtl="0">
            <a:defRPr/>
          </a:pPr>
          <a:r>
            <a:rPr lang="en-US" sz="1800" b="1" i="0" u="none" strike="noStrike" baseline="0">
              <a:solidFill>
                <a:schemeClr val="accent1">
                  <a:lumMod val="50000"/>
                </a:schemeClr>
              </a:solidFill>
              <a:latin typeface="Calibri"/>
              <a:ea typeface="Calibri"/>
              <a:cs typeface="Calibri"/>
            </a:rPr>
            <a:t>Map of Units Sold</a:t>
          </a:r>
        </a:p>
      </cx:txPr>
    </cx:title>
    <cx:plotArea>
      <cx:plotAreaRegion>
        <cx:series layoutId="regionMap" uniqueId="{287E495E-50B1-4487-86E0-A900FAE407D6}">
          <cx:tx>
            <cx:txData>
              <cx:f/>
              <cx:v>Units sold</cx:v>
            </cx:txData>
          </cx:tx>
          <cx:dataId val="0"/>
          <cx:layoutPr>
            <cx:geography cultureLanguage="en-US" cultureRegion="QA" attribution="Powered by Bing">
              <cx:geoCache provider="{E9337A44-BEBE-4D9F-B70C-5C5E7DAFC167}">
                <cx:binary>1HzZbtw6tvarBLn+5U2Jc6N3A01JNchjnGEnuREqtiNRA6l5evqzquzESbXTOwfH+AEXAoWURInk
xzV9i9Y/b6Z/3BR3u+bVVBam/cfN9OfrtOuqf/zxR3uT3pW79qTUN41t7dfu5MaWf9ivX/XN3R+3
zW7UJvnDQy754ybdNd3d9Ppf/4SnJXf2zN7sOm3Nm/6uma/v2r7o2v9y7clLr3a3pTaBbrtG33Tu
n69XhW307e71qzvT6W5+N1d3f77+6abXr/44ftR/vPZVAT3r+lto64kTKil1PSxfvyqsSR7OO8I7
IYJj4gmMDj/87aUXuxIa/kZPDv3Y3d42d20LIzn8/0PDn7oN589ev7qxven2s5XAxP35+r3R3d3t
q7fdrrtrX7/SrfXvb/Dtvu/v3x4G+8fP8/2vfx6dgOEfnfkBkuO5+rtL/4HIv4vdl135jIhg74Qz
RjyG5PeJ/wkYdiIIwthDnrz//QzMb3ToaWC+NzwC5t8vE5hzfZPqZGe+zc7/XVYIORGccMmFez/x
4khk6AnHSHIpH66zb+++F5nf6dHT0Dy2PMLmfPsyhabJd6bdgUw/lx7DgI2UAmGXPomNBHWGpUsp
FfdSRb+9+x6bf/9Gj57G5rHlETb/vn6R2PjWmLubTt/03bcpegbRcU8opy7FmN5Pv/uz6HBQelh4
wvWOcPnN3jwNzU+Nj9Dx371IdIK7YjfumrvngwbLE4QEZx5+kJwjR4DTE8IEI9gFAdv/jhD6nR49
Dc9jyyNsgvBFYrO+s02in9cVYASkQvAHU89/lhqBTwghmBP0oNSOfLTf6NDTyHxveATM+t8vEpht
UWhj9TOaG4JOXI+4hFJ0LxTHroA8cYlgmIpHobo3dffm5nd69DQ0jy2PsNm+TDdta271zjyn0MiT
vf/F5QMy8kifCXYCdkYgJh9MEfmmSx+g+fsO/QKZbw2Pgbl4kUJzYZsufRXscts9IzqEg8piGAkX
3wvOETouQmBuJPa8Bx8arv8oOL/bq6ch+rn1EU4XwYvEaWvH58THO0GcMMoJeTL6lPhkLzbMRQ/X
j2Kcv+vN07jctzrCY/syjc3pc0c2AogYAh4A50+6zlKcYIFAoX3z38BJ+FFi/r4/T2Pyrd0RKqdA
urxAmuYUpqS/yedvc/N/D2kwP6Eexx44x0deGQUDA2CBnrtXcUcG5ne68gtIvg/iGJRPLxKUM9vr
9pmtPzqRAoyIoOAL/0ibSRcIAld4nnjwC45Q+a2+PA3LD02PcDl7mSrs4m58Fd017d0zisveY8bg
k1EM6Ox/3s/4cHLCuKBApT/4BUf4/F6fngbox7ZHCF1EL1JyznfaPCMHQOgJJkA60x9syI/Cw+SJ
5zKXgGvwpEr72+48jctDsyNIzl9m9H++a+ZiZ26f0cKIE7k3MRR84B/R4OyEI9eTWD6gcRT2/05P
fgXItzEcYxK8UDFp291N2rd3Xfec0b934nLgyygDLuwnZNwThsA/BprzXk7ANfjRFzvf/WZ/fgXP
T82PMXqZxuZcA9/cPm+QyUCdSRcI/wdezP0ZJklOXAl5TYgyj/D5nb78ApvHpse4vMz4/1y37f5f
Velvk/QMTjPw/B6wzd9psSPVJuQJo8xDxPPuvYSj8PI3O/UriH4Y0TFILzOs2c+H7ZvnRAjCScYh
S0ae9tP2iTTO8Z7avFdxTyD0dz36NTz3LY+xuXyZxsea7lmZTeDO9pbFlUD4H35HIY6LQHoI7OVg
+Mh5Pv/7rvwCk28NjyF59yIhubj70uzafPd8Co1AYtPjLuac3WNyFNZIeQLh6D5/83Te+Xd69DQ0
jy2PsLl4mf7zPkjb7MqqTfVzpjcJPmGCMld+yzwfCQ3fZ6Yh+wmh6XcAf3TZfrtbv0Lpp1EdQ7V5
oWI0vvpkm/wZxcg7gXDGgxzzUYoTss/gDiAiQO0dfkfs5h6ev+vKr5G5b3kMyqeXCcohX+PvGgvJ
zmfUcJieUCwxp7C16RsCP8U8kOoUlLgcKOjD78invs+5/E6/foHT0biO0fJfJFqXqbbPKD6QNIO9
TRD0POQIjpQcbObkCDSg+EVW7e968zQy962O8Lh8GSrtv6cw7g3Afbjz053/y921sLeGQl6GIwpe
8o9CA24BpGywB372vVABYD9anaOdr7/uz9PIHDX/aQj/n7bV/nrL7fftyMGu24WHfcw/7Lr971cP
w4XN1UdNH+buyfj0fu62t7DX2RMM4s3v+6P3D/lp1h9dqv9odLdruz9fOxKIUhf23FAiKTA9kOF5
/Wq8O1yCjOgJgk1uDMP+0MNmttevzF53/fkafBDghCDzwLCEDT0EAy0EYdvhEvq+YfzKFnNizfcJ
eKi/Mn15ZbXp2j9fux6HF1b3N+6HRJEgFNE91cERZhS6BtdvdtewLX1///8rcO+gOU6HMzOQbppT
v46bczO6ZRTruIwOpcfD//5cksFTpNA8V//9MQ1JnZVNIMIjgYvLbHV4l60Ze2g5EJypgWsyV+W2
iYs3cTHa00Iuvc+9cV2LRuXd2LxLxw9WWG9rlpGHA4bmwnU/lY63hWdVKqNFHxnT/FVGEKiusqru
FNn1vWNCu6iJaqYw64c1Sie14GFZj7J6F4v0Y9VnuWrK2e8c/L7rU79s6/6KVgKrxorEHxs7R7EZ
zots+CBMAztxGnYus8ZVncxoVI186+HGWaWxU6nKotBtYkehOUFBUn7gku3GscaKxFMc9Mz41cx4
RNGI/NxzPpVM5qrspLvt8ajmHt+6HVPlOCgD71E99vIVmRzjo8SeS0dYP7ekU7Hg/SWy8bDq9IIU
W1KfzJnxM7elQbvimej9LCe16irzwcuSTctovyXO8HUkKQmS0bzNUTaovpd9EOdFuaKdSsVkVIWL
DwkAFXIR5ST2AotHsZnMkAfuxtGqog5dmdFcmKGQSk5TaPRUrM18G6ejXA1CWkUyUqwWmpwBo/BB
JqX0LRN1ODTvDGO3XSKRD7Fsdz5rNPmjLa6atE7XfbdaSjOGDZZ/DZn7dmGWrgip1i0v3yyV+DTY
uvWJky++SWqjmn6YlGx4qpyh3U65cy4yvMV1LhV4LjeDrudwnGAdaJd8zmSeB/FYZX7BPqAR25U1
iCmCmk71fNQq5dbP+ixweGKUcS/iBp21xSSCjCylyiu5+HPt51mipsqENZK7gbkw+Cr1VvFsVVN1
ceCiGzsMJsjozuFpuypQWQWaSTU3eX0mhqIMCAikcvPGqL7IAT1bXValZIERmQNLOq1DzcjlMhkW
lbQ/5bgsYX3gba/HSg2jsGHC7AdjebXpvape9cMwrqrC2bISh21dhqSuM99b6PU0u0IlqfW9IiUK
0xlEYGqiqm5Kn/GxhdVmE7+3ce2XDGUh8tKLMllm5RbOxmVZ70NX08Ct+ZeiKb+kdR9YUg9qIPw6
64o7hJzZT+m2NxULGZ2ryCE7w5dC8VbTcPDmMznSbTsvt9kwxSHu3pABe76T2WDKC/HGzUflJcXn
PM1D5E5flmL4lE51s6H5YlXVmZ2o5sxvO6IcjN+LKqZ+PwJWjlfTMOtOHfllcqu3e/2qxEwkgEZ8
PphzWY/TpuuZL2JvUM5I0NpMcXXaxfory8trUI/hIpNsbfvEhnqUvsNY54+pZ9UYkh6/80z1rslN
vHEQ9XOBTXR/4E6iSvKXLuc+yLR3lTXsTd45MsjitPZpuxjl9gJFzFtnsaOveD6sRyI95TJ0umjZ
+01CosmCTPBsyoPGCKpMf57h/F1X9jcZSBdxlhUoAOB8rh3bK9yXfum55LR2Qrzov+jSDWrp2kVl
9Vj4c1ucFmXRBDpKFq9fUTxShbJxPsuWcQ1juV2SgZzjcrqYdAxLw6s3fU38pJuu6iLRiict3/AS
a5/n72enqlTCKxxoSc8TLr7wGo1nDd1MIs82KG65ypi4tloUq6TwSjXWPKT9ohXFl0hPQmUDW8Ik
F3Po0BhEbGnnN3oYzWVcUx91QYVq4zMv+0TkEJUVLv3EmWeFylZl3Uz9lFSjKkW8asWSKne5q0q6
YUM/rtuJm9Aj5HMVT37bnzdzmNUNDiqSV0E1x4WflvSKaNW7Dfd148a+N/aDanNaXuBGX7us9+tZ
YF/0DQ2axfnSE6HVUrme75FWqyLWOvCGXgeVkFcmDuLBSaLCLo3qcJkqTiblOjML06lc/KHnhUrR
ylvSLsA9wf6cxau9aE1LP54VlM1hnt16JdrGlETN4qW+y8wAQufc1ePwERQSnM2GlezdM5va28qO
l2AMzppEFCpLQemmpHgjUdGFiT2T2WyDZvyqPa9QpmzuUpaWqotHMJXd1zme+6jN03dZ11aboa8D
6ybLqmPd12zqJt8RIujgT1nONK0+GuqGOdcFmD3dB4y5sMqzYgqdWHxduhIrk1I15kOybbthk5VU
lU6tlSspzG5BLxF32AXkwkp/nlJ7nhL3yzh51808n3XJ2G/TYTZnQ7zqkqRV0is+uB1xI5PjYd0Z
CapWz1ciNu9rZBwVZxJkJ6sVXZi3muNyUawq1TzG511tVSsqEOQxwDmdQttNPIzLO6lNG+S1A76D
5/poIacyB1k2YvrUjTlaxw3exXXskx6enfD+ayVLrjyiz2zHlrOl1W/m8oPwEjcCA8TJUvscFUmY
z+wrLSa+EthV1eANQZw2ME2UX8Mj13Wfg9IbUXalkYHV6SVn+Vg7Z0OfnqJKGlWXqdyQfEqU9dZw
s1asrudT0V2PFXgZtm2CoZLcLwtZ+AjkSdU9TZW2w0U/yzaoXPeuHmQoiVf5I6s+ljXV/pCZr3Jw
/XZE9boDl85faJ0q2SWboW3noC2H8XTW2kcNrxVphga8i0b4rlMGeesWgajbwWeg2JJSn+rEOiud
N4WiOvSgwz7OhyvwI1tFp1QH0qSzwqCOw1aPm05Mu7iLJyVsy1cDHu+SyHEt37Qml4FdnE9elun1
1PL+FHwFprqCVGDspYTB4C6oJ2L9Iq+/uMXexRPdJnZYfuag8tS24nLuvNFfcCmDPkEhZ44b9CWR
AZHLek7KboOncj13qPNbAEsNedsoQaoAzVmlCpyC/aZp5meivut7UBgYWxFwzWkAumxW5eymFzXF
sFDqelIEO9m646U979JKua7hqmcIFtCUpWrA5R2fcX426R500QaN+tYAkvXizeBfleOWz7pfjYXs
lJji+WzkDV4JmlSKOh6IkeOFcz3T9biAZa0SHmZZ7qkC3ivHhfhmbusVQsYL2tEUQUdKZemE3jgt
rhSp027VMLdZD1l6baomP6NO5a1sCw4DYf05rAHwQYptvaA8rJMYlqcZbnmb3y4Z+tI2/G2cToVf
kQlc5r7/XKeLCOde0KjJTKdmsO8hpfN7p9LZhplyOm9i/E4uYxVYO7t+5SoaD7dkkqHTpWUASr1V
QwGHZk7XYMPGkGl7anB/43UJvZRch6XE3ZpVzruyFNUbmvk6pltRu6UipjGrRIrz2mobZC4Y8iWp
hgALgwDupD9r+bRiGar9uuVNUNTaOS3mxU+LsbykBo1rylkGSiAt/WYBnz5ZnOGdM9FL2zQXeZEm
GxcTu0EFkcqAXUOxXaVpZkAhdvois4z4i/Woz53UjZhTDj6qXBBeW/d+noJng1mK/cxUEpSyrs5Q
lgyrIa/vkMzr0zbD9emh1HvjJdDI7tZzJnAb+YjVxMcZvAWK/cSOfzlz6azHfD4jtKcXKQfBprrb
zNncb0cwmyoThVlnaHBCcNIvpjLHWy72bjuXjoLIsdp4NkW+k8Tns9tPQTZUdDXSTGVkjjdgKM6a
lnenRTzrTRsvb+ZsiDdTHnM1Ih5NvMMqn+ol6gZ+XQyVCaQm+TbOavShFPgqc4k/uXMX5l6Shl7G
w9mt1TAjfNpXU3Zex+K8BEXSu/astQu6murUx+6cnvWYfeo0TRQicbzJJ/uubhdxWlb1WyqrYEGG
b7zyukViuVrQosN6KeuVMGUcSmnNWnuM+RmK+WoUSxb1zHmLylH7MUQWKzNo5RXI/avzwgE8N9UM
5XgxesZemvEsicfWXwQ4p9bU4CfsD8uYPhyOzom8uNEJeBwx4kNUiQHMYtLHSamcJh+jw1lU8aC0
oM+qykwRm+IxQoXJS/VYH0qtt5AUgPjBQ4UayrkOjUm+ZmiBcG1x+jY6HGyZzIXCg3ea1HinO9z7
zJC+UE7dNpGU5b6IZBPd17t6l1R4CVk715GbO3UBEVIxbTRNgybldXS4cDhoXAfOkPSbnkzpcAqK
nG5olvt8KsfFLxLPRiWJs0IdikOZiLB3279SmtuIFML8cBjb7uHc7DhvakKbVd/GyO8Tk/hsiW10
eMbhgECxQwDC14+n7l/Q1Jlyh9QJpnl5eHjsICdXh5c9npREb6yH5vXQahMh8Asi8LXi2T8UG5ks
28Q9K20B0pAeuIPO+1aM3dJEda6n1Zw6l92Q2AgCD2cJu3Zi6wn4g7xlXST7uITpchYIUQcX+W6d
dBDxI4g36qTqIhvTXvE+7YPUhak/HJz9hLGzvKapF+YLeIwxkqvcywClPVSH0lTixQ21ozBY7ajx
JhthqcEx25cqRIfFJxP/2IMGD3GBqohRUUW26he7mcXiJ7FEG7ALdZRir45yUwDAh7rXOHUE/smy
wQ72p8Q2UVfTJjqUSJP3G8r7oHfHJmr3h0OpaDoSdt70adjfGqOg68o00i5+WHyHkhYaxj1MZvbd
rMj9w2pLwNdxw8PAAaT9QqxSlXGch3o/4m6/1HpJp2ozlsU6zVy2TvK0jg4HOpAqqkhVR2MbRyNK
zPpwalm4DSSEoSo376kz5LDwjakisV9B7r50qBpSNeGE+1vgNruVnLs3dYcT8GH3KzNDNv1W3Nfn
NNNBLktX9U5tIpk4sBbaffFQPxwO1cWJG0UbI81ZX0IYrveBGFr6Mwji4tVh4TgQMoRpXH5MU2YL
1exHcBjQYSzTdW/dPKpxVgImJi0K5fGhikBNVFHmGbNmPYvqemkj7vA2arQsmo0gGagS75qS0S1U
P+ddlNmugzgADjkIStDYzFVmv9YPB5Dph9LMOhjLY/1wGR1OyiEfQzlDjPy9HUM5WsJDveu9svl4
9LSlxeW2RXdTNcHYagLr7r5IalmAFu/BN9mfzIY0VmWjQc8/3jm0RR1N+8OhdLhxmMAOA3sz+wmC
JeFlfVhRVm4ONciFNtGhJHHzse47Hh5qTQ5UW4gSZNS4VDSoHKODzA6ewuDO3reg+9JRlblmLRlo
lVFAkKoeH49x6wQ5qfL7uT1MqxQw/YepPhzG/aQ/Vo9uSe1CN4MBjQ5/2V1FQDPBMrRujEInadiG
A+EJYTYpL20KynNy6xH4swTWYLvXLpz2sDIPxXr2zjXP2EpOV3amw1bYwUTxQTnJvV4ShyLQuHWw
1GATOvvGOaDZ70H8objsdZ5oIJLW6bCWByUJJhxUpZWGbHKS+XkPWGA2iLBy0F9g+qrosfuHqt7f
cSgdDmlVf1rGHofeXh85FQPNCCoL1vD3ejzOaC16Z30/nP3wDiUD+nMaPL0BmrgJPIr6+wEfLtK2
mVQFHFQwJjNEeDNwf3v9AgKUNptDcXKw9YHT7vxir3xLbwIZ2JcO1SlpIAItddZHXbFLR3fYDqTp
QW/DAYPVB920L46uc+Gl6ngR7tckS/o6OqxJCvzbyh3J1Q/r+1CEr5UwlY9M+IdqhdN8Xbju6Q/3
HVY26twLlzp49cPiP9zz+I7arZBvyir1D+d0moA8mQk8WE3EQwcPTVpWscWfGK+UQOMSZG0agwO3
t356L+TpvnRUPVzAueWQlIQ0w0MO5Cdi/8ZWc6OT9OFjMN+r/3pnS/h3aPN4cv8tmccafAbi/iM0
//Uu+OPd/V8ytsc37Xvz/VmPH0XZZ0G+d/Uor3L/2ZpfJF3+68Xfy8gAiQBbM3+dkHn8tsJjQua+
zUM+Zr9fEJIxHDbYQFgCuwdgQ+5DPgY2eTKXScY8wkG4qITMyEM+BjNIywmXCNgVAjt1Ibf9PR+D
IVXjQj5bCjgtBfzx9f8mP+O5Hoznx/yM68LjEIbEkAsJWkLZUX6m1rVHKq8nW1oI4eN9vJuU7Wmq
6YeCcL3tPZ2EIyM3eFnx1mfYZVsmm098qlHYg5O1Sdj8VrDyUyuLNGALpEmshTSD6yTvpYvPLbjZ
W7z0U+hhzaJUAwWQnPdonsLMKwegKyVRwF/9lczZBOoqC1MC5APQdlGXYDVTvpwHqcimlVM6QhXu
TFeet3clYuxXuftFTH6cofYMGT0A7YYm1fEMWCIXD6q2/GsOOZq3QB/4o0cCr8/Sy4LGm6IFltz0
ReVXYAlVNiG6Lj0PiG8y+QwxIADm9IoY6W0LFDZ5+XnbVOn7qlrYqajFHPQ1sGvDQi5KYZerTGcu
8BsLCto3KRu7M0dki0K8BPbF5nJji2jWebbVNtNXC3V8oHor33rZdEntJfxhkF11QPqHEpUuEIBA
1JMSqMWkt3eG8ruY42JdN/ajnIHoLEdjTsfldF4WICkhfeCjYojVhTu049b2USVj7zRt2vN2qBXw
m3jNs/nDWHpvS4fhwJTpX3Kps3DqcrKCkBFIUNw1q2X8GhfTZdfEV0WWx0ENPsGagM+t9FAxvynL
Td5rcsrGRVHIO1xySSAyais1QgIA9Kz7V2xzHXYGNRBYgVuUaOARWL2K6bAqa8eugGhFazvSc+qK
laiTdSZFNFhcr6q0KNVUZLHCzZSs3VyUCpmaBWJOwUeg8l1FDVV10zRrPdogYVW2WUbz2aL8Gkz+
lrfV50b0GngvuVzEDueq7dASLLLRW+CzLrykjiSkonzG0mIfMX6unY2sq+R9m625WQIvMTdZ3fl9
Ol13nTJizja9KUHp0ulzKiyCjI3rjyXQuiVyL8c+2c6scjcdEx9RQ/tV0Qx5CKTpLRCU72UbxpDZ
awoBdr4oYVwu35EJyGYxayDAAN2a2h0fikwlY26CWDix0o7DN2XinZd2zvfBUXyKsiCv4jz0cjb5
vOtzNdXkE6r03eI1ZeBZDQx9RVYjZP06AnReUQXZnpnPZieD7ia7wUvoNo+vnCyZQlnOHzPsQbTM
1rPXBSOweqprE3nNywHCgzu6pOi6nSjkrQqyzk2yyUwLObV0DPJiTmFCvTftKN4W6YDDDzYT1cpA
r1UvWKpQMfpTz66aHEM+zXdbqSGRBTR7nWenAxk7H2fWApN5k7ttrwgRoD+qzq89/JlkNIP4eyS+
lWzlVo3P3RxoZhoDqB3kQ8y1ZeOwZsvA1sCMf0ghS2YYySCrGm9SoHYrRD7Zgvtp050mOlESUjcK
haMdz2FMdszPXS2uM5C4Togzqj3I0/BMeXQwvpGuVtPQB7gYm7WX48ARznYo+BviyJAkI2Td+mwz
kboHN8JV3tJArg6VN94wAjlUllc174DmKvS7xEmHIPHG80RmVpXG9YKylsDXD3nvj2b86uBlUk5R
f6I9Sn2I+bDTZJFwyOe2SNML0jTb+FPNphEcgpRFBDJguNP9Rk9zrtyOfo37XABlMcWnyTVkowqV
x7XzlngR9/htYTKxKrOMhLosQHS60rcJScFvrnNfomFbxkXkmaYLJ5l8PGSTwAbAMidCKDs01NcL
/wSu+fU0YbQXynFbQS4yG2N8ngnHwGiaNsCwQPEwnSdeR/25khpyfTbe8NS6qlwM0M2DC2QY0RP4
Z9PncXbyAFGgeh3+hejzhja3OR0TP8lztXDgimwL2d8m9Vwg5tUkl2JV9tklzutiNefAprEEKOsy
zpyNyBPltkhuMwPxNYgKJAggf9RMjj7rltlnoH02eQGp2eLWTjz3k9Eqm4grTzOrlgKhQOYeeHMF
H/yqH0KHSXHaj8m111knaHNnWGWxB5wBUOTO+YzmJcAachR60n5SuSziZQVEJmuL9URhZdjprIzb
81QkXrigtApE0ejVhDNn3c1z6EpCYEGnju+mVvvFmCarri4/xMAugjGb/C5tdYjjEWLzgTHlLBmk
uzW8ARj/lVd6zm5yCw+S3xZMLHxtJZSduRym6pPWXEBys7uYaluHUzt9dPoCbaf+o9OZ1i8EsoE1
jp8ioGyrNBU+dXOmdH7ZJAlkKsoZlLLB2NewxYHGTeO3DDSeVLaZ8nU2NxL486kLCkw/CJt8qJnD
w3poHMgsl0ngUoNVFttqpWfg2/P+ooAP+azHIk+CkTkQHyT5rtLj+8w2y4dFbFoiRdBjnfheDpsn
xo1Jsn7jCZifzgC9x4aNmHtgx6f60gxLEVIZJbitA2L4ObMOWESmo1jgDeQr8Sav9GbUow4mV34Y
WPpeS7FKKFaQ6l4jgrESFXCWmYau9gkgu1CrPEwblYLa5TFY1YHG8FZgZ8ECDeFYf6gFmBcWyzio
FrixWhzuDzlQBLEHaaP5bW68/2Hvy7br1LVtv4jTkEQhXoFZF65jL7/QEmcFURcSCPj605Gz7CR7
373vfb8vCirAMxMVY/Tex5g3nsJntLCRhAXPrH02OvFoqf7igeQvi2QGo+O9pl2yYE7qw5KR4OSm
Op4aaCx6e46SHgu5scsdaQdxSXLvnM2VOkt3jJTd7Ns6yWKddV/nKq5yeqoTn6Rh6/wIWIuZP28b
IeST6MChpw32XDADkw6aeMgCOx4scUOXsbyQk6xTLD53YpdkYXuSDd6Bw2oCfdLF2RDs7SX5O1DP
Ve46Ue82bWTrYi8Ui5KprA5gxZON5c+37s0wY+IVpHsFTtCBxsYBra059LGZxXnfLqGqJrz9IttR
TDidDIBgAudbj4UYl/bwMlqNBGPQAuQovXh58W31OjdOdbYTftvAegNxPMutnpz05BbBK8m7dttR
HxaQLh5zywJJvZ7aQ5p0B+g8A3g+Bd6fM25AGicxq+TLYjF7B8r24pMpx8jHrhjF1q7+pl0BQhdk
SAN1RqLLr05RNbFscZLWRWpjP8JmhVijfO/by4E7wR2lwRS5JSxBqIGe5xUL9aWawnoBoGZ30gpr
G3oTrLA5TBU95L2F6TGA5U0EL2IqSBoF3XRYNGitXAkeOk1y4P6SRc2ywGaC2vsAK3AIR36YGN56
MVuYogwe4FixOBiz4dzKJYuVS1assaAxwL39ALFeVLF2DAkTX8tCaIhw+m258CvOpWnjN2yOU99T
mJGYoGWdPFMHmpzhcZzGIEpA2l1KkJYiB31WQ/3gpPTF9bt2U3tuyLmc3m2uwsriWXN81bnErE2O
0srBazchgbhpX3Hv3DI/P2gPR+BsdyRaBCyLXkByQBwQVi7LYnsonDhpweOKm0CPKU6wGR+ps++X
st2rpL8XGUsjd4E2JJdL3OEl9FIdBsKe5aDmA8nbdpvXSbmBsgymhPYBSHd+rIdg3JfK3SFxKI09
vMyomrxgMwPlO3iODXj1pYTtAvYqVzGd+vHiL/4rqbpvAOI7CB3Sb9kybOgIypPkvN5NRY3TrZxO
85AG0QyXAzKH8QeRqR+mtWw2iDfywP/4HjQtULC5jQNzE6Zm4gAcbTS76h+atV9n4W27hl0qCroo
K3keioG9dLzeD4VyYidXx7bMJDY3voWJyI9dE0SKhrLP263ULfRbAF/hDA12rMVy73fTFJdVn2+Z
3xxdOT0WYzvEU9sVoaucetNPnMHr6IKot8cSLE5xLxts766VPyz+6Ma5UjO4WZjgFc2/ZrYNQmM1
N5swLfwgysrADyevAyJx8L9zP90AngGzadVYJ31ccG0fvHI8NdX3RYAhcsfWDz3OT/Bc7cdZH9ys
hTit7rdZI99gK73C0qsn3sHpcYZN4PHYLWx/08+D3KhpjL2VOG1omoTKa7pIWK4XUg+CLG9stpjW
STW2oQ23BbzpfE5n+5CTwbsMSeNFWidvi6eb7YwzZ/BrtqnzyoskxE2KWzFJyiZk20KMYMwh8Itm
IWB8lerGgfrMXUaOLU5lYdFYpwIL8NAzeiMG143SXD1zAaKmGPPXSurQz632whYgvlXnjaHr1mMs
B32CPi+4G+b8YolgOIDtwvTg+i97AJHE+mXft+xHycqHscNW6pELFyVcxGAE89QEm7Kwb1K5tTNf
7ZxEnmuvhRvTM77R1DuMc3+GIvFgFXa24x37AulLC0ZeNzuvLO0QZ+gCLyz0x5NHb8YUtkRqU0De
kxelvZ1tZrXEqWu9sWYHGCoDJjw6G1lU7abBRN6CNot7S+6KzPqWa5KHwALSMGlwwrkMNgmcHbIZ
fCG21E6PwP3hzKtZHHnZOKHsoLaCUYvznAgSChhiUZEWMYfMK+ygpYC3yvMIx+kPJIu7CpA4ORHB
rinaCTLD4K/Moc/ETtRD4Fv3dt3A7W/3oEudKE+f/BpvrsgSvU3hstczfJPu3mnhzQcLKA/fS7w4
BYFO7fYrKaBc8bIi2HoSVla+QOLmDE5UNsVj4I/nIAv6fTM4j1YgurDtZ1A5oTPYj3nOQjlBVtgN
PdhZIk72kEHwWEHeGfDuyzwz4PKzajdp5n6zpPvU5jleO30J3CqPRd7j3IMZxUjsClJvtAZzQNpm
3naFF4+ldyyKtI8HObNQuM6WFURHY/OXklYSNZk9bql+1ZloTg22gqzmfJcL+sCnKSptp310qt1o
U6CAnge9p31rS+7H46Jw5hXx5KpiE6RSRE3+VqfiGRoD9wyc57JYMw9xXk7kR2D1r6AaARTbW6df
uh0H8hJSqSGsgNgtIcMZouE5slysYaEdnCEFeA/K0xC6rBAQRHJI5W1dvGo1l2eqZRstOr/6tv4+
1D+ohoyi0YsO7WGIErcYI1drdzNZHVBKp46XRI/xosDfeRPZVClEnbK5+p5O7hJLQ9YIyV8BgWrY
ESu0Bn6BRmsD783aQDuLFcr5fZn0yR54dlQpeJW8g0ZLz4Pez4MXN6U6K8ddsKcCo5Ki3vrcfqQQ
fR04W54rf9tYRRJVOTaXJiGXolJ0Vd4dvJzk8aihP4GWKQl73l6T1S5JE/hNrKwvQGydneIzwX5q
f2nH4KlnWGme+uJ1fNkyj77pJkVDjrnsdGfNYTkMUomLB1TLpemlaqvH0cYWlQVALcYBa7PKHybR
aaiXAMtEeZk+lMBr4YvNUBIBGlLtrDGdbHpfL9lLQW15TwQUlnmtvy7Qbci8PfiMvXhsii4qUA/Z
Ih4XBjEwldjAMqeNDEEpB7zr90tTz6vvxcCbg5WpfN8Be297UEWmIB7feVhzO1MztGpHarXjTnJL
oWqZKx/yMFEHAP4Xa5sM9s2Y2RBWV8NBVg45GJrLncH4YTaBktAl3ylgbztBMuxkYBGNM8l7J9iW
6cQi4cnxTugunDv9o2ayOAji9ZuUilvp0y+D7FPI28Z6z+DekXGcQ4Ud+U1bt55wh2+6bA9dCUnl
KN36JHEV2YPXA+LQU8iyhOOTTdiYuhLfZ9q/ef508KwFgIU7YEcj7gbfdL0hFYgwQoubdbmGIiig
B3ywfUhRbVvfssS/WNqDDTkXQ5yl7cFWA0AgksGls/dMqvk+sZoJxslmhPzt3nK7N2xFdZgy7+Lw
6ljo8tXT+tqklo4by476Ir1S/wQW7EkzXuyWbLDDZiXGWkztllcbEdAFmqvXjGBrr4bRxgzh0MFy
el8GnMbKb//C8XAitjp2eS7DKl+WHXfdc9LWsOiswtn1LQliv+TXQnl/BS19ga7svmtbCTRofBum
oAuhX8+aChpnjwy7vEtnUC8lyLIS28rSJlXoxQUmrX07BP2FzGMa+o1PgM8mIa0JROSdvPpQZ+zd
sn5YrA1MsrvRtYod6EcLMOv4UjER+SxJQ11VxVFDb1dmUCZ3bNvXIip8F1QX75Zkl5bFCXDC1WH0
PM9WtzWcroZqJ5xWqtzwoIYRNYWhctnKBJuqKxIZWWyqI8P26qkaN5Rbb21V0qO3pDcSU2lnaklX
PcmKf8tGoCadLGW8lPUQmsUBcQ2UCDan2GRkxEswrk1WsKM62lPfHutAA5XRPGZT92IIdr0EoGth
Q7ZH6I+gbnM87FTrx7ImaFqzBb7f4pMFQAja1DiD1vW14LssZbt0LF4bZ7nrc5j8fGUGTVFBHYgv
5aNO8KLs3BMH8xFNMdcTvrf39Uz3DuD0QwPPSLE82HZpbPQA0JGDfxtBEG17hFSkkuZLZGhpeJvd
QfFnsxgZeH1Gx37vrP9380hiCMj3S/xtVkBrMqe8GsBnpafSqqud+R9DElCvOyTYQVOvRdBvfTrf
u2z4FkBzMgjAJ1ri7bpDv4PsOIPaapj0cVocmFPwx+xQgyiHM5bqoxOog84KtbNWZtN80nfefK02
PVsivvpN/cocmo/es/Klw2mFIwZ6l4AO0eCNzh58i9rXSbNB5MG0EQMEygkd7pRMnO1keM6pqkCr
Gk2IFQT1tquDeyMHGWdnL9pm3MEGw55QQZewF/kCWAqU6VxN1o55stdRltsnO0ucE+kHeGSTAF2+
ynfsVEHl2vteXC0z2DijdjF/Z0l7+DLlQrBxgC82FD6IwKixJN17luPZEcDFud2vFobZfwtBISWp
5VUhDAOvsAXk3wWwRlchRJL/o4b4lETYmfVjsadq81M9kAJg5na5f18qH/oH6kFeDzvdhx4bupuh
5RkUD6v8JMDNIYfGOobubsDMZ0lUy9oL84HB0Ms2TtEc2rkT8DDcv6t0oMeqdK8cSMHWnofxaArm
983GVVjyvl+OR9Z2HHOeTX6UBz1wo0SmwLux26jlmEmY6nCummgok10x5dlpwsEWEwWvxyxGU7Sr
vsVciczq9ypVsdXX0He4K7ucdmCbTbGsU+Nt8AacsmRo2DFtJwYt15Nd5+pg3gNdpUfvbwRoDqfW
mzW6cAW97Fung/kMV285Q8cIfWma97vUXp4m6oK9z6qb2eLsYq9Fl4ntYNF5K6X4Yrtw6SY+/+wj
vbVzITw/+FPjnstV1r9Y9oa3cJgqIBJnjwPpKjNvZwbUepIn6qnQ9JFKn6WXIPZFYc/orJ3T63ln
F6MKqYY4PkyrftwxLDSEcdTVFTFJe0S3yL0EGkrGvsEGlbji0rnAINxpCDa6WP9XTRsDvXoAtgAE
t4eRRNcPbffguFprGaMKhsZFTHBLrRFVy1m+BfOA45ENZ+U7p1HW+2KpLkNQAr6oSX1J5h/NQMTZ
oxIYEgC3cBFzccj6fM9Tz97mCt6z1rMzh5ji5IItk17GfvBjykEoOEV5FkW3QOBvFREdy62CixX6
3PqrS314UzlQzqY6QXnNm3Doky5uJ/fODiRkXlP12s5Ae1y7fBm6RW/cFpOBaP6W9dVtVTRAHeSY
74YONrZ9zni7bISXnYlL29MQQIhLZ6hDPCJzuCciBa8JzjuyKatOn4U/UcSh8IXEdXKmo+9tBQ/u
ANzaDSSJXXmqoNFshkXBBkmhlM9w1HHVxO5M6ZFLix7NlZPTjYWcF3vbLqsTW3j5XvgcIGfgwjgb
/L+n2c9i4VabLGhk2MwpPSJmDoLv9apbC3P12SFkS49TUlMIRIE7mw5bOLD+WreKP8eZp5jBDsm+
SODr2862POgfqHekTS5r8HK4DHxi7WdHxKXl6mNvI6IGrZ9Frxv/vVr3iGhr3KqIyMhgok3+sVbK
DvmyniTAyY9pYvPjZCMeTFf2vk/muIRFOEtMTt3ZaTj26hvAFQcPIEVU6V2gE3FqZ6yYoGUbHAV4
L/Lopsw62jg4Dy12VSOzqSynBCivvchPC30i0DY6uZ4gKocxSRJ9cCj2NWUVzdbFLrAGpry5wsby
ls8ZAoGAriDAS72wpsPy4mo7NPIxK+DjFjx41gVPohICZ3yPe8Ctw7VOxPeydRLIaEsITXUL6q3f
UFl5BsM8sqJ8JfqSzxo4BpC00et5bNHybbK7bsPwlZW9fAt8cN5cbYKJPebBC+TZaZy5kNkoZ37C
kU1DP1A0mjWQrqZ/8DmIL+5BM270dZUP7bWz60T2KOwS0krF3Qju0QahOc+lRJwio0Ae2YBDFjue
i2gIKVt8Cy7gtjq/5VIck1KsDJt4HKvXrBo59rUbNltNxG0oj6hlx22VPCVqXezNxnbKDfbB9kDq
CehQB2MBUXskRwhJ79ftlQPWJr2HVZ+MR05LdVph2dXqZ6z94VuQZ1N/73X5LZsdN6Y+jtKlVN9w
MugtpzelNR3B499OzbTTuXjpZnBsQfmoQJxiYoHO8sJe14+9n4gwyYoU6mjMAOyUuyCYPChKpy5i
SX6z4GEj0MV66vEdqWwn2waIcSnCfmNL54QIL4D9oUvdGpEz87UqKIj9R6kyhDYwCiFwr7CCk00P
BzeinQJ4u9hQGSd/KQKYMus2TVcdJj7h+8m+tmAC/EogHq+7lg3YHOvWou0xAU/iBeVdl8RqKBFs
mdRX5PMISeYfxBR8H/362iU5KIUx+wrhxmYaNkPLRpxodwnnRVRItoEGGTp8whAp1kfWjNAthMPp
IQYaEQ983BFAfk1uhU7QblyHngEEIpKP2xedjLsBwTkjszdgIc6Azx06XcsfFh33mcRbdfu3qV0u
HDr+QqcnxCZ8gXj/gXjnxHe/9+xaVAhdAf73MCFwD85NceimID/NljfFCBd2wmVk5ITVTk7myhQD
S+lp5thLK5G/tgupw9lfg8+cRWwhQnimbtIgAKusgfQLAWZdhNW6BYBz6LDGB4jBZH43dPuAw3qb
Zihh7RrL3usDvRpnqEvpL3HWwOrWVAVQjg9TlANhHLTTwYfDzqvTgv0lYHuEpZqxU8JWY6ufCawC
L1OtUtV+LSiUX6FAjB5Wp+w3WepfByuPs1UGi8C6/oikRQVIoZoDUIAfbgrf9+9ktfTb1ghEMyMI
5axdIjl98xYbEZoVnBh/1ZeOY7vniT/vRJuscoImLI362XRON7msyiMQ1/ZI1mIy+s7KHlVUAWqO
qi6H9CRDVGyOtVILOkMtSXAc1ljDBekn6PdsvHgQdCFUDtFYQ2KKLTiIRuFqChwsy0I92TUYXU8f
07Wo4PIc7Ve22ttqsR54jf9Jba1HnhnUVyAMBMJ8xSq5lavkFs4a1I/mcsrb5DD1G1KUyUby9Jlq
BXeiynpYi+76P57erUeQQc4AVYZV+mw4TWs0GB0qQPGrhcpWHfnoNPBnPus1cQ+2TtUuQLQ0otI+
/ny+XoHYA9ONvWVVpVeFwyOvQ2weZIqrxBht5soUFsWPmGHpwz4KpiNMFX8/+WKTlMtfzJEKnmv9
xR1JdsJZQADBAWRqah8kXcMSRDIOL7bMAAmPK1m4qq8HezgCChyOqc8W6KJdkEAewWm0FumCBZta
064GNnw0hSv8DU+sfK/M/1AuTR2XMHmABOQ0UqkFGIvk2TZr2VNpYVvcTOWkQ+I3fdz2NvbpYbQw
AWBrw/eCu5F56UZK7KjvgkUjYNQqePj/Yr1ffk3u7dffYPsnK4VJn7DmFvg/a/X+yDnxKdij630/
9Xqe9z9rogL8OsMfcj3k0/wfQGMIkvddGtBgTazwU62HDE0MEj/mIYMCoZ9SPYL0qMiggbxASIuA
/YX6/y9SPaRx+E2p54BWIdQOPMKojx8gWJV/v2dSIHlfE124f3esuUA4wJ6mrqRxK5ZgR0aPPmHX
hNBk6YOd6bU5AthML+1r9t5blsXP3n937+fgf3cvCb4iXE/E6dh2J1PwsuwQo/tRD6a5O/lr8Udb
ni5rMK8ZaMmzV6tpnzpLf/4syjb4tZo5lXVqCuizAvactmV1humZRtZa7eYamh4t/B2oI+eZ+up7
USt9k05LSITYND4Ys2LR86vbdlGtCKL402nrBrlSCTR5ixOXyZKc5rlLEMqEKw+KOZDsqdcj7vaf
epEQhn0/D4vZTjeOnwCd7Fmexlwv5DSVxO+2q4bzZOrCG26sJrG/tQWC2ubcqRH1LJpzuRYigXsM
HMVBWO5vHaZqCi/rm3PRFpaEY4zLdh+A+j6bvnKarE0qpnyTpvMIWQn43lz24zZtEw62BVfLNAGh
DLCltWTXSCa/BHZn3SrwIrvCAhE2tWNzHdcigfl8TfxuDt221qFSOh0Q9Fd5Vdx2abBjSl1JqpZr
2lrOA8Hv1qxUabrtp959EGkLWVMrn7qqSmJbICjlvihyHPA4KD1X3g8rRIr/x7ivM0SBmjZTrGsl
DAAOHkzVW2h6/59uMg8qXUjS+qZB9BpsegSJDvNJ8+LXwrS1kAr80mHagMg9/XznnF0RqbZ3iC5v
epaJhySx3B3APBL1jiceJjmD9dQSAW84B3ddodiJEAolpa8hSCFddnWn3ENM79LcU5CuEUBQ8VyU
PgIRpmA8tXUH+40i6DHXMv9irsqPK6mt7L3t8wqZ++k+L4W3IZAKRcSv3V0gEqT9MHVdj+4O+SoQ
DEcQ4D8uYLMsqcWDD8t9v/Rjt08nm9+3cgRhbFX5dzHpjepE9aqSmcTCsbKLq2hyTtnKw6s52YIW
gyy2TUDBAplzQ0x6kK4lba5iFs3VBrBzndei8xG4PwV9uzUdPSSYBOsGPZZQ0Al07RugN9jR5SvN
Ky0goe2s41qt63EESeUv1pENzSuWJ/5DH9W+dvo7uRwIW6rT4iqGAOHCIae8XvVCCr/0smEaAe6m
8b0/l+QbIrAF0gJAStEIy4twqOZ8B6bTgujkUkDEc62mIOLwX5YvYwnj0u4QglcD6oKNSFwwh6lb
zLfB4k7vRe3EuCP7tSVFuoCm65dd4mAozvFocui8K/00u2uShgJR6Ku3TKf7KR+mZ8QtXP262xXr
bmEK7HrJyV33EVOtzGbyWccLvElWUZzfk/ysRlJdRO/4MY6b5QUO9dmT1PsusuXBWdzsueKB3thu
kp8R8F9dMvye0PtQWIbn3Kma51+Owp/6/t8S9RAkdPpFBw5BsR3QNWmQA0U6Diz7Dx24T6psQBA/
/7vwsvKQGXD5M7hDmWAPE/dhil/qfw79pf4vl3/ei4wciBhTk7Nx2GI/DV1637nzdIPox/yp0VFS
ySpKmjnZlOtrNgXxoLlOrKo418hFYJoqBK2y0Fzy9Y7J6pONGfd528cdn+0uXSAwN3f897/R1f2l
Q7zSw8x7hIhB9XGX0R6cvSdyeFGq/ZoW4xGkV/qlCqzs4PCk2qYgG7+OJ5VBBSerRq5ZVvjeKwv5
xbKqQwVBgV7Uw5Qu9S0ieNz7SgyXdPaHl9l1xX7xPGdDIPl9qUcQ7VUvxU3lynTfpz6JSE8qZJ2Z
xSuELPMK8U3nEaLlh6robv21XfIJqs9qSQ5d5tbPy2BHpn0IoP+ZVU53SVWIV6Ju9Iy4wmSuLcTe
9g6yGqAZcORB5W32hNhpdVLOsqatSbNXRvP4v8w+jhx8v88+pOxdf6sE/CUsHEzF322bJWdcQnSf
fc9JAT4iwtGV28Xy6tgLWNWZwmZoE3Y/LBxHeTO/2isXaKVKIn3CzO5Faj3PWLAI3mnyeC6T4twz
uzhXa+y6uTJtFq9ugf+m+z/azQiolicwcOu9n9251932rMc3/m8eZ9psiMdbMdz5rtPA80eyDVtV
7rnoeb6pmiV9UV5+46+L203c2w76pGczlArn59Bxob8MbfzS/95YiJVuK/LsIaHPhrRkDc9V0PCG
FlKytPUtH/QBS3Krcwds23qF4HOIYtMBijdz9Xvvn+OsCerUosEdv49ruCRH2kNQwevAPlvz8msR
tOSQM68//NH+ObZIWvtsqp7bnNVUJfusmGfgXf/mcabNbeobqhGDbG41Dzbtf95WBfa9VdBVQ1ls
k6WcH3F45hHhpH/xZuh6MsX1N4TfXpYiFWmYF0i3lFkQaVXQKCk36O9JVgF7cesnkk/5DRU2ffqo
IQcPe8qy7omOVX5D1traZ2oUJ9XnyP+r+5b1L3w85fPvpfgLpvbR9/n31r7P2scnc+vSP0DnCryK
ZOLC2xSxlS5tQDY46cW0mavPojAdaYlIBzL9HPfvBosJofT/eSX7SHf660KG78QYflgwYB5Bhns4
Pb8vZOTssKjomfUdFNqDWnp+x/08v8gigQhiXdEwCd6GmvE7mD7Zpfto52gHW/SzfVwQr9N0dDbj
ER0X/DLetLPUfyuTr1kf3AeqXIYQi5uck49p9n61ttmL7DY5clmFgZCIPjRzzHSbwsw2c2UG4nQE
v84cPNE0vj+ckwQAKwIjYquBUdyVRRvWY1CfutUorppVeWpD9Giqds3LOwXRiakBwXAfwJC3YTZV
4OPdV4h6kEVmdk9lp+SNphpSjqyo3hAbHuWJN71WMJOBPPwzwnO/Jy6CKbm3KkIKwF4ejKzPesv+
izWwZn/88y2uzi5FNCYNOPvzLbaQ+/rYg/h3Ky2hjgld0tGN8SIbsisHaj2aSlHstdtajy1U9Q/Z
/HWs/FMi8/TieT2swo9qm9j4wAgfeO8NMr+/C9I5Rsadvbt09MycEonhWpue3fWKrW3myrR99jZt
gvjSj3HmCvLvewINDVKgBPBBAI5uFcITbool/VmYjmYIJjiF/7SZIQsOWeDD6GiRaMcN+/U+hMn9
fIwZbQZCMhKE/3mleP+6Unw4h/j51MBxOYVP//tKSd0xs+xJsO9urdJIZhk5Dx+FJzPMVFNXyoF1
2KbIWpbJ42dTV+PFlBlicBaQDVcrK5xrAXgvB8h3cebBudK1MO0Z0uAh4BvZN/7oML1TACi1h/ZM
DYGlDs2S+eXVbkbgp7R66aaMHNzGlTdyGuQNW6/W9sbx5v372CJ3ihtnKBDgM9KnhTbBre9np163
7IkVM79d+zrILj77kKiDPjmOfgR2OG9AUXQHCGDzk7nK9fzzqvy4+uz9vEq1n58KAL67//xuCPvX
BYDfgPDwO4PIfwo4yLF/fznCF0mZzzYiVFS9SGfjtwEiU2brUvLutrWm8WBq700+WXX+9QDpNeNB
VL7X19GmPy+y+Yj8PIe55haynwl33AFA/uUxpsOMzRAtGqtGI69i2yOV0JrTyKWIe2p7BAAAIJmV
j39TdjvRunvVSZuCMKrtB1ssSAHYWMmla+38AKwZ4m1klbkUODQ3ROf9A6uQm2aWIn1dnygKH1Rd
f3aStLjnTPQ7x2pZqHRXvSEl4q6b9PySjcifgvgHfSSll9yaEUgGqa9lnuehMtN1nZ4TYNUzcu1h
zupuRg4iSLG3w0fP58CGDmXM0jXcSjN5F0zA0btJPED5IB4owgiR7I1D0Lu2fYxQU4eUj1Ny363+
I8LT6i1NECAh16ppy0q/2nYBbD/feJzpR72Gp3ZnBpo2K8jzeCG5vDMdn8+qjONag+Mj0lJHyLw3
neL1dUgn+MPrlU+r5rrGIJ6Q72PzR7sZYTrXO83Qz5vc9c5+vfPjsWaEaTfDaDa9P9Y0/XH774+V
QfNfzmz+L5Pdpcj6ihhkDz9tQl32x5mtvMxGNEWd4OcJ65gQHyFSw9LBQ7fhpnuEVydT7VwkenIh
ZkKmLSQACE33HwNzLkDQvg83g6b1GWbk53DzSFM1j+Ste1OCmt9mSLp3zRzWUnBs5XBtT6Zl0Wy+
FqbZb5HVLtUI8UUyqI6Gn/1AbZFzxS8htiPZfH3v/vkUAhQp7PvK3TQptDd8UEBMhv5McrB/iNvB
pSmkVSanKt2Yiq2d/vzL4M9h89ojbB6crHKDn6fB40zT+2UyIH2MgiRum8iyuci6nreQYLShD+zt
YtpM4QJZAAuyjuHaP7f23B885IL62fY5UATq5xNMW9AiIuq/bHfOH84/8j8HCIYy/j92KPxc5+/b
XRosObIoKetbIRHACuyCIV0R72LSIAeUOSM+zxI+BtOVv5qGrG4x1Jwpc4UgmWJZfo43bebOJVum
6/iGnWR96npKvT/r9+e//9Es93/4mATFVMm7ai1G/17YTnf7bjOshgNc8M8WqNaK2zY/OwONJryX
/6XsvJbbxrpu+0SoQg63zBRJkaJEpRuUZcvIOePp/4FNt+lW9+mvzoVR2AGUbRHA3mutOSYEzNh4
dAAXUapHVh3RjPGYjma4MwtqjMVor/TG43QBCbzqegERVy5A1hxXVboWaxvJoRqUeybbiKaXAB1V
YwXK1xRMB8Xwa1RE3m+jIvIuRuVp8pdrlUhOLwjik+2Y9z9d0qgnX/bT60Hy2h8jgvat6BKDjR23
21AtfyZKlZ5iWR0XPS4F/EuSLG1WoeYt2mnlGLZVNB/UwTgWgwyqtTJIJlau915Z0rx0fe11HN2F
5xXZ2qXaEllO6aNS0PxHJUIR7NXSUXT1QZ+xkM39BcAQ3nFNp6I0bNKVL1GNbyiZcywQ8B2t6Sw3
PLRo5hhvbwN95OgHqo7hZDDt1i8+pKkBTt4GiBWOM02WWGxQajfu2rIguhGxmgvz7EQRy/d6sPrX
oc0o9VaMAbpbPry6TXY0G7s7R77/Px6EX1jVOggETdZ1WTcUi7SN9pWF0HSuXcrF2H/0JZF+GSyH
hOpU740D67QHShfcHAG2/lNrfWcH6q59JGxbbSIrgRs4NcWhzZ9MhGJn0VADvjfwIdyVaKIcgGUa
Gg+i1UBzfmwD9ydS1WanthK1F0WuX+NcFMkus64DRTeFvq6xqth2/BUyjGh+m6eJKBZMqiXVgwsp
Jh/LIixxWClHeSyj4mellf296QxOMtUYr0h7GQctzh5FcF8c8ig5eW2Z34uWy69gGWson67ZACiz
t/mZMmjzlgUqJR29thBnidnbTwVilm6K04h+fYj0O6d27Seq+r/2a53McigMynmnyJ77v1ZyxpQV
Y8kIqHzKCU6/UxO/aA07dVvX0LR8iWvahUoBd2VmHxWCNiq93HJbJ819iJJ6mJGnR7+M1PUgzrIo
rbZmWd2zn6uMOzF5aiadG1Ioo51jObYOThYkm9xx/Lta6pKDFY7m0gJi+MibxZmVQZB8s5J+FzV5
xQIrtmcWqJwf1jCEqAaNe5WY4GFSnBHhghOnsz1eAFJEem3GQ3pKqVNwrHHdJK5KRYkaBZ9qGtSL
dIA+OE6vntvB9INqb0+HWx8sohkIY6ozVRBcDsu7+py15jZ1yw3sHO1FC/1sMeS6AfFD0l6AF+xd
1cnPTTx0Z6r6djwCo+fcOlrWGO35q0R7cSYO9lgOaCnbGmBmrGxEX+m0ZIhUT15ft80knp7ivHLX
t4222JvfmmJjLfbdv+eKLjHDlPIlvIh6W+XesLsdUD8NuyRONskk7NA0Ly9mt9Frm5p+6l7ccWuE
Hehqs1vAbygO2tQSXTVvnZ1c9wfR4hnzq7/N5GA1hDLlhL/7xBRyOO9KM1Trjhhv+RFq1GB0dW9u
tdRk+5UP3luipdqc2OWwy4YkfVHK8NqfuW62BTAWUlfr+W8gqYhFUTh01JPUfFD0+mJO/QYBkhUF
Du46RYhKEmnw0di4BZzEXdt35mOKPOtSZysReNIrRTRE/Ej3bX8aEY14mgY38jYN+kYROj52TL+z
5qfrrfNnqkCTSWl/uaV4NloqdrgqKwdz8pf+E+nfax2kynTUPhKf+8XSZXsvDhJkxVUxxPXs1qf7
9dCiAi9/zUnRsu2584zfV4m5X5piviEP6PcT/klWUT+C2xugizkERqfDYKBq0FmJ3LrMoJIRmqjp
plAz/TrNB8+/MtFSzUWf1kXItwoH9qkDNibvK1TOfeE8IWuXlya1zCvRzEe93ERUrLLtYDREcbhT
shxc+tQEZKocW1k/iFbkj9mTZ1wvFD0JInY3DK2T5wTfQzlJdwkShQmkiPpo2rMM0wbkS5889UV/
n3frkyi4nl1zbV+uazR72FEjRAme5L01URI9Vy18T0X1eaUMgDypZGoXMTrMN3n0tjJ6yh9/nxpZ
vH30aapRtO0i6PtubYODJPPS+vdwyMDWUgS9l2FVUIzq35tGkchoBxkQ7c7u79ns6VsJGJc8E31O
a/j3pRQB/PCHdPnHdYWkgne0qQMofD8+amP9PlqO/ByaLNP0hOCYaJZ5p6+tyE+XolmpMYQEu3PX
18mx64OTb8udaHpS8YrWpDmaXqk8+xF6C834bNCho3PUjMfBKIJDbiqv4i0musjN7djfBkcrc6y9
F+lnHZG7AmmEzZ6SAEXNFWJJt53abVsmRlWIHqsv+zXJlbNtD2Pkzhldnj41YtG7ItCpE5SRdqk2
Kfeh2mnTwcNqjIQhZ2NG3X2VT+Clv7rEmZgmZoimOMi1Ve1cV0HIGYUBdf2NvVahAy2zLAheTfC5
s2AcxgOVgO6zMxxRaASvsmu4u9FNqQWbmqqT6Av84pKtaGZ1umtTxT2HZfjmVua3SBks+DouVZx+
llxqP96VcTu8i/5g6ld1+V/7LWLq0MmorhLp0B5LCXCWNEVOVGRDxcAtbXrro9B6k4/yVqpkcAWy
n614+SHOn5q3g/O76coGNXKFHqzFKCBpCjTEaVmo4WEMtm5ewCtxQsoRe8TSGuq5Q882HP1zV7wR
OEAv45vuriUyeckbTBP6oHjTI9SAoRrXK2hO+Rt4rEPAm/3R1n3nevk4TftyedJIC9HPUklfGkG4
Dwpb+qP8QctyKLqJpd2J8gdWAsqxovZctIbUqlHCs0q0Gy86Ws0l6F3LnrErZ3NAsnHRI4xYtiEJ
LNGHoRwZDOviNNnfpqXGa9Sx86EWUnIe9OE8EtxDO++kYA7hb8Hkb/xH2SncabCYah/c1sTf8r/e
EJTVf3lDqGzhKZECV60ZJjL8L7FNC6RU0aZtDh5fR3zA+msnt0FaItpTOF7PTdcwdq0FDk/1ISQb
Yug6QQxdD6WRr8OOokSSn8W6TdL4GojGpw+FK9/NpdhyIRDP14ht4qXYkCEn/zUatkn2QFnxStQv
iHoGcdZUzaW0mmB767+VQnR/DYr5oibiNs2RwZmM1TlTqTpOo+AShZAX2mR8VRWoGX6QSIS4yuEV
0ja4bWK895HTXadJ1Ige0Bkhx50yFawu5JVroNa+ZSFuK6EvGY3b5C/LqS/N2yfznoJRMP2g24eq
fbtHR2Yfnb6+F3nJJOgeFCnqXvTSKJbwgOu9I0XOXvIGfylJYfJaaeV9UBHgx6SFAHHq1d7Z5V06
U/K6OOoGa99Ole94aw+vWmUkm2ooyRdMTTFNpZRpnyttijpoKAhr98np9l32huTS5r0MV3f6Mmtm
3m+0hD2umCIO9fTFh6p6QQ4v3936b3PFZ15vGsnIrp8XZoC2qtEv4WjF0ZlItLLoK8NZ5o4RnsVB
TYL3MdGHnWi5VOif3OhVNMQ1vuWqW612KopluObfPqdPI/l/LLEoUP/HDaTh+Gg4FBlpU1juy64l
6qMqcf0sf699FYEpiq8Dannv0FdDMo/YfCwMJLHVQnT+27AYqHPjrap0NDHTRrN2jo3ptWfRiEoI
Tiq2Q2vRlPpGOchuf75ucqNI/gSd5+3b0jY2gwL33+17A9aL03gLrQBc0JWDuSnC5iVg67PM4Fgu
6nF0jhOplgruUXuxUz2kMpk+cwoXQCMjF+cWa9EaBzgh1NpR29S1eXUeMujysxQW4IPtj0vxl0pU
Ig9yZPpLsVt2s8Z/IJE9NzOvexQzSh3ZRgY+YCuahWXad90U6BFNRYv1GTjnbh3rY7oHR7+oWS3d
m/kw3I9FTZxR8eVu6TVSPfftJjUXYqiS5Hcnt/XNAC167qGW3GQDCAiv75Wzb1Wo3AnunL1oaBf9
dBZOfZlrqwdJLNutSEFDrQek0mP/BPGZtMl0qKb8kuhn03cSrTGQl+SxnZ1tRtYJrvybeHRUGX4Z
oKeStVJS09/Uobn1U/ehjvvqIErWajVFTe2UwIumR7o4SIn7EEVWdRCt2wxR8iau+v0ZYkbgof/Q
uONnt+eieNipSuUfavfHl27RtFrVPxCqEo3bI1M8H8WY2/y4PSzFWaEf2souzfvp/s7tMNrDtkQy
QOfGDI3uICsZxTJ23BPvw/UBFmP43Ph6i99QkX0rkvrkUG7/06w/2nSAMicpUC2oIPxR1cp7ajrp
mxeZ3jwl4XGX4wGxUCXNOgxqaB1CKB2HwKiybapED3aUauPCn/rEQGo/mj5rwBbZHxvw3oNJDC1v
fQvN9Wm8ypz2wLfgwfZ8/fvvk9gLrz3hXyfTUK1YR0gZ0c6UYxtQSNWMs64ktNgYUslWhE5HoYJz
UdQu4LzOCh6C0DDucrkHJ9fUcjyvdMNbSBS9r8TigKdP+RAOyGrsdUER2/72/LP431ix3ksAk03r
hbY6174tLS2FMku0tjGmCsar4urNRxOYyaxVSPYYulPdWTJKrKIkh2ThdiNmIPeDN1SW0SFpGuve
dEEMRIWlbvH64qVrO8YuZ+e6K6eDaN4OZSGvOy32t7euxoy69aS7G5+VskK9BF2G4Jt/r5KNPPVk
sk+2hBJI6Udr3Vo68MPMxoDGL9DKimF9mhj0fsjOwyORWYRrG2INFf2asw7jcrwDQpDu46hWVg0i
iocW+7l5ZbjWS2EZ3/vRSD9z2CTYIJA0G71hIxVl/wHcqEHDADVqICg+s1s0WZmEhYmqmg9xZReP
WdgES/hF0UoMakFtHV0JpsE0KLo8BbOYmoDkVjQlsIcAvtA9Jl1UT9iM+BKHGniOAq5dblCPuyoq
Gfkf7PCdH5NckXWTHIo4FZ3iEE3D1zMZBSe2GiRfbnNEk8etCbKhl+4i11fB9+hlAFU1fEVu5eBs
lDjHdjor1ECay1E+ICSj2UVZv3FLT5qxe7HmkRvwWLH74VVVyZz11gsOM9AE+7yazEGAaOohMtYU
BXdjqOFZHDzp0uBkc5IIOp9rI+1R6JXvt3Gt1IHZ5L26EH0wLb7ZWR+yULC6oV/HWNAMnZd/qw0E
do6JvCPANuJeUUBh8E1Jvv/LjNyTlVWX668a27OzR/xTY5NxEa3Q8P5oTWOsNEg5TzMzRVreWtPY
gNPfZ0IQdxdnTXhqqJm73m9FTNC/JxJ6Xa6LwmPoOTtXp2DPzZP7oVakZ8Ou5mU5tk+uVLVnWUnx
38ukZz01+n2hoQvrpllh3llon/18KUbj0K8WyDOpLgaDMxMfrWZxfFJqXAWnemlxaLs2W5du+Otv
EHpasq69KMQvytb2/aiemwSxG7+ZIIaVRKoXMSzAkOlAvvS+zzNjiSD3aIjClbIiQ+YHuFk40+Lv
2hkPRrZuVVKpLmiWxQhDAhp/lJ6QqqWUwkrdMfS3oufWfZvqK0ZyEgNxoiB48lk4S866zdFGbIJM
VpfEyDFYMs34s6K4TMncTyvB0kox6/pixA4l+0oz7vscbrYlAX2Ys0iUFtdinji4c8B6XmTPKu9a
D5zT736918JDNmYfiZdoZ14+wG4150lEWjIEnQ52dGfRCl3rVWld9xqXUQmCzvGewhtgCtq0Xo0L
kDSC3JuagWbW6zCw1IX4NHMoB9iZUEwN261WrZKFhDQdcsVuaexlncxKaSnmrHNr/4N77wFlq3fR
NV5gOXQdoE5ZcRimDBe76XVVSsEPK8apgEdw8+iOnrRu/GHYUIXUnqG1gUCfpoQR0RaqQN7jTuI3
0voUr4FE/h8xcP1fFpOWbFn4uep8mzTly25Mo67TU5w8fg8AHplt0ZwUTarOUa1Gd3kFz486pfos
+nKrUnjox81aNMXAqMEL+vtVvaRshsyppUcDPhZkSbt3oEbqze2E2orkQZPhYRKNoiTA0uoKD0EO
bmIUq8yQv42SVO1Sz+pz9KRqtZOng5gimnpac504vV38xzXic/qhfPsfu1dR3JH9kTJQLd5DwLqp
g6Yu+h//X1UpV36XaN2b2qbJKvGAZeGaYR2U6SDOQEXyWg/k+lzC7N+KPpAS1qEr8CqakQeo1paE
najoBIuIrY2qWfuotdgCZR6bUVM5fjlr1Vi99vW/z/7/53VquaoNb1yLPCVgWxu5M4E1sS0WTU8P
o51ITIpmBJP4j6YYvU2+XVtnrT37MvnWhAjGD4phXcm9Yu3tLMuO9hBtkqmSQxyI12tzXJq0NQFY
HxqSkx5NC3WhKhcfJfzDGTXK9eQopG5ybPI2vq1H7AtgeIZAUX9ELvyuofxhRo0E1q0P73KFR7KZ
w5+2+zh99QYe+ZLfK2vRhKn/JGVW+pCqJOOozrvHizN5DVD2bnypQWogmnB1ZiCqhkMXtsOzln6G
sGtfuxjCtqbjqSI+C6VBsMhsuboTo4MuzR0/LSkYlXu2E/wNxIfJSeCtxN/g2tSdpwy60UPjpMW5
ag1MLX1jaRhhsMX3QVmUvWWQ0sjdU4BD08yOiuCDm+MtsDPtUZPxEDUDxV9VRli+29aHVFv+x5cL
gU6+/Pf3XzWnbP+f339CVKaKUbBqqLKq26I46g/L3lHjqSk5ZvJs9qxFnnXF1leVH5oDNouLpm3c
HRRxd+e3xYMPRHYtWqKfzJpVzm5t1DRE3ikD23SdnkDLDtnj+XqWzC0VzqDljtVWa43+XBRmfsrw
RPTKeDiLrjTrMcGSUvwMpxliQFedR7NsKBicuizEOfvKHy+iJQ69q+SIu4iqtJT8AphHt2SNlbVG
BY4NRUipJItMPDnkOob/HOkvfUBVgp0MFyrpvG0RWuHcb1sDRJ+EEFjVLXshbuLrLS9u5aDO1rpe
7rxGVlHpegkU87E66iS9roc80tWZHsMduQ340xRxBUz4ZC0mY1f6oWiuiX4mRx/XYkSxE0Zf9e+z
UoyINoleCP3w9ZB7OxR8T95gUi/f17J5+hIHEM1bXzDMIIPoe9GT8To63EIGNVh0smyuPvPt1L9D
ASI946n8rvPsP4pWUx9jPbMvieomD2CzjqSdpGcVSvpOlvUAqmIjPSNSCtYmodaqozr1jAAnPfOs
Dh8qfiF+JBuPUsih8JG1O3lY7ERfksMIBIm2dsO83Umu1OykbGh3TqzaOaSTv9ri7DbHnmaLJtu+
e4BeCNSUfnPdxPkEL+58N7+IMgpROCHOdL8pZgB4qTQfcjZ7HqHk2zwD37kZlNOR5YGiH5UALqRZ
soLSpqY4yDVWc7gLPUwVvXdDaQQWiKbIPZSw979MCwu4m1d1HIxdfYdVoH8UB1gG0b09nESDaCBh
ZyLLz1mjjpOjdKLPxIgVTMknXSFsO13q8GXCuTE88MQJzz3Wp3HWxSfRyrEgIn8RTE+j8CwOWDoW
qxF9FcuLv/r03Gctn9vzBCzuIS2HH5XbapfIzG3RggmkXUJp/KNFzu3aqhJVvUQR7mzTdWJmiyhq
Qeg1Ac1ojncYH8rgeDiru368nok+dJjaTO5iCvQnS5k/DHJMq5nwUsIsR9HRKSZhnM4sct5buxiG
bZ808V61XfR40uDeN10yAlpxvHMGRg0etF9fUqOwZpBKw7e+DT5Bk4ffjRTscd7XKAACIJdtwKaj
KsuZFXl4MQxxs08Kyf4w/eqni33OKxaggJdyJblkqMSA8CNG+u8H6j+Uu7ZGRRWbRx6qPEwZ/lJe
FZlA9bqisi5+7coz8ert8qaAAx7GdyJ83UsoVXMIMnfi1StGk6D6NSor8a/R27ViVDV6DDqy/OHf
rhcfJy7wcUmcG2WpDru06KlrqcEOfFEEmBjndmyG8VK6BrHs0On2uhrAXQua7pIDGZt7jtldJnxH
Q7GrJKmgVYP8ZQQNctdb+COIJpFCcEieNvCQZNTE8pR0dl0cxlrJXgwjw/i2iNeNUTtLr/bNDdqf
Ym20qnlpRuMsNoLATH2QKkH1GHaGsak8zEa9OrQuUqudA6RSG0AoOoacxZ1cZembIVGaj+e8ctC1
FO8LRzVAbpjtc1KZzyLK/XtqUqW/plqtq1yn2k7/knW5tEAxacH0Q5a8UGK0U2HW7GrHZ03XQEg7
qKRgD1rd2R9qMp5NbsoPWSs+LchKb1qeNDMncccXVGtIIk2zvYCVwZABctljHKbDBPvoH2SpBkxV
+PoxTcHMUxjs40KQy+u+0eu92ekYGUq9g6e9ldxpgAe3VtfJeI4UmLyZiAGdIAvWTZ9b93loSEvT
HsaTSlkwKcCuOUN1jvGDtuunqlTZy6tp98yDC2Ju0iuvgQWTvco76d0ax1f+JeV3FgDwkQvr0+iS
ld5kPnwfvd0UHf+cVk/j45ANxUOaFx99qClviqfjceIp2MtVCCGVuJuJ/qSvrXVJbduq9yz5zfeM
jR/b/lPXHHFdjbajg5tGjlQapRSAT5Ja0XcdKwW/iJrPoQBC2phNfgnc2FuphqTt6iL1DrYHMymW
C+8F96XnzhmbTykKV00DYdXMQhW3uyCaZ1rUnJPM1VZaI7c7zE4iHohevmpKP3+skpDHpa8lH0Yx
TrYS9Q6CVIzHdG7vJp799SCaJlty1iDYIYoBxQIuMhOnchJyKiZdT53pcq0eU2Ccf3yMmGwHNU7I
chbj1ImTbt/J5b0rByqsslRdeVQtYrHtprxw9PRT89+60R+/p7yY532Zyg9qMaYbCTuGjY5v4Eny
bW69wio+Kg8+/3QN+NifjSpnlzzRo1XDV29naCizJSW1KOH1e8LRpcxrMUzueBo+BmL1MR20aZUi
+stmfKTy81fXrZ+s5KNoda6KKAJg9fUz/p994kPET+jbGCIkZQJmYBsLxELeU9PCkKwT+6RCCHkS
XaZR4w6tDEd56rIdTEwMapDXYjA0IGrqIckA0XTUgXicudYtOazgsrRL5HX3WjzWR7OW6sfaD3ag
JQljKW28KRRDW7ZTVAvpdDhrVac6FprWPKqN98e0ZqDSMnFetMgaNjlhusTpqOJVC7vc9wa1a+Ig
mkk08PszjHRB+Eg7uUrm4fVzhzSXeKXokjrjXZMdEJKibzS50SkDKJZilFVGvvvv9wlxhr8v0G0E
IzZVnqRWuTmxb/pSgFNoaTJmYapeyH+SjAGbPOR33QjdlbjbQzG9yEfHWSPb/NWaxm6taUzMrKfX
ev+3mf+8Tsysps/8/RN+XxdEUrnuynScua1LOsVtOtIrzl6uWmombXO4Fz3iAP1/WEshqOcvA5UZ
swsQgWLbTnDmKNM7PzJQMkwpN27w7N4ACyxa4oA9urHmQVHOFcPvIioQ7WbeOjZwnhQUvWnZaAAb
54hFsnsXaOFDkIbOUXSJMykgXdN4o8Qb468BolvQc3BTvQ8x7tGTUT1506p1SIp8YUZSQdlJajz6
CmRI1g8Rhi/qR0mc9ylQ7M+xVv1LqbQdbHJXuVPcyLjXdc2nYtirtnnWOUuiUai3auNs5Un+GOXp
OkrM7MWEx7438NueiSbodJWnloH/cp/mL8OoBnMJz2A8Pu+lOMXtx5mcQcbM5DbvjOweXNmoVJSM
VpK0ZSlRL9sEEewaa6hvhgqOaYAtuCQybV+aXD1rJFu/JxhlsBJGEkJpkLnBuZqX6z9nEN3MFrWr
qGuEPMpqzGuSGmqSHNgD58skl5Nn3mU/EIq4n6r61tRNdYpRFusb1wKGiaWMQfQmNk5dnCl3IZGS
JaIL41XOpZXfG8l3RYp/zeBvL+OxmFm4bpO+qnJ8pfwkYgk+lfwSUm/mccleWc0pcqHmNJDsbnct
kXP9xsM8o9/32Nt4hAgwM5Iq9KAVHmDR0Kk/PUW/J8wcfZRoe2ctpbAvdg6nnkVp9DS0gbJw+cec
4sCpVyml4wfDT4ZNX1PKMgStv3N7I9tkdmYfCDfGq7AECcBvDCiDRkIZY3CzWrEGHw9agU1Mpmba
1pOl4TXqeQfkvUPMHD5rj/5gJvphv0Ox8numTQ+uvuj/mIa9hjHD53x4lQYsqbLa+DUtwu0dINRP
Xu3Ri85/IRCF8s0Dd7CMTdvf12FR3scKBGwPgd4HBsqxJ5vfQf5n87GOSMJ6jnpX1djS5KZavERZ
cp+Ykfkdv6jPVOrKJ6vAB+K/H1Wa8UVZwKMKjzddxXfOlg0duRuPsj9iCXUfKVbcZMOFah3nXOrP
ttbw4AWXcWe0DooB7NjfQCTlM1Oqm2PbFdpDryqgNeiPRjxiYO/56DDmWt5HW7EREc2gMv5silEz
q3dFkD84QBj3rhJ0K7/s83NcRuUcyqf6piXjQyDqch17m2N88bMy82/aENsvEhJPWIVKsiX587Ou
K3knyRXJmyYf3n0rPeNcoz6WU79PMf7C07Xhvd0XmN8cO5nQu9jRZ9Eor4Tnutjvi+0/Ca7+EKi5
gZWCpddrI8O+FB94TMfilpUlwnFylXaK3boIpludsqBaut1bYeqxQJL7bi/arpfhRt1jNFa7Pd4S
fx8QU8wcV8mZmFg7Zb9M7P5S6+ZJVBKK2kNU7jEcdfMkIRp48HMrBjFhdwtElfLBtupiacnTZkiW
cxAgQf+jDlCuYiD207KLc+ja0itAAWMehaVyGhGr8/xXiMX9vjxwqRkTl/M/d73cNDz9Zxm051Eb
vGOju93GCvr0WCErwJbJTF/LMqhXtmUma6ms0lffMt8aV+9OQTEGjw6yWdE9OKm9AZ4A4me6KB3Y
/elq6e51X65fgmyja9jvOllu7sgSl3PR7KXhEf3NMZyAQGnp3mMOWDx5XR3vOiwCsUqjHyfqI0V1
xZNWD4vUGRVMdfKVXtcswVnJ7yke//Nw65Otulvq0ItnYsptQDSpFO2WaJasRdpVw6JXk/jBgUa8
ZLkh86IMIBGHSbH3iiHbRiwL7xIqF3YQ54uNFjYNjJBEWclei5YiHCH/JmF/jmPHned2Wl2iOgNd
qSjNq+xX8MXCQfumulMOOM8+y7zCNssFsQhO3jaoRZ1pgztrMMrCRT0jCeNa9ffGCx61dkzDny3F
FFuRMesr8gI4jD3IUzYts/Fb4vn2IMbI6FzHtEkU/3tM5OT+eZ0TlT7o/VS9qgfw5jYpKnV8GM4U
ZaKN1XCv9hFnTRrp2rOklQ7znVJXvpHNoyN7W5bx3k+UilvfzYI3YiEKD4o+uo+dWAMein8h/kjW
o12SxQ5As3yG5py73/pRKoU8G9VUOtvKmK1rFgO4XYNL8grWm4UaD29Z4e1wWa4PlRxhkUgkb0bg
0/tJyWmS6tpPKa/fMpLLL1YT5YvCbsajZuXDZtTUfKu5jb6KpNjfgeEOVrFfKTutVIKDXBc41vR+
9KJ18TMcgOaTKpcVbjj+tyGC25Gbg39CGMGTpkj9jVe22oPlR/jKDKrxYXXvLJmRG8Sp1h0CIVMw
+7zbTfnJbtIriAEqgn6d6Qq2OrWR4TY5GOap7eq3Mnf619YehpWV4iuhT4VYtaJjySM5T0PcFXt0
TfBwaz14baBOLjS+HhvRdMby0FRedy7dun7osuhRnWY5mRZvknoASjM1Cd4R+ZT876nRNffkE/iv
yBEj3YqkxmCwyDQHxPJ/F1uBcVxIIKeOostKrWBTxv6aXIG2i6MewYVnOWs9r3gyyDFmXUrTPEUm
RFC5bLv32ssfQr4dGGFJyyiKMh/8ab4btNb7qEd4npIHcF/G+1EU4UjRdx7Uz26tay95rUAiBua4
FE3HaZu5JHGnXUf5Z3WpZ97/98vP/Me7z9Q0AsQqFfzY4fxD4a1g0w6Lu5CeOifFo9vFZW0oxvYo
d6Dyq650V8glsyc3Y1miq4n1I6cu0Ku5iW9zB3SN2yG6Z1nA9CBPn/ICNHyeaeZteiJDpBIfHSNw
vbvOnT7amNQkFSbS2E5Nou50bCipj+NdTcT3s6yVu77Jove6avU5fhHpSY9KdZOx79h4mRKePFSj
c1PKvPcERbbHolxc1HZWRBSUOo2Rugl1ehLkRhI8WR5eilN23gd49RThPiKUCWLsd2uIxq9j03VU
uVj/AytDydzXjRKKEw2GgWxq/KEC/e+rD8I3rk45ofWkkdpdRLh45y+Yv84oMYvWFIpVOxtrZfxL
p9OyIR1ZT4frSKoP+CqJdlyRiRwHG1sPg0pSczyIOhdRDiPOvtTEfGlikzJAj6hNfYNYCjZQ07Ys
wFv70VJUFp122+wUqbD2dWS2ywq0xgVUiTebdkGfSb4HxmD8EBclUsBFVtisZI09v7ioijxuS9/W
LlaMe40RH1U19380XQf/vOIuKbxsbg4Uw6Du+2bV5vjqKHU1R8tinOUhQhYbBeahDnVpg/5Q3kZy
5B8MygVW+thJd46vP/suAbWYIps9ITpnR31ouJKSsXtK0cRNpp/Dp0t5c63zBaEej3qPNryAJjcA
Xpe/LiIQHlwvYtta/L5oEJUCJaiuMlaD60Xh9JOmbdP1J7mq1D3JrkmKhAKgdas7CVb1ox88j7X3
TTFsZd9pUXg35qHDYpcoY+Wylq363tvoUwyy0GB6G8XgXGOQ4KVm037zksfGosPlljJXxXzN25/V
VOdeN3W/KomnbGwjtKbuAtPSk6dHr8CaXfBoaHWrSn0BY+jeiy5xEE0nAXWuFeH+S79eqeq8Sbpy
ia9m1GjDzp8AiGRAEBNPZ7eD6Is8iLNRuucJZbfs2+THNJoKjmPX2CuTBNUyqadV7dSEXW6qFzE6
NLKxL51Hr+yrrZpE2gtOVyuSdOajDDr1ofS7x3gSgWV65WyUBOciaVS15f/Rdl7LcSNZGn4iRMCb
20J5Q7JIShT7BiG1WvDe4+n3Qxab4HKme3piY28QyMyTiVKJBSDP+Y3UogeUF1W278m/r8WvVrHH
bO+MdntritHULDCBGXdG0fwy5q3ZAFB/SxrHpIumFCmXEvzno5f/1EZLOtfOaF3EC26gbENLLi+3
d17VNpuJ7LzarUlO8zoTo+7WyxHqaXUAuppXMnaZ/hq5guBcREH6ZEzRx/6JXd+QGenTHG+0qfOK
aHIygvBPGzi2cRtsdPGJwrQ48OqP7q/WyXsTR8cN/sfTKm0a+9LEQf5FavyN2GeOWVscUvLDbh+r
7dM4BMWusLVoKwqFXpxqKwRrnXPMV/aC8nYhK+NX0GfPt/d2sF7aetIkecu7sXVMvVa62F3D9jJq
ym84OD34c66zi4qjmWbGa48fAkBxJ7wvZ+MvR6prbEMc/THJ8Gixwar8bNStHte/MrgOr1n+SDI4
h0T454kkfe75OJSBXkDu/0NMVjbWqwy5T5QcwL7MNSKLdOv855TVlIzUUPG3YrSDJlnm4w/bwpCL
vbrHf6cLlaC5S0IrPrdGHqK9VluvbVpt6qRRfk/zVl45SjxdE16SAAKa9jbB5fpL2nTPIqJKQzas
YfKlKZJy19pZeFCStnxs5+SbiLAQniiMbrwU3NPWzaw3Us2HXoZMIwcp1jRKMLKvNyM6LVNzk9aK
vqRDeKepSfkgHj45LSYUD+LPeB5bWgg9f2i9z/M8/hD//unvyNa/Pv9nuA2VH4VC3b9qIWmGVEu+
PIzPk3OsJAVvnDAFk+Q4erfu8sg8CWKEOMO3iw2QDsdpHdWeBJas87ZthuwP5BR4+OQmMGcZbKrn
8nNsxc7G5Fa1G/Um2ppeRlZ4hhYLkHE0a9w0OfpEJYS1EFGjk8md9aulO18zO1bvRUvG1EHLouc4
JGujmJl3nG381n5mGa8wrn9aAOWuhVNLd/HUDXiI9urd6GD1lcbDNWi6GvJf+9NAqfa1IrMGdqEb
X5BoDt2wSh7i0ccOKYKFHtp2flc5lrePlL4+VOxOU/aQm7Etu6dBladzEra/KZPaPY0lbgcRtjRb
1Nb7VcGz7qdj4mbEd7ePFWx/S6/5MVbowKV6WvB9+Nq6V5zqu8KvPVML60UfdW8HHTjbmWXRXgOz
uCRAeV8TPDVFXUlu0CUa+zx4sKLy2ktBdBiG0Dx5GVwUceDxCUIxL5Fbm3lCM6+q+9WrPG+p0ISl
8y3IPYQ2Nbk62dbY3FMS41HahuNGM4ZyW8Wefl9xd3J7r8TivAdRsIK1jWpTG1uPtocwPzC47wqA
mVVe5NnKs4qCDQ+errL9EmA1+MO2ka0ue/ymoqmNdmYlKy53gP7FMU08MvWg+92HDl/5Jf7Qrfbc
Zbrzy+ikK5titKoDez1aMBbGGJHqRmlWfYohUaw3zikf6mFv2tLRQ8t6o4yw2JO6W8mgq1+mrB22
Hbi4be617MCz5l7FOwY99zH80cb9g02x9Q9KTuRssI70cTrdwgZpjgmwGMH2I+BPWmA2Iqcdj8l5
8IPoKg5lKSsnKQbCN3fFklS5YWobm8LIlUtvjfAP+uLbYBcPpZkVz6Byn5XKSe4RUZK/5JLyNfcV
606NivoyGtUDRAAg/bhcs4X7I5Lb7CyH/qMDr/vgW2moQ8TO9bNEAtrZTIGZvvYmWeOilfG5n5vS
aN7bBdtDU+36u9bE3dWXsuxVl/D1q+Q2OKlOewGmaYN/RkVMMGgCh7MSzaa4CPxdiqPDrV8MxiQx
SdfMIaKN2thvkoVmeOeNX6iMZPdlEn3h7aS+G4eIX9LUKzhm1d1X2eZODTQ83ZEk+clzt7+mdofp
zGDhvKUH2MWbSAJzdhWD8uj1126wrGMxxT+oMRLRo5BwcEJ0yW7tEEVcXFLQGveGrNsUZJa/8hrT
boDe81ibm6ZmOq7sKC2MngkHZ6cY3R6/QuRfTC073U4tvWWbxBuX7fZzb+zzgLJVrBD7u6IPnCMe
uA/lGBn3dtrs2H1udEf7mfcKb3hR86PXje5hatLCVXO72lbh61QB9I3Y6YxtVP/q9afetvovdRw4
Z/yS4Q6XCbSKuIVEEnFLR8LP28s9zlIFP+eHVGqLh2w+s3TlIeWmfxJdYrDL63TX97jKiibgpvRO
UqofODaf8toynqsY9/O+xkJONK3Qn8i8xd8jKTOf0RbuH9M2d3HAMp+LHMZm6HftZpAH6YzxksR7
ePZ2lsRat+sC8/vStYQtsQ6MYkobXP19pmXWJ1C8v0qvwESlrKOD3XoOlNAh3Ye64l/6MKx3QaXF
d5QSx61WaOX9ZFfWxkmR9uh7/8HhybzPU9xz0CNujgE//30b5vZZQyl1q47ydD+UTb7xAH88tlOM
9LTey89Fcq0qA9SBPaVXdK2jfadjNB/5TnM/hm1I3iupXlUvu2BuYv0RJ2ALlKz+LapazQWplz5o
lF33AKnkPTa0sVvmKnQ7sqgHxWS13pDmR0ZfuralKd9NNhaqXJl/2EX6pPAO4dZkBR96TdogLlL8
0iGVBdwLX7FJs9w+iPMHI8PjvhqbO5uf0g6D9n43GGBlZMsmt2AG6ots1D9UM41+ZeYFlCYCC/yY
H0xqz69WoBVu2Sn1I3Iv7bZMmvxsD9XJwY144/lS/QDDqMXwikpAmQ9ukFfJH3LANsvJeCcxbT3b
Qi/MT9OkGRcsRRBRdnrlm96PF3IgNoVKR+GWva1ls/weBsa06W0Zqy69tx6zuv8DbgU3Sqr27Ihr
85ricXTC6Bwlv7TDm8SZty+G8SNSCh9aRjPulaBpd6bPKxKSRdcWlO7vDjC5lZKl4+OY6j0I80re
VlnXvpCeoEBCRDi/ONtlnl7Vvs7BAdR72cL42Joc86BMUX7m/zLejXJj3jt66azDfparGiJnP6p4
6mYFcPwhdLxnQ9frBwvviRhmaq/1K62k3OsPTXIJEeDbUUFuNgLc5fNdrs0+LA8C+tUibA5SxG4Q
tQL6Vbf2qkXT9FmWu+xRxjpCKxrjZFRd4mp61x/aVvE3k61krxAx/qDqMjyUDtSOXAt+hvM9F8fv
VdFJBSb05GFHR8YON+zG3dDF2aOP8Sj5yrb+3cQVC5Vi5Q+JkkWJj+6XUtanjaLEr/ZYFfjca85D
Oh8g2Pcr/PDkvWdKqrQiEaSsp8oqNoFXOQ8i0HFMfWdHurNa+lB2g99icGOZVxFhiTGYD/Zt7dti
iansfFANXT+94NodbOy8yC6STwIQfiDvz52WnJ3I+c2KNecSauyvg/pp0rTQVScVwVoHlnvlHS3H
Vi4FBBV3Ql8b6Ami+E5Sq4esS8b7Yj6E+2xMsy2b43BfsFNY62arviB3+l2rhuEX9bkJpDIvKuy2
KylJV3Xj5Jue3De3y8SfjlLCjVqXjOvAfWQvj3iiJKWpfDEj39p7sZQh0oinoqUk38DMYApp17xw
ycV4njzQI6lm4ORragN6QHgu2fJonfOyxY6FktyTkVvpXvQtBwXb2rcQjC7Iq1nAv3gbQZGwrl/s
uq9XmaWHX7Eyy9ddamgPsROwRQULAZ57F2kTFAEICeB7EILsVRxUp7C59JXGFpAM1VNKnWkFKXs4
iD4l1XC7mxpIxZL9EGmh9Qe1KFwQXBzq7Edf4y05VOXvsiSNR5Cn01GXYJqscB5cheOcmiilnhfB
+JtUh8lrLwcA1oEDzcBlmwR4cASV3iGAppluPNjVxgRDbwQhBUk/Dc9yMWSHcMr4PRSytC6tSaW0
53iPo9U/+qZ/gRvtB4gDSSRY4nbnKVV+JZ8GJVkqM3hsDbRxk7cmKLXVFzMfo8tAXoNUSFN9iYvc
vnNi/Zm/H/N5GmHzQAf/kyFuzWoxCxWsZBe3LjsKwIIgLgaisvbumuJ30TCDQN7kVh+vLauaHmKk
sVaa0gwwE7Tp4daH2sdOTWywF3OIGGC3gEaKhAYMPUUfxa5sZLwAz6ppg2OV57ZN3s6w1oo3yEYa
yHz1dUMdlpjbKXci/q4SXJCRzEcX0UByUpKhdqeK413EgT8D59DCtNLQFrkYlckDII2uTSnF/Py5
LfIGa12VCYcVj2/mYFSGdRV9jZ0f1bie9nlkqwhMwexq8WNWvAE1ODlDU6Uc76g6aQ8y3u44SwX+
NeBT70ZrTPYSW8tS9SfYaOOcQrgHwbruDFnnMQ1y0ylUuDiR/tpB6rsE3c9Ryym0tmOxdWwSt0UY
W8faq3kXm8+UGPmcW6doi0Nj3VHlHbddGzYb0qaUKArYer2UvHpxEP+GmcCsiCI1X7nfK24Tef4T
WBQMGaPKuzdl/ijC+DubKwrwbQV4vzV4tMxNcegdFVSt4ZAdgNfGkDpY5jHr11KfqA9a/RjqNcRG
2UR6xeMLRhIB5WTZqZKDZ6pYFE+KFLrFRD5Aj41kHU6SdhWHcjb25W2r3Sq+/NZXNW1LwUYtD0NS
6be4XlHuKOiZ5zg3nG0RzThxS9GPTUimxUHD+lkJzPqxrzGPRgT3Wbe6jRPL0nV+UffaWnnRQKye
SRB4t6ZRpKmL7Vq0TdUCa62swwGjQP5/hwRTQi02/932ohzngL4/8lvDHanRh6uBkoY7Osm0MxzP
PsWV9DWI8vixhyGpt1X97I9j9ZyDRiq0RrkrfKl6drQewyU0qrnD0sSFxdspHakZr/HujBxQFdQt
7y6LzJ/KNEUvODtXh1AOqAg5fvxiwpbZ6H0d7sUojAi0OwO9AL3CKDYTqNzG0pNs6/Ijzw9gLHQP
VgdvMcjxlGajebIk/NeKztD2hlYna1RETBhTcY1gE+gxeODml5RUAv4Vtrwmr8/oKCu7IufxLuGx
S4olQL8TmOhGzFWdzt8VStFubnNbQGc87cnzzcG84dXbfAIZL0bjjtyfPk7lrQlMiwfWOMhbEZz1
CfXNQUfOcL6u7MfZBk/UArdXmvEweGuLgvZOBGtdo66rwPZuo4lZt+hbpOX+NjfsKbx1lITEPyGe
sLCnwhrvMOPZG5bT4Wo/WlsMs4qzHZ9An4TPUu12itw/S9hqPafV8BUWlXPJ9WzYlx3kTSyB+/u2
QYIu7By4Q1KIreTc1yjfywk9tVtXh1jBnU6x2ZMLdG4jdswAzYOj3dv9vYjP8L1C8yQLd3Y2uKmF
C3cYhNYa+HRy8n2I37Defs9ITn0vigA7iFwz7lPPiPbhYB+bZkofWiP+0sqx/wIfWT3ia4HitTP4
L1XcNFty7eNWjAIeqF1qhM5RjOZ69YRvWvfg44j7tf1el6m/V4Mcy74e38IoNat1DW91V0cUOfG0
QAbJKXAH2USG9edpMp/qSlqq7oeAD6d6qhTbeCR94BuPHiTMryb/vCdHB8Y7OP5Xjb+2q5fk2BrT
koxev4/88VG0sNBGAjXrfxctbMUM6NthSbm1DL5OFdpB9kCNTqwaNZOGYeFUrSNT0u5HT3476NLB
knr/funmhb84Jp7/RQQt/YneKptgpFL8aSD3I3lVerAFlmARQj6CvQ46Zv375byODaNRKcoX+PDb
EEP7V3vC43tqADWPSiZfZJV0F9jptY3WC/z3KnDD2QVFHPBVejtLNMPm540N3GThfyJGlfezJE+d
zdBBKPk0IILFaN9K/odRyD7Yr5h9TVaC3OttVTzBVkk9AdzDp9okwTJb1CEX9naIeFU4JvNBnC0D
S9wy8CnuH4Qsy08A4vH+nC+8zBPNJWa50j8I+bTUMvcvP+VfXm35BEvIp+VrfwbmfRr+dKVlmeXD
fFpmCfnvvo+/XObvrySmiU+p4Dq7bYPwcfkniP6l+ZeX+MuQZeDTF/HfL7X8Mz4ttXxh/9XVPn2C
/2ru338vf7nU339S5B0q3g613EUghFe7cP4ZisPftD8MUYpiVjY7UItZt3aLq/bH9m3Ch2n/9gqi
Uyx1W+U/xS9XFTPFQabuPG2WkY8r/af1/tP12cyw9e71iLfz5Yq3VT9/Dx97/6/XvV3x479EXL2B
A2GUfbdd/rXLp/rUtzQ/f9C/nCIGPnz0ZQkxksz/5Z/6xMA/6PsHIf/9UmDq2/WIww/2yWN91w44
WVYg4l3RDLpZMkDHel40wWgZrlza3lqy61zdJTWmfnXl8EY5TxaBw+iDiQO8coakjt1qjmfTWgz7
3UbXE+cC5hcGnejqJic5lQ5vgYVaqDt11Ky1TlHJhffnUmYAejnbtd3M3ISvm7B0g7OHpKc4NYYp
ltzF6E213iYuXYsVnOdpESrHdfLdC2vpoCP57GZpGu+oSZGPktP8EVTmXi+z5g6xpexRIvtyNpzm
QYyJqJJf7tYxq2ENLTx7FGFqjJVYQLLlKEJUT+YVKePVlFVFQFLkYLj0SFktC/3Dq6t292AZqkcS
9d9c2RlRXlK9H36mkYHL7P4ygcQaVybaHxfRxmwycIfEeRteBvT3EFOXCMkHQvL+bZqYKw4iznlf
xcA8epvrkHeVAkaLVkVUAcSpOJAlRKR0aX8Iim37Avpy3H2YA/L0z/APvYgrJrY7aDIe9jUa/ri8
mXfYt1p34izBu6LrsvbyqZ8XonDN+yl/Q58mDE1w7mIftYY/1xAR4lCwvUUFyux2S584CxKr20OD
/ONTv1ikqO1TVUzmUQyKLivpt6k89ocSvD2YSeqEGDkZfEWWm5mVc+sXg6JfnC0H4HXmSTQnIYAn
Tm2KKV4Vvc0V02o99LArxq/aS9NhCwSgc8NoUp0V+nr1w6pUSJJgaiTxVwuEmrSdOWwjJ28eel9u
HiqlsI5WZz+LrqUf+a1nI21s9hqEikMKHHlr6hhij/NM0Xe7hlhp6RTXsS1/vF1HDMjF9C3Nq3on
aLriDB2o6xtf9xN1FxE+p8D4e+by3s4FZ1ewd5GFBe3QrB10OQNquEe50bQEXfMSi2iplEzOPQlP
4I/njaLhXC/CvabqhlOjqObKr7t0XUfaG3c6llrHJrsBO3o5aEWNWCfZfNH1IeQz81qM+5ENHftD
qCZ5vZguiNjIF6xCdP4xTiNnrWsQpevENk/BDIrAIVL+Lc1RB5qdNJaIwFQURIP71FUPn0A/cQr4
fCs6rdktFP6rQQJknb9jg9A0OmWmT+VozgDyS3kMqaIiXIksnjggyJ7iK9d0N9G8QuhJz3EN1bBb
HFCLfoPqSY10XFFfZ4WCbdhU0TpA6j1wQQpmwEHSCOd7p7oW/VhdRZ8y97WQurEcIke7FW0x/Gmd
QY7u69bzD51Z9+dONrqz01MhXol2hAr9yVbv8jYfsvVtgOQTeIDBan8EmNtQuFc79Jf9Yr2s0GbR
21qf+oJ5PU+9+9RtyqG0k9Th2r67hH54rry5iFbe5JJDUD48YW6PHUqAp1uMaH+YeXvI9F4ouz6g
JxeGH/q4EhXTNAlfenhhu2w2mxOH5P1sFKZyS1sMd318m/GpXzTZQXc7kP/f6r61pxWJT1hTDiTm
VA+ly3LIvPqtqfvNqgUmchaDov82t4ON4/pTNW2WaWTVvXVXlIp7U7vVIRxCg+oRA9S1MAQErJQb
yapftbFN/WOTWf05izI2pmFdHqIpKQ+xltjyY2+QO5AHO3NFTDUHxoKRMDogo1uqbuQh70SXHaiY
3fdGjzxIrcip66gmesWDNe15zCn3kFnVe3GW4gOqTmF7WfpVrNvOqWqgXUSoIwOqXSlDYewsPjYU
PzqXA2k9/iWgvtehhIj1bTjUHaQq368mouv5kkMuUZLhassHCKqsPne1frvah/4sKUHH4IvXT+ph
SsJyR55afnLaFKFKyTN/qth5BG3a/7CbrHcrSP0P3ntsqFnTp9je+lZxmaRET9lXKAG0NeJoiVOT
Tsr8vYZeU38bLs2QjCRIh7e+HGJVPpQ47MwzbpPFOn0wJ/XKwF7V80iFjpmyFiuaQ7AXIZ+nzGtD
rQ1RfWeGGM2Ncp2oljWY92DWs41dIzTMf5350wzgiShx+T0wI3Q9jDq5L6sY71/MDLcGPJdnESvk
Wv53rNxNBmUaoA+SWkkrS+GRJDgDNa4HkGFimjOMWNbQVROjgm0gRi0boIMYFXPzljqk7Gi6U7ke
67g6dfJVNbsckK8nA1+Cn1qaYrScnajEaJrjKlPpAJpqBZVfp13pXlLfI1QCg2c+WwaWvmAeBcGh
7MwItoKIE4ceNebbANyNnxMVvqnvKaIuE8QlPq0kLjGidoIiNAuL4OXayfyhQF/VlxJYk2bpxcYc
geOF5hC9woPCDkZ+9fkCKBaGSA33rfJaGgogq2J8GvMefp4UJ1TCfeXVymSL4qfsXfxkkjFA5A92
ni5WzZqsOgzke//Zqt6goo0hSfj78PJ4MHrb2CleBzMbfNYK/bDuHKqh/xIU08EvyfY3djQ952Xu
DrMwGvy5/E5tsY3y5yhIi7w7m3jMiFEnVkv+KSwpRsWSsPL6sxgNdfnDktmYUShmDbvJf1JSSKgw
ODkIeqt9lBEcP7R2YG4xuzK/SlN4J57DS0QC8PNQhJaxDWoD0WUddap+VU1GuRPvyVMUaifdytxP
78qQKnkDn2RZOxnR2+hbnxgJ6+rDyDjw+FndXtUp+Oy1vH6KZ/tGLUlQ0dHrYyP3Un/33qQo6l/E
YcqsA+To4mJK+NmxUL6vFTt8FAcHgEcRg8UTLbQt1EupNyet0zGAScd02KVt33GTZcLE7//RSpPG
nf23djlSdJjENPKxaFrrIkJG1evvTHvaLRNUc4r33EFh1YsJUJkNt0E+/RZzu+4U3xd5HtwW0ZB3
vA9GCp/iU1jA8LFt94yViBUHUNPJGmxTv9Xn5SfJLtwBV4QnKVnLEcYpeVv3T6NfqW7YY3wr+gYQ
t2dQUT+dWe9VdJW5jlRQKl+suasHnb6NK5O3yLlZsOl71IxvYkyE6xE8UieFstPInn4cU+8V7ZD+
5Ph+fxq9ARS6OBUHbu+ShK/Fe8DnqPJ9RMSIppc3frkSbaTOwo1qTN1tzSUmzaPRc5fZYl2jGt8+
x20J0S5S61nuK3/3KcSsZZ6ovvMlMCqcVFpHP9qdFIIdnGROxWFpi3ERKYYtpLLeIkXbXCJvQyKU
gsToKj46IyJIrCHOlkviTSBp7r+9mohkjxqgOggyUVbr4d5CYHAdDUq8Ec3OCejrtOG+sydr1aNB
sf004PXJz4B6y+Fzfz4cgyJVTlVWJSZ2Kiwy2E/qWPR3vuo3gJNSa+uws7wial+tvGrqD6IpDnFr
P8p6F51Fq4wi5doawzrDQOg+n1uO7vtXiJnLlBIVjkvbGntvrKfQddoGlQEn/a5A/w5dNF4mfiIq
Yn9i+nzhQQ/6bR2m4JTKygXe018rSw6eIAKAq/SexEGLzAYEkeEdk7nPrgGqTpOEucvcpFrf3me+
eix1522C2gFhMDASFF1Q0dKNNXXIxs7xYG+zc5dbv5Z4qIHAu0zc7eaAsitH1++CcS+aU1O0gNHM
0BVNyU60x6z4msbJ29VQRSpJX5rWQUuaGNRNrpG0sWffMrREI/5lkb9GYh3HsrkvzA1AxEtbP2gQ
5dDqJ8CbA0SUaIqDFpoROJrcX38aWJp4t+jbwDDBCH7VFBufnFHzsUqxKTYN6NgbAB/XTV9PW6rw
SNfbYXCVQ3sVjUX6L6Niro4lj4hNNNt/EvMh93+eLyICxGlvEcsV3q8vBpc1AAWj5QsI3UHqf2sE
aHjFFRZ6KxPyzsWWmg3MDB8hAaP/vWoi/xjNGOuViG7N0HLHQBsexKFBNfVSeDWy9s34kJmQPNLI
S3fiMyExjSWDUZ1vLZsyWi0Zw4rCK1/H+6j4dOm/GU1IiX2Y285z+/mry+TY2FOr9mE4JVBv4qI6
AhdEWwoA7OMQuEk4F/znnlyOnKM5ZL/E0C2o8tpNUtrhZpnj93myGjv/bR0xgJjx/+M6y7WH//x5
2m6SXc1AoaxMDO2c1+qui1Tj0Hga71tJ12nnsWQZXr0S7ZyYWnQcoABjC6mdRVcvRm8xIryElLNR
GgcuyTxFRIq1RVMacI9Ylz6CT01cjhvRKYZvVxThAySkDeSrahXaYfx2ly5GcD6rQtfGPZ4YG9zv
Qt0lqaEfwzI1gG5zz298HnlYTNB2xP1djJPLGe1NUTbN/u29xhvCA1k+6Y4fiH9vt4m9HfJGQ+v4
zz55HsD/DmZOpd76M5R3MEueQ3Aw/9apRnEQ80WXmKDw57PmLwVZlHm+GOi71D6b6ihto3SAz9EX
Z7AS5XlSjOL875piQISMqFqb1QS19j/HipWS0P9umSiiVeZTIWmSK850QCu3s2zuKxIJ87/30b+P
ww9WAhVMMtNONp+0sURTBcYrZSGA2fk9TnSJQxV0/gcb7gRoQeJpyLal/kWxfMhn1Jd1PQXjPOga
AOboSZu7vbSNjyN7aVc0jRLqPRpJEgDmKX9RFZLwZIEQHJ2DeaO/rTHxTvMQWcGTD1nphUPMz1bn
PQaHCzPF722XF9Zj7Zm4SS5NyCGHzkfQZCfVzm3UR6zsGpm6cUYifHiYkEkxRq09IYI2Png6hzqU
UMEuQ3VtdQU3ryEy4/Nkv00Qs8TB1pLbVNES8wcjjjYWUJp1YZcJuc523OVKqF0LiFabtiBPphsG
lnpznyfpjVvkZn0LEQMjC6xQZsuOhTr+0fqGciQ1rF0RNT3KUSBflLaxQzd/GeGKXZt5aGwb6aKY
w77RLCfESDsdj7Gk/rpF6pC1QKfruSuuuXyYxEfrOwIWU4BhP4n+pHEat8TiY3dbavkwYlh8wMhK
bh9kWS5/UZzYOmSR6iOYwMZOm/eTdih1e6D+8LYktvSrpVMZJ3C3Yr8owsF8E4lo/S1mWWIZWPqW
ZXD7iVYTv1O87oevpNBeIFRKz00+Gru81Yt9k1bJM0p+P1SAj7//74AhxPCi8knLCCmgUYYnoyHk
JST+5MDU1maZfmzqc1MEi1ERvDTF6Ke5uQk8vQFj7fatoV3SGDzQ4NnfwLcq3tFXkEuHxIPKV1VI
I2maSL+Q29UuIroemnVcaf0pb34luaEfAySeTjBJ+a8qJXwqYYbmFSJi9OJjPpxICYnRcQ4RZ+JQ
1ZCkbiOf22bYaEez+x1LMxNe9BwnlhNtkkgtVOjyGI0+cu1+3KXQoDlokxJI+6EkYT/xHHE7o8zs
X0mipyfQwAWpzzBNTzWIKDe2PMUVk2o7cTZh24a8W2WWpF/waoa13o8wAGeH9LmJatR47wReiwm5
8zZqyF11nbAGuEDAe2HXmX9r02haKXnovbQtcCSly8cXrwyNldPU2YtnYTuY576Di0ItrSQDzm6r
wWiibOAcFdxpbzxtPYq8W1MRUg+o1XxoLqOCV/dP5yaJH7pWz5a8mdmfWgs8RqtChXcFx7qYs9oJ
5TNQ7CM1w1PvlxvRNwC5nNa34XlK2uXKpppX0CF0bRxFrTZ2JRV75FPsTQxt91WNo681FIOr3JXq
fZ+WyUr0Z2mnr1MZGLkzg3qhP/NqpnzzprI58gXUOJWk8SvstnpV+453BxZweiyk5ir6fTUtt4mn
GyTGuEhYN9tWB07UoLP5Ev6mBdHws5987Aq4rV27opn2uJ+Ue1lP/Ue2g2Dozcz8Gf6mNuifiEjk
zcarGeW++/Zmjd4kzCc8HddIWCRwoN7t50UnVINkM45WcgGNZ91npSS5km/wNHs/8zNSpaIvfD9b
Rm9n0ZBf2gxxrNA3rwFvrwf+FrU7cYDErt8ZkYdrI86Bq08DojlG3rUoUvsgYpcIdN7JhBlgTrvE
f0TcL3tSqiTaeDKw/7yGOBZJReEanZX83gyRO+nj8JuPu9hmquKPEfVcIvnbCKETlUShm4YBbqK+
BOEjQ2pzh7pNyq9IkoN7b95w1IFjrQ0ZTbCbiXIgNifWvA0R454Pv0EKjZODZmi7duYBMeokNj+a
pLqMUlFBCpn3NB+mzWtTAx5OdXVpZqtdtSPhq5VO8TgCTDz0tqRuh6mQvpLBukVokH5W6YjwkBlB
icqoDyuz3jou4N8pPSsnlHWbR3QUxzu0z/daxsd25XzMt8ao9msRKw6anHxHwk45iVbZhhOcym6P
nnv9wObS7aaKsqSHmZswym1q8nC5RnZkqpvxi6Vma0GBRh6V7TB2KmvBcrZVS1nZpilfICi6SaB0
0lPojeMG1f3chCmDLK44BKYsHyVjPoA1T7mLcAq2VlehFLQ/Uu6NVArmERE+c9r/6jTzMYGsoMPC
ey3H4RrO92vEvgxqOInBth7iQvbH5DXZdrH0nMDd4u5X4hU4WnvR/9n1U4RkkTackjHQVxMqHGsR
KAaWpcSZH9e76H2pT2GxfS85SlqHOyRX1GjdpMa6aczswSgSNpp6HO0qtUnWtRqy05QTiPOtjM+o
Xv3oi9TZqp08YUWAP7XwrhZ9jdNN7iAN9VUM/GWfPM+F4Qc1dYkRU5Kq7t12HJS1KDwuAtG3suWH
OmaAe9HW6/svomp5G75pR//r+a28qWtY0t00p9u8Nbdd3n6xwzXilytDHZJLP3ZdsIklqJ5W9i/N
eGYZZz0ZuqRrdqL1HtrMXORqPrz3ixVFS/SLiPd40a/PBknv8eKSItT5zSwRYCpm1WpxyAvP3NRd
Na2WPnE262de1NxBxlbEGDa6hPD13+Y1dg8pSET2cYmVVh9bm7yMP8YsKzYIr+2oRv3E+cA8lqVx
d/s+RBPVK2jRfAHLv4gq2y1MdNmZRRXgfeqtKUY+9ZHx/e75VblS1F7e1A13NqEuUNTaTwD13b0P
tBgMq/I/rF3ZcqS6sv0iIkDMrzW6Zpfttrv9QnT37o2YBwFCfP1dSrxdbu8+58aNuC8ESqVEuUyB
lLlyrQVxEIi4KY6OA55Q8qJBfjyAfUFTmf97UCey01uqxEosKH07Jcrd6kxBQwryzIus9sYTtWPI
42wGhVQi2Qzt89ERVddrPK38eTR1IyZsIbOI+Buw1zaIh9JfDjJvO6NU9j0dpm7wV74U8fpma1Fe
hxSiGS+K0nSwLYZUu9QiYXRAtBp8qy1i3uUYgcFRC4dxL7MhRv1KDh/M/WBtQGdbLMl2mwMxOeCe
hO/Pc1CHV1rhicVYaupL9e/XAwoo30yTIz93YM3xE6nXYXebvAnxM6idHjdfyO7AoARKGC3aClLD
9mqzCnXWvnMRJQReIQ7ZXrUDmciBDqn/0USueiDAyu488Pe5btP/Ppequq9hklr7gPGF77lvKjKp
VUHx3or6N12brgIpEptCZ9ebefcwDEV4PxRcx6igJSNj6KtGJrznNgJXyMWX1pu3j3Kc+wpbmc/e
t+vRCFPPTzbljOH9iPmp1dfWS1LwlzFL/OsosdxrMpvvqEmlO+HkH1CFJk5Uw1OkYXxNrQM1yImD
mR61jM5Tout+yA7vaJsNQE21LorBlj2k81aWwC+HRpAPKpDfLnWbSl/KRxAXstv4MFZX8WvUos5P
z2Gi8uoocZki1JktMyo3sckBsgBO/54Xw7mdcnUgEx1qsDptIYrNQOYIN0QewSWfws90AR7IDL/Z
N6OT+lAShuz2HW0lMnrF0SkdwOEYrTrLsha0TSEbbUvo7Ga7jfhkowkcZP0WZlD1a44CUECGwBf2
gTQMxaL+rjXzw0wnhnLXN8KwSrVr12WgyBwgLrgxUD+5aXWCdMrqYoMyg2zT6GzqrVfF7OdoAUGD
lF6yRJ2Sv/4Ek6cm9dZIOc69N5g8wemRpeXz2E8d81S6N5twJ0PbENEtVBFB0+h5qsHUFVlg9A8G
y32OevYKQabyQp19xxYgyWNPTdGGD4rxLZl5ASE+W6IOd2SJ9zxWptiVZp2tqNeNhbGOwxR5NH2B
CNrH8wXmKUf/0wWQTPxwgSQQwQZUpkC9osylO7o8W6KJsAs1CxeAPmWxZZ4NexB4Bsc+UslKuEny
o0Ehx8TAfwohOGcjWeWB1KLKvoxGeyUHACh9kF3E9uU2EvKA/EdjYRMcRs7XfCrcDcRdcFu5YK3P
xwL8MBqzMmiwy+1AthLCK6C3Lbc3e5i0ctMAKIk4F8TBPg2lpkFgSj0WdbrQi3qfWD2kCW4mt4/b
etFrfQo6eFWPQBWdtikgWJ0+3LrJpqaYryaJQBB1fJ5inqdukShGFHpls9Y73g6yH8R+qAFderfH
QCMd7RFEe6t/TlFyOEzig0/VJeM268IfQzxWZ3Als1NrbKgBamjIPHtYjs/2ptiSnSx01ukxMhPs
hLXNzRxDUBKcdkiy/jbph/lu9t8mjSGINZQiCfwlQ+WU3lPQBsSNAm87jtnrvEWhxIk+fNp/oFD4
K0S/gKfVncCXsU2SjogW/+7r69kanrzOOyDqnfczQyNXADQFh9QuGoR0yvZR5CjgM40JxShF44NH
uPGflIfKdBDW/A0Ju+CLhecnYnhWdJzStj0wG0BI6BfZj/jO5YIbnfmX0V1I50uPcRv2NiayjOgo
4gTS3Fml1pZUS1VU2BUjov3a4fm8GEDicmnFADoPM8buixfTq/DB/QC+SLXMBbgcfamqFTIq6QXQ
43HnBcrYMl9U18AKG+x8UIdlh6Bb1uRhKpH34yDY10+DrK41wLbqVNeuBe9BoJi/c2SoCqhOYAGJ
+qDW32RuaT9n7XjOVZD/zOwMlZRYvT2AX7NFjSk8uGHaz60czhQ/+5PH+xz/0QNFbMGyRBXwKuiz
L+ClKO4J6NCvTWS3nl0lWhSA8ScCVFTc9PYjOLZmmENR24B6Qg1jY49gr+rBt7ut7XJYVpUDtW2N
hEjLZJ6UxncrmlQBLUmTEoYChZ3+PGlvqX6dQrQE0GIsU0xf3sdmUx6hbYAdCMTJ5iaJ1BNvrAUT
YidgWNHLHbJrU5ua5ZGmeJ+HTBD0XPqpYeFrBn2/B9AjCq9A8hEfJ49lF6GF9HrOy589B2KqC8NX
NZnRKsdGa/ZwO3NYcIB0QiDtNp5IUUD1Hk8FHYC4VHVuoQMycoripzejCx5syFwa2LrQaCRtmgUD
54N+IcfeqhonhNdUUVyKGlyipGveN+kIQNW/O1rPwF5Cd8SIqM0jsiHEXaw74rR2jswGD/FpRKiq
qIQpHt/iO9L2i82IBDXp3a2iQZnfu+wFSqHFT0T6zGUSqulsAd90RAE7KMLeHMohWbe5ATyfkQZb
1fUb1+z8g6ci118hXJJtShApAmUEjXnqTgzmHxL8PaAfgl5ljtK7Xc5QxE5/GWDWaxvo/5d+BNPH
zQ5unLWTZ/zlD/6etrMkrIBsFOAiq0DvkWctfqU6JkltM4jbBdLGLgTtELsIa2tcOF7RQTK2sV8E
Mi9thyAkggNn3vb1glg2wbMCSisDfIfUdDznvw9qLAfgvFKdEKSqQH+rDwZ4KgEvhH5GN/1j0x0p
ZMqgCCMBezK9tQK7cW0FzTEVSl25PpSjuxZ1BXZ33aIDAP9OIrDo1Jaw6M1Lj1wxtUDpCD4OIPsg
iRwfbqZ0bIuDHMxvZKKD14fVLjBZN48USct3Zev+gkRPfwD3J6DP/ZgNEAet+iWI0F3kmGSNeLs2
Ug950tnsTm0nLn6VuWkCL5ONR2yZrHUzDXJBWEtLovoG63L0UJt86IwOYEkDb0F2vJlB3wsAZ933
bwNaAYntZjIvGfMhZWR0oY9nssHwzfVttFZNHKzSzFZPYuCIo7rhlZnAcvGxBnuoZxkH6pykaaKg
EkLr1BuA/ukOotXRknoDvGpOnvK/o7JYPbnggn6EHEDVtm2/rFrj0khwi5Fn5aI6u1GluaN5WIuf
jnClWlMvE73cW6h3BRsmPhFwHOl9yuo9TUseQEKCsM9oHqiVlCCixJazOdJsiFn1ILFvFGi0POiN
OtDDc60B27CJsy8RilmR8EhAEwUl0juJG3lng0b3hKpsPJrbuH5qQI6xMCWU2Sp8aRECPjHkgsTK
jNPxro9LAC50TBXbaWuZJLwBKx6aBau4vQCaITvhpQS+ltpBsY3h+Ku0S61lHhW/OXIfIgBRU2zM
soEKsE7BGToFF+nUXI4YUDiM3ZlM1OkJENiYoSM35EEdXg8iJxpPttskltsDo1v0Z7KbwpCQpIFm
Fur1rWPbN+VdzaNrNBkOqL+I0iouGIisLHCkTlH6s8C7HOQquoeLEKfQgsk2HrSDF2QEdzPc6XR2
BXVlue57pKUgT70KwxdedepyCwEow0FZQJQYdxQ4oI5EOCOEsEW7wgPWvqeOnAnkvCvrBQQZ+d6v
qhIPvpBtnaIPz3UHXYPCTSCoEE3T0mz99KWTQbXwpyL63gTNWUoE5Bfj9Fpjw4dvtepQQTI0vzKn
eHZlVr72Bv61qF9WX7AfKFa8zMW1HyoEBBzXOgV8nO5U7Pf7xgwlVHnZv65cjc7HK7v6ygavz7Wq
EGep8lck7T9eeeiz57QuzGVaOsNlSsoNSMzAxj05xtaplPHdlrjPwz5jIMNugzUo/sMjav6HPfLo
1taWqXmfgdBs6Yum/uqK/kWDtjH+b1AbIdM5Zd8NyzBf4sHPVgw/+vs4j4wt6rfTfZKl4jR26bR2
w6l68nkEwmjuWD8gpPH2MSx8DCOK4x+9jSDgp4+hpvBfHyNxguq3j9FiYXOysU5e9iN+z42EfAWS
EMUTqGCrq93hsaJbTmjiACxf6avyTCastsQqFHa/pSYN5xOwStTs7HEejrpuXyz1UBQGoMYcpMj+
5CSrwebuY1RZxRVbLQATOvcRegLu4xDrIAxEkA5ka+NYo3411xVIjh+BMCquXvQ2HJJgyCcmLqIJ
Tm8e+855Owh9lgH+7hkD0KW65SXDhNhKbiNwqntAzgPVHsvcmWCpXJGug2MhuoAUyHQEGyw09cyf
ZIa6KKRitBfp1JBXOSl1rBvzinVLtEzqGnyYSjrtcdAMKnRg3TBgfQwy6AT0j7tbB6QR4G2+e6ux
XVdddAe5zn5pI362o+RdnoH7CgwTAchQgbOmXnBehztK/BVsghxvAHpZL4rWM3BgkpwvokgG2yqx
WntFeu+WNkJTIdiSsDuJxdMZ9TKwuC063dt0wM70soPqOkjCLhO3nxix1OqW8swnorClPt269WlP
893z93EQGJ49a7u1UUgGWFgkXbXOOnAo0RJwXg2ScUxq6IToxSKlyukwezudjSpfpOZvh1AZaq1q
rH4l9+5Sx7ABUkjUK4BdqzoPsxeVtDVK/WAnbtosCcFk0eSzPVCaYSyI1Ku23/wt5vzC8k3iGYbY
y6gZ2+nQZQzVIrJPEG6D7dYba7/C7yaAHWi3WOYFP8cWXlxdJ1FpofzxaxhG8Wq0C7an7I5f3U+T
Ei+fvKSf6tziPscO/mrgn9bbHhIXQeI7q6DkSHBqYVZpi/HaKPxLKa0xMOzZKL022oZ/zR3TfgTL
ztrA+waaKW5/NHLs10iphuUWlnOMo4hI69hA9qUENJ2LA/V2ubtXoK14iGPu0BxkHiAteuQF5qAp
bcTBgEfKikXBqwwKVj1/rFXTgH4HQKXGTvhjBeJ+kLUEy2kE++yysQdoGkaRv2kc7603w7aahpLp
T+O1B3X6KLBbu9CkQe1A63e1/lPETGDuV05zxJ8iZs5y0+XtkXonnRmnXmTH4czBb37rpV8TNbnP
Po79kzP91vBUy47yUCb+uCy90HgyYvWvMzWyN5t8P/vkZ6TQch9FO25FmdkHPgYg3dE3LXAQD6oe
1aM7dPah7lUOVUPcnC3ovm3sXj7Y6WaO/vGXKbhAp6GSnrmuPR8BIpCYHCbB2UGxzltBEt5ekO3W
8acmYgmsWdC4W7ddTt6q41DI/tRh6flzvHFXXWBD4suw+IUORZU/oX7VB+LxHxOdgdctXIJTPl9X
pJdJxjoVoE3xAlCg/e6dcIDdc+/HzWyrOLldofCrtyv4LrBbmjUuXLKY52sacXP2jOIxlsXOMMCy
ieqldNEUY7rpoPIJLbmA7brJbM6mzvQavAgPZg+Igc704k0rHgRiTpBZaKDbqj2ooxDOzkIN2TwI
5cX9SkDcTFlTdIYcabcw8rD+1tVIR7qs4IciGuoX6JHN9lZBpQiCRM66ydrmW421qmVV1YNdRmAr
KhSQxto+6OGogIpvwxtIrj7GXv8MkYtqBe297FGaCLfQGdmktilto7P/Hz+jQnihNME1PY7cWob2
BLp9/URzt9Oguq8O4+qgTGCWyZrlhbUcJZ4oNbehX7HuJ5BghxDhMUCQt2lFam1J6GLy7bNrVeZD
VozZfSLYX2QmryAJzG3pOOqr9jJDf2sXwMNUhvOItWZ5sFw8BJCPdx/JVnG+GlHkeLVd6JOkEGpe
+UBdb8mDBjgK4U4tAPtINj1g8MDeOscBAhYnAPFla7B28xfApdtdNLRszXXoy4fd7dyP9grbolft
/ye7nHKozzbRgo+8P2elDDYZG6p1VfLiC2gM7TvoUoZLHnXFF8lbFC37sb8wQjTTKUJQogY9Jjlb
Nvh8hkKeqTOr0+khAwlZjKWThM7Wqogr9sR6mVyl38m7IfMCE2E4r9vXeFnmC2nF0c6xt5YrxPAX
dRgV6K4OBRu7/ewO2T7ozUCECuipBiwsUz2enaTqX7qVNzryxTREB8GpMV9QM657zTBpmGtqQpW0
hrgCSlmoWYxQMItd+YjMdHgNeu9EZny7YCiKAXKvsxZTBlBBKyAEc0e9vqVeI0d1myzH/u72ukV0
JFeLBBESaAF8eA3T2/b28o3GtS7q/eBAfZwUWNA5QeZlflfTQIYYdAIypKMDdnfsIS25GXSWrejH
7iGZok3X8/hCpt4MoHfM27+oj0y3QTfb74O6cWoOVi//Iv//66CkB1oMbA/4aL0IECf1x0uYxoB6
1ELazQ/VxgcjxWrzsYy66qnMor8tvepq/DZZBFhMnkAnaM9N7/cm9d6cEbESp1tTZqg4s/K4WYXG
LnJ0ZfFoB9M9WjHVGQ9/bNl+WS5k7jUPgISwpVtwdg2YpTaQlW6PIIIb9lJALCf0A3FBfNleGQBM
fJkaCGmoqml/BA3fCQt420UFODf4CSAUWtg/oLzDv3rMZ8sM6bZ5ysHQtI9++TalnABY6qX7NiVK
yo8x7t2kE/KrUbEB1Iw4U6jBW0DnQH4tBa5JZ1Lb/uhX2RNoYkMQli7HruAb0gaLEFY5eT4oLhoQ
J6+p2fYthMKhyElKYaQZVhfMP73bSVrMQwADL+MsxVrwFJSQDV7gxInw/llAqmM++dj1X3xMAH72
w5TYm7i3+xWf/GiXhKH66kPOupdV/SysKj3lYIhejND1+EpuSZIZO3AEQ2fT8Rc1G8K7NGPRlqNY
cYXCZGedyBr/6zqf+pVd5dD9oLbqnB60Io6zHiEqBF1Qb1rbpr8FlumvyFXxjnjrAbrqLnT2br+Z
yD651uxPFPdkcjVgZIQdb9V4R3YyUef/av80P+7xD5/n9/npc4aE6HifWzJ3E6KqbWMZnoMb8p/D
ACJbxfpLX2bgfW9kgNRFmf5obT/K1sC2I/7T9iAZ0QNmH3tKIfSS+lCFSfGU/vdUN8v7dPPwFJS+
3lhAIVyrITiVq+8iUS9DK8g3ZCPthB7Mp2eZmwt7YODFxqvUdmJrh9SoOePGZJA7C1cE/ckHy/yX
pLHfXsBp/eY2w8i0W9hV/QmsIaD++8dt6sZ/zfa7Gw2vohj/Yg93vz1hYwwFpktXu9Cktxv/mojE
uQLtKVE/jBu9Mo95B2YL8hSO3d15nh2AK5FhU6L92ykB1SFvwXVLPspwvUUrgKZjyLHMPvoKYF92
P1zBXM3uuYymI2gj7smbph1DPLfsOTlkinE/+kCtOJFR3OXQwXw2a6QkIj+KT9QE1d+2Lbrk0YAi
3WOh7JXSNa5ZbjNUPYlqQc1psuw7kDGbc28+cgBhxrK8o16akkNw40RNPaXKwclHU5ag18n7uDu5
cQRaFCNEsIIvGcVN9EG0BWDikIM7Uiylj+sJmnhJvKGmlXF5YCY0i4aGl08x8kaPTj6HUsihbUD5
fBsuRGMuQ79fW50NlcI4Da9jg1I1ptVCazmAdsLvADTuB7A//NtDBt2hHfGq/+QB5BTC4jrl8Yc5
fOzfV2NiQx8ea5aCrYHEQUjFsx0cJ027P6TGhoj0Z9vcD1J9kOw3LVhg3dKwtm7jICvBwGqKPFhz
9KmJlMncJIQNYWq4dGfTDVPzPojQOuT1bqIWub4PZChHOPIYpdQpqy59nh0gP+g/AhrsP/qMPaOM
qz2BJNaHZHkTrBHfHtfU2flGeFIIWXW6k0xlmZ8rP2dgpcXoLHHTNUrq2w0ND0xhYSfa/phH60GQ
0tgC3p/ck8kMBiyqQPy8pU8wDkF/4NADXlAvzcGQgytNNlzJJGsDFUTSz+7oI0Bdu9m7zDMBAPnn
E4H0B6pfxgNZOrOA6tP0I0qTYUcBOAGC3O3U9PUcwJOJ3Z3xor1SJ91kyMZC9D3lV7rBeNah7OP3
4aKo6xX3GOibyyzYJXgPALsb7LqwKZ5clpZPBdZJ9piNl7ixcY+7zFm6jIs76gRCerqzQZSwpAHv
w/G8KkDiqvx14FXp2bYfCTTB8BJaAdI7gX0HfPdZg6RyK8fkB2hwv3s99H1ANBLuCg41Rj/PrVcM
pH4aqGojWLkpQDPlyjBTtnM1BN8yGnWHtLiloRfiirywu4jqNt8EYC2QkEH62meJDbbTHBmMXCtJ
aSkXbQeyln2w/+6PnOGJhS3vdyhdHgFhzYBU0JG/TzHA2k/qpZ0goXHr+BAsbCkS6EuwapYJnuHD
UIFLQ0ZXqHhFV89ClgXL43A7QMb2Co4AxPw9lH7JIDySB4tS637sv0/KddNlHnJP04f/inzppUtX
swO3ekrypTloSrdpodmnr9AMDMHbHurd0YCiN72zw3PJg4xf3O2o2TJzxcEK+yXBzgPLln+70ati
cKGgHRbdH90aPRsBmd/d9D5mno3sdFGjd8TtojRbP4BRecgkgBMQJtt2U5YdoAuWHwrLcLYKKIQL
lxVg7JUVPPYRQtcNc6tvLOHfEi7rX00KvbvMH/nCHgGBbnn1qw+bb8rg5beiKVNI42T+o2L4MdcG
zy8QqHi7SmONH6/iOUm6Rh6sBf3xa2Obb6wxUJqWB2C2iCPmgxnakDOtzJ9sNEhTcASxBYmNMFjn
iL09QiSm2rtI2UCYx3UeyRaLr510hgdp4XUQupAdbidwYd38IX0FSKMwsUptrfY6H16GboJoaeXc
u2r09rZerHrAbmysTKVIY0/igmT7CLTr78ZZPJ6MtvZM185+FEHwV5WZRxMsJ7cT37NmS/jPyW8+
VRqq56RrXmmNTKtlWiirAWLzIjJ3ZJdhcOF2AOxDPn3rY8gO3MK7FAbWdodB7Nzx4g1VHij5XMdQ
qoBUhLVKkGeE5Fw6ne1ImEtycMPnrGucJS9RrN6KOF+KyYw3U+I6ZwOI2/lghYwfQ+GshyJCeIs6
yEVCbmlZ4ke2IduA+r+V6SYxhOl6cRkk6EI6Nxs3VSnw/TWVgQCkUHssGtVXsOf6kKh0jX2vm4xt
mnD0X2qQ1xzcAOp9XGtHW8XkL3sBCv/JN0owYdW/amUbr/okyOq3Ewv8uJmAIIhrIbtYWrn13ARd
t+K9cC7SgrZA1ibFHgkDMDpEU7iuGVQRUisql3kN8p1Yy9OV+qwPgPYGkAdt00LSLx1Na/2ffciR
DmkKthOuvW+T0RkvvpdlF2K7ZR9pyzlUfLpnxnQkGbIsZepe99EOk/pahrtFb07f+/7bOPChgOV+
dF5byDIsQHzEH7kdBRsVAGMjQWN4YmmYrPtGWM+V0X8vqhFq5gl48LCq+wm6Z3sx6kEG+2cQwLfj
CQU9KZg1DfN5Gsd5EGRV50FthYAW4CZGNGSHpHGNZT7JdImYU3aIoxEk7dTTRal6O6WuKTMRQHGL
aW+PSKCVuqyyMlAInlgQXocWWHIMIzBoGIVoHwwnrZdVLfirKuTFd1HrtRjk90EE3S+UTP3NAzd4
9nMbPMzB6Fwy38yg+yT4Ht9sfcqUzdbCCfxHloqXJIq3k84f0UFWKgS2hqNunNq5jXRx5o57izJQ
H3zeu3nA1Z5anQnF+U6F05YgQdUInfKhRURvRghp+BAoWf5sEx4YKEiUmpzJb3wfS6gjmo/8/uN8
bos1epB1R/BvoDzF9I3VLcIyOOYTWNKBudFBmtIBKLByPVCVaXS0PtCgCNpO65ttSsOzZbw22Hbv
kyCssUs2jRHfYbyam6MsvIuSRYrK3SREuADESYk+UAeY7KKF7ZZ8+8Ebq+VVq/LhdHN2fU3sndWP
H9wg5J6sR7dowQX+AoKY8CSq2rUXHeIBu9COXmrGorMS2LesAL/feDYYyGYX1FxNizSJDDxdVLEC
ngiiBrfn08jyGmTWa3owdWR3VO+cy7wrVlI7U0+UIwO3MAUAgqmYnT89/Gj2gtkWyBZRlq7ZDj1N
jxizEnWZdGoS8eGti4zSSh2g+oDN0ENIA++DHx+siq/I0U0slAfZtW/vmCNn2zyDreq7FjJtDl8U
dQG5Ccty7pNsau7cpMt3pe2qywQhSGjEpc23EXKPvhEbvwLZ3HkV8187vxiXNKjw0uZO5haYR8Je
XWxMOQ8qTO9ETwSn7O4QI/LmQRFwbfdhqtYMCn2LQlcqeLpSgQ712CwRtApPtiMt4Gr01h5cGxz0
Vyg9ACHjmx92TWAuEXUDvDlCPov3wWaVyC300SBvjHTOBZjh8VJksjkxDwr1ghUexHdAgWImrdpX
oXmllqdNdAbekvyu93R5gh5Kk1BHacTZxqwBv/OjtnybJczzbsV6RFITK4iSdelgozlmDISEt0sh
t4RPAwTNHc02qvQuSlNxFiBVWAeBTNb0i6r0z8pMykcoubEjtdoo7E5l04P3D310CBtTrj0gLtZp
Fb7ZULl6jSojmH+LqKotT/VkX8iffoogjxfrmMtmfZtIRuLehmzxieZBcBj0G8pPEWQCpUqt+a+s
LPlbyNS/dweId4sIrPVkF57rL63WYoc2LscvLOXbTgXWt1xaULIuW7Ultwwp9NzCxr6dBrb/T9NO
zAC/pQQNF01bRLLc2wQLbI3evkPVYLQu3KnbEAsZNVPE1j80uW4SZZnZNtH61htJBCXM8u8Yr4Uv
AzSF9iLDX0lNhyNaXnkBChF0b+pqjkheA5eom2YK7KHQNP3URMogOWV1l83NWEnzFNfGr3kmZDzO
aVx+p1YsXPc8dOazP03Tl64U3cWAjhj1ccvm920enqlvBHLxvlU2OANwRTBqNFcssO4iEKx8SYzJ
AKZIbaivGJj14IEwkMb1bt8+qi5ZUl89xcmTV/xd487byhRY9z4qh0dZlBloufLh4GlyJ8CG7buU
OTW0dMAXNbugmqaxXfdKrbTMGTCAibWh5mABw11m4ZlaNKjEAn2BAMFwoCZN6Qf91c/SJ6VpT/Kh
zR4MHbUta+5sscAYIHfD692I2v0zuSApw8/QoNjdBnSFMLcoBACCQk9Ch75IxDxJXDTDzgZ0eQGG
iRCp7NpbpE0INHPtOMaCGS6HyJYIV04/Rfd1XkX3qJbM7xLIGy1M8mkYyuzKuj9TLx3IWe3LMPbu
Z6esxcOlxT0wz5uFYEoy3Sy+uw26XavUl7FSUNiGWemuUHAFDEkYm+zg4st5XwsUMgFam9of3v5j
ovJ17yMIXnfmNu3z4c5DtdBjzN2/eDoVP0szRObAr74UoEv7k0PW+l9CVdWzA168w12tsOnSM+TY
LD344JFZJB407Usrrk9+btgvTGymqEhe6mZszmMSA6etzX0p+TYDcHyDZJT9chv01sRqPUUka5qq
w/xmHFmI30jCK5T3QR7pw6GPAHjjg4LKLzpa/W6lM8i8+2dseBJ7DFdkCRnDOierqm2Ul1DDc50Q
sq65WLuCpV9EgaVg0sXdXxViVQZznL8F0li1r9JvboegRg58NnbaPbaHWH7vrbpFsZ0eHkHsZh4+
BWb7BSmPYZ3mWO23GgvhaXyEaB28Lv3+TC3fBJvC1GViaSkL+A7d2wfyrTeOUS7fuBUQU3ro+/gw
GMuNGYLBNAGFNWIBKIQfdI1KboNWBT+QR+TtA3BFYS8w+Mx87eUT9UfgdlsxO5wONDDXAzsqbpnG
pyZP1N7XZRVNF5RnV59RM/Yi/E6j4WhN0NoGCwf4GZtKHsmNPCYjrrZdD7LYHcBH/TJwiwYZT2XM
tQFRnlaLxDLlvTUE9RnYFwNoVqROPVlXuD9rLU76zwg7zsIrCAHBYZ47P30RiAO9nPo2Cc+QQdt2
HG/6ZcviYQMmvXZ1W+rpAZ7MuwOZJGj6NmZgAySN8KhIvfE1yusdiHeMX5ZrHSFcOn0TYBZY+qj3
v4A3y7hze3O4Q3kpUJt6kO+ibjE1m9008uoyRU65yFTJT7muSs0SwKMlJIHm1rvdFW4pVoUs9qUN
LsUbyQxgodD1MXof7KpmuaeOHLfXusod5PhZBCXX3lSnBgxpL/3ftbT6l5iNMThywYoWNqH9IsD/
tUktOW7ICaytb2OY1zgv1k8nzu9kUybXvrH5IytsAONzE/RVbZo85qJqj3jifKPOifP6BIrqUzl6
+dFWWb6CMi4EFnUz7PEGXNApHSIjxSNM96gxQ48P4U4t1OOtyTi4PwCJy6+O8ptzDvzoohtC8ytv
R2NVNazcUTNDxgLqmPJLZuktGHC2Cw5mmK9R2ozAVpjBzudBekDVqbfEcmjRZ0I8T0XMT6ahQhDo
AgYAIdluZVRBvK90U7sJ7WbGDT8hXglNtLhFMgworBWobPiemu9ulp4NYDFwoxGoYGp/oLIDDFt1
9T30EFPXEfPUbCWQVn1wHsOyOqIizlu9eyAlgRKAVMqlpz2iDpTy5AFNoup73LzNQR4GFOfARQSO
ZDyQzIcOybT11KAGZKwa6wGl9NZDLsJNiyjlhTyKJLWBOAjHBaJT4Nn1U29a4GmjduTs2KjJFqoF
5gpDaUSr50Q4sl07lZyKZe0Zm3FwvzFoau0y0DEtOs0M405RfaAmRGrsL24v3prxqJJNglLl1dgI
764uIRhGe3UPf/WdqGSyoo089VKTdus3Z6eT0QFBnXRBWa3O6UAVnJbDJmkDAyDlot8Lxw4OJlBb
c3Ysi0DJNSLDSgPITqmzVo3JVgEDNM90G/B5TkSKoEq4yjiWPSwH0I0XQ3YfZnijjZN/baISJmAI
DiMLXm+mIfUgieAUchl3eZ8ufV6IVWp02WZu1/GkOcsTeze3rQgv36YqzzRFVXjZvRp77A/1YODt
5vlzlNiCpG7c58mhiGV2xGrn7TAFKcA+n9u8qodD0R7ITiO6KLRBo2oS1Yx99jXYfBoiCAb7qKW0
I4MtyObqDvz7q2UJUNT6RgNCZwijI40KpB1PisfJVe7TKACTUcmlF4b7RBbbmHagj+jvhTYNttks
0rr3D+RRIiOxagWU0Fqj9bCiQqmkaMAhRUM5pGT3KMYKF9RESax1/l+u5NtNf58A4tIiCx/2uYtK
6akpDp0+JKONdq94AczQVBzojLorpx9BTmyP4G18HxOTO/WTZz3V4PP5fEr9Rjs06/9h7ct65OaR
Lf9Ko59HGG0kpcHcech9r8paXX4Rqly2dmpff/0chuqzyv7c3bjABQxBDAaprHRKIiPinAMprXBr
J368It3wfarQYTl+Jyuz1LtzgwL8M0uSeJXopnXsefa98uLmZHTNx8GP7OZENu6AX4/ZyZE6R+XR
gK0BcbSfLtTTA0EHSmfwqqXadU5Tja0IjvpQvFQ/keU20gxkojQVHbQaFJXKi1rkSgPHoJ4GThmt
v+aap/91LrL/vOI8l/nXFWlmU0rrCCw2Hp94GBUxkLdUwev8bGK7Yz5GNR4rcy+WE5+b1IuEeJCY
5dlmWnfuzcrb49V2qM0IFTtkm04dFKjsI8M4kI0OkufAM6sDYAYgKX0OauwgwNtVieFRQ/m9E2nP
eV1kb9Jynh38EN5ABT2doJ50OvmlS/d68QSpjIPqlmrkf5jif9wHEmBAeYG/e80axk5Fz+0FET2k
QRJsSujUTuwQloCyS57r7FLjT34ynYdwNK3nPw3yHLOc2CH+PqiPcuvZt+zw1EmAL5tU62/pUIci
gVbmcraMCMTd8lAtyONAib7qis1S5sbWCLFH5Z0xfBqaNEvNKzJvmrI1wNWh9yoooa6gYnq3hRcY
29gDESzZbGQoF2UtJKhBZb5uganfe6JKngZt3MrCRFGrsutW7M72zs8+7AKMbfsC9XVPLMMe8qd9
9v/VnhXAr1H2akp8qewVKC+hyTxMybICtLWnxi0f5vxZ0prFtmVOv5zzZx1SmIjChs5mToo1tv+S
+HZ/JNNkD5aZB0QZ5dxGzYtPgZU/zJdu8MDZFkUwLOdpSq/9PDV1DEYyTU0T6aByvm24uRwNIAQr
PiIwmKAk5ZLknC+1skqBA+i9y9SDJ9SwB67lMVU28itNDwqKqCDZ0gzTWJrg5ywd2H0AaFKT/jxg
eTrNNJvmOYsw3uJ9I47UiTqwu4glzakFjH/VpwIrbrWQmVYeePHlg43UrDI54JneZckAqi7VpOUK
kz5ybZ0XH8nGHRAcoCj8hjonNzUvRyp8M9uk+WOeVhucz9PSIFdDMCvqqhj7KCyDaNoWjNbUSYf6
57Reha3CkGNV1dca2+c1Vna0nnF81EFQk9Yz1ORO2wGIhNTE3KReYNlwv8Qnx8eupwWCeOv146tb
Y0vkC709gVAcazxqC2WkMzqEnoREbFxuaagHlnW8NtQQas8zeBkI/q22vPvNPs386SJD4oYL4chu
gxBHu++Ff2/arf5VQIjV9Vj4LW2idln2kXOB4G99Ao0H4IRD5r4axZkcGFSJl5kAp3zR5/lZQkdk
RR18a0Fj6g3KzsWKF114dgM/vQQjag+Q2gq/cfOhzY3x1QIofQUdW6mWzd4WKWLEHioId+KdO3xN
dbtahLHl30rJ7Qt1YAsAbIXq0ACxmzpyDfzLngkcRV8chBGAWpGpEqi+6u7I1tUMVXZDO9wViAxu
LF/rbrwkMG+MUr9WalEbIZVEra7Wgo0GxnwoAkPk0RfCPCCqsidQywx0oSbUndkB5OdTJ/mTnQ4D
UksHFvLd73Y1LdihtUNm1LtP/spOF4hHLTgCkDN1/jYc6F3kj/Vu+ngz3obcUBIpj2OebOdpTdTU
nyOnWxZa1Z85R0KnR03+TevhdQ2gWXhXxS7KfjMoNvSlK5eGbeTPoioB4+vK5KvjoAqg6+Q3NwZ5
kuTNj8aWqzhOBfRD75AMirBLSapl7lreD6TOUMadxG99+A6MXvFoN82wDvBoPBW6zI4Gsqub0bGx
qAT5wMJPnfqbZfpLbUzSH+DgfmrYYD+7Wo/gPiLvF67p+j6zAd0X2JNdI+m0y67Wja+D3e47biQ/
dDEemsEtvqJoEwJdYD8UTbUIuna8100ZbT27iA+FqOIb2wn8leG23VdU0m+HPE6+60PwpUmi4ant
+gG7T0OeXKOxT7izs7VoRfYsGoQDlatVj/tQOMGxKEO2zP2oAQU2q46hY4z3dWXcg6eDfYVGM9Sc
PLs+QT8svwNN2xvZ8ccgKtMW3VmCtu5aVgEKqUNnpbkA14EA079oqQzPhRFgs29Z7VvJ1jwK5TcU
10AmSzmYFR+2wFAG68iM5S3AL/I28wDwQsAhR7yepbcGtNecRZ7iE4/JDZmA4dKQme5cK1j0Wrbz
tTradKroA//V2tV0knCBsHF3sNR7b+rwgBYYveyWWgH3snNqBud5UJLhrT8EIUg8f04kkTBe4WaK
NhqViGBB/TEx+YjAqBapU34jsrdR8XHmcTMc63QhmaJ8m4jfpiP50OFTO+/98Vih1rUxnAMkbBaM
g8UjS6zLVLMwQhoDwYFoQzUOvjSrMwAaT9RJJh4YZ9NqP/wrVLgjTeazo1Y6bEl0FHZWfslC27gz
ETQ7/cHeFvKzPTLrLyypPvwLFAAtib0Cv5svrheZd70PNNUUyZJeW33wuyIJchIc3KBUk0BQtRT8
C3VZg3vCs2/xxWSPLSSZdjUg3Jt6sIwvIx68fiOCN7zCQJ9SxdppaNh4A5VqB0QZACSrkcjpZo+9
GlllCAz5PJ9GkgPzAAKjkRYqKm6aCKLj4q+RdE1doESRRrLA0b9UKD4iB6z0gL3w16lf2neoEI82
+M9wT10cgm8Y4tU7q7Jy5AUCC2rhjQ49agv0qpYZf4N00WbIxegDkxiswdFlfItsIAtRMRs9sVHv
Vq7ZmTdZ52vbdmzrAy/q4YQ8O8THRVbcFXjMA57XyhcsIx68GMW9i+BubEowhuUiV6oi9kul6XL5
p882NtbfPpuf658+W6hpENlV2C+CbgV9lS4rK6gPEzhLNVE1Xx8I9lWZ2h1wJNU+7+K4WyCyCgo5
Ctc5pSjWVgjGgMnIkbZdO32gLZDGlti11mLTQ8xsGfQevnUyVlmId7TPTqNS8erVQTa62FQ+xM5F
3m+tXsiDhpKQc8eb/kxndGiiDAxlHueruaMovLew0r1FWop+Y0W+tXdEHtw5g4K0DaD6ReXJCRDP
/Jk8Btsykd+0HoH+6ZbQY/cPPR4l1pzW/xTjn07JaYQTpQBEFLJN1wfY9oONbkBwlwkHGBQvWReq
rLiyqnph1KgMbFEW9MAZSqTtePxCbp4OmlOW54jAtdhrhGFdX2rl1vrA8qnhf3LrcedvJUoRIWMl
mscyTbeAciOvhztvY7Jg3Kaq2SX5MoJuyHMsC/0Qmxyy49qov+is/z5ErnOLRHN/AzZtINaVv2W4
fFk1ApkrNW3ayC35D5H4mDZD3Hg3pkC2g1obDLsbBzVjS2QXwz1tbamZ61G0nza+qheIjfBTE7HM
cB8VOjLRBdClDhWu+iFrF4bRsrUrXf3EqNoVL4mWbwDPuP24ItRpjn6NOE0ymvUJIBPQS6Qgqj5B
oNMzN34OUHkm+m5D/XTQRPga8dzc9tJsgGHBIZR+e86qIgOUP2FgkHF4vyBjmFUfPhZvmmVeVcj+
Km/qaITfg/8SSgtxjuQttNabc9N5KCaEvtSyziDR2MWo5kfqHqdYedUbML7VCwehyX5BxlL10JmD
Spl9Voib2Z4bJqg/pt7GWhk5Cg17rAwYXuPHim403ELBuY5t3HN0Gjj3uZVEUDhD3JwOyFElHUK6
f7Vr8AtJ8PqT5dNIao9xaECzfElzzWMgJIRQvDqYqbDWdp/w5AJ6sHqjgwv8khueddabR0OVe9GB
zHQ2Bp215NEg1yFWKgJ7EM85jX66JJeYbIMrS+j3BPZ6nqEM9UfsTgLQ9DmNXGhQJTu46kBnfsxq
CSYFDiP2c+6arPVY2ijfVV5M2FA6r4Yd+ZDJZtlfo2nKuU0+1MyylNnLuYcbIlsZHIKSZYeEUSfD
j0OEaGQJvDzaSe8UIBzyv0+2hHrInZUi27Sp9oMikJ+ClHEYQuUnAHl6jWr2E/aOn6OZvwU3abDD
/Ect1J5QBW2dTQ38gJ0VDFCKH6JzMSQS3EuNdgUIzVwWdWAixpP4CzBGyvfej9coUpSo/QghXMO8
4HsTFW+Zz+sv5YC8vcYD/Q4LHgfck5WO/8cs3uOl1YIFpwSaX8Rrjpcr7gcm8V1E3XCaTjWr0Q5G
iTWVjAsgiVQPHXiHyqwBtHg9doN1aAK0BzqMFxReXiHWWd47Y+6eABYsl2TXGpAvZmVQ3MSeNd66
rMf6RQ0IwBWAjFHGjjbwxQ9OBjndTpePfjaWix6MfCc6DJ2WnnR1mG3UbLqmWrLE3GQjCsI7WZ0r
7mePLqpg7yrHW+pmGaCuZVVymTyyvs4eEXlFeWPe3JGjnyUXVEk5N9Qqo/K9l8UwTQK9OtCqJgHu
QzVnpja0eBB1e2omIxtXqAWyt9SsnRzpQQS4N9QcQq/Cbqx0Vpa6KLhCwz2yG9aSepGJ1w5FBnoL
6nV4G57rGitU6tV7s7xByOBKnVi6houcDfou1TRrBNtyXAKQUR5qLA4QSkpj74zflnemM63Lv4Av
u9uZRsbGhVl4LQLwA5jgjRQbwxTKzOqMDj5UAQ5eiMPc/JPfPIxGkAsNm5v//anmS/421W+fYL7G
b37UIaqu2bfGvRdAZFmDSki2oNP5AOIPtsqsvF9AKCE5zh0iBCV9kaV/DaH23O2oGecmnf1+gaRG
RtIQYDn899MExc8PRlehTzIZ56uSkZeFnS24bVzHJsTeTX2IeQg1Jxc6pSF5Hj1DebPYa1aY3daQ
hmRIBZ2kYuykQz4wVIFoXr4cTOvD1tFZFG80iBqdB3UHoDa6qTZlEwMr8XMsjcgiVMv1wjzP9lEH
dntM8CSiq84dA+h1Ot7FF+kEWJk3QcvXcR66y+mKPydGlArAbXB4d3TtpJHYJRdGtJqmosFB85KI
LriZpkoaI18HoVZMLq7mXiyQEG3BMNEceKM3h+lMJO3H2R9s5NI7tkhwY2McHeTPs9nG1TTzrNQx
2wqwhC4jG3c86N3cu7wV4KYKwKROTY/F7l1jQkK7i82bQHkUkFfbBTVrl9RZ2I57lyHekhadfp4G
dQ2UAgHiQeQLJaKyqeSNY1kX0KQU7/nILhrX83e7EZdA4ETC4nhRdRJhAm4mV/f2ouwfqSCdytB9
VYuOSMBkn03kQfa0GG+AMl/oAzYECYtuQaBnX6MwEhc8kNbUooM2gs05ser3dvBjZPpqVOTlblEt
He6BxUCk/rFMbLWfL/hL/fMsjowPG521ic1fgmBIFnqWipep19/qhnsfN018ZYzFV/Be81NVj0cy
QRwivtYoxL/x8CyDal7vL8mtba8ByJhuyYsOdVntYivrztTqwyi+ljJ7zoQEk4aamUx9Bc4Krpn+
fra1mVUunUiPt+RCHUmTAnSRAcRDNpozKCAn6td2vJqv6ovG2sY9GKjn+XwrMffC6FGvZTj4wFE2
Okeb11caRn8S6iIKKJXmn2Y3CtDwRtNHmP+EGDvKDuxfl9kkvfK2d0Vwmj9ZI7xwYYAmEZhUfGHk
W/HSW2gaF5/+qsL0UEZqgq6KXOjgjuAAqYzKmP4qmlS0LkT30rRZzpfVa+nstAJ16/Nf2patdtCd
7sv8xSFACt7/JtnPn66XzL3J/Beaa/o/dPtcRV2Hm6k55vYBDBudAtN0e2FCJEHL0v41quoHM0nj
hwiSjQeh66jQVXbo2VlaVl9GrMNR/OlUmxpURnsnze3HBkR35KRz01jWXC/PocW0lcaydNFAgO++
7Y2nrh7kuVMtnrvjBrUiYE4uXOO+5H1564D0qnZi455MrQFqLz/1wyPZ+tbPd2mY6ctpADP9+97Y
eE1jgIkTJXpYV7fRniYHJ258QFTEWFCTBrj4sWjc6K9kakeEEpO+Lbc0OdAm6Smy5HfqpI+rhcYR
KVz/Zrp6bXWoNgv5miZzRNxddDu/kD8d3Ch6zWJhnKjVY3m49YTZgk4Ef9Co9f4VlSor6iRTBonM
hV16/YGa8ZhbOxEiWEcu9BE6IOP08Z4MmoDGi1uM+o4+AGg99IPf9NhKYk/Vhc96aLXX0RbNbT52
717nul8g7T6soQg47PwezaDRViDdQo1m5LqnvEyhwAcE9RfwFNqgxE3rY96GKF0zr5O5hQJfUxTg
C0GMZvmx4waF2m6q05tr82OkPo6tzBefCvWsqIKYuGHdafjYue89U/7a1+VbUzXZQ44k266pIPGD
KK37oBwotY014JtdfdUQ5HyLGAog487+EVvJTZ0M5ksT1QP0QE155VbYbp3C7A9ewWPEKWIdrIF2
/xAPUMaVEOj8poZDo9T+EWK4SBEMxk/U23hWgp9GogOSoHDkoaOB2cKIAT5Lgv4JGhXgcoZ9dusU
+jxxBdKICKhNbhzYe3IDOuJjtkG5zbOF0TePiA4geTyA5hvwDm2RDu+pCFBd6prPkB0uUJRopLuq
r+OnorVPIjeCN+B5kmWO8uhLI0z9nBkDUmvWEL79HNklEKOgkRn3UbZtWfpKiyIkiHyZPNGZ9Hk8
nXV/sP3Jz9cNHc/NPPmUZ9O4NRzBDLb7lNWbcmxsuNfYyPeUXpt6BbJka6YVgJn8zNGRM82SFNWO
7H2ULOSIxO4lb/N8y0E/8Gym+cRnxRPHWMeWU+5RhQRx3iSb+KywloY9qkGgbbrak/J3ECcDSg1l
CmzIwKNs5p25VrXzy4C74MEugvhftLtl1Cy8sPGObgzZEZTKxNklHRkSLka3og7kCbNLCA1BaxWN
/Qo1VN5xdvMGFmwGPxHL3gaas0OhxrFJ2/Yh6Ey5BktZv5maI4jYbF7iI5mifWg6YwSBa3KiTjp0
AoRhAHVdqUWz9bHxMZttdB+z+Zbmb9pG1oh4OWa8IM4syA+dOscoL9Sq9KTaRW5aLqlJBwR5Qczp
Vxe7cFGwqTwqEIgtbSUlQrY/zDF5qAG/zvGnq1gFtF/zFtyTwWDn91psHImbwYM66S4G1mrdq5sC
Gn2hikV3NwVEu+/tbjzqEH9d4+EojkHlB8vaGe1TFWfWkw669Im2rpHZASyU+cpH1dwXcvOSwj4Z
ur91zKwFqJ6/0R1TVRCuKBCzuNa6Xh9rv3VWuh+Hb016zgrL/drGoF0d6zE86Gki79VA6i/jDBo6
JsqFrDDm+zjBPLwy+buPgE8Q1N0bsqXdsrXd4DZ2DANiriNYRq1shIhy/OHLoMjSQI5RrgwkT1sw
9IL7w9ZXPZ1Z2Kp2snEQLsDZ1KvOrOCV1T1U3B3AhNQBpJiNv61Q0LtltY2kbIMnUY1lBPj9xbh1
8Zy5FgKpdcWXNv1nBPWwqjiCrvR/mQRtdIWynNLgumWuzr4m4NqFmGL31Rx7fdnEUQctPb/b1bzV
djoynTcdIOFL5OXGl6LvT8Sh7Uqwd4ZZ91UvEshBAn+hdVH6IAG9B3QbZ36ZQzYUj+QHLWo+bHMv
nUldr9adLMEMZONBCYhGeqCP7PEkOfGifJ0+sfpTeA6yL/JIg2YHxYLo0U3zU5Zp7kMEwqcDnijq
LuyGr8qe6HhbmEFgH7gAVcqv9hGJjEVmVMUOj7/+jAV/fx4Z76APbWfb2MzDRaH30bCgHhGE46Iu
WLDNugG6Zhp0EBxXBbVUc7aJOBl2qG0rr606VCDWR/YCNmpSx2zLKlFtCs9sl1TlRvVu2ANfhc29
PdW3zXZNRONWR+3wIiGa1lnZyrXKK3Jr1Vo2eHr4mmHeyJhp61Cd+Xz4OCPbn3pRWAr6HNRKbiP8
eg4OUgebahT5Y1nKdwtRxvewqDYIxHVfjdSLV6ifGi6N4yCyZ2TVRiaCL005agvPSY2TQ4wIFCim
NkNEDusc/0AmOggVRaYzpCmg5ZqPEKJF8eomEg3QygpwR0VcZAMBAPRvLH5GICe7uOrxKxvzxRxr
fRfZDI/kXOvjva1reEsUMTTQ28q3IaZjRO8e7grH5Ow1d4NoZTCWXtxYd47BmFXrvpENsN7Ai0PN
892u0h9D1tYPThDWW8/L0r2fMiilqcnIY7SguB5W7BWh/WjliVGuhO4MO1AIUo06HVwpi7UnmLmm
Zgfw3h3/cLAttuVpinLxob4fpQdofxyme+Q0ADCEwsMVyiAftkKcNS/ay4Cv/6RZ4Vl41arOUaXi
hQz0FUoWO+0e0TV8C13o5yvC/sdIXe2Q6zXxCoPKE4gUy2uAYMxkoyZ1oLq93llLTYAAobVb8xEw
8PZgm7nipnYQPiwhDTE3OQgU8b1a58jyUSHtcHcZK4ZxSLU+8ar07wWrk1M7xN6SGL35X/Yms5JT
Zil5JkTg1+DyTSBKmC9w2xpv4NtoUPNvJrei4QO4XvAfkbCwvdedEoRD6lE7BB++bQBGY8tsgrvA
AHl14yGRhb3h+NXWoczTN8Mz5GI+7FSIAY7MyU7+o4y8ta+NwBjUdbyzuzDYIMmBvJ4z4rmIXDnY
bQAKiZNkZ8Rp/YU8gjq0txHE+RZYbKXLiXq+1vR++8c2Ec8jXwaUDHPcnclBDRfwCupn9JU25ecm
9SLi3+3p+y/C7m+9v42dnVs1VeFozXb0x0M3IOkKKfTi2CMCsJGlYd1LlIRB5liO75l3k/ed990a
ix8Wc5zHJjGws/R774Qq8HIa06S5tpYDkEp0v+mDXW4jLcgQe1JroEYteDp1SNzRWur664yZnnHV
Ocgk9mkBcR8byOuOpxUEiofmA4k9+0GTAWvzNn209UrH77QrwU2TWpuEobg4jIv8DBC8XKPsqXgq
hfGNoI0a/4bHVvw+j9HDMVhpHntpOP4zCbWGCuNiMzfdqi82kEcONonw/RMbAL1i/TNVv2dZC2m6
wBsuju10J7PBRiYsPOO1iicHq7/Xe2OBbEGBChHcEhlWmAgL2/mJZGhS1WSqSb1WC2wn9WKvaD5S
75/GxjxA5iKVIFDV5AXLBKwrIUBrFr1zLBodS01l70oOwoChfikaJ7N+NLFw7qBHuwLDrZ9eA18B
GJrwBKZuZn+TwBCvQKth32g5VP8GTcSPfpKVayhJjWdAvpIDz2O+HfPMurWinC1bxoOX1pR3aZLZ
PwDsR32j27wHxV/DRdCgfKONTRD5410BfgQXoRg3PbG69VA90D/R7U9205Z8K/JyUh9yBzO9Bbb7
KCWEkWZBojQP6i1rApDhjhAkmjuM3Ibgh3YLBhswUeWo2kdwZVGwsDtSsx6yjyZBD/F2+Nw7/Nqk
3kgHPOxfjs1G1OgUMl2B2vbEKiH3rlpgoRoRimxOkQZnatNBuXjZKPdRLMKTgcUn8RlETffdY1lw
y7vevtPH+EJkCJbsrC3KRqMNeQ3p+B0oPf8Wa9vJi8zmYMGrT+ClVq4/5wJ/xeQlq5xvGqey1ohQ
okC4L/Xn0AI3HO5r7yqDCnzcePifgZFBDsprAwRdOus8olQc4oiVdVdnVb3MDNl/iVzrtXVF/N0s
agxXeSiWFNgq6fE7dyG02vtMhyCbj3var8CN0g1Ik7RGePYM7TXRPHtaULaxkZ6yKHilZRptEByg
XBeO1cYHWqy5Nn6DAMPna2LzIl6vpveSs1biVaGYv8he9w2gHcpud85ydiU7ZDoTvBjcYgHC3nEL
0Ez6LCAvLg0neEs9wKAFuNguURJ0FwcAapQa1MFbBGkApoN7wxSht/11ZGyE461MrWeJlc0ZFEzy
jFWvPGMHEu1Yrz05VhgerSjc+GZa3CdJ1N7yWKCgpYMyaI+Yy7L0dH1HvVrL6pPvO1+nXn3g7xXA
H0csjrBr4bYGyUtEyMiXDiCu27BOajfUCguXr/75j//9//7vt/7/+N+zW5SR+pn8h2zS2yyUdfVf
/+T6P/+RT+b9+3/903Ydy2HMBocFc8E+wrmD/m+vd0iCw9v4X0ENvjGoEZn3dpVV97W5ggBB+h5J
zwc2zS8QunXtneUqVgUg6e/qeAAMt2nEO1LnSJ/Lb622mvaxfhfERyBWtjGtsDrG2h1KzVhy4WOQ
bh3ilYNcqr0IhiLcTiqDcVj/0gaO+BKgEGZeZkQxi1bIxqQQCAEzER382PtsI+ciTVY6fuMHyBOj
elYdmEz7s6UOfVSXmwwPPTAy/dWblM0XkOmnO9bqWLGzlJeoR3LayYXGkjNNADUFffHvv3rb/PtX
z7nN8ctiDDlobv/61YMeL9O6SvD7uguHHZLAPqqmjHGd2lrxUsZImqjlRDcCB104dnlLHhyYJ0C1
dZSJ/dmrlJ52SAPn0zydrmg2rL6BWLF2YKwKXpKwNFeRFXdnAUnMY5GDJ2NAbuppBOkzvl7+rlzB
P40ab+Wqe1Aa8ZPhRLeZUQ43TRBZB9s28cwFpEH8h9+la/3+5dg6or74dmyUhnDG2a9fTufEhYPS
eXk/LdJ5zoDLz+wnZCiyKxRl2yug+o/0OAwrqW3okUdN5YVyLXkdcmgVm4H7ihhws+YslWBNw4Mp
kBXEGhirv5hNeRZqjYiX4p2M9OyZaTkkg/IOrkNmHytxG2hZeYtC+w0S9uw+U2z6BbhtQXcQe0ey
gTIs3tY5+B+plwaUYb9hipcfUTOo1pahDdyelS4RnIr2o5Bg7fckII+9B84Mq4vLZeUBRRjU99Cu
Z/e/+drGbcXNvQPljt+W9qQwZzbMPahOkp8bWx/opA5BDyx/9ZNhh9/Lzk0fanVApDAvWQQCMDTS
kLeLFtDDQ+rm8sFsjHKjGWO2pl4a3XXJNDoDee/NFG+0c1Nfm3YdfyKXb2uhnspGvaGOwtSD//CL
sN1ffhFM1x0D/xgUswVgyMJSt9OnJxWeLOYAKhn/nuEVBfk4vb90BuiVCWcYFk+GW5mvtAiztbY/
+czrL1rgYommlZCCjOIzqcpOKrEkHjvJw9Jp6eZ5vqiV2luIIkBo7xQRxGXi4kiDqIOa/9I2Tebr
sbetKgdVNoPlJDvRjcZRtx3jSGd2H1vFQoYDqq2QKNJ3thPt5+6/+UwGu2y2/+HZ8+tjX32ZIIDi
ts4d1wQRnct//TLjoNSNJNW9O9FXA1KxqbswgF+4NUPNRdF3aqzbxJUvmc7WtNYlj7IMgNLr7A4M
tyCeRRoxd4A9bvNdhTyDes6W6un66QCQ0bltoOUGBzJD4wNBJyNAOM0f5bKMDdC7mnp6Ndw4XFCw
hTr0VPvoQHYmRJQAtO6a3chllOfgsvHc5MpR5/LvvxVX/O0nZtlCZ8IwQbmr29Zv3wpWVLYv64Tf
6ZDLPVtKMAPUJjFK2JTKLXGi+jyKVn1+DfmYrD5RL2cQNCC6ZLKBPw/AWAdU8kSt7IkBdXA9r1dV
GWng4k6rJZUCZgz0HJBC9o9MVQxG/lY0uXievSqO6jShQ7qxU6Gh3ItAihFq/o6ajbJ1DhBKwWD9
zUZ+uQo1Tc7Kj2xD5WCpbWsvpaL3Xgh/tO/xGIauiOlHYOrixZ56wgIaW14JGS7q/eTt2lUFgVzb
PQWNqX4Cw1f8nPJNZFbjTjIUqii7nvUczwgEFcGagh0/CPsdFOMzZ9FWbn9vKgBJDiAyUrfYKamW
6usGKCglNcJykAgLfAl6587w9hD3zi9NHYJmfqy9o5OKL4ls6jsyZXh1rRLkMDbUpA4jAYRKN17/
/W/EZH+7dVzobbgGxAVcZmMXrvo/PYcGV8frbrCKuyAwVNRZPkdVGb7JDkWHXs/1W2R+QpTnoQAY
/HrBWw5GDOT3vZccaaUNdFPBkiF4+PDrSLdsdWxghpObaiEwruBi4V1UIiYFulpqOuG4DvJmvG8D
AVYRX25CpYiXZ1p2Bk0sSk1VEzuMeucIxXKjmmkJ8tHCYf2OmgAafUxJTUghr0OUmq0dC79yQgSF
nlmtw5HXn6DXQItjZVSWE3AIgapxn9iAuk3Qa5aCSAJKYMYEvYbaXHbjWewT9Dr3+2rddGkzXYKu
MwCYg7pvMxYvpimaKzdd/yZugX/tAeJ5sRoTSuG6np5QoSAeDL/Ye0FuvIBVpN7gmeptyS2KwH+e
I9fV1Q7qnVrsIMjO7fp1ntbyR0SA1XCaNm8yH6H4/FQ19oi6UUg3DkUbPIBz3UZ9DqJ1paj2Q4WM
AGAFYgn2i/Adyye5SMfCe4zb0Vx5Wp/cSNSG7pqsNfc0E6uRAZxn6vTUv3PzHuBk6GS1Xr80IRqH
4DSwyY46kJ2V9bCumNUsDT5+2KiD/HqMsnTdmuZwwi1ErKobx0cERdpN+hUE8AdShqyj+sj60X1B
ESNfRmIIgJ+AfKqoS2PXhwjYG6Zl4RM46VcnrA6VJx8BZohvdDwOrwM2RtC8gMA1y9oH5Ll8yNn5
2UOWjhVkAvJ2S01eJM2+alE4Tk2IMFu3VaVvosbKroiwG6tMT8SdWWTJjV6IrTH04o5MfejVK8/0
xo2lbKZdVFDumNy9LpEXM5d7CtZCNAjshgnfU8AooAyZstW9QG10qwMQjsWSA+q2F00a17BkCOpl
1d7yyuJHa8avVjQ6wLxW3hLbdPu2MKxqayeVhnqgEXQNQHFu8rDJ7v40TxLv+zQvtghYtOuihSSe
DPO7XKFRUAYJlWQFRJFaBtHGKpG4pWCjA4NwAPnyEU8pJyyQk++HL06WrcYhGx6jGAANp+AGci3Y
sWN1awOgkeFFqsgNWZKvACzqD11Zl8jAdW0X/3/KzmvJbSNKw0+EqkYGbkkwDsnJmpFuUJIsIeeM
p98PzbEpyy7vri5Q6AiIQ6Ib5/zh3MRFtW5U4T6iTxrudKeMcJwpplOiEZ0Hkmg/WxqJAqsInW9w
qjZpFhg/g86961syMnI4cAD30QjCaAegad7+95NQ/321ZNdgCF2wMFiqqvJM+fuDkDBU1Wqj0mMY
rxJiHXzSS5IygNzUgxt26h6pMCIisq7HOyps+5e5tSoMb1DJt+xSfYz7nP3AUGXfC76VgMuMt1sP
MPwBiWo/2tuLxIrUWekQWeX9p3c3UlSlWwxs5RkWjhjjroOmya77CB308bozpuTSha32IBsEGZCH
//4Y1N/3pcvHYAr2Dcs/y5Jv2L+sB/Y4gvN2RHf5wLTb7sIk5ScvcD5GxIswgK7N6GXefvRpoHvG
qFe/PwzkiDIF5C9//WGJnh2Zsnj937dsqL/tc2zVUR2Hv5zDw8P4x5snTFMVo8Eovlw39LNv1yih
B9EXYsLpEpRHbSfZVa4vdn9WyzW+VoFS/bM6QLfxWi30LvqC1catdxO3tmdGVY5G00aGOTPbjV41
Ey2XIt1MYYNwMCkPL0/U8EkJqo8zjBAMb+igeeSBanjTcnbrl2OR97+8jsv3h1skxGRN5zXY4MVC
t1xDUP7713mY5jGqZzPZTz5UL3OtY8rSz1ht22w0CSDZT8M8YKi7EE6GLnkA9FZ/uvXwFWMmP6SN
qyHwcW3UoDJE44iVU4jAdMqaAwu0CJ9NkVXHYWmVRXkISARP1hicQkPgVfXX+HwwE3jCqvpNDHf/
/R3QlujC3/+7/HgdG5UQQ7NtOFl//+9CtcgmMlnB/srh0sv1NSJDbN89a0FO4hINlXo5JHPQoANO
fT/lcNoQqF4lFiqOQdcjzCdswtaBpu8mtJxD3heg7v5SvrVLTphT/y/fZv5I+hIN+OU/YwqN/4nr
6hoRHsNxfo9iCVx9CzsKm13aJcaxwy58DVIIBNtgBu9R5iKBB/DcsWuYksYYrWQ9CCB7ixYjCego
D99dUaSYHZnWRSXn8JqRF5Xd8sLM74KQsIssFiay1E08CEQdI3bLY1seyZh9A2wV/8zKC5tGVqQ8
0MlI+c7nRWp4TWSwezL8tN1moqpObdrbR5LIw66tjfkBbnbg8SjX3pZ5+taPfs7zxzyagtKjRTKx
LC9qELKAoCDZXwDan50gKY4av251CQ91KFAF3XlWXmt0Ny6yl6yWxamr5j3s56+yXlbJRnmY+sr3
VLb96+sVZGWzTNmoY7/q8jzYybpfLubY7a6b4ubul7qsz7NTKyrPHCr8JuUQeSkT8tdOS+vs1zrZ
RzHrYvFA6wlY/POusaLmndAR7o6dVnUIBCqIKcwxXBxV+JlOmnuw/TTzFJca4fpE9ZHJ65T+TpYL
pwjWbaBG7G6nTeo3Fq5qczKtEVBmRbHa7NnuQvs8G/69ZYSUlqou9dVV0woTrxAzI38TGHeKkf28
9RhM8RMRbJtHu5GwX2QkiTj70NrYLMs53GUihNMRLejMs+xhpFWyJzZOAHpplHV6YmwIXYUP1ytl
7rTNpmn2rnNE7HjjOb63613UJCjFLeO0xsk3qqvam+sMhV896vhb3ia11TnyIHqWOzmrMZf+JUqD
o2MKs1hDB8SRovSnfSqu12kD3zhh3fImu8t5RtL6qxYhzaMs+qFjLKwdcJ3LLchDFaCnkVraSY4K
nEDZ1yV/E3lXsk7XoCOQ677I/pERIc7hq6EnP5tp9L/oRROdHLTheMb0Wy00jCeEHo0nfUYKCz8J
d9NaZpivRyVZ4diSPcouYAx0KGy4kUaaVmy02Gh3bo+acJN+TYc03Y6zER0MRSs/pbPPBsROv4KA
bDyrLbQ7XEfHJ6Xvv6mVn3wFF8VWIm/VixO4yT27U2slG3Jr/NlXtvIY+UVymps29eQFiIzfOQuc
seinC1J9yNiP/CnkRVL/pShdHfXVMd2l5eDuGkMp37HeXk+i9rda2kAtdUnjKO3dEFfkHjqCgWue
LvFBTWwBx5qPjMijWJVjJKq1z0PMV4P8UbaqVtR7Fm/+O1kMFRc8E8ar16lqvsMVMZqL43biGUOM
aOtrBPJkscprcQ+lcX/t247ws7EKKLZ+o3+Xs9mlreww2TXXvIWrz5oyGk+ZfifbrjU5TIgMxNv1
Vh2lzY+8s2C1sty5nvJ+hYgItKGGRZN47Mc9LzHRmGTdTt5HVwjjpBv5xz0PlnMPnDi/3vPyddii
bVBs5FVTEwT7bNtk0pcLLAd538Sbh+t9/dc9y0Fjo/zjnoOkRrCfvNt9m4/bQUnMXVe7h5LcHBy0
rgTYofRsLeTplHY1sFVyImVkm3tXtjhKAVsxT7F1u/ZsIXXEphPg2rbgQpY5BhDVWz9y3hI9xEha
1gnkRcOTPL3Wlr0mVkDt/FxJvDBiAdCT57ip4HPUqLyxBUmf4V2mz1WGI+XgPsoOgAb0jYBKtZHF
UiTaE4NlRzkEBzDHG8Ih38q6xiFZ3EVrrFCnQ9Gn649hzNuELbicrkJ3W+vTZxGY7f2kWrtbj6ya
Ov6bXbGXc3Vz6575RPJ+XZXlnewnh9bBiB2bGJuDrMtHMZwmI/48V3N3cPQq9YjsxjujHc2jSPLs
HIw1O/XR8/Py4CQF9lYiz1ZpWE4/wnmb5nbzc0rn77xBa5+cguRCXPs5mHCE7+bG4MVSa4PH0UdH
Ju+17IumOuSKGQRgljedVvsamzpC/O2cPckrj1NhHuN4tA5IA+5Kx0JeSJvtuzYOf+iDVpEmVRC3
tBzzHLFqbI0yUGHTYZk9JZW7Fj6YB6XZVAbCHCkoi69OIC5IaC/pT6I2zsiHHAMUCCOt+EPpgu8V
zq7v1iiStTFM/nODPqWHDYOA9jF/XBsWf3n87bpRFziP8CGgzYXh8AmUMARnFUTB366HRTd8vqIp
t+5UomCO+vm2RgPE81MsdPJeZcM99epXiHkrv9eaz24D1T5ENW4viGV8cg3rWGXLrLWrrp0ZoyN9
7NX7PErI5ciRxCL9sJqefVctjzZm0hs5IMt3sxY7X6CWpBjkDM0BmL7zMrvWg2yfrZiYrloNl7Ak
PA+7Eb/z5UqZGyD0Zdgv/OzawyjCZFtptf/Fr7fXgbrTb7RuLo6qIMKFyd/79UZAza6UnA8u4YXg
rJG/WRfLhACXjkXU5Z9mJ5z2GlTwbdZ23eeknFayg6LDz8O7L7tDfKl6ch3Mp+SlGhPydsOu4SEA
A3GyUMD0ZINiNluXp+Zb5+jGzkGqdBcmo/JWGPzll2sicVd5c+ikpHBB/OCRXF0/rgJj9RV4l+DJ
UnCo8RcTYTmijkH8EEj63M5WsBvnst7jQjJ9mgt8VpYPOsnQVUAAMztbs+ICwYu11cyS9Eqy6rWa
cPCIwBPsiyDBNuya+Cb7baKdQDzLInW5CMHIBjWwn5URc85lNa2V2Hwql4OTsrer9FjZyOUzcnsa
nO+hNTbXBbXMonlXoPuzloNkrx707sR28ixL1ti5uG4MLMNFoe3Y5qpHGFQrG1TMa2ooymMSlHeq
3wdvo13w4UD2vMYi61oF5iSycSNbrSxIPYXU3UEGH0GS/kxLR1xkaZlRA0Xxmi8zIk+HsDrxS7Pi
un+SxdMQv0lIISewp86pM3t2p301avvB7u61pQGuGySyX5qVsdzz0LcOcxnjYQcuyzn5pvbn6RRa
uOzM4x+B+mUwAsS+uz4jCObqyTq0w3btsEbuKl0YyRo7xp3WO/qlgW/yNNciPOuZuP/onCsk/MYu
865ljXghDM2qxelmmazJ8SEV8WMauekTqXEC/qH7o7NS2rTOyTZa2/A1kxdqjOJ7V7bqBiS62IB3
1lHisuK3NFCsTaa4BcY2FKsBSXY/TMqTLI66tgeDxi6q8M3nfC43xZQnb0FYk8lYTL3YSCdvuCU4
u1r4H61xOiYeik3TQbb2wv5qFGF9L4cqwWbWBYyFtCofCL68yutkuVEd5U1ly/xQxv/9pmRrRvRR
3pSCwiebhaTa+dMsThLlecV7LsWcBPjK503mKhYgu1xlBH5BhgaKT4B96WRLMYHbRNdOcs5o6WRm
2exVbbDhlX4NLCl+Bgcyv+qg3ZMWdrAsiaFgi4Yauyw5qn7QZ5FcS2k5nfSgGB5km9+69+h1Ofey
pAXiuUJa8loCVfnWjbZ6kW15kH1TQzO6qoYLHObJjRjD+XoJUacrfhv+SWqDI7Bar3J3AhCy3Jzf
FWgWqKlzJ1tz1vmVmhnkaWQr/u/8plKQtl0gXi3bTdeZOLdWnRxIjRUvs2XHu0QRqieLQSras1P7
77awIr7F+JQGE2pjslG0XKrQG/eYN0rxMiZ9sc1jQvSydfD17NRMPNGuY1t0Upz0RXbNcqTKCdSz
cV8uGnZDv8HxISX7zkQuCgxH0P9pPTSXVMdaIE0y1SO/3lzMCp9fQDmcxiEYiwnHhu21sgpdmqpG
fYiz3jgQepiwhFvmEABBMj17r4fwMM5g1BFHzJ9Vd8guVRRehKIqBWDRmRc2VcdOaGk1o6a98ycQ
Z35WFc+yDqOrL2amAcRaqiJ3wDR+eRGa5ASTCmtBKxqevowfVaBTfoi5oyzKEVq5DZNePMkaNWSv
N5lpspVt4ZQMD4RBrt1lj2HE8LoriSTJokPYE+H+/mm2xy9I5bQnWd0qwBr5gvZHWQyayoBpBF1A
FuVhqLUXvU3Ts7ySO0OviFi9oCxxo/IgTA/vDY8vSvowGKPY6KLrNzxpqm3eFrYnB/aFqjwNP67/
26ZyZ2+CbA4sj1nmWNfukzTeaeGUP8vuZk5iVhOz9nH7TmDwDmS+uQl+U2v4ovDxgzXOTih727r+
kNgLMltxjrcqeZaM9hYk33iWpWsVhhukDcdxB6H2Yzg6/zrQ8alfo3RwCMvR3qQGPIcJFOxDHzvZ
9eA3zmK44B/drkBmJmuQuxvH/KOf7nbDtrMx9nPDMvKGJFDP5LPbM0jAzEvGNPzuH2SY+dYujP4/
2+V4luaMl7+02JLlsr2KFNFd18LNl+7ot6IU0bkVoQ4hP7N0hqZIZ7bfr7dWObYBlunVrhgPDhms
+0ZXf8qUsOWESLTVtbWTKWF2becJI4Knll2o7OXH9us0oFccZIO7vXooaepr30Xto2u41WOqp58k
EqaMA2drl6W77Vg6ScmuJgtaJSTjYnfT2UqVOjuFvLYkSRSWoID+7CI1tpIxrDykcMbNNBTJtLLd
/AHdw/ggAVLXOgmTssa28a7mbnh+AxApRxTQLeHwoSGkHM4GkN0c4gy6f/qrbMViDINjfB3SZAi2
Y0CcrlQG1DRVrRDnMHE3KtmxB305TKhfPARZ+W3S6uQoS7Le6bSPobJOHoSljN7ES9u9qaN1HCFO
fTfZTf9iJl2zaauw2Q5L0VBU+2DFQbSWrYURu/dVbRxlo6wq+95zdaE+yhJ+OcjzTllxhwf7r7MJ
dRsFtfWIU3b7pCTnTsuHR3WxPx8yUuiu34qVbJN1VqBgYxUNBISW/rLOTc5t3WmnPs4ut4HWNIqV
LP42UM9N0uIMgg82EKaYP64kB8RZ7u8LzXHSS84+AdEFlRBWYO8VJdfucn+w/nHGDn+r2j7or5bo
EZE0ohQLCwF4wFD15kmWulEx7zDG+CpL8gDkf1rHOJ3v9GxAqLt3gqeeeOoyWE7jR62y/Lojr28S
VLeXGdvQNE/DoIRPVghIKs3xgJw/afK/FCNr7Rmh5SCByscnD3Fd36W6rpxlaRrg0Y6D+kmWanvo
T3XhzLuUzNkpCkIcJZdD8teZGbndrk2qz7JHqlYfPWRxStO1aZQxtoRGiwQtJKAZy9qVi1r2ZahS
914sDdnSUBiAWRGEhaZfDO49ZOOPEbBdf86lBl3HTA/9AlHQ1dl4NFC/nLXmKVtgCjaP9n1TEkaR
HWTdsIgBKWBhr4OaQjEebXeb22fLHNdWokWApXPjIg+DO2LDhofutsdQiRd6GkJnATpPS4sBf3HU
CanJfrIVcOFLjyvbXipr5a6FJYrl3ElhLVdFY38lG2R5aVX84DuYT/j3IV5CuTtoz7ezQJlCr1zq
lIBWI3F/bb31GwvzhNnNt3AYqs8EZ0mH8Oe/kHfVniqykbK+xoOesFlT7sUYVZ9DXpOysbQ+9R0b
HiQ4eeVe6m/Dc1xq7mqg2Q+thmLNjI/TGy8SCKAvZ/VSJ89knWyV/Ya+Dn9vddzhY2xR+/XaHUJt
p8w6JLk2RCQJJf4jAJSNrLrVy7PCaoNz5xjNzjWT+cVI/bOCSccfywmQyUGeYAp/rbFrnHyvVuQ+
f4ku7sKjUqsPqc87RCT/cvK0cWfMepxpIEDC39RaDrJBn7Xw6P45wuF/erlSgWyMW8B46LOnFWO7
G5xKfeFPqeyGNMg9WUwbkMYmYZuVLDZjwmsaO4WgjrRurSvadhjiGOwQQ10QjquKX96d0urqi5y4
jisCq0sxtJjYzYm1+0R40QmenAcExjZlqI0XdyEHJSMWocIMvB7WE6lsvzX0NxTDkDRMsnKtuqnx
plg50Volr+C5VfpbXTafJ1NPHwLiny//MkhRJ+HlhWadc2y1FSVO2Ct5QQDqkl+MF8mTYfZYsay9
pVvmNlO0fDeB8SY+zuIri3pj8Ga1LL6y2OKnup6zsHqcptQ4aqmrrJGBmt4FoknrvjOzEyGX/g1M
Wm7gmSB7haWhQDdzx3fXQbQXwafspPeK7CUH/1svXYELkqtWSDQk6d8M5SxnKNvu47Ky+Ntl6dWk
Q7GtlEH1yB9ml9sh1tGDK8X5VpOprOMrMFnrujbLk2zAXSS/QH7vTgJh3/c847fMOvOKS5i1z6bK
3CZkPt/7uvHSBbMU25gYBGXrnGKUYO/HHsvzK5iJkX4dJ69p1X6MVP3sOlJ2SP8aWWmZfh0p0U5Y
TD5ORbuP8Kr42uS7EcGqnzVOlKuq7K1XE5WOTdEP0bmulOSuVkZt65pW8UykhdyW3Rvfu7lbyVFJ
MX3uwjl6awnGe6DKwktokFpVTeJ3kGCTp7jxw3WQpdW3aHBQeSBzlvisqErZvM+RW6HZ0oT3yEX2
B6cuPrPpz7xqNIhFYbyE3tPkfGHDCaa2i34uRicJrLfPeabaa78wowe19bW94yTWvtBVkkTg77Hp
HcbPhlVgY8Paqir+544FoVNN9+JXavHSQyFYl3iE7FW3KF4EqSronu68Lo2wfBmmQdy3uCXyuyte
ZA9zdPbBPKUPssqq3WYdO054kP3noDd3VaamnmwliN9ekEd7lJeSVU44eljtdI+y1Ia6C98IHxM5
dxTVytbCUxlpWG7GCvQCEGz5RfYdi6y+ZJEJ4ztSdMx0ouyF0NWlT/Piix6BkTaQ9DnWjgO2dobU
0ajFl8mfUPPsDL4UeHm8l+Kb7K6oYJNGh429LKLLYBft8LnQu2qPs16zldX4mHqtEWdwKTLtUGhh
tZGT9op5LPgxvlh5CyVPNw5gyJKnpDDw7TEAdzd2jz9V0fsshRVrNdHkp7IFZRROPSSvfEjWVlB3
e1S8FBKkS/n/OPg61XK1f51ADXABjdsC9ZVFsaGF2Y+exWusIkbWqaW5kvW5Os5eGQz6tVudj790
a530124Wm6WDYJ98niJpCU4S8Y8oad1VY6v4JbSz8SZw3s3Rg/4khBveW1YVrublIcr+oN+5cDM2
smhVJnl4AgUnWfT11z6w2k+hXhuXMQsS0phM1lsmZOIOicO4X1nk/L/DZveElhOcANh0F6uu+8XQ
cZPDOlE8IdbSb8ekVe58t+ruIHc7Wz0qlcd4QvAthOP9xey7iybHzwkyUENU/1HmWFSMdjug0Ir3
cOm7+cUup+6AjPW0j/2mvc8mBVVhrEg+kSD6kcV9+DMQe1PTuY9K1V6d1Blxo+G3pywksziu1B3M
gO7YhjNurX1ubiK0P1/E8qDg7X38plgNWtbExPCL7PeJLvz9pNSB1zaa/ppHrbMvK4IQsjgBKdsn
ShJfi5ic6nvNbZJrcQj4lWZYn3miiI3XVIxky/U8Z32l2JrxSNEqrp1t0tX7CiPFa6tVB+3eJiJ0
HRsWNvu8NMRqcBlbWmRPmknF/nG5K+g9GbZxSn9tzUyIpJ0jUKFcWl23jPaBqkzX1tT1lV3Qq+La
OqexvyPFDhljmbm2SYRgCa5fW00Vp2dTQ3BcThVGQt+JFh1VWWRtU3dz1yBbsIzNx2HeaaaPacpy
XbXXxh32bVC1pubQOGW796f8Fe+hcVzBsmzO8sCf9+Ms1u/tZh5Pv/eQ3UIorysSeelOFpsSk+E8
NDFNWuwjM0Nzzu7cgjMq/XsWX91GHMWKtlWA+KmslP3kISjib3YEslSWZKOloD/ZZcM2XsbfusYp
sag0Jhd2q5NnrSZetBxL09vcDc6sd05oHpvIZ8WT3fwYzm2FVo4nJ1YzHj6rCPZ4Bsv67nYxv8B+
pFKKh4QX8l+uD4WjQeQojzey7+1itpYcTKcpT7f6LlCyI9rVn+SVb3NHueasCYyp1znsZ99WoYou
divyoEQ4rYQuLtnTwir7szpNQ7NdybKGVcZfpyapNPRbkBzQlcwTACxO11PZtS1TZRW2+PHJlv+Y
rk2jneYHpBaWS07LPFbQ8VYky8akOEiMuNpGjR32ZujguoPqHqqAb7ksWmZi894UFmdhusGnGg83
Wa+Ojn6oasE2FvDVu9pABbMa4M6gnI3XjGiArE8ydzzM4Qg5UE6OLQ85EnCFxEDY0KqkAuShbGP3
VC8HWWxbs9oKH6K4rBuqiiQ1Of5yJTRhEJmK7XNst/Y5SRuvc/X5jkXYIDa2NFi+3W8IfLGuJDn7
bNlRtqgRto1L73AZe6uXZ66vfgyTxevYOjCPRoHm6rcqbXbTpCknIA2pY2RneZiMCMGq5SDPZF1E
wsgDB12vf2tAahwC4jJWdo6VfjeJsjj+Vi97yKGkyf1tzXb5esV/u5gcq9buNwKIS2SO0G86+NNW
LPaI03IA1/VxKKWBYgqt5GAFYlPL4q3PoAdiLVxl2GmNHa9M1YwwlK6Dg11m6W4Ig/RT5CePklIy
N37M16L9tYcLGP2/e/hK1XrT3CIP66Ig6nYtwas2yE+asDeGjtfurcpOY8QRbuXbiFpLur1eVGfo
MdlJ1l8725OwvT7D0c7suvYBrXmYLQaOHSOxE5d0X23vsaUqVtVktg/XyjJvdgD6FiFX6orl0NRp
tOEdW3hymmuDauMfk6CmPYvFxmnxdhqVSazT1O/Wt7rYCW37Wi6kd9OtSVWRU13JkbLyl3ZZbhq0
MH6b7l87jssdyBZ5kDNaqvNRdyvyq2Nhl32cvMIRZptAQPNcMi7jqgym8jzixkhmp6jEXQU3Regh
RdnS+Y3WeUFbw63kr7yVlVZtLaYgkx57SY32qT40T1UkeJZokX1w3IRwyVAnj5rzLttkDYjTeG8T
eVzf6iwTH48oh02nJmb9FIIVeCqeZHd5SHWXbbtw7Os1ZJ0RihjRkLDZa4Uz7NVMgIHJsvRMMC49
N8Q+9iEqEJVfqAPfXYejbJF9wHK24LF7dJyX3rIB7qS6LXodybAs1Y6FmfTNi59h+GtWWOG5TvCc
mdH4Wc3ArNdm1pKHrjClSwMAEnkzHacKUj0bx+ABIU0MGhUYmAmvzqshM6Y/INqvIaEMwSrtBrBG
ugtmyUBQII26F8UnidfrNdIdNtLbIk3ig7Lsu+AuFRt9nMaXsgFMHlko66tOcrjOhNEpwRUfwceO
n1+a5Rd/zhBRbcs73dTI49pTWpId+rMsz+ShiZpibzQ6Yk9BcLb+OhBag/s+8ljLIkfbCaf5LBtv
9b/1nccqXLBt/zrHbWiYOP0RT76NnPtWL89udXPpRKcI2ezlDn670q1O3kwyI73s4EL4V1cnN6Jd
ZeUIbQVmc0YYFqN6O9C3o5M1mzqewe9nj64NkVMpWuelzLWHEvule0Ei9aXp1Hk122161w+Z+zL7
XeMRd7H5DGg1msHa6mz/N9pSdBcv3VkBgiNnivtaxTcm/CobTaSCnnx+Luy5T3ViltiwBfzU8V7n
6C9ytmSgwDLIsjxFJn04gmhdeB+j+5r5+Hyn43CRJaicz1kuhvtrKTQIbDnjw7Vk2ftsLsSjLLkJ
ERIL3YBct9/An0MbHtr5Xh40gLCb3NcFEAXq8sr4aKhBVGK54jibVpidBcN/aUFUZRXwhNrfZqjQ
CbiPg3CXpxFm9H/NDDne3eQ66EsXE07oTpmxQXvMemgB3TwYhR3vJ8OGWdaXQEuWg05U5JxhPa/5
vI2wK6Wu04OdXs8j21NKsm8cGdqqtiLo6tj7PHSYJsXKeBLRNHgZka1vqPBUqvWtRmnPE0mmnXSl
tC9TT1pNNlSwzfHtFJ/7wYTDObc/IGQ5u6lpi2OGWQMigLfTGHj2kbRuM6/jQCuOrWrh3TUq/gFL
B2LOECotsy5fwh4YOCt8fSC4V75kbHB2NVbYnmzNIBee6yH7RDA6bdfdMK+cLmqeyiWpisrMvDJt
XBz7wMUUAIYUtiJdLo6N6s/XQ5IPvxa/KbOVIfSrBHdEheClLGf+XIS/FGXDb3Xp0q90cixo5RB1
bjc8W8x9DRxoDEMyHlMWbuxQ1LBio/hRNWuYMFVTfWt668Udhf6SdKOxT2zD36Zl778p0AhGoDTf
qhnJ0byf2kssMv08ku1cV/WY349RKJpdEMBEy0F5oYcx+Ae1SfCKbDT/QVsOvDVVl2EhssWE+zdg
YNmkNwOuMTTKbizRPwhfx0c5hzyEVgQIPNhCSwWXFhoz3uZIGRr69EUvS5Q2SaTjCtXFu6gHEe73
ZniJ0XG4FFWI5mvjW0QiKN4awqWYGS3QJx0TpluDYpnVWQG4aVc5yrl5Y7/rgY/WcljbdxbE4reh
+2Yt1T4eUIduCQ6SJahWIJiDvQrXFQWsQcEd1VJOkIeNzRBkJH6WBlknW02V11zE2ukDHLZao0G4
UrLZvndbEOKObUTfxJQ+NVWlvJRAu/bNbGjbtMqV99xU1rLDhMO211WJcZIj/RyojrRewWbkKVMF
+d0PK4jWTFntEv0+tkztnojksA0yBQeRv+rkWR2H1XoJZ2wnd+rhEPJm1E+jwxeTsfJg1ql2cYsX
WdALHhCrDNDfYSzsP+x66pIN++50Y8Dg826jqmV8oJf9qpl8eycb5K34YB+w8AkQmV9csW2o+ErX
hJ8mPN/v+1INViT0CTjX87Szq8beyG6OT4rAMlzW3aX1/z3K7KPqtcN8SdG1/gFxov4BNgJSHzo+
yWSSTrf6LspJFM+zw+sg3WRDkgpxIsR6kINkPf9fRB/aYQlx2fo92W4i7INjvQlTvEtRndjdoTtg
/1CCBvl+1Sk/2Y1ieb0Lvk4PwvbQ4Bi1B5ml35tl8zGaT/Qd9PBPPeh+MF1wvur8SQVAe5GmCU1c
nCIfQ8+bNKBsaPvxPk8T4WmpChi4cc6TiqqaVKSKe20XiMg5y5KsX6pkL3cO/d018avlBYA/wwqf
y0nzH5XsCZAwlJflMGPJ5MXVGG1lEbjoYqNcTbsqnhG2dLpTo7bTvTlnCFmSdV9DqZoPsjGyx2mL
C3O+ka343Y53WY4Pj2ytMxS9JnBcslFWwbQAamtM97Jk+sQY/Obk83qTa97iN50udho9gFIvBZC+
lsWbX/XV6EaWx6VPUyntWnpaC9sZ4Uar07PjINupKRiZsuWdnxVYPbxMjK/TUpJVQtM+IRObnmX/
hq/sDpt4Vp2lhwOM6LEPDQL4TOZCpkBkA6SYho2OFl2wx2ILOPL0KdPHSVjsHo3oTF5KeNzQ8Iis
ncbGdsVz83Gs+xJwpZasp2zCb0/pcQno3oPWdB+So8XD5tGG251OE9nWNLN3BtH1rWO71tYo0vcy
LhVA+payDklP7knHHhACjh5dn4e7Ckfxi0Og22hRaFY1Q0fjwhgv8kwxgRtVJQKOmsWfNVaGDPv2
chE9dtfEn1ilCcUSOWNJHoSP23HjG55TaERxkwVJvrfHx8lddkQu0r4B10cCYyqOulbP61ctguWN
fMaR3/+4Asb2vUBi76kUenAInOyz2wdfwzhwd36kuvvEV4ht8TrMKhnxLZpfzWhKd9aCZnCa8RDX
Jf9X9HOcCJtiw1xNyEk9lDARtyGyB4kP+rxSXzpd/eKqmrMSIMI8o/OJdir2qtZJEIkJ4M8QdOt+
4NdDlCDHc6rFtgvNEPHgugL5c/KEK20OIQCRiNgAerYhnpZj45Hp2AxDx7os0vhuBLa4Cov23BGO
D4jY/5GYORKzld5ugkKttmWrZKvBAGCqpf0aXUmATtFn1ermr23V7fAvPDSzea+XtbhzG7CtLE79
xo3qfKVG00+/+1rnqC/z7vsDKWw+i+YzKoO72M3f+gwwiVZ2UHGLJw202mqoMZfXlLcgT9ZmXbGs
VC32Y6HxNc3f0f3a6nwyuYtp3mg3PwTbBO9/2Dqv5VaZdA1fEVXkcAqKSJaDbC+v/4RakSZDk7n6
/YBnxlNT+4RSN0iWJdHh/d5gme+oAZoQyjG7E8JefDMdgAwUZQz0pcwhWFn/6Im+QPhmTekllQi4
4Dti0n1dMsHOBWFTTZ3dEhtm9RJTt7MyMgqmqj/CFv2hjGX52kd/Gyx0j4jQ3hTQUdYJy62eAJCK
ZDWcmnImj8XZqZp+g4/Jf7I0uDIBL0CRHP/kaSxv2mwQhpa/9sOgvRlOOMCgDJRIvGroQnYVzga7
iTEAxNM8Ey9+M5cprIRKEldW3MaOzCcNicx+yfgyKPQOxwQ+aZjEZ6/p9o5OeGJUSSJyzPG51xLJ
4rNrjomN6eAw9E9QP3amnEdYyGaoVa7iq0lSwLTr785SUbCcq2XXR6UMRTqeZQ83F6slSrPQ15Ve
PY0jGrPKLCG+wuvCtp5qf+IQoVJTJup60uIGUhmSyL65DjRnUnNE39jHrk/wzkzUwIYBKbBeOC0L
OgaTCCBfi0otZFvuBmOvsHSP5BkM2zebbobFoYapJ9CHN02i75u5acM+wzj9cXvYoHvL/f86t+gq
HWVlD8dW7c9VDdAFO5Jnba+ibac/XyAmIyiNdL+YlvGI2KNE7WxKn6j3CR+NpQ2Fl+gHq1cfVb1u
QojkC3dY4hKXwv54186QTHp9/sNcZSOTWbznVqxu8qwMfGa/OLR1zBXKOIhqhwyq3P39Qp7T99Rl
Azc7TeKX+k/ddu4i6n2dmt45Rqu6d9LhV93y9QhveapNGwPfGu9mKvBVuZpkD96jzLME/2CCV23x
WiZLs897iMiy/1M4eJZA1HWwTa3r/aIk7uMgo3OxuMo9wuA3mpOLZvRvpdVVB5xLvndlruydqOXL
w9gR95/hQbXFQAmfQrXWVvc2Gf6JpdnhZJjYx8ymoFKP/SEaZBnwfrNLUUxHL+EDKWo8W/TCGh6a
ig9Ly8VrMVLX1xu2LpE4ZmlxWACUT7Zor0VRYe2TVW9jrQZizYYhp5KYKDLTqGhmh66KrrLGVSLj
ZlS14amOtI9Ed4BqWnlR2W8E/TIMe5SLVqjoigCzz8xzLjC5kF3zV2hV5ZNJbajyLy49qT+ZKdHk
bU5gavzclYZ2wqFXxr21wwG5ctq7mov3xlQT3zMmtr5ucUscOz5IY8RfOIabKr3irGssEjI3++ik
t/h95s6B017rLvdde7Z94ZUEvhe1e6go99x6KIsybrtbafWgudiRYKaGDqsTKp6Ubf8Gpp/6YrA+
jCpGkQXk9ChU7zTmeJ64bVgp8x/Pwf/K8r5bY0H8pzGeSypPfiIoFzM5T8FsQeerdM8NgKGnEzuv
nOoabjZ50VzSsWMMdifzQHiG7vdr0qeRa+8Iuie4q/Jqzq63S+uB7IwMcaoY08t2GISVXqiOXvJC
2kiH7QIa73B3MwQWIEt+YSt+38m/qWG9W+P8S+odNbDEvELGvtSoEJ0ZHNG03WaHD8K3lrDRvVPm
r9iKW7eJ6d7vZC5PddwWT8UMD09J+mfRL77ZF/m+YFG30xFmYYqVkvCljXBpCzvoNZKVG10YGAK5
2UkWbnwllibC7cdILotXWOeIlVookkwL09FAoZmUy6VKs/FUYoJ8hRpuHDUh5ochKWIWs8haocc0
h2EkGJFak7av08x5Kro42cfyoemR9ZjCpphKACTeGSyJy4acwwTz32BlQQZdplI3N6HEW0JYr7bh
ERe4iOatbU+DYpM3UKbuW0fRPpCO1eO2n+Ax3EMDMmYimbDIV78tDTsnrRmqD6WhJupl3XSuLdPa
IXlt/Y7h8mOyUPok6Fo+kBV3kJPhPsBTJfWvF8YHExjJiki1Pia778nwFSrZmhb5GeAiHzGGKD7D
+vgBns6GLWuGD82LBr+AJfXhWVghWYsrP+KKIQIfw+YDCdmEqTYWb7FihAQO6jf8Jz0ACSfabc1U
LPqtVFARTcnH0mV1gC7JhNMdd4fGnJhkTTNMbPbEUWwOtw4T11vL/3qZXHmAcMZemQloV3sFUsvc
sR5Ya4MoeU/KIpXXLuMjG81gsHmXWAxlWHlPIx7JmML0sbGioLj5QI2C9huToGdPphbYUMYPqqq0
BKe0P9whp8SMNwga/+pOTWc+DPiJ7GAK2QFpWIY/aEb+2Fij488iM/YZELBvWMNRrzKPTPJ0PCz1
bcia+dS3aXRb+F+U1L7CWXzLk0g8AaT2Pp5UTFlSUR+xQsfRr1yebHNmwq7kHAAkwK7DuZvCFDtZ
dUj7ADFDdzDWENS+TAMU8dmjPfbV2VtIWsXakQyWevmn6ityRqrl2JDKt59r7x1y8K6XY4rwhfs/
WmD8zo0r+FdsuCEEDncLbG3H3kdZEvtRDtDaSnxwBA8PaYpkSER4fGlj/mQr2U1fh+44B7iyi17u
erxDFXzYmLgFwgcAAbxYIyvovcLx1aKiEMn00KWR/TLWHqC6VRza3qj9sQLUqLzY3WUEwPktleV9
m9T2bnblEGLUYT+kQkv50S3wFlrgMs1kQC1ZQj86VXotjQaSrnGdsabbD9acXtB2NEcW/hbv7BHf
tOak4ZghlDa6dNyqmEPVv0xn6QliE9ZpwIomSVIg5NnR9l0XVccqFnlgpm+trTVP8TzpPojaP4ze
VJhHMYel5Q/zUPtJGyuPdt32t8meFL+kXP/QilEEeDbzj6temBC9UVbAPFknn0C7ITf0EH8qiQNl
aRGg7WgazvR4XvqY0rqqlt2QNx74SUy3rqXaSIyiF8aRS2Jq4T5g5H4cYiX3B1d9NAF09oY9z77W
KWHnVW9C2M617JQ/cuKLmizNeDDrpty3c/a7NeDvSEzFSc55qnqZXvNhnHwlnR1/ImWgY97HFYJp
RbWLkCDvaD9HpAeJAaV0H0WErmHdIRzljzmZ48WMoG9NdRIk/WQFreB30td6ESpiQAJqAIzOU3V2
54FkELdqrniO3VTJlsqAKmIQiagTuQFZlhWZKOyLnDwSXSYWT5oc2iMi230yKUjWGrGcCitvoVbW
r11bPSsqhDcMttuj07bfNZHrgSE1kzss5+bzzMeln1DJLfHZjUktWjHRfkiyPXbQrOBjbd6p7D5q
LxEhGiWV6tXyT9sacOVYFuy4KdBQkLMeLNNE+lDvfc+j0vQ7ZwDrwKZpyvGGbu1HSqXTbYJkiGdR
e8jd+N3BrGY/eTpppiLfL1Nssxke+ICGQRzsOFL3wsnfCQSadg2Q2R7LVXWfJ7AJKyXGaEWvr+WE
H1YbMUUVtmn4DpZwByUdnKAr0i4QUXIEg8vDDOtdW9XtC2v8K2GXHTbm6ZOhacqx5kbyo/kph8Ax
Fql4btnPxhaFZsOlbiLQlXRNy45VlTorfXZ2tRFPx6K2tV0KwcYXLnay6WMsJovlTTsEBQzJneVk
z4knLrblyn2HRS5160I9DMjxToujeih+MTlhDEdKM2TFocf4fentCjuvlCwG/NQP0azuW8eVPnLl
/BB5FiNJJOI9Lk/fNXx39k3fjnetABYqUN80uk7Ul+eRWWpg/NVE6bQj/PHOV+WCsbg/gD/zg1BI
upiNnZPDkYkB5WDrO5JEE4mhnR4V0Hwm8Z6Az6BzDRS4gZDaOxkMLCkOjYWDeYMTBOzwqntpciRc
BoVAj5q/nGDQ55M5+yorabMnGozx5yc2C+NFpPmzEjVLMKha9CBa47ttUodfhjpM+0ycy5nh2lSg
c1VUM2rn4rDLRHp6IXt3p5FCFzSNhiNSFSGdi+ApZW3Y6SUkrynH0zFu/AiD1aOqsGcZGkt+HqwF
FoRZFUQj2dZz5GXLAY0mYRgZgtR+UdipT0UKEcBrzkRe9uE0iiHcHn0dYtvswyKFOoWmhpnaAW6H
336cy9w98uXWoZGrdWiDdx26pbrNmP2GWCItYVqwafPQJQXbq7kdxYA+n44NBUZsaC6gF64P1H8T
mifDrCnfpVsAoJTmKE9LUrBF9lA1u/mMLXE/h6PR42XutGTh2lpR+JaFO4temudBWQPx6uM0L2XI
LFKyCZqivdVX73YCK6Ab4orXB2ppydktzCpQkiphL+VG4XZg+co6NMluFrD7IVJUGS69xC9rtI6S
4TCUagZ3MWFZ6jeyek2z7lfblf3nZ7U92j6mZLHwPp+jxcX5pRfHaE2j3PYZ2yN3ba7RfHzfO1mX
E2+agz1FY2jHb4iaaga6vYbVP7sLqrKek74bZVxqQas22bnrFgruy04bs2dN8VLS7PnHKL5Z2FDi
BMEKvm2jKGCQWt9A8zhU7S1TGC6w0A2SbI4KP1Gj6LjkzWlsG4wVSlIR0+Q8dugSFRZr0GAnI9ze
AWYe1IWd5Y2yXU1eheEuwfaw1ZKa7W9k+EkHiRKrEOTfr1XpsbUaTfAaAqlCiA56KNCYB7WDjq35
6S75T3AXl082wkNu0C2X3TFtMrCIQU3Eefuuan2qQrketuZ2MDHz4Ge+fpX/3+mIIPr/unp0vPYw
jwJwsTxq9RgQtvydzUkftCaucHtbMTEYKbPT0BQeRR0uiGvyvys3xSx99qUn4WcKp4Fyx2GA8XeY
fwsyJagATprSXaO8T865UmDn/tgTE3jok+G5jOprxjgQ4pJNQlpd/MBOLgYob5Fp9WTMLvpjizc8
cLji7p1MKj7EaMoJcbq8RE1RMnYvxUEb42eHqlhU3Mldf5OqaxyHFSZQLasIpxibSCn1y6wRbXNE
iODce8k97A0ufMmievU2GSTxA2WMkHIYz0plZ9w67nwTM4ZslqO0rJrAGT3MG5ohDyNV4MvdKSyr
EGNd+GjOeMEolr9QdfaVCZKWa+h+5sXmHcejsq6z0KuW33zZ5NNAWj2bY0m2pp52u4QSmT523m0U
i3EEVK5RjQUpW4idJdvqUS0QNQ5sowKR16nf53H1aKVUnDGywrS/PCK0X3ZUYTyuwvDZmHC2JeNG
d5fsA9a/vERlagZEIpe7Vlmaa4ZxhqFVynvNMHtwJumec3KJnsnOpCZtLd2vKRNHZ+nInu/Mu+OI
6sgtUJ4icPT3qoxwTEiVH31k1gH2tAOMUZHfFJV9T+sN+zpPxI+4Tt5AkgISuM3vQyyeMUR1/hQC
PI15QS8V+zGPWL6Ucdr4UiW2zWztnyDzLlgAY5Sjdv0JsOSF0iAal75BaAVasqviNjvrOM7vnMJc
TriYLseF0sEOlqaxW5Su3bN83FX1mB7VZsU7PBCpEqS1E719g+hPXKEYXkr0JEZaJd8jpbZRglNM
0O9ZrVareCXZq4a9vLSj+r1rtY9y7BrcyRFMUu2nDkNWS+qmHj5AY7nDczl7FmlWIG7NZgapfTcX
+aUp6vFirejdDNV3NGRz8gapvBF9vReeAaSKYm8X9fl+itP4DabgT0HQ1IMpdeXVUC2F+Ax13Lt9
AbPRqpJDLif3uwS/lp4Lt76N5gvAZ7zLTeyUBirIJxz5dy5O7j9abzQCJ3O0R3YAxlnWSXts0Z7d
E7ND9U4l/I/EPtjy0t+SQGLW05rx7FV5vWaPmCfPGMSz0URAG4oof+X1H2wFEmqkSe0v0vbusI2j
Q5w4CIabhYytJVsegRh+z3p3XmbR3ce2c597jC2SEj4zQdPyiBM4w9FW/855s+FW886opeX+V/vz
9Hbl1rm1t8N2+dezv/r+35fYTttLtI3zmJUp5xjkE/XHGmr8+bAaiTve2tujbb4ZEpWLtvZ/Pfw6
/3X51rcd/qdve52tb9a6cmeo9eSzt8vxfivLmkl1fag6LGGAU//dawwmC4L1fK5A2d2Tx/av9udT
P49ipgyoWMohzkQTbod6nWZHs8J8bGub7fzvNu7VrCKH9FrNevxiaSq3g1sYASSi+GXrqwub0T01
x+PWtx1UtOlqMkbXz67Czp5ihrGvJ3UkN55N3Pw/+7YTZbtI6jur1/H64p99qdL6mjao568+dpwB
ZvbGY2Xm2j5x6/ho1ViNV0pj3dTaVG9R4SVMfVP3Q7raewER+a6ryhQukSj2NgFEz9W8sH2KZx+L
t+p7AuPimBIAeaIwgmoZdSIheztN94bdIHOwlKh8sKuhvZppfnSZYy8kebJEWrL8jHLsmLHlv5RY
th4xd3krZe7ckB+qe4VtF8NKbD+M3ZSywlcfsqkLMUMpLqT3CiJ1IHLDolr2hqfZhJ4U+MdVyw/h
YDvJB+3dAfQfyk6q3/FbK3ditMu9umhPlJt7tpg9No1VNgUt7oZHU1ZUelQMmTQdoRxL7102DOpb
44wQRrtsVVOAJOXkQxFBFRsfaf3baPuWnTKExj623pfRrHcF2rmXPMGkoJ6qn2D582XrkrHe37y8
OG+t7YBQOD60SL932/VbX9frb541yOvWGpJqocI0PXTd7MFT68SuKrLxpRRRiQw2GfdKPI4vW19S
sdiFHHXbWh6pnJekKf5gQ/OvC5YJq2pQSTgo62tsh0L/m4yWeN5exquX5KwSXeh/XTD0xD2YiszP
W1/DfXvtlOjmtdTw52qHX2L8pC2FSohnNh8cN17hCYbtrS+2kueipIK6dVnVAOs2r35t4/rWlYzL
HKi1ph+3Zjq31csMKv75CiUR2DpEpY3zupFcoYM+pXXqnNKW8RXLln+Tbj8vaRfW51r07av/f68D
4i+hQxr6YXu9rwsHLblPVOPY2RRjgINT9YBloHk2ptU/p0kmf+vbDkOlVg/deohTBTqnPi+r5xPS
nP+c+LpYyxbnVOvq01fX9mjOo+rhq89Niz+qJ1n9yMTzXdmmD5VOyVgQ1vv56KvPVjpIBNILtysU
Kkyfl5Vxk58UHTJMp+M6ntYmYShq0b3FAEH7iDXDYWtqoipIQ+jRXTtW+yaiaCX5rFjhenEyiuKU
CgGpem2Ooq9JDIZnglUTey9hvxleDr+tMkGY16ZJUf2ktzD3u7G336ZSjiehsGLbzuZTm506Wc+7
2EQrP3S2E0aSRYmdgc6piiYwScvtV2co2YJ54n1rWYWW3dc6wdZK3Mh+NUwLl6SueN66qj5mNVHU
y3VrwpgyAzIcvzf4POz0qfFerWRQsARLlL3lee6rxtLopJYs6rZmhdUL/msscraLDYaLJxQMl+1k
BKPj9ZvOz3oIxtngvqrrJ3V90axjudt5XnndLiSWmDXd3JOMRHChv/WNzDx70eJC5bG/95J6QETD
lDdtE9s2N7m6EwF3rmWcbkAuEhi2vpycvD0IZ8jhfsbJscQt5DUen+taFgdPIRg6H1ffy9G+AxJY
FH+1fl/BynpTsgF0Kle/9XHG7D6XxZulTTPrfEY5QmNy1uKGc1kS5M74iOZvgzJRbPGid+ygieCY
MH/2evO4tZp6lK+OcWZ0TPY2WZYOrKDQ0XUP+VaGFXUZibd2AsnKG0pSyGj0k1bGTiCoCawonxMM
MF32SW72B2CsFRtzWc4X97k3ysDUi/jk6TvMR90ne82D2Q56fjJM5dEo5bdeV4jicZv5kTeNDUc1
gVfn7F0UA1lkSvE4iO0aqaGOhyCuWdWPrhyeoqhRX0ky3Bg3vjS96F6Aa2UNa3VVafh8Zg120XrY
Hol1jWFX5kNcxvlnlzZFSagYw0va5r9q2zVOLTEWN2HhDzezxL0UTfHB2rv95ZriNkyF9oeYjUPm
tRabpcd2XnwW5CU17K6DLmFlvoe58rd45V+LUvox2RhvZtqeE4i8v7QCYzjlKSfG5EW3qwvOvOWh
0sBpSyUt9+6Y1hS9k28s+prj4CJkEJ0n8KfPuidzqCRAgJ38kuKHGi/20Wu1lZ1furtZBSMsU1ER
nO0C2qowY+1Ff17SsXwd+3RVF+Yi3Jp5g98opIkrynv7Kepn6lD92KDVMKanRJqrvixtD7CC01Pb
4BFiKeWJuCdCHHJbngD95N5cZeXszI0Xlv78+YUaJAWKHSSofapQ6Keolfup3iWAN7Zv6s+kDr7E
CyOQwVB7iCO9Iu27hPWlaPWb7nR41hbls8Vu7W1YXO25a/XDdg7rU+/Sk6HtT/bvnsH5zRSOdy9q
7PmJyHgbLGMmRZsQ5vXchBEcWDOppmtLxW/xpRlA7tfWQLH4pSSJd2vhB1y/tF52EFFtvXVVQ9hu
WRy3c71nqc9OJE+frdpsnrtxOZtqpmJroZ+yJl9uxXro1PGypJ0OXEOr7tvhMLiKjZeRbt8mXXPY
886FD6KDZ8DWaaxnUos5Zp6LS6FL+6aOGmejuVv2ZpIMGNau7e3UdqCASczTcNsany9VNK1FUbUC
Ri1GcRqHAliyFQSmuZYUCIZwDtua1foHKALYPHulPVO1gE5Ec+p0rl5cdTn3Yn79bG5nNFkPYWJl
tyIfPswqrc4FiNdtGJp/HXDAdPbkyjXB/5wYVW960HkrX9d2hqMZfjtpjQ+BHGuR9VWSDjBo0lMM
A8wofjQydzqIATGllqvxI3cSIgF7WObrmmG09W3XuUQDPW5NtzGfUNyBMqzP/+pfmhb7Imkr+DLG
kqVcpO3EHAkUpxzKtCshGCOxHPOaIvLal5iMnhgBxdA57O61sMq3OmrEbWt53hyt1EoSydeTY5cq
R2W0UzbSZf+q2qX+YJP7AWOkg/TCFQ20VDbH960hJDUm/OqX69bUOqgciPHy49as5zI9R6MHc3h9
JjaexeMyJp9/eOuyrTlIZB6/bC2rGIFYRzxRtmZC9vveNlcgen26sK06RIth+1sz1x3rSSLB3Vrb
++ti/ZTbhXza3nux8rwmK1XI01zf90osmnWt3m/NmnB5fpolaTfbe7MLbJBSjKDW1vZqSTQ85TUQ
L4VlSmuWVqqB0rQytCkWACTPDWO1WbUn1aYyFBP++eZM1eyncez8gEB8kTwik477qbWWv+AW7zNI
6Pe6Ry5CUV7cyflmqmdp6JPRWd9gcOSnurKjsDMWcYkiJTlRhyxPFSaej3qRvufYs/3uZufFnMlr
d9z6d1lUNpHL2RRqNaHGbgr7Buwn+X2mEN+C4LMx0GI3veVTmcLEieMLJdJjOi2v9lIaPnac0Dfq
3H7olr5a/KLR+Hlzpw558bgdFNvOH0FDsciOfjg4PAZDhgLdHRvqaXEzQLiCeo6GTsVjs0fF4nXT
BbL8cpZt85PYTOVsacX8avUNP7vpSSMP/p3ctV/l4gYU6HHurqODsMWfpi+yxyRN8K3NHeWATF99
r61UY9HaHTRXt9+EfaQkln8zlmU8GEqS7l0lv8SK94vluhqaMvljJtXPfhIm5Z3GOWkwRqmyuQRn
YTQ2yTTHgQnxgyeM7J+RIlE+Wy5UpIZipcONnTWTt9MF5aUGIsBLVR1B5FNKfoSed2VK+AvuxFQJ
tG/NEnsny6PyCfE93zcCe0zTgaw0woVv2yG6Wv+4qL5vY6m9GGobIkRvfKpQ8UGtQMQs7C4BXibw
XpW1uXSMx2n6RyfxxHiuOts9zUWP/eEEQVkG4IzKSVOoq6Fpag5o53XsQSIj/AXVQ73lIGA7/JXs
XWmXa47scmZ6xGLTjr83hSvvi86kTZf+6FC4h9ztCBBTDoo5ievkpb/mktDFacQ7l6jFvwsymLrT
PdIA4zawBtE9U7zVjlZjiTC2SlD5pHZ3caka7zA/f45WWv81ccGkFvQn6fsG8bcArK9qzCHGrvdV
TOrOJPeNL2qlJU8NLJWttR0aq9MOCOcBx9YrtkNU6zBdJu8SIVZ5wUZFg/aXnuBG7FOyGB4HzVTv
M6XVvadT696aFkaKtyLFC349OcAuvI8GYuzJHq5bl4H64OgkdrNr3Uy7e4PRwfKEQLS2ti7NsDB8
6/Is3J6wzj5ng5mZtUtyqrRodfus+/scQWk1k/p5a5FJFe9zNyJCZz05sbOhXt2FW8vTtf6eKDkM
AQdL+q1PJyPkPHiljYqGJ2wHFiUHbg3iRdcnxK4y77MmU2EjcAWr6vSp16k+rCeV9TCNAH8KooHz
dgVQ9xhGFS5QXy8Zu3mI+Wr2+Z6LZKyCxJvvcwrcMVuafm8jotFKKcK8EMx0VZf+tTsbX2nWTi+O
sF/y8XdNJu4rmGYwG9ZENElpvNZT/UtkGE1s54Bo1QBzSu8EY9R8tTXyDJXBG/fbtaWhx2FDTE2w
nR1VKj3Er1vHyHxivq8hw8i5CD3BCgIpWvKyHTBHqfZNFlX77D99+pwUftx4mHfbevIyxxMsr8jD
+9s85iIx7m7VG/dsURj04bSct2aqeP1ZW6CHbJdoo23cmcBmp0g+ry9bysgTLq0ne316E8sDdPcI
Q3S0bY3SOy/bIUtbRrt2nM5OnDovHd7otylVkJnrENAqM0YdTSLNcbsYRFA84yXHnibqygDWb7vn
A5r2EJv/9Xqy/1sVSrRH2Q8xitiUF7R0OhF3bf/Z3Po6U+6kxny2tQgxrY5LA8Hus6lHPGspjhHE
jcetazIWynl9qhLr0cT3rW9eolAruTG2luyU4dRZsuIK/uh2GOz5sYYc8vDZhQqSRKvR8w2nTJ4c
l9u8wzvLnnXTp7ZLpdgY45ft4KniqFbGcttaU+S2t0S6x0rPkyxY2hUFlo3jb2erhFk+t3SgszZL
D199hpf98VSVSW+o22ctQVX2xyFbdGrVl+3A7wgHj4Fq9VdfZI5vMlGnK44+6ssQR+lVavbH1wUZ
+xScN9r2+NXnElfWTZ8v2g4jhhXYCAXWZM9XPUmfuskrbsyBxY0Sejggggi3FkGZtupvD71cvGid
2Z3/q297mtVWP2UXxTutbgpIPqXzvB1cCUroIAhAoU5frSqQdKnFyHGXoVG9yzSq71FWA695aXLc
+oqkBKtMoZiLsqqDuYlUn99+dN4uNg0yWitcig0T+k+tEoeVM8zu4z6Rd7nULx1A4QN+r/JeZZjc
mkKJAhU5KFkP48XpzYEPgJMC+tSOQipMKc2Wd3WW6WObuuft5NZFzpgGeN96Z20e69tsThdbioHv
czTeWnOsQ2+SPaygOS4eZFzvy3qvqGO9a1tH7jQrXiAeRe3BVAznYciQaKRDlK3xY3ty3L61RlSh
hx+uUT08WEOMY7ugJoUu4WfUpwdLYHiQWex0KlYAXq01pymxfy9uCYNNntUhRjmhCDjd6qDvOtYg
Qcvqo/TIF9ILf4ElHEyJgpA0Yjbfqn3wY1DXm3DQVWUMYUy8adJJjjETAgC3CiUdkvIw6Bd1wWuu
0xSD4gLqJFc55pP+zr6LwQb2wq421FvR52fCqJVr09fIY4fRPRcDAjjDeEvbMWX757JPhu1ZDMK9
L4WlhTMVbfCODjDRqPyinDs0U746kaSLOzHl25k0AK8eMr9bmCPZDD+ow7MmWu9pNeGbETHYc2Oi
e4yNq9mm6kEhGMWvkvdlWV6pCO2STqsPld25l6EgDQYggIdfh3nEAd42mgumZd9gWEyk0HXDoXYE
Oa66Ht2G8jcvI0LsVgwf3+cxcEyDym2laNeCtWphTeqzkfPKY1MsFwvD2VhAEikUIhczHU3enJ1a
bZSh7CO5Jz5y3LWOE19zVy47tdO/xRP5ATCm+n28INFQl/rZgv7x3Ojmm5ImzanArfGKTSK8EuaU
fd463bWuKlASfUS/tURB3MzDFSLBqZcYMnYyC0pZH71i8s6lMTe7nHUDWytT+AZpWoEc+pPVrIzA
uNf25mhnBwjCP7Fq+rGGiZ5MquQBn9YQQIfrA9zZQPD43ditAl0v67qLxhGfBOhaeEmwY+8NZnvD
Rm2j/mwyfUZXZ8rLCNHgrKyAh9E+bytqbV1Ws0ThZ9RTB8kFxixlhmVEMnbqm178GGzllufofDFH
CfL0Gfby38U1mpD6m8pMmEk819RwrhrtxUThYfKzp9xryzGDf+M0gVGK5NqXTRzGEyuMQuP+nQW5
PHlfY7c3rr/eugCycgY8KZzkjaBeFpgZGKrdSHkU9vzTNVX3OrlZFwAFdgIo9JPsQLYatSXbOceD
IBEiRkyjlYSWVXJFSr4hBCiDMU1+t0VNSnZinpjLhwzGCvZW8sAH+lfmRMRMwPBUHwjl6BrrCWBE
91PYZbso/T/Gzms5UmRd21dEBN6cli95tdRqc0L0tMF7z9Xvh49ZC239M3/sk4x0QBUkSZrXNC+e
28Axcxvc31SjuIY1/WCsmPt56Jt92bEmUOdPaJqqd30UaXftEjgmhpUOJMw034V64B/NDqReqOnM
UBSno++1mmOQJO4eUNYpKoJfCjsPKDFEKAqxlPGzt4byrUXWnI/2pcuxsXNcOE16wB6IOkJP9Rge
3wcNQJ75mRlJu2ffsyrNB2zNsx1uAJ/TWA25vGMtEOrDBLn4cfRYYK/1bmJXOPiEsAqfz7YCoeSr
HTh8M74bQV7usM1iVMGksEtUODxmy+L1nAYn21vUZ6v+V+D6GQJlBvBGV08BMZg5wEP/HM5YNeoQ
5nedBpWp/T1AGoyA/R4bDzhfbTusOjs7M2/VPULTxVEtOhDKnYIBi6YqyEeiFxMEPhsLpfsyVdOn
MbSbO5Yas/3cTYiiZe0j7OVPrDQ3Ows9+as36aBAdd+6OrZ7o/i9d6MkvntjLTidKu5+NK53V0Z0
s2aj0I2lVXWZUVjCQvX7ABD1XHXdd7wPDDjBdnBUymS6H/AqunNYPC4WAnGQ6i+p496Cf5gYZY8+
d3D4PjJrZ3UjAL4Ux0fd6PxdU0CiyOKKhYo2MNl1K61L5VbFzkrs9gx0vQAU51mAbvgYnCAz3zg5
m1J6geYW0rEvpdW5rPIU2iGJ43M5tea5ryvva+q9wmXq1Nb/Odv1Ac4731JvgcgoPyOj3+dWFtzo
Y4A/YqU2B2bq3qUHeHa2wIGCO2FLSvGZvHUQ7h2rYNFDNQ+MGe+90Rqe0gGNIocUYjLJsTWD1zxT
7NstqIbCWZM2I/+rXUMRw+brwfIZO3qDBY7RzQB6Vp538gPf24ce6msaXd+eKfNOVwNeRd80buc6
ZtuU0cevNNePeZBMN+qMfBNCUc9aHPy2FocoqDp36BZLY2R2xod4CRbxHDMftTvVrNvnoW+nhzZe
em5SXhm0z3XEULeq03MZOGq4Tx0eI5iwq9Iy/+j6lJGHFb0lqY7OoVk8WcZon8Y8Yv69BL57P3sd
PLRWi49N95w6TXITMj24SX0nOhgFBADY2NGtZZvPemDA3vBGWhR2jwOIK9b34uOg1M8zBpUs7DE5
6xaBMy27CAbMXnakoQoDSzStxesKBOZ/A6Vjv6hH27TwsMswQiS1/BKkxph5Lcss+DU4yJ4vGwHK
rB91H1tXDLfgSGAG6sGxDnrQWFMwTMw4fY5laeQOQekrDbW4bczpSQ3nEWqHbx9GVGn205JEpmDa
9yYPy0xdgGZOmMIr6ZCenDXQRZ5Z3ILIuAwTjBTgSg+d2T0rLf5PuRknBx0TzXkvmLlwIfBb4M+O
zjDlcApm92FMNY2hYJc9emzN3cRN9TYDN/qM1wZow+JHOETpZzXHJcZrf7mFT+OWVQJnWSqoZ52Z
TkqDcjxXu5dg4hMGwMpTDr7URgMce7VSQgWwpw9SYKpz80ZOg2vla1QH+TWLS7rssXMOGHYDD2FL
ARBcMe8LFNMip7B5L+y9SZd3P2hQemuAAvivDaek4XpIjvj3MQusl2QO30Kk4BAfPU1Yyx0cZ4Tg
vuCNAGgfEo2ni/5vquzTvv7DvKa9bYfsXI81n0lQgYmDpbWaQBJq4XHW9dUJvxV5aXxBQh5FzvGT
ngTWJR2UTzOLAAu9VT1X5mI8EH9XO+MSe2PIbv3Bi2fvGkbWQ8xW2j7VkVVq1RzhPwPEuH3rmvp0
p6Xx66gySw2rABnFEMrwYtJU+ejaJA3XAwr0tipABFndnWw2vMFylfYqHJFOf7rB0V6A7bpIYysT
EwGTflpbcPV52jeHIrW9J1gAzqM6vc4g+J4MwAh2HjSnKk6+lAwMkK+MgFaWbKZKck71jDFfmQHQ
VJRz0rkh4ycjBf5iHfKgM/ZVWfQX2BHFa2fWzWWELbKXpJ44DXjj2sIvVGnuGS7zf9rOPuhl8Guy
lelcxOl8i/DHUz8D9jZdO3kMkHJ5DBqtZmcYKUynd9KjVdvVuYQGbgSwM5QEibmMn7cwNdwBqWAn
ZJOxCHbOPGZHZtGPBusc9OKHLHvsQsBiP3L7FdOy9potmJlywdWFICyupvMYLbjR2pjUK8CIcEGS
SjDp0ZuiGP4x/m+W5Ev1bHnt6psy4L56LXS6XVakhAL0bHSQ01pdBQf/NOEIebHC17gBKeC/jE2Q
ngLovHZrwC0axheEylE3xPNu1dUQjJDghjKTCYMbOyh5L4IbUtD5KSTJ8a/JbYIbcFnWfGSwyi+R
qLzRVgWX7CLRZGYFCRYWf2+oC9C+bqujIFQq52mBFDKWzW6KHrh10OD14O8SRVvWEcgNwGId2VX5
5ij5IVEDHHJ/mf0Ainm5cc1yRolt+ERbS9T5KFBFyRznbMouUjNyWu4MsojB38e3y0mklhaq0852
svQgvzJBa5oNWITPFle/c9CoZ1EYcbw9JPfhCobzZ7c8v9GMnEuOGrXsAUuQyP2XaMwUmS0tjO8k
mWXVOSwVHf+Z5Tfl4D4DvDMuckn5GTgvh1E1IE7SV0evLH/JcekYwDFfHuP6hCVT8FK5z66LtZBG
t7yx1LszUit4MgH6WLG/0hqg3bJDPU7peFT1+ofggSUYgFF3Nfw61lORHMmqwcaMqHJS+ni3Ocqm
94rzCtXgew9z8eg1IU/URkL01CbNizx7O3EfB9Z9TnNt0K1bQ4TeHkN3treKm9Rh+teGaLZtDw3s
sA6EugkO8rjkaUisxOMz2UlUWoEV6j77yt3OK/r8Bl9HD/SZRJcAIgJtQzlXeL3TtwzJDBABmDNW
wxiBvovK0Q6OFCCRXSO/WaNz2oOGsqOLXG9sGtaom0PcJl/mUb+RO7feJailu8JKp4Pca7krSVsw
/281xFcWDIA8EzlCYpK3NgdJS2CkOIY0XQhEE9HHofskD35tmnJrttYgJTUrn7sKDPtBboX8SL2v
uT9tUOh7VtAZ5VrVX+1iG4Lc5Xp/zdzpZ4BXxiljNECre9GqvIVpG57yGaJzq0+f9KXrkM92FtvO
eQ5mkMDY8e1U6Jwo4TboCVlJXvw/F373GySK7RVkdz3U15rr00NNBofS3tAP0gXI971DbvxiA8ga
P6Vwedebu8Ip3r0170AVH++gwTZeEcGanJuTEebafIzd8LvSZepxu8N0gje640Lp3joXtX/KMLE8
yW/p/eoxtWf1hEZjP++bLLxrB10B5rH0Q8trLUdK7F/zvK6cEQ4Ik4O0hD5OTwxhmLosDUEfkXYy
4VhvzWepYFczFUx9PyDBdpEWPHbWcJlyi2lJdcydAeMjdwFX/ut17SK9+iFYYS83gCssgJSt7c3x
vasvAEajsOtF3obubemWpSVJcssrWP1ZeiRLn52j71QDmJX0yQkU+kipL8H2tr5romtUyufKGy5e
Y+6lJayHYCtwVt7ahg0C6QuZsDdnFLqv2xu+tWXJk2SwtEK1708NIL1z6EQnKTOlsUuN7fiPTVDS
8tQkth4j6TX6oVySH/LWZltWtv1314OtHBv8qXkN4MrtUuAxRQrIrbdBOC8fDt2DaBroTFQn/YQP
Bfv0jAvkiQ+2jjGo85jP7bPD2ID54Z3OisWsFnhsJ885oJSh7m6tBas6j+VzPrjdyTRnhhKNrh7U
oGDtpkdgZscG70l4B1O+2EWa81Afgqh8dDAv3h68XFWS6+u0pSVzayYfDimGtL302A9KY5SgXrpr
iekJ9CUzhvMkd19OUoBnnMCs0Ox6H1r9Xt4SWO3kSvRd7uAaX3MLESWZt0y4Bh8h1X2zhUsRcsO6
WEmvrINDDYkXfMOY6J+jHrg7MiZHuccSyGOPl+EJQrnMkaf0r3zSb7zYyE7qPN4mZolAmdddpJPR
6LVbOLsl6rmHsAjWL4DR/oKUn13lhPLkJUZP3y5sGDsafs2D94RZnLtilv3EfvHxPDvl0iK2zkDV
VOfKcdvv09tRO/QTxPvtLpaZQ0+aLJ+ZzM2sg29BFxJSCbyAr+CSDUbiHvKjUoW9NSgnBrooo2Yd
Vx0zGWyB163Ok+tcJ4A57OeeoUeiURzZ+wzHsHV0tc6iIi0o2HPTtbUThkv9UBuJcZLzy+/y7Wi8
tvrjbOTtSTWNZ3mq26OVWN51P2NjinZjUaD0D4X87wna1nEo8u2X9DqwY3pa4kjD9AGM/1HL7Bx2
fpsP9wiymxegadWNsHaGqKtuaAt/yjDL1ucrT2LrY7YHwwf6dwo905y8+mBBkEYWwzFwOCl4CVx6
8AMKgceSWyZPRpp1oLL2aAEP9gt8Q/7bmUuFrUffnuTaoJf+frsJW6nEpMr//1SM1UbYS/dbVy8/
RpLrWHxLS2zNnCNsPxjQIswgA12lsy8qHotSRS67DrkkisMmr9oaZV/7b1j9+qGU3/lulLEeW+bu
HljAHRuC2GPwoZfxK5sjLF3LazIXyMHsg8n8jtYK68lhn1yKJgzVo1Rfo/7yBY0Ag3RBuo7jpKXK
iG4Ltrxpzthy0FCK1ICJLYMw+TtbsKIkJf1uLLv++nIeYeLcjwW6bj3xBnj6yWaXat6j11uwCfWX
Kz/ErG90V1evMiyTQZ3EJFhPvQwLJclGEJrXAQSQrbJU2ZIS24LtMW552zU+HBvlnzuEOujD6DOl
4+wAAuQXScubxx1PmMYv5euPn0ut2EXKoL4bRsojXFve/COAaH+V5hqhpAtoenkGYdchuSEt5Z+j
cvTaVQHKaS5umR4+UkECmCLbFO4DJ0QIHlK6FWxzQCmQYKsnycH/OWh1fl1//dKSV7LH9s6s45m1
MUuup+cd+yf/fe8kttaS6Me0HLSe9V2tjxf4eJSisbHR2q/ajNSs9Cvb6EGO/ae8rYqUruNsiW6B
PI8tKTE57l/P+m46I7Wl4odL/VPeh7N+uFKwdPgYzdVdCKNvecXxcGavoprXuaq88BKwlAI5ExoR
k/dlmW0Ltrw5wxMU+h11qtYgulaS7lZOvlV9VyJR3wxACLEFv7ZoeVnkPdlelu2l+te87TB576Te
P+X9X0/lz/lC7i9i0H7jwcWhjWHtMhaWD9cWrDPZLf1ureKfqn/IW+cTy2nXK8h5PtRZrzAk3p2m
DH/Uzgv30jXIHFRi2zda+pAtKbFtQLZV/pD3ISn1/B7BgP6nViOJkBQ2RD5eTvbeGd5KE16jkivp
maVsptVZlZ10r3jZunfAVNDGt7QyLzRySUvPz1goYEXJyix3XTryA6ud99I9sPqPJGuDMvDfdLW1
07BV1hCkdynKGRIm4m+Hf+put6bgyKR/q7M1gy3vQ3ORpJSOQZOyZOHC9BrU2Tx0jp7Oe5n/JgAM
WC5KxtegHaLT+sbLTdmCtVvd0nK7/jUpBdurK8mAhZS/u29JfziD5M1ZAnZCS3iNts5+HViv5fJ8
tiMbvEqYvGVXi4URY1kheTdz3KrJsRLIwGBLSuxDPelEt7x3f1xKPhwyeJVynI17UIFPNVQKXAOk
BivlhgaSY/lwlTjitS/SdflZkmUXuTNl0ufZZVadXZM51kVe9u2Jru/+u8XMd0OFrarE5PFGRc+K
3lppXeTKHURPjDhCJkVHK3uYvZLtGNRctOlBXtF1nVJawDjrcfNVXuS/V7VqNThinc3WScPmYJ5n
1wSJYFjikNYkqBt2K3db2rcCBf2z0NqVi+6wM1sYkNEhbysflq4FZ1P3b4WzbbEBEKlo18hdledS
Z1CZ9Kp4LWN4JsIn15cHPLeI7rTreuaH2y839d0jWqeu612XOYtE19c8YnNy9szpKHdZLrsF8gO2
pNzYD3nrrE5KPpI5t5pSvP0lPQz1vY213g4bQ6zigtx/64p4PBsIAR51GLMkoZ4hQFpc8Zmk1NLZ
OzMcZHqWUs8D5qknCd5NdfASadlZW86hJnV2XwZ1u5Nac5eNF2UuzYPaZ4D0hqHYNRGvugRe5pp7
2wPgqYEpuksT96RGoZUfkQzCcJmZ/ZFVSVDDk3Nt9KB5hJPFXjOisRDPMwf3oli9S/3xdUG0fwqQ
gf0E/6Y+oBo3ospBUvIyBI+yhO2JekQFIrar9FPsOSgLmt39FKOF4ABbOOns7Z89y5+f0qr5Cd/x
0pta+TbmJq5aqf89LxmS1/jA3/iBClI8a157b7Z+eKzWs7PrB2w4aC3qOMOwC5q6/lLPYHqZkpef
dTW19yjqAK+KkO1Si8UWwGQpec6tCv0mVT1USASjDFWC48aIsXoYlxKWkjATGHAUCBPt3BR2+TBP
SfUgMQmyonDQPctzhIVZhLeKODiUFfJD/jR8M9k8O7fqIuWXqZWBHQlKHIdlAXjn+szc4iJG9VqF
8Gn4GImqKBge2qwAE+S1A/PhpnBvQGqwveax2N6i+jX1U/Q0LAFEl+jJV5PvyGoqV8kqM0y60V1E
latA+Myw2K1xgqcGNewnlZ3Qp1TRtP00jgEzCApi2wNaldrcyxxLUTxkd9MwdA9a0nmP8xLUGbA9
m7YFu5oaW0GoZ+leKx1c0QZ2Z8wJs7lx1NGF8X9PSTQ/rCnQHCj/OrS57fgqsrxHVGaifRW2O3RP
jaOjWeZhmpocjTfA9IWhmTe2A9QZWKt20G09aXdYwSODgQN46YXlXQXV7q5Zgi1J+zwnBWuoA9JG
Nty0Ur/JZzM19pppaDcSFFPwn8yir5T95MFy98KUxWZEDV57H8Coa4/9t2TIvxpspYMLh+7Pu2XC
ZwaZCFqhqFCJ6effbHd+CfNE/zY1CWgFBHFegzEDdo0O1uOssZdsTYl1W7l5f6P3cXtJ07h44BFo
UP5b9VMzKjSuLDXvVaN/rVENunej5HGwqwbqq1J/ins2jhzEHo+SlAK2Qj8jv54f63HXY9yxm5bq
sZZiyheD5VqOYwebLEeBdkufcXh3sJV/d9LZvJVT1Y2pPTheeIEchlNnhizaiQ9Oddh+QRskf8Jw
Ttbz1sbcPjZde8xVZG32PhbLfZC9YFQ4s2hfNMyVbfMWokXzCe55/8DS8VVSGO22nzCtgwyVjYg1
LTUkzzHKjwcl7qvqoseFayBAbWg/rFgsUQUG3R36af1dPbCsXKaonUiBg5LFFRnMBDQbt0I3lfaM
2Ka2l6TcnixVl0+VAyZsuT/2OAJ0qZaBXny2xz/r30mT3D/bRQ3nbLl/qE6DyMsmD3962sw4mCin
SFSCKphhuG9paW1ji4Tku0wplpIOcsdheAQ4AwIvGHbgurBUKCs6Jb3+WtdBeOntIUDjPay+l+VJ
yuMhrE+pjmpTNSsOC9aKi1s464HXJoiCu24JhgTdE9fwz+8K+j7FTuYt8O34CIUhvi3HDA/DJZCY
5JnMsrFssFFUi7WowW/wXyrKIWvt7ehuxBzw/3JI6g7gK1Tt/PE0bVcgcvs8PpQqq4H7D79OastF
pqLUm7u0XXgUbDuaVgsDFkXK+2gJcgQm7iU5+T6KhZE/QF5XYxbXl+JSRbl8t1WSGA56t3z4OvaR
OTh2WVUJy8rDE2NSlBvnzQKKj7KUlH44VJJy4RbV0YuDEPh6qFzt3RGZbh67EoDGx4LlV01lDNnx
eS7sryn2pCCXZje9bacqvXXHCMCJhvJml7HPqLJbcUyKUHtRy3C4c/X6rzzU1JfBLtQXPawfOjrY
B/amYbogOsjXrzfQ/3LqVr+1gZa8uRmnYjOnvE9RM3iLKuULfOTgUQrNMrj3i9h+kjKQwscUQt2n
fKk51m/JoJmvmh8Vn7XkKlX45mQvatNAv3wI63S66wMtvR+XAHE/fdiZSU3UbuYdfTZovCUpdSCa
spHju7/VZMC91GXtEuZS+pZ5NTramtHuJWn0zXAxcE09lKaFIv7Otrr+EzZWSBdZo36MIFS+NT22
CCp8vfPCr3wDClYe7Mw3LyOWmU+lPb4Coem+WeWP2W3cL5bitjdZGSGdZOvdt2YGSKE6Vv6EiA5a
umH/J3Ds9huQLf0wx7iI243/qgE+Q8O2HcB7EovD9jhjDQtf+D9Z0CL/LvyQp1sOqNhsvisHrz7i
11aiMOcUr5li2TdN2k1obvfFqw5j+hPW7zspVICxvYLA+AKTV72XLNtv2F9wh/IsyRE1iavmTcle
knXsmk8zu3SSkjN2g3qvovWmw4i+DaYZXEJhhcZtjVYMtOjaR4XNzu9ZdI+7A1g8ZD2Rlj1W/uDc
SEnf+t7R1AaLdofbyezT8yAYE731atXv4fhEN5J0ItUGphD1t5K0MSLCB1L37yQ5K9MPl2/+g6Sm
Pnuiv86fjBh8jz8GlzAalOc0a9X7yIdGHPrYVQ159QTQ54jsRP9ceu3nJG7VW8AKw7Out7wqMary
VeLeSQXJRxfxVCp19iBZEpioHEU2BIa60zFcLXCPzezgWarH0NGecvO5aYqT27kVhoX1ERnz8tae
nOI26iDLLWLB5a2iEjRd5SIzq06H2OsRHbej5jHUHKzAJ+sVhbD0m2pV3hHdzPIiSTg6QOr14q00
RyQpjR4swVJN6yd/h6YfqJp8xF1ZbQGKV+k3UNTZGTq+c9LZ+/hmW8Zt7irWixlmzn2ZWAAslmrt
pP6eQEte+bRp9wzrNNyIiLlLMGupv2cFrwG/+5+8rYrELKX9XfW6dv6n4/UWAExnx4/1ODcPo1IB
ly5cpO9AdZl8iX7nqv/ZHAf7rXFG9IFyvbjLQsNG2bhKQcQN85e+cp+l6mikd3VkeF/rJlcPbh1b
92npYcBS16iloAv7GTrSTwXxq2Nc7F1gQ3dqyUvljvGPTgMgZhlu8+iZXXCj2E5yjtJQfUFVpd7J
6Z35q1p6zc+OfSNgRGaMDuNkXFizLVHdLa1nz0ZznNfdQdhSy3dJVhco46JRdVfSp97ZZXjofT2+
qREn/7tgrSPF5ZYLjwTwMzL+B3UO1Pgg5SG4xzs5W+y4ZNoVdMLKMa9rUop1T0vGE692tNYMNP3Z
MhPrrNoD3O3tFJZj3trAy2+c0FKOqVbo2FINzsUC73vF66a50wzTOdlJNj1N+Lgc+lZtPvM2qkB/
XOc7Y+dntHmUP4336g4JQ9KxsE7PL3ZbmD/hJCIWadLP0/p4abPEgaQSzMe6quqHWG/ri2lUw03k
thbuvn6JLUHnoI8FWJWOD2amXiKL5ff+tzgYPyeRqfxWQFquF8pyDam4wvo1pcOPUFGcr5rdZKgd
a/NLaKMNzhAleIRC7Z6zRVRcVfz0tk9j68xyQProQgUC49xYrJ/Rkdn+HH6jA/4O+VD5pQf4IINO
YoTNIDwJXPN3hjKy3vWvAdYcTfup78Aso1PcvHotc8Kur7RHcBsd8BwcluBdOQcW13z/ousGHlSj
s0gaqClucVqX3UrMcWq2AJFAuO8SZF3wr/mkOYP3mqfeV22KlXuz9zzuAfK9dZjWN5LsDJTncifu
rnrcI0ylMS67diVQt6Jxvc8BhPRdNYTqfV+V/ueonr/pVqA/SGpeEOCObj1KVU9zbiPN8p8kFfbB
uU3L9JNZ6P5nf2YvsbCal9JwnM/+efQz51vMp/Lcjmp7dtoh+F7o53qo7e8liCwsc6r6MgRD8RWb
u31vRe4n5pF3mDwUD7WvIJ4fQN7o+lDbrXlLQVSw44yz7sJkGc+IHU28RAivGZHxW+wOLcTUQifo
Pm8VGqM2DpXdWacBS8GHbgloGNOhwRv5IEkpYMO2eGhm3LawrL4F7MSVg64C3YDh6I61u+LBWAIb
Kd5bVzHuc6eaP7EK8LUro+n7FC1AjxY+BzpQSO6l+td4HqbvYx1Z+3HJj5b8/13fRXJpq++7PucB
nrZvAhfBt/+cf8v/t/P/7/pyXb0aYG575tHMrXg/MGF/LoepftYdUz/bSx5yGfWzFORMftc8qYJQ
ZPNcLnkfjuXLiZyV4p1jnW+iBNbCtvSqRj3RMrK/81Tso73cPG3VpHCMPW9X1/ANgvJRyVoLwiSc
r1Grh+Do8K4fenRsDtmoFY8SjCbPq+jf9J3WVEc9TNS7oIKIRyclCRTa1bt2CSRpGwqk+zWdVYee
6Rpaj/8plfwtKUdIHtp2t3kEoG3LWs+0pVM6vXl0H0tu148e+w8UybxvCXwmGlWZXz0fLqk+Op8m
u/d+GAjQsVroDY+W62I4mqC3UqRqxO4rbGKIx9emVE6G7s1fUGQYzh1nFcHTN2hZV7lGmAHn66vW
uscJ23vwO42NruXcmFc86ty1z+BGLFwHDOOkN+14o9chmt2L4Y446qzmOlZYQM5l8iUFEvRodR9d
QFYw0XvnaqZmibhO6z9nTqI8IxDdHfSLh41YMs9ouhhoxyBC7pg7hiDwYuKxPitV1p+Z/CGLb/yp
zPY7EiPDlyjGCT7p2v4xanrtosZtdvXH1HwIAx1PDKWc39Iw/QPoMPvDwSF28DeKaaKOhfXvM34y
Z2PsgoeqaJrnYgkMleFhWCCXuFQw9IWK1ADZsNryQUvhxSOZrB4Hr+gepL5Uw+DpiGnkhAEa4jTJ
4skOZB4v2T55DhDrwFetSZ8QHcIgwsIYzejU8YQPWv1gBV1yrqDW3CcZpApjNOc7xwVZDDvevnWy
IboWSBnfemZkXVn2KG68aR5usmocr4oalbeZUWDs4/fRXdL4SDwNjnuXlBNerzWLJFGX+Ke4bVUc
GNT65HrFCNEV0WUEoPon9ifKYxo73bOP2hO6wWAH6XFAA1V9/zJ3WP1g7jy+RhbyyJ2567uQRamg
UD837EHvw1E13kbXRcsb3dMveM/0uyqaxnsfHyokqPP0UE1hhBIW+nF8myB8+On8V9K4Rx8/sq/s
Xjfo2kQL136OXsCS/olsdf5LSYy/WPiFXm4FLJQHrn7KWj7O/mCe++UMbox/BziwEouHkQmVPSHS
CcTkrwJcot6ZPzywBkwBs+EWbdTxqcZIfVHjnxFdq+89a+qQQuYNYGZUXrJGQ0gG8b7xIUathUH5
eMlNJXr1Fc95cDTYtGIEH5o9lDvLHy59OkxfTZu5k6YFr27Bm6JNeYFsgDp+jQAAHoNy6C9ylB4n
19oYtJvc0YYDa4nFDYygmKnqggy2PAw5/Ha3ZpkTgohSRWLvMu2lRDI/lmzVx0z0CbnAdh7JqyoX
HhobePsMx8AHq2yxcmyV7q3DwPJm9NUM+QpuSYbeNuuWA0yPJYminXec2gKfyyWpmxOkJdMqrpL0
01rbwU6Md5g8QJKzHSYFS6DnIX5PpTmVt6OXVDhYEJNgqyMxycNpnNqNDkRpyEFj/R+OmxGMKiGo
/69zS/LdpR18BK6MhHbv8rZD5PpjVM43Wfq1mcLwlT7X3xWxY111H25Fnxsvquf4Z2MIlf2c85gd
r4if7Kq4SEoOMg3vpe0y796ylAvSRfOD1zVQCtu8/dKPTrUzBif40QbKK4Qi75epaafcpTtAB3wf
aLkeUQFR3i6L/7CY8Yg6SPxXFdUxn52m/brY3e8TqyvvWee+VRFxv4coUN3nWhWekDOdd4mpVvdb
gZQywPq7noklT9E6e7V7AyKDc/NyBjlEKm7J3h6dnTPU7Fn+9yIfTq2MCXwh3X9LwagimLlcZDuB
JNNBvbD5Fd8c3EFx7roxwIAI61AcX5Q+hEKiO08mSo5Pqb30vloBwsAM3TUPpi+WSql7cVgquHdU
jEtiFan/Nbnk4dQ93EdLIHlAMLUjvmjsgiylW4HUk7yqVrOTOeAKIMnWNvJjhCzMoYsnlver+q8I
4oJXqPU3LZigv/Xl9OaUTNrrqfFf8jnvD0DF+me9i1HDdMbs0TUQVYkRcbufrH64FKBqUXCMwOxj
W3W1Ug9NkKUXHxw1eshTtTplzHWfVLR2WTFg9Tq1aoWF9SL7zK8L96x5u18SGwUUazbN73iKfvWb
1P5ZWv6NykJmgBIOvKakThhKfy7K1ka+j0UGNjS6P+Pk3fl5Xvw0mviHYrJKTW8JgB7UkGX1uGGZ
SC1YSHpmczZ89uuhQdOcCYSUjk5Y3oYZVEApzbHwvPP7udlJaZyGGZ6XaMpJ6dTa6UOtmN+T5Uzs
eOSPaV29SFlsuqw5IbTEmDx6LFtVeYhxEiIeWHP0KDEJ1Cz4Nutqdd2yJIYbaniI8fFZj9pKVSdz
zjEbUTvJc5oQuUm3gXeKOOh+q7ddRx2y+8Ys7Bt/1qk7x7hSwUR6GROvZIvIZ/NES7Vbz+20WxUe
FZz1SDunM1IxUiDB6KIatFeWOrWiTNVpO0bzlZ/lXKJs99/TvKtiOTEcMjn5drYem45970zlYT2v
FPtpzCXe1ZxtRdljh2UeDNuDCLacXhlqKIIwWN8dKAXrJeUHhpnqnzzTfFvzDPkF28UnL6EJ+k6n
XpuwPfzjf9pq/31e7VcWoNuw/oblLkjs3Y9dftz6m6RkvWhXZo8xwq5Qxc9W66q3xVJNKvhmzTKP
RKVEgkluv0RNt0O6YfjLY0foXumGE6MN7NTG5r5JompfY2ARRFDNgib/YRXNhIYemMZevdqhP58d
r/sNLHc6pAgrqtHPXk+wjjRt/Cg89MG8obuGafurznzvxJjp1kXCNKr06KDZ0yJl6/20FSyy426n
1HTkCM2ayOG7HmuMDe5Wbp28Mc+8QML7bDa9t+t57dD1mF5rvwJc3H3WgpGTQfNDETt56NXmzonh
X1agnljQOaasbhWm/iMshjuFXc+pwBJxQoKhXDb8CoVNhwS+7wUeMdNUL7mNFO25bhPlSY2Z8pb4
GT1V/q3JWAR7uSVrGHtoUmlyv+ZpmLjs5mLIrttRASt5h6xGcgnfVOVJCuCg/WhnGFdV20PlnF+a
6qVJzeFpYCDUOjVa6DlT8mEGMoJ4WcwPCT4rJSYrOORge1B1DsoO7bgboZqaHnhDK33otREHsCWY
Uv+5HuDxZ8WtEwwWqH+CgtXiPRyz8aQXaI1JXo4Cw3nGZY0F0//kdTMDCSRN9XOFi17hWv5jtgTI
UXilUz21NnJNaYsuzsgY5mlegig1yos7OdNOkvQgxlOMGgWEoWbN2vIb2/wSWa1xI1muUunoko0z
dqFNcZQ8CQzd19kmQrNRqrwrQDHPmJr1wpJt6QX7u1ORX+XCkueHw872WuPQTjU71suPlMIoUfNb
y0aAcMmyWFZ/cBzlMPwPW+ex5KoSbdsvIgKTuK5AXuV2+eoQtcvgfQIJX/8G2jfeuY3bUah8CUGy
cq05x4yT7KFutjWG4HtpGOkDM/NflbbRcTKsG0DkxUURVnV/ffAWWP9grezdf58r5rEixA0yf65r
mYalMbLIvB5OuZ3b9zT77X8/O6TOdqkj0o8S2ZOi5bFpiwoyhha78fb/PiYhqd11dSECdL58PWls
87wWz1nv3S0+1cG4tMyK2kHc+36u3dnpOV4/sNLsfx6U3b0PdC1PsyjWbSF+H9L/EGb8930qh3JU
LCy911/k6rVDdkV6T+DdcNvUc/jvjFqaNEZrLDdQkfu7uivjB0GT7MHM6scmitX5+m3XB0oyc0Ms
UHO4fnj9XgPKemi3KMevP3X9HI6KAktCfsMeTgW+Hvv3RWX593C5l5NlDR9x1EEJWT9vuuVIklS2
iTIP5//12yBgHpncJzfX76Dyu9dTwzqnC+dfPafyoMW+c49Z1L0nQazdGolHloFa3PvrFwwJ3FNv
GM5cP7x+AWCKuG0LCkaSNzTIsYlklGxZwZiy/uajffnvexN6p4SZ9e6+MNts580oJsBZJg8NboiQ
eJZ8a7mQ0QJXttHO8i3I4fBbHkA9pw9C9nhDrZz+gaIf6lkFoUJrlsn1gdplIS2LNE9zUVQbTUwc
nkZYSLSS+iLAw//zbP0Qvt5rJcnyI1vDR3+3RqtEhEOfrs+Iay6ZX5/k6hIaVgnj9dn1YboKJdcH
NrUIJ6+fBF077H2TibfKAL7U81PyT3i16rx1yu7uTTcX2iySXexqfPjvgRoZq8P14/LqehhF+SpW
49GwOmm69V8gmwjnkXP1H9ktYDdokDQF4O6erg9mK9VCwFG38jf+/1Oz8L/S3ISB0VdgH69fHscF
h+j1aQZ2BuR/njHmAJzP0A7K3r8j5s1EkORwRjLPYYR4PYr/vgzs5bx2ZfawT4g7wGGGfUFstdnS
sNgNP/MgviNoEUXd7hXxX6FtPMbkOp7qYXxzOaznlDiwnTTERzILf6tWVW3Or6n9MytOub2+3v+O
9vXZ9R1ghpVsRcyx0khJO+uDGXZ5LA6SoLaTY9XN0WGTkLdZt9H0YT8J57ngVdu2wqGPqUPnHeYU
MDpqcg8g/aLZYdZhYl5NadWquHbXN+v6rATasG3BgnDfHY1TD9kibh0GXVYDiS8v1OV/HRgsyhw3
x+9BKLpGoGllRL+fhlub2F+iTLStZV/qqVOnPnGmfw+WSNUpMtcjV84fpWG2Jyy/7cmvWqDj16eV
54/G9vr0Gr16fXZ9yN2oRe3kQ8NYtfP1GsfSWC0GHYqO//PEany3OqYlIIDVI7q+zOvD9QX/9+FQ
WpBlDHIzo9XDtKwaxevhqK+e0+tTudDwqkp3Dv97Z67n6X8fXp/5xkS8FQZeFu8aTiAP1ir7++/B
HkSyH4R9zlft/fU8uD6k64cTI47dkvaX66eayCbcIfaoRq6xBuM10cDRRt7fsa7/FEbfkT5qVXjA
VtfYv6fuYE7HHMgXJnmO6cqHaAUxBteH64dZCoXYSLXfjpJyOhMMKTdL746komiZOrteHVrEdMla
zZu4JFo3IZ861L2WXYypR3t6P99+oZ6MZgXrUo+QG1sTOIeVfmZ0vjXLEd9oflPWbbKBUcagdGmS
i4MW5iaOhoB5e7+Z5vK2NLhFVH5rhz6U1bPeyoAlo2GETmexaYcjuIF1a7voD7jvzcMykSDkeGTS
uq+yk9VOMIRBxT6MZLH08S6VBFGKaqONJfMRZIIhN1wWjexOmIYTzMasbSNNEgszmjvY/+DplmdL
FMeqaejfEUmU9uK9nVoyC+diB34p3doY/Wo5XJK40zfcHHEmJ3Ud9hgykuEC+BU9ScZIV9MZvcYZ
TRW8VAFQtnQ3tWtGtLRQ4dKiYDgdLI05kW/s9WEDoqL36DWO6rd3OTDe6BOVws8vo3+J5zwLUgK2
oirT4ZoSUZoatKtHHfCtlUHHJzSzHX+zCEe2jpIqUIvt7SNYN1ojD9JMOAhw6FLhcKRFgle8nwS6
mOnF99bWJUGQ1GP9t8ute11bDAN2jOscq3xvaTNGYA29/zBpeyqKJWD++EHxnGy9Gf9+ozk5bCJk
Ot5C7Snw5njg0ZBv8sLjyp8PufegQCAdmHjqF8S0pGd4JDDoFW90g0sXz/wQAwz2Yk8na2sQMKdw
PSXar4zIlunUzXoGmZkjb4pk+bH5YlD13ChbNtmaG93W5vDVltCRTC7RwJhGwprmiXlj4pKYo2ci
pCF6qfOeBFwHnxgO7rCgnWAJTOFLrheBI1ekCKzljTLla8T9IoTyuiGXmXzQkhGOx99yWj+FCbGM
AaqcGaKXfTO02q6M++hhhri+tN7fpiBVL9bjz3nUdtJjIzgZY7gWgKNjJWe0cjvbT741OKybWpFN
bKjlzW9pWNCANLQfl4hEuEZWerQMOnl+pj9AXPACay7CKBmfZsPbEYSLfCRBiqUJnWkrOyQt/8pb
Y9gtrRrCOSmanea9JFpVbeysjLZdUdGfGaud7Wj1ZUn4hZOkM5gaxl2sMgmacj4O+ic7/yTwZ3fc
Dt1jnxPV2pHXRT9/6/jNuyFH8CwAkjyL0GM5vqDItYAdZUlAime5oRo0ggX+6sYnMHUjZ1VuMjc5
2ELTNyPILicTL4DEWoFIEsxXQX3U6mGVkb7iQQzVjeFgWLHN1+bX2B8/o7jtgDrV39nytpg58LUi
+UKcW4a9+UyE4vOIXpKpC7TU6eyDTF1nG1INXkivTc2DS8sMEbATmb+0b0CYOO/ZZN/WiqF94V+E
ybeVxnRj6VT/rOnZdiR1WDb9JVoGAmSreU88r0O6bJUc5r8kZ9Ovfsqr4cMYCJTX5XwvMir/YVlx
vTWNQKLRGfQJVugKyOSAZhiwYcw5EXT1ABAs+xw5SJuuIRRYs7RjoyiyEmG0gdxz7PWwcGn4Eylw
tppdV9rRA9mGcstoJwtU6z47qgytamAh0MDQFsUbGfdFaPgMvPtOppu+L1/Ri2JylOyhVZ6Sl4R6
0+kIEl5zYlFGq22vFS/A/B9Ap3mb/nV0INC1aY7vfjp6qflda/l3mZpffWsRFthB5tfZQ9Hh3lfT
MO+8kmFBaqBl9wp0RMkcvxl0QVUJ7G+a60c9a2/btVFVzesg9sfqXaIXJv7hBKlsP4oN3LtuqzRn
tTs3d2OSbdLaoVuyCnXbWB1rg5tCiUbIAd4H64VV04mDzDh2ZXrnIsTYNEV9W+b1b2m5x7Z1PvuU
jZcS94lXlKHQiwNCFfpBkSSvZYrw1XvTSZJmFoOqDlsU6NvByiDyTGMeOhpp9KYm541mVyqMLO3L
g2yURCNC9NTaCkKlTOk6+1l1T8S8MYYuxZ4uwN5e6GQm1XOl9J0g1XvnJQ76YTQrqc1pptVvvl5n
pzGIE29liP0ZrQTaePEyL7II4c88Jd3yVSvn1aznh9EJzNJpd06sbhbQnLkDea4nf9JwnJsajLVX
93AGa5OJmuiPeRQh03b2U6qFXkrW/fucNh9+XDw5zXBRDppGfXpJZHHo0eDkinMik/0OJBtomvGS
AA5E0AYYrSvsMG/YgWtdaHVcn1Dl7eLQ9vVEE3eGGQcfGmgA2RWx/TFL9UE2dblxC+259wDZyNR8
78v8awKnZ7XqHX/ZD7JddLHWfhnT4yDKpxkbeVDo9Z9mAF6ewmEacxTVHI9HQYjYvmYMgObPonfU
L3sGkMDU+mM8DA9kGpEh6NEfn6T704seNAV3WDK2iXqvBMhfAMobTUxEXuoV2KbiYsrqIQfNszGW
yd4K398rxz++lz2APmhDx1rZEt5+jlh+Rh6RkKNJGvuZUIz6Ft8wEj4XbLrJFdlEdHboCkv7Sy/l
Jdent4F/iq3fa4oIA9Jn8eJ32pmV7xFxWbMZBpdDH98aJNPXtrmX2XRQdbTrD/1U7XoOC4sEO39m
h2rDbC+l/p9AAbvNbUqX6iDJU9N7gsWUf8lrWJ+DlTNPqXZTytU7edFPURChnKNPq1T36gzyYvry
fvCKgDyHh0bGH3bJvhELGdENU/Hu4qmHT1qPAaMZUh4E0Z8L5wYTAbDxFWVDZ0xUNGrrWToC42Ev
2GccfXbLdXlL9GhHHZDq9Kq4XIZXR9JUXgpPbeDw3BWZ6jetCxFQFwiOrDJ+qp3ip5Gq25SymMLW
H0iMxHTYJfpx1P0/rkUROSeQs6t4PFs9VXYzRB+D5LpbBnPnAPN2+/HGonsHOSUPQdw5WsE0tI1A
iaKdArn7CoMQoVNMC82id9iNFgfZ5TASebKwoBtlOJiuj+Hf8zZjNpVh+diXMKLGXNN3pgWzoe/S
PwTAywi2PTc4KskH/1tXw3AxAJGxG7MPXiSfNDGD3fSHDyEhjc9aiu5l+Oh6fxePIEX7lIxiP/fD
ghZBx4CjQBgfVrrGxUMR1oosaGM6AoOul3Ss80O5jN6RkMlXNwXewx18GJtvQ1IbzxOXZw1fJ0sv
QqtJmJtgKGacLm36x2D5CXEnoWoiv2dJ20uc1r+EjCYbYQyMlaznqPcIKqn+GpDrvKXDJWGQCBal
Hvmc1c0Qt2eHYjGW1e3oMzQkXwTU1Q0Gohdq7RePoUVgx2tWhKm+ZpsdQO6N6tbzudU4c5h7w5ow
yN3cIUAq6+Gotq+52XJ1TIHTLfqdPZaKYrzIN8KjBnMKdBtx+jvSz5Znu14JWbaC96amZ7uetoZp
KworQjNSF7aDM9xrk2qOqZbfWzEFOZm0lWlXe4vOVNsuEwVtMu4xaVu9U4Y0hJ6dJP4L3wp2ao5m
LzFargBOGu2Xpt9nWufHyLEUycCSaeVt2YAxA3EvNgVq28Nix13YQ8T0pyzIFvumG3y0qcOPrZ2I
Wr6kBLNWNKEBPqK9y5stVsb7bBRip1ftO5CF01AtEJ/rFdH80QqCq5VvYNavk+dGuFRCaKA8mgSb
Vo+pO+sUzCQS9MrbI1qyiYZ0pyBzMPc4M64Q+zMbQECO00xmu2PuhDU/mbpzaTOuwIQjnAtCJZhK
/thuNIaFhDhcbhPD2aeO+ljUCeXMc4EidUMuSLstDY4TUeK3ODGQjSzs1x28SnJeW/D2qwaZb9W2
BdBD3sz+rBk7h8CjjW9rj6IWuxHA7bpI1Rs4qFihZgTU+5UuR/pHzsKmWWfQge9jYv01HW3eReYI
LBkLKURDtqdFAd6OitD2OftrDe8AhQmxiQn+FWp8mSYwknLr13JktXEU7X4bahLrJi1EG7ygqT+k
nm5ClXPDnJTTjeZzlri2+UnD5YcM5eY85kytTQb3M1FFuWn8AdhXhkhlMFBaRqjntb3+wDalRxya
JoN9L98LGy6todTBNUaPOiBrAlBzPfQU+ZYZLThqedZSzra6E5u+aJ6zosKO5JwAY4ZLTf08SZ9U
X5oUG6dI9hOJ41A7l1sHCXsjvmfD/2rKJQsRsjWcpsODW03vbj99QRI9LPMcOKbxUavUhpY8gejF
fBGpzoZPMlUBcxC9EY9j7j4MvYctIytvRm9ggNLqDLL998yWJNqX1lMk/wxCB9UNQ5QEMRJ3dDcK
VVLdFLa4CMPh0o0leU7MMTrdvWvYdYx1NYVJqt8TOPJsjqRi+kO1i5P5TxLZI1pA94GBCgEuWQSz
eXnz/D+eoyESMVcWXylVIGVGgU2BCb4uDjOzDmcotsScb8ZuYN6Q7LWmuqmKZ7B5PsPO6MA5GXRN
Ym1VZrATGw2+1UyrrWY6VuCd+hhgJ00/tAtkg/sDmpPK3U6t/qYVBaOWwdxHCuaeigjDK8Cgte4Q
xKP8Slqk97Z1pL7oq4ICY3I3NlUlu6/pTs+PVNI21OGClKrUD4x6dPgz5CEUvhZEaHOr1jICz8u+
Zzd5S5hTzvNQBtoIGzDzzfnozq+1SIttZO4LwUC6woeKBzXeOuTA1GJ4y6t47VCz848y3jXf6QJu
CMxKOoNOK3l12j7DRDo7+bNS3L1tUr13zUTJMTqSMWHPeDghJNp3fRjK301ERkaeNLcyTnYWQSI7
f1bnJjf/FhqG3SSD/L7yhlr5hSLpmYF4vdPQqGxarvitr7nsDX0upWnqb6t550MBnmfa7ei52jDK
Y+hsNbbAFidCwVQr6/H+FRG9kDT9rqPiorsaUPOsIVkoshk9pf0hAbCxQbTkbrra/J4ssFPFs+G4
1T6ujQ/X0A7uouif+Kh5rOa7rkGdwuv+hjfzSUU97VozuV1ADkP2zfOANFgoBMtdlxDheq+4m3Ip
YjisPpHEIP0ef8m3vI18IpZT1iiDoPNydF98Q53nDhgJnDmy5K3ubuzEZ8WbBRLlIc19c6+tkctJ
M18KW4f6nlbDLk3Zp+nU/k0zvXCNIgNBVL8uh862i+c9P8cUfIgB3yZHYoWec8PUQhKw9i8YSaPN
1Eaoh7599dp61iu97Se3HKg2EabaC4ozoquxTpyL3GebyhIVWRS8XJuIbOn1th3ymnfdMT9aAy1V
iWaChu2fmoO3qSbrQStyWobCehuZWxrxNIak/6w8FT++JLZ4ihfnYBQU6CImlI/ViQoA0h57WM+E
3doOFkJjSMI0rO79JH5oflh4IyY/E85KlYwPhWCn5nT4abKJWBShvyUdQQ2zWZMHNT0BIC12aLju
M3e8MFbA6KcVt6KIZcgm8DKt5NbZejQ+48r7dIf+pdc5MXP7heyLR9OpQhGTU0gEMBRwgmTnU99x
tWDrQiF+6C39bZD2X80d6SujdOstsusynWZMxv3fXVILx8R4bIfbvIUDzgKADG6FNxvv0bp59bT4
skAqBKl9yU1noXHXfzWt2rWu9lIQSbxxE2sKpprCW7dRM0ScLVQxQ1X7WMWFvrFFcaoj+bcSWCiS
YQFKifypGx7dQpyt0ukDUxuoqSrk9zqAapVpWijWfN7BN7ZYwYmiz+qvpEwOgCtOXZrs9Nz+TryO
PlXHFJAkVaIU0705N7e5Q6Bo1xbHZiQyddCbLarwz9zokYuaJHTb6TbLGTxnEv1bVAEOtrf8C+ch
uXPTCpHwdKk0A76TYyQbTI/RZP2JJBaKKPpdKu3JJEpIOXXypOUfMBMrezEDLdZRY03m7Qx7LLSk
8eUO8mj66WM9MVnHAfgto/VgJ8XHbIyveYWvmrQF6Fc1rzmdbud8uqkz5HlR/EkJ8UmwarJx63Fn
N/PH0Ky+PJ0buVb6KAKXGva4idqO2nztVKo9U7wktGZas3pqEgBv0k1IPnybRIq8ry5lQZxSbf8p
vUkwQdfel3i66C0Iab+6MVnChevtZV17QTkBuavkNp3St7ToRPDb2s2XbRV/o6ZBa2nWDyW0RumW
LC5OR9qSLcHjnZdq2kbkx6NywqttNGd8Ro+mNiJOx/mLy+IwT2AJE7JBs0ynqTdUI2cjmvNFWKHO
TBUGV4wXpJoCPZCLykhKTPPdErtnHJSfjmg/imW5G+F8MVZzbrhCXp0cWps2hH5Vo8H04r3ZZYE7
DQiONdKisuUW89IJau2yb21ra4M34P5jkEdZBJ7J1TUu+ngg0wGKPjJw5Q1A1nlRjeX/US7NG5d+
ysaiouMsrm6s4mUQeUiA6n2XyLdkZAS+noLLTMQUwhJ9FzucKPgnbpci2tMRf4tceUvn9i4ClM8u
AR9a0RpbUojOhSgfZWK+l8oRbPQSylr8VJ4P5UlIboxV+niVCsQ6TRmax82B3dgjodpvjcy+2P0+
4QKVR7D5ZCovUYjv5c1uLl0TvVMeoMdIKFEiGvUXjUFOZxC2Msx2vvVK84DKiLZeNluUDG1MPqR2
qd1Gu2Wv+apKervL4O7Iy67C2nYm9vTK35ULKJpFFPmh6m6qWmNAwC/Yern2xb53M+OFEGnkHdSi
4ZssQVYSkhUrLz6N6cSmEXICs30taDKb2OLZ3s99aZy0gglWixOBSYTLRs1LdOwZxn6e/faIPS7d
dDMZTMqwyj/a3AONd/N+f/3w3+fA0Gdcl30RhS4WDkD8jcm9ShI27pY1WQZr+pN680QKjJsAC8dV
c9D687F2saRjcvpw6CMbAv2paw3agdezWwwK1UFEdPqA2LO1eVmKrt+PVOjdxD1s7GhApvKRfOHP
QRars4u7z6JNR2GM/t6Nfl0yO4O5MD7RkXGv6ZG7ZbqIyTku3rUBoGptUdo7k/ETVR4XDRV2GUV/
rUwMAS0iLwQbIHwLiLNe8ZocliWvPaXTWrIl2jlx0fBF7lfim19jj3x7ZhGOhugIiRlAOh0r6Zuv
fg702941s3bTrn8uXScwloN8aoJ873sv8PPAHlYkSyxVMM7ZZdGdP2Vz12Ri3GTF9FjFTJ8Lzzt2
jaCl6d7lJm5y1/vulA3EP27vZ7t4yNbRga+VtA1VdxZ6PAV9Z3FF+KTA4yo7kY9RhW3cKmb4MqS4
nrisrWM1CgJ1bHZvBytOBLAJlB26A5HAcBuYqLnlQmiMu21mN3ddNr6pcg1aVNm4j6zyd0qX/kZC
2ohpb+s2O2Ur9rnBzhbzAcva+on+ls7ujR//mr3FTLYjD81jw9mkXsXymD2W00tkpdCFPPZoSWzF
GyzWGyVhOahaBZ6fsXd27WnDTHWfpbrxmvus1rBj2d3SYlEl+VBGehYD3RdnFLfssZ8cvXztS6/Y
ap1IEVrEbzBGsLB75h43kx4g9GAZXEWHLrFDdA5pUg3B2vbcjiZmdZP32FynrYtGMKSd53uCTPkp
82wxC9vpnvO54OQvJ1qV0chwBYQKFncm7pNU7OE0cpe8qvCC3HEMHE3jk1EABNQtkC9j3SCromFl
N9951sJ+qaZDMdNnNgrbP5riKEs5bOaYwVS/0Hxy3fxzoMnH3abWNhWih76ok2OcjWsBbb7bWFw2
dCtjcCequ9fLksGKaf+t19FT9NHSYQmMXKN2lZeeniUy2e4UYw0cKEYeIoezsqppdg46vpPxdsRf
F6BRabZ+ZUNJnxl7OGtizdDS8UuXYWJexgkDGSHfdwmUCsq7jery4aElMz3siTdagfxn+vI3sd0G
xUDfRkHUMCbamtRSzTEbW4gf3BGSVkRBO6T6jZz0XUlNuZldnNPpQmK50O/8Rlh7oQ/tDkLkcWkz
d+Pk1TYxCWxZYm4OcSz680S/PfcQuGe5enEqRKa6fGZqxvtfLUh/6MhGaZ+dipq2OvtWOLWZQ/TK
uIPFAEWirdKLdJmfth1N+8ZSGqZYeJCFX24XaXEznvo3ED3byl7rzxpr3DIe7ZyVtEjrl8pZrINr
1qiZRT2fRL/OhDrkNMRvoOFz8466tiBPHO/GViScFtokMGD3NAK50NhmOfZLWXRl4BpVFIBcqdBy
4nptsoDItgoA1HpJ3hWKP5HPXMJW0dmBEGLNU2gvtshepcOxjQzpHLI0R8DEZY/N56VzeMWtzZ/E
T0QnJnZY1hjJON74avs2wuK8vID6VOe4ftBpoXBGVZuId2Wb5D24775ju8ffNpp5R9DIyNSZKstl
1rN1vKYOsng8CDbuxAuXRKwOotozLLZgxOz88aZOCG/BK/upO0L+Kc1oO2bzqzXhuhzd8bmP8Hoi
A+r2FUE0LNHyTqUL36T9ClKCaOvEfxvLGULXG04xM1Qah74JGCWeaZs7zTf8Zg7RnN2P+qARPu3h
gBk9YjcqjAltg57WpENnEjYykLBZcSbbEbg1LiRc/82NmCXLjarMI6CSeqGssDnnRGN8q9j+1M3f
US3foGcItwAUbrf3S+/okHEi+tDRJ/AtflqYzk4vcFAwMoRe02Myoe+hTePtxIzZIcUnS8Ztn2jv
fie87WB0BK6leX3D5M/dFotHOp5gpsPYK9ANKh32OZh7qVjZ1+4B+4gAJkYects+ZlY0n5xIZ7bB
1kdUSHLcuFY7DRY8OuRHqRX6rvPuYVxQGOrzy6iMw9LrdIVV9yxHJiLOJAMzrvpATb5BoVgs/Pfx
TdLL98JhRGb9mmN677HbZxPMXXEcFVIjtgODYgCd+Bo1+6HDN34Xk0ei1YRZE+4UTr323dXjuxWT
61VEN/mAtlIM35NHQ7/JaMGjrnySNAXIe/Ph/lYOzQ/reYzYHmbQG7YYdD611b2WuPNZuUQXlFn2
oIkGer49c8otTb2pkaKExsiez12Z+H1T/ejW9FeOOhWLMx0M1p79Ct2e6uIv2g3SK6GfMu9lZ2y6
3R9eUcZZlWS0X+xin4DARWwY5lp2KHUCnbvIum97PzvVPee21YYxB3kzNz7yQIbgRuvb20RO023j
bS3Us6GnBGkbw+c813fcYTOqYGsjGuxzXV2hA2l2c7YadiX7DkLbEMgvzXeGyYqtQvZo6n4UJC2t
16S2U57ROCnierirHJy52he99ulDiw9MX3XQTuJ27BmzLar6ct2VzSLYGnU9wrqRd8XQl33sL/1d
uj7YdN9KlLSn66ecoiXKiM5Dkzu82n6NoInUoUT+iCbXZC0lWN3TfCj+3TiHTcs6HDXGUzakGeeB
/tqDlwgN03SD2Dp4jmOHYvFf4zQRuNzoadd9OW27iI1MOeGDyDadqttjq/qn0W2WvZlZ6XbsiluF
ZIzZMdM5qyvaPRcPwcbekMMRVsxqmcRRwrHG4tIHU0F3eGt1/XA7Nt6fouKAVkuxKRuju5W+bMjw
3nnc9L0GJotkvAF17K6LZpr8tBllov5OgwFF3GUsnw3Gi+WgLGz6j6aF5IKji1Ko3Pqde1cyEQub
RfQBRes2wjo4MmKFmbMGbUw/WTeHkTNK4gtPeTeoHeBvlIvRrb/EN7HDXoVt2S43mySYtJx+jDGd
DPIHKHLUD0su8CjXuzes7qEdctowTvxSzMw/BfelGIJ0p82/ivzgLLKM29S2xlBWZbzTCpIRWsP7
dW00mqV8UXKMNgIMcuDOeuD2M+uztXwL5R06i5js7Nd1OEGXsvhqFd5a3ZXUfhohRtUcnyeree5y
xBSSk8vsn/BxnP0OhU8cJdso7aB4DObG9cXX6jihEIdO0vumFUSmezFRXhfMX7Zj7Bx9JD8njIrP
xhozHjca0/aaA+CK777AbImPqKb5ulORB9QmK558hzm16ZJRBAvk5NTz3WgxPbBF9J7co0BhVQmi
adkOJtL9sbuZh7zYI8s4zmN0R1wI1hd6EbmhkOq4/M54nl/Lyv7pFnUjxHBHlQq2ODnnEd/B2akh
COp3uRg4u9fqjDnKnZMlgnK2L+mcWIfWlkdDkYNeqkdtXoybAS2QiQ54V6eHsqPElb71Y+bWsKmc
/lWr5UKfK+dmwHEzcWa2iJ46LzlLZmn03D5NIeXFICw2S7x5p0nph/1SB75IOFvShwIyQxCz1tfd
HqzSEc0kt/JcN/H3Nx+FQ5xYpCwSp7Wf2B4+c5H/lV2ycPab+6nlfREp4YXkre+cpf+ILZqQWbba
6TMmaBYZT2btxYEAUUaHgYmtzWEeu3GH8IkV9pTJ7Jn3/4/7t2s6P4zpF9Cmpenf+/pGm9hW2fGP
6tWf3nR/mkK+enP/yBQiCsxMg5PvEpzlQ5RqI7YDwljVO8xRNVKDHYEkm8gDbzOUS8uWX2fq7EbW
GVDaXyOavKCt0Imt06xKYs9np1aExO4cR+UAfzjN1rx3uYKquN6XLNyRo71ZQ/oL3Kyi89yqfa0j
a8P+nnQ/ldu/kjNFN7qq71qxMyLunKzp0JX9QylG6MfVXzP30Kar7eClSOp00ZDLgO+0WeNntBmB
XWR8u+YPA01vmyz+jUKSFlYGaASk12mro+n1k5OyF2OTpclNU2ukVlrlxcGtlldtuZezrW+RzdlU
F1MwVM7emFQMbaxpiWBp/5j8YghrXP65OHVsSmMcnaQ7Jhiv/Vaywu/nJvtJ6naFTsmjVWm8blI5
hUMXh/KWTdiagTZPL8aS+Gc6G4HqyR737NTYKrd6Spru3hoIggBTzb+RhlOJ1tWjW47f275xcrZC
LePyIJ11gqus/AJT7wH5N9A/1TCxUgwxFOFOKKf2rdSa7dTcyUU3zlU57qZKi8M2pyhr+kNdGdSt
9ITTKuXdU9XWS5abtGQBipK22uqNPMUewe2xTuwCiiPD1/qtX2jYlce3QnXbbuwpAWR8rxkU/VNV
f8cM9NqMMEo/1tJQm81PR7Z3QpeH0i/mrTSodwuZO/SDLMxCBUSWaLqXsfW3EefYYtUkJ9BlHPbr
o3GohY3NffR/yEj5f4yd13LcSpauX6VjXw964M3E7L4o71ksOkk3CIrkhvceT38+ZEkqSb1Px0Qw
EEgDVBEoJDLX+s0rwS+9sJ/JoKx7bODgtOw1FqW+xzSi99Q7CCt3fiffBV0D2kPZ5l6crBTCA2Zi
nnvVmaA8TEfzAiPFAaxrXqovVR88grBkOooOlVG3EDVS85SO2oOrhRedMWVlW806Kse1kys7lzc5
ZNF5k5Egw5pyGYZEI3HsDINypha9tgBGScn2mOzk4GKqhKg5XO4g89dDq6ysumZWQrDRwbNglkvx
Qe/Ldzds36OKXEU4zpTiEhdNw0MD5c/NPqm++R70xkfTZuj1qwtNjvM14vfkywaEFQpW7ab/lZAs
Cfs8LQmeSXdaNj76hvUcWv1GVrVt4TNVlWr1gPwOdA8djE7DC9Go7GZ2+EvRpWUh57wwkIZoHX1l
FLxh5e5rmSIbGH3VNR0ftmhLUPfetIjExXX2MrrOohxGfe3XypODD2tROJ/9ZkLEB/5B6gBSALTD
BSLpD0aC72mmEuBO7CcZFbfGze4QPGpBXrUPRUsspvYgw2aWeYQ4hqGdm18SiAwzZxwOaeMsgtHA
RYkuZEwOGjoppFntlWGXF81IXssKrzJJttDaB5Amt4+OTnhZc6AVGPZDVytM2IwFQy4ZaDQSgOHq
TxEGndBNkBcztPI1lZuFBEq1wDW0D9Q7U7HwDEU3MCTm3uTuZnrlkRd4GdPImOl+Cjcdqo9bGPeF
Vp2Msrfn5BpZdmNaN5MK7Rw3ZrVMwfR0NsjHvt6rDdlgj3RKKb2h5IDVI7HVWVeiIAkuVbW4tR35
8jhWWJdaW0LwjI2BkvNeG9eN0jwnMiEwVJEmRvpagthdOSaTEiaKHWyVKQ2InlSA7ITsDQQHmP26
1ZfCVlZNqR8ay0IPJccZMmLMRtDCyghoNvWxy/X6qGRBcyQAMZLW66QN8JFuVkl5v00qPb+EuhRd
WFZP+6Iiq+A/olPEa9N00YJ0fU+Zl4Zcrb8101Hq2yW2hsWdqAIOQB7C0D/fThJ2Xsg4bvdLY6zy
C3GY4gJc7CGXEe8QVRr2rqfCkTfXDlOvGAPTFd/WX9xORCAdln6nSlvRD7B1f98X2NdPZxUbuCUb
H0IlaWu+mairzKqeg7AzkHH5XhcH9lxB1OdO9EC7awDtEhLQNqLuTu/bbxvWdve2nna73+p15gZI
6XQktL73VwoTFQv9QJ5UPd2qY6zVTh4II3FSUR9nA9ZTvnFmLbLK1cI9h3h6PhYuwKks7+qdKJpO
Fk0ecOMy6MPm0Sm9eK8WxBJTr2t4c9T2PR4I8xj6TT1Prf7YyQy+4tChdKq5B1hvK4ph7IRriA36
4npiz+0OeBUSNJs+toxRnYuUa1fxUbaTv5B10Y/ik7oAy8bRtT0CEnTvmiLZsJyW5qIYwDw9do76
lBQS30OW77RCqR7EeRSOJJRRFgdxIiMF1FekjrsSrXVozAcwvbBq4uxebIy4KFdRyaOFVJbvzxsz
Q+uiS6q5aAbRnN3zgcGmxIOZUXzqkwSjD+qKpNbtPFE19KwH0jVBCnVV11pwR4jdX2VdH59JwU/I
gTy/R6LOWmRe0F4iJDUXFaoKD0NZmHMX9s0jc69y7nVm/FwTfeO5M7oXf0TPzooN61PaG+kslprs
i17mH5jKQpcs0xe7DZO3Pk+hDYbaezoCZI/t7K+6Z0aRkFMhw5HNWzln4Bjls9szo5mVB6JVQHIT
VGh0MwR+gDUx052W3mO29smFfJCI2Gv1WLzHpXVvgfD/GnThZzv1y1eZNQGzt8r5rJK7nUVhPKyC
3MMaxVGKe8zk0dWMLYagyXBZ1HlRDqVylJj8tEVxLxoUT7EYJNx8KYqioQwIDoVeLDHd4VTXfrnX
L00gZgtRrKcTZJZqL9veRlHvx2fg9ZwBnyaPZnRF5s/H0pJXkqagQjz1Eed3yAmu+8Jor19VNKSV
26zTipyW6CLO30syOP/WJ9+fFeDZYKRvxjbCLpIU6B1uQcmmKYwQS9DcP/KYScta6sMHRAyCeakY
9Zcklk6qkXceOeL70Xb9v4rEeAXg7bx0pmpjgVxDm+2smKiKU+ylNNP2ltrZKxavLc9/opIX19pP
ndt+MjKkXHxjCXuAGzRG431q5ebn3lSzued148VRgmzlmAlyO0nV7kD322tcm907bE2rhVZE8jOI
whDBJP9cyNElHVX1pOUJQgua2ZGaIBfYRH5x4odDosjLolPE0mmtobVwjCI9XjcFKilxSoIribrh
GBlavdZSUAWpTvK/0ZXkqDSDukbZxjsqjmqueVCsQxRBBMgYcHnKdimgk3UOtX+jGaF/z2yEKZ1i
mW9evENXwnyvWYfPqtobLqJrYIwSUZnvXfu2+q2rBs35IuPxvW5rg9G3iR5AT4UHvM/WnYu2KWrL
hDNEHQHPdVvknb/ssAtd5KVM1s/t7hO1wlk5dMelGozdvdhgL2vNNeQkVqKoTP2UFiaup+XGOmdo
w7g7JJaNqo+3VYOivx7nhwSVbdUtdyTB30fc/BCqItIP1v9c5w6yN/CUWA3amwwXFTCWHWRgeAn3
GqrCC0A7/VLUdZnt3jO7B6OP4iY5IfqJOqvTFt2APJModb6bnJAo24iSOBH8NGcT4p4HnJlziI2h
Gy7GzTxDtzrwnCWpXFPdNj/6kf9YqEjb3Ymq3LFTJN3KTVZiod7Hcb2Q1Q50BQGUeiWFOvcOO0h/
CRsRPqY0RsSy1OrO4rUAEGCqJDYZza/lqigR4COOe+0pigjnE2qaNrdTiIbM8Oo7k5Q6mtM2MjBd
dae4g7wRgftUivkS/DD/P5WeYcobSSHELw4UHcVGNMBDJR08HTyOOfDxyDG33rQALfxSO7XEf+68
pADWgmrgF6KGFUkeIzurOUIVxggfJ2tIOGpW+pGqmXMfeBBvnIJ4uqhPLOcBuQ/5wZmmu0UBLUby
G/qn2T7LUYUyBtym3SEtlqK+8VkRdU3+QhbHQpyox141JHWZGFjOKn4n7SuLX9NM7NYDzqVp3yJl
bkh7UVWGEa2ifN0Vtbf21oG4FifSX7/Vi+JvdYZqK9ukiJadTQwV36th76vDt40sV/dBw/866uDF
E98yPikh5AM5j/IvJO3eDT03XyUrfa4Vpd7qpqavbSX0l06iofqBBvyznimkz2B4pKrNeOop6DKV
cfCC4yWmxgyYoDKkZaUNexuVLXcItQWocMa/tD8NRZF8DDmink2lfvKMSgZBmtms2Dtp171sVKVF
VlQmdT+TO83buEnK0rqG2mWryWvuKJ/xJ5cuCGZn+1RFZjCwRgAJfbMqkjx+aWWSaIMUKysJCtcX
051zgmTZvLSll++UooxXMgSxbdZ4ybM9DFuCkemr0mkZrCfX3Sd+G15c3ftLfNyo2tzBos/urCxp
T65HlqGfDpi+BwhKcloh2MDU9PQ1cpJfQyRJj2KjpX1zLPQGeK1hI3EgsUovAEgeNTXQ+5noA5dz
2gWmDQdO338r/jiF6J7k+UuSxNnmdupYAxasS229bAqoAX0/btFtcU6ilEYQ0KwW2XtRDEtQLMBT
t51dnSwSgvW2IgICOkwO5lkhlS9DS141TPXiszWStw76uHrN4uQFmEf3hkXzsWE++lG1JpSs1MPB
PhtnmQ1NYCaxkJ/C0Y4HvyXpQcjYnj7R7RN44jU85UlcLrMKFOZUJZ8FWEuvRfHWEMVSgg8yOMuW
cPdd8Cy12IhrCFIfbNMvnFWVA/HterPa+lqzEyWxEV2MqZ8oFhO7SO884mW1dR/0srRNbXhdCSx1
VuktIgoq5KtFMDWLPqXkyvM4JiZaGgZ9eK2+saSXdtdDVCWel6pn3F07c59OCs4SRmlY9xCGOMmP
z7ge37lJyS+Lz6iAFOz7vO5W8xoc9sWLkvTiTkuOQC7B6vyos6umXkSEwIDuIAkHc0U9l7JtHwo1
LA9wWV5YExuPMrQq9MbMc15ZSMqG4MktfogH0Wigar8AB5Jv5BycYN1q+Tq1wLvGteY9BW5mLfMW
cQQ17OFRQe/EPKeF6tYn5uMYg7JxMk/6WJFfcz/SlimpVtbGY8K5lgBko0NvaP4iD2MIRCAFHohm
LnvOddYMzXgYS5fAqaWywoRkx9ocUXdNr8OZaLU0Mp1DbbkH0vMIjAZBfMorszxZINZIoZfB18JK
dmUaGs+llltwKjzkQMYkeMklAghTB+vXI8mlVgTVbf8reJHrkSYj1jwfKvVMbomIu1XEj10MQwkB
z+A+dF10o5Q6I0USW+tuMNV9yDsCOEzSkNEOswPjW70eEtk66VyfpRVF2n0WY38XyJL12E+SRejx
zopCt9dV447DLJk8GBprUI6kOmMCl6huTVUpCP5jPm2u/epSz/C2kL4dIVrqYcAhudNdLAght5Pj
XoJIbC6m1vgPuYlmRYDQ21IUxYYOumU2F2b2EwsI4aFbB1FHB0UnHEgEpNu6TqPjTNt6ezONy2Pn
d8kySuL6WQ3CN3GrFe2vwOj895DfKsH0AaOL6RgbqaK9Ph0TW8QUylCvnkdtSh907oeeXo9JnViZ
qXby7ZjCBJcSxekeSpWzV+rB2ZPyJL/VqSQkijD1VhHvhhI3bJpS0fT7LpNgbSE1wSrui6TBpECH
x4er7qziv0flGR/1wUOEYWbINtt0qrht6jjAABjU6+MIkXbZ9DiuV0GvHbJUjZaBEUovkOTvOn6F
70bQnvWq017gLaSkxat/6+omzZ2Yuup+f86d4FvX386qjzIe61kREUZ8VctUe5LdMn/02p8KQfuq
tKZ6bVGcn1p+PyZ38m5dlS4glLFocRav5J53LIx/EqKyvhS7kYIgQDBtcidEYdK+k9Ht2pfRtF4T
uykatBKeqr/WijLK8OVu1AhZO4O0Sw1vD2VEX8ekindk5aWdqIf4TvBUVCpJb6OLPPUm6eekM9Gr
MZXG2IgOlagVu2JT2Aa5MqsJZznKGd/6i5ZB8b40TunvB8b5s8ejsYl7AnNKUqRnN1XSs9hjFvpc
k0zd3ep711M2tkbiXhz6a1/Qpt/61mj3ztA4aJAdtr2j2BgIffI7SvSlVSRol9QN3G+xe+tTDaQ7
fu8jmk3ZQKylxVgmAGboPUqIv+/TtJaJT0+7qgTiS+yJTeXx7gKe5M9uda1qD8XxVo7MMVqFCTpm
4mAojig1/XYewpUkaarKZLiyyZH9dA4mTtY8HXoZfE0OVwu5vtYJzggZpGdP9tNzEQ8WHHFXWziD
mvzcsKlbBPxutbmmWQsyrdpCHCg2SCun52pTTj1FRdWBDzOZcqzhaSQ4zbyMpBuPmCEUM1GEypSt
Kw2lJVFUdSijElzNgygGZrDgBak+5o6qnqNEfxTVXYB2a63jIRcO6fBSKaR6WUJYW9EqGfIdTprj
PUbZ+kOVjtdTO7He7LuwydFT4iAyHsMSXSHWo9PXUmLUBDND0k4dvkovqoszyb9/W336tkzD/BWZ
pP7l9m3FKSO+bVIh0FzA0l8LJfSE18Wqzjxw0ZNY+lUdfdJTvxWLyoeJ5gChEa2iYexjRnZRjuX0
c6zE6UaUhqTYM1RC8YmVpRMy14UWGARntN36RUU8e9lX1gCUyU/mLkIFp4ypENZJrkH6oUQ+S/S+
HmhpPtjpwp58PYKzIVXBGbyZx9Kiu4/wvzggIL9vpN5+kVU+fnB6WEeOcy7a6KmaqlMHnk0ZkU6v
m8h+6WstnBOIDw6itTZDPDGG6NlTQE/XOhY7fSfZLyWksVVahv1KHKWqHeHIJgxPjhQ7z2N4EB9p
S618QOmVDOD0UW4YksgtU2ktikM0fB7xnUXDqsofK89dio90anJjyojzddPG6rMOaywK7GMda2Q8
ZBlyMUZWR5yyrWNXGOReQsV0wYXqD8MQ68gN/WjuJTAMt0PGcRwYRJHYN3i1agasE7998PymfcBo
idBhDDjU9SgieYOBTDe83noojfvUhVp8FP1xPanWWgvRUhTL6YRTFnc6lzimKxNjjqaIs3Y0Y103
Q3nXp/DtmQAAtS8lnlYZkcxGM713/77x2+wdD6cEnKA3eQ3osG3H2obo34VPhll9dTQpfY9cFfiL
WXzSVKNY1igTHohGmsd8VAo8kBzrSygVC9G1sMnzqZ1sX8YYb7hBDniTGGV3GXOnnYnPMyEpxq1Z
vLo5UEWp6JmMSZGxryBVLrPAtF8ADhxF1zpUP7e2DAdRNRW+FBEd8T9kblfMLdZR3/+HiDXU9X/I
EuZU4n8oYQ09BWnxFfhuu3KLSF/FcjRuAAckCxVhjydRbMsoXai+rD7pdfWtdXQ87aeiHKnFhqRR
soLtTJ5Ek8JnGZ/0hTzI5QkwfLctlKjaIJuMjqgUxAsL3bxPw9C+AIHW/7KrfRVL40ddMEwgQh5C
KOfo0XHLU0U8M2sQXOi09LVLCn+NXlaC/F3c5Qcic1hGTXu/FRtEnrEZ1us56wB6F0U3wI7ABtqt
E/MUK9rS7aXgQNrInsfEXZeivrBVsEAQndODZmTLrO6wjPAajtCcAOMXp7evJ+i2mqXjqqVM9nqW
JR90HSzoVCpCDxRPVg7Xxrb0lWVZtigSTA2ii2h1WjXbk0BART8kQYUS2CouPeOoE988mtNGFP24
M/cj5pKiJOpFDyUhf0TSx0KZOg2hvk/HdhkeR76RrHxcb+ZCgB2m61OO0P9D4AGYrBRwFkII3Rqr
J9OxowfS6f61Po+teaOo1RfUNmCbt++ojfMOA/5y7+W6u/GQDlrbfpw+RB1JjlqS23etk+cIQDev
MqpNC2QclRPSqTigNXGw6gupei5l5ckrow5JHYyyhtR5MUI8VELFig5NXnR4gGgDqv2Dd2aNARk7
9e6hlXcHTa3Ne2Pa6Cq4RSO7H8LAnBTFmiMQzD38P7CWpR6VW3VkWnHr31RVsJJrlmyiThzW+qDw
h6BJ1qIoGuSg/EC23tjdulkgqawqS+4gb5r3ceFWd3YrzW8dUJZhahYOb7fTVJpVrOsRUp84SDQ0
TdAvoth3oVxwIlGn1GmP2XWQbEWxzVxzlQY5aAgZbxzHM15slnT7zgEEIIrVMPhLlGrkjShaUfZU
k+46Q6ZyH2Cor6q6MV7ywYPA5lyUPtSPpC6Q4Pfkv4BhyeuwzFnSiDqxCYK0OsC5grZMX3nMtJU7
lvm2btPPYIGhnjuuulBkO7x0Q2qcdfVrQ2wB4gx2FVtkzKC8To1ZmUUXWQ/khUx2aCnqrg1u/lkb
VGUvSkgpGmcn/Sq6i5rAUOQtk9afzxPGmQwqopaWpdW2EEnr6rMHh+p6DhYXwLWL8TPkF3teOmSm
Q1L/yjQABei9PtxKrnstibGqR+Xi1tb+UvpxnBjkfvQUx5Fz6h7Ujlz1NAD+6Hn9vKltEtz5m+Oc
3gP96HVbrxuiI8zG6GhE7qVJhnaDHEt0vNWLvWtd0ZMw60A20P1WnZaM9DNRrsb2LfYA5uPPcHQT
IzuKPbGpigFNFTVuMBD73uAqctD/VNatYJPJXrILO3wor6e5naGtpGGphJN233R+sRHnYlLQzv74
x3//63/f+v/xPrJzFg9elv4DtuI5Q0+r+vMPU/njH/m1evv+5x8W6EbHdHRb1WQZEqmhmLS/vV6C
1KO38l+pXPtu2OfOmxyqhvmld3v4CtPSq12URS0/GeC6nwYIaOyLxRpxMae/U80IpjjQi8/uNGX2
p2l0Mk2ooZk9OoT+dpGYa6dq2/KCAV4ruoiNnRT2PC3B+xYzKegcJiqYBMQrL4z0Uzka2nWTjMpJ
Z2jdkRvmWqOWpJ9A5edrSfGa2a2faCDnhoFmFiCZnAcERY10U6R2dzTSpD+KPe3H3tQD5ZSUaRy4
U5+lydFVlW0dNNl9HgCldfXhp5KTylvDd4bVf77yhvP7lbd0zTR12zE021I12/71ygfGAI7PC6z3
EhvXo6km2alr5PiEu8W0D3u7Ir8x1RRLY8CZDNhGj3TItPlWHZYOsoFF5R4lkpuLRJcNBG/66t4J
rBIJBep61zSAk8qtD6vvezlvyrciLhvcZ/znArj+XUA2/FlWn+Oobp40SFOXCCy3qLWbOjwqLhRD
UYwVkiq9JiGePx1jwD1YenFVQt5vjGewFvF8tNJ4L1rTLPrp/H3+0/klTd52TQnR0lVwPXXdGrGO
qj0Sff7PF9rR/u1Cm4rM79zSbQXKl67/eqEbO7WZsHrpBxGRDr0Yrp+4wl7icFENpCwg9qGWJ67x
rbnLkEWt0nR37edXDUxhdER3vj6WB8I68GEjfnCJOTSYZk6VrT3hh8Wu6+rTrqV+65Ub5kdbMO8q
vNzZolmlLVu7Hl/rejZUxMNHDGJWcqI22ybR7UfDVc6iPWGVQ8RczWFyuuapRN54XrX2+OpW0WNP
jPmRMeC3E8bADy6yowE0nPcxuqWj0Z9by/IPTZcfRQmRwOH8rb494/OMAl+bp+6s1VB+BOaiLVz9
1oVDaz29HqpKerkYmZ9sshCUh490CBL2QX+R3eJx6BUFg7eWWJJdT/+LJ32yrOXQGPJnGfX/DWAh
81o0h+CUwmF90GxMgoLMSDBM5ei/O+t0eKmhhSB+Gv/9y/BXieHwLcuHMvD8+rfivx6zhL//nY75
0efXI/51DN7KrAIk8B97rT+y02vyUf3e6Zcz8+nfvt3itX79pbBM66Ae7puPcrh8VE1cfx/Gp57/
18Z/fIizPA75x59/vKKfRZgVc9bgrf7jW9M07JPlVxhufrwopk/41jz9C3/+8QCBxv/H4jXK6te/
OfDjtar//ENyzH+ytFIg8LEqM3RzGsK6D9GkyPo/YaLYmo4CBz9yg/dKigqa/+cfuvFP1MWhIjq2
qvAC0ngeq+nzaFL/ifK7alqm5iimrHDU94vw7V12vXt//25TNEv+5dE3ZIdzqDJkD5Msu2wo1q+P
viNXae26hbQPcYde5D7oitS24aepkLT7KiIM4MPUrSpsRdxhjsDIDmjApzGRcGp0EXYryAOF02K9
NfGPa7HMUjbI5rJyhjnndWevWSCQMPKwoIRZAvAjuDkbYLACcIvjVeZ7KKiE9rp3oIk2DuvrLLlU
ZoPjbbX2EOWYlU168vt0jeEGwHaEHeVsNLZaqSCJ07CCUJzPcmk9OE72FI7jiXz9m52jsURkZ8U8
hpjzsLNhIDhRSp5Awf/Yt44EH7W5rEaXrA6gYY7efNykSCiiFFNdIsMagU8GZDYaWAe1kc3LMEZ0
vDcOSgusPwgWdtKls1ZK/8I8iDBevwdSkebtcqyac9PHMBnjCuCxXSKF9RdRcuhsMX5dta4/NZ3O
ayt6lize2ogl+zPDJcbYVdhwetksasD3OJ76NirkuljKsVxSL0Uc7WyT/EgHl0DD9W4WAkS0S+lL
bbRgRtNX2M1tTXJoCLdKiHWsqkFbiXDSlHoA96Q7F3K3wGYvYG0EsJSMOXKP5lGyLKa1/bMctsc2
K1BsR+/fQJY2jrgKwO5AdabtOY+lbE7SJoVp4G8idOLD/MLKYAMBApxaEx3GEF1U9GmQilGDVyxq
2pk0BEgZ2dF7Fp8jUl3Y8jyQg1mZnGMVsYyaNUFQLjpVXqhaDuCkBWyEFsAJYYxkHhj91zKJDsRD
wSnHrMycEcjdJTff5N4EKhgjJsdFGPKsvwx9ugHnGy2dr3YU7CUQGxMl8dHoxzP2fLD5gwyNNqh0
MoIYdl9YW0VHplSKQsjShDf92H9qtA5oXlkf0WHDXsVqH7Eoq5Z+jCDiaESr1kIewaiqFbxedFQm
r+UhVF6SGKStqVUo3dnRwUQqb6WU81zv7ys/jYm4+yetJT+JlrTJmiT9lNj5p8iPsN+Un3UreiEv
jth4C3IO4OUztkdvQ3sk0H1UE7gyEcm2Qh/xzTItGEL9Kq8zdAbMy5gQ1vF1VI3yDjdBeUHir4EV
655NozqpKXkwL1gogXEZLfituKwYI4hYEKbNUoZloGVIqvWdMtdqLTreNpUJEC9L+ReTCTlcRdAg
cdkbPqGaUiFKunTt+qOJSDxHNpjtMUaReCiSpzznFqmtSb7ewwwSLL5GcKj22wpVAD/FKDlFx0W7
R7NS33iyhNCIrL0XbRku0gH9m9LfwhZIV6WcyjstQDu7s1xkxKe9W52ELTqUmXgS8BUbOPoY/EzF
atqbBuNlr9ufvjWGAPgKAPcop6IS+X0fH3pjkTQl2lCi7afTJROfLJfrRa7qDW7LtbLhh3ktRSWX
CZVeZKo1FWaEyvSRu5NYCIsYtTPXK4SdMd94s2R4Acgu4otXeaimDrEPB8qfW4HrbPwQIwcSo2ZN
viUD1T723/ZgTpyHIVJWtyrRIyzVU9AH1urWP5gOEt0G3iWLEbAhkgoYlag2Sty5Nq6T0SLdGaj4
Iok6eWoQXcQmhZux9WRSqxx0O1L0gnbPUUE2pAxuyk7UXc+EzCAtoqINwgv6oCjOlvy6jTZ7qBrD
XUVpoD92ibQfhnXeobUJxt6K1YrhxtY+dxn2go0yc4rAXhdkU89K5UJRr3vwCW0LdAyNow5XWjxm
ymOj+urGVNKTOeLV1NSFNyvzNCB3O09bcMq+N76S3rwE0cJRxwhGrYRESILAb1+EpxEr3kM/tI9J
IGXLtGU25lqjtIB3be9Ki+if6mWoJ0pImk6ye3nOGinM4UoG2K34BLrHT71CwgmOiov/yadS02aN
gZyGBkNxlIDh98i2npC03UYqlK18rF4J6YPOSbVqkwzZV73XcJcxCn/jMyt9CmDhJZiKbupAMpe5
ZONGYnufi6H5SP2mupiyC36IdIwG7MWS6uZxTJtgh/DVuSHyB9mkzl7MPlomg39JQt9dSSS8l7mP
v3ZlyZ/a2kcVxitskm68cEmCLPz3BoPzk+rfl/y6Vl3iAK8Yigph1CFcDGmDPhGJ+AVIWB7jHLFJ
L/G2ek/I0lTxyJgerHCSzEbCpkA8YCrbMMC01tn2HWndDQJ86U5sxsC9a1urWzGbAMkTyBbg2bqC
b2UDVJnlrQFpopok5i2rVbZxuDN7B7p5NKnQjxgqLIweCYJyEhEXGzfntxk604/xVgbbo67zZoBY
l6njXGXNuxObmgG4zcGAheXOnCS2e4StTElKt7mO1jaslGJX/tgTdbci+K1nKe2lpcxEf6el+H4N
Qtp7QOokYK6AJBCkZZxE1LlohXsJZkjV+nlSg7ybmzD5ob8F27iJi53YIAGLN7zYRZk+39ma8WKa
rb0kpAcmnFmBihzwVim8eocoRk0OVuPG/CiCuiJl42EFlgjt+37Sub/u+gr68aIMw7tF4iZ/07GG
wKca6dCQ68kvkssQu0juojBqDZtutOe1byGjPaDY7RCtnIv7CmedwRHcN2NnnpjrwnRW4i774QjH
S8UDYjIYuN3lZnIBqKaN2BMNeCB9GLDzwXD1gPM7FOzFRvwQbkWxh+fGMK9zTP/EfZcmHXixCaaf
gajLE9StZ26JJwJarE/i3qP5is6U2FWYNyBfLVWfXBSokS2Q860cfIWLU+Ot4OqLCG0hOAjTZZ0u
mdjUsJOWTepCTvhRJ663F1bKGlLExhUGDT82knBp+FEUraJuND8XGfg6u+5QxhPXVPzcxB5evuYs
cm0bvCC/t9vm9hu8/RARRNrKPFjrVsKeC4qmfQeneISUw3AnNvGkQG8IdXlRJs0J7TkoPjoouziv
TPfu+owie/htl1AXQxsaV7cbZwEYJ+n740m93UOtcZjBW81G3JtWPLPXJ/e6j3jNmxVi3CBuzO0W
iTv2W52VOuhtxpOGyfQIi6cXb8tsZ4p7J8qiheS0iyWB/Iz21/eHt6y4AqJchRa0paC1ki3TvlmQ
xjgIikdGPEq+hkOB2LvVgQ5fW5Wqr3sPNELlasyjUR2yqn5dKR3uuVg57ETbtcNUl3k12reoBC0c
mfFQlvxqZ/3Y+61OKgsPHEmnz1D9GKd3Yx2skKDxZr0/lnsngHosBo6WlY7YS4meLPF4+SJuoTIN
KLc7mgDQiUHPc5vR3TE3FUYz4hEUjyRGi7689DDWYLoWQeWPWm9TKjbD6XWcPTldgaLxdDs109Iw
GCKZIh5JswLMqlSxDx2XJ9RMJlsQ0THXlPs0BEQmbnRawP+biadVbFybd/6sLIjawKhnBSLcGQyd
o8Wd/qmMoglyXXigzgZoY4w44g5Pm3y667KoTNpaQp8sXMk/hmdjsggRRbEnNmLcFnUucpFuWoCN
mIZPMVzG7ohZwk+7nP9z6uDwA6QPWZDpJZNMQ405YEsJhm36F3qtn/4x0aZ6OOyIHr3C/GgjdkUT
87Bvx4qip8rWMFdN6Wub577/1a2jZO1N/xL+N1hGTHu3zd/VpRIpD1QUf3RMpkvzd6foWassk9H/
S5wmFsfBadwbhhasvdthf3fsb3W47JiLEasi5Nm/f7AcW69Wh2WI6JthIW5WWb5QyvodECqvoxTt
zJ3u8QISm7bict/qIFHzsKmytJJL1Vr3XbxHkhWSC4QUhpfpMA84Fo6e02nEwX93GtHw0zGo2S+N
UDsAMwGIUGovij9RMqbPvp7u2rdFY4k7ztVQtDZai3axMacPvra2sP7lhB8Kig0ME1XH6z9XZHnk
7VZ028rMh2VLAqjctEpU70zJqnaBbzMtSNP1OD2jyrTpxcs910JGnTpTot34kE1zAylk1C7ELME3
+TKem3yC22ss3emJAHzqruy8OxST24mbq8kMNXQ3PQwS4GoGmXQnLEfERhRtMfKKcuigPdWTS1sE
09v2uhHDttjNQVTyzw81vhpyveq05v3/sXcmy40rW5b9lbKa45qjcwCDmpAgCXZqKIVCoQksOqFv
Hf3X5wLvzffuy6pKq6xxDoJGSiGJDQA/fs7eaxdW3e543pw3642zXi/uD1HnkjeSlmRjMxib2eAR
LMCVZxARpiKq1ftruX/p/oLuN4iA5WEo8kPn2VMdqLUYiNcqIVmXRkxV8Z/pOtFaW2gsDGz11jVQ
pHlG2EI5b2OXrCKsAFQp98yd+z3SA+MTzoVlvYDaufhmA2ZAOmxzIV5v7vfQ4flWovqgWy+90/pf
7/daCZRfD5egXy/cyXppz0aDQ1Bfr9j3xyO4vwAiLbZPW1QkwHLQOGs5VRi2xVUyfO/uQULaWizC
pGKTc78HLv9EYtZYmIu+S9fXiY6mPd3vNbywfbr017TBVLAzruG6zt5f+P1G9nHvlyGW0XotKopS
8LrFWlBU7OXFtomxJ7p9WPipYhtHoOkecqQ8ME+NxM5ez0bU+0+NDTPlfuCAEylxAZZcT+93w85g
QbbCS+NFyKtt4m0E/ax5e797T7Eh1mU+lH0amGvNfY96ut8jAYl14Z9fZHah+X1LEMw9veafN4Wb
OgcyZPb//JK9HkFdBJu8A1FHk8Im/U3DU7L+iWEtKe73/nlDI5wf0NVXWtUukl3epfy+dt3vEoRA
gpOFNcdsBzvoLDZj53CI+iAGaWKvNfj9prkfajbMQuikgcg0PuD7N8C6sDnoUI2sH839aHNJrM4x
s/IYHSF3447gLa02vxuDgTYzmikG1grufkPIMcP8oow+afaRK06bk19teEzkm+TY1CVc5micTkJY
GZv9fzwuomYMsM36IVP+U5p24wnnESxwgmAT+EbrV1EU8+Ts8mdZNn8lckUhsVz3h//b11LQIN6o
tsV4GYyVGjAU40MfrhxjY0ddQ6NoSIgbAzTHBDjZdlJ7YVCRnhIROvvYkCBGvao8OCVRITV+oP1M
gPOuFe6CivE2i9IJLDI387p5qcm2P6dT9YpiMAxUAm60M+U3Q5/jy9jExFxg3ut7CJ55FNQhcqd6
Sq/9LMzzBBAOOwYnRMQgA876LsHzlrvmk0c3981NrOyYMepAOebc0qlZuzCduRmEcxozGpXw2MKg
DZfnLJyToFEOaO8ReZOJampEtKpVo40oWUz+IjVUzGw/ZsyLwYoshkZlEksyKfNoqfwBPoK207Dy
H6yZI1oyBz12fR+g9wcv2xDeEDnLJU16jVbw/HUElYrDGD53ibWJBNyp2hu2YDJpjITpEV3cpiZo
yvVenzW/lQliwG4UHm0UaBS5hbnNtAn+On1OUn90yIAEp29LuyFJOnJs0JohkJ3cSh7yvKDxyW58
T9ToQto6YAYLj0QeRwAR24dlcB65nI2vECRcYBp5AdAFl7lVivEQ5WPxmJEsFBukEsxzpHw7hbrW
OtMeq39/MdxSbIe6JzPSMtItEJ/K11z3apZtuXca+FoQoY+Qu3Nahc92rb3mHiJyF9Sw3tFIhWz4
005IJ/EMosFmoqty9Fl3Lh0MDrJJJm8HXPwXkQxlNQNaXsbah6jxeh/3hgxxA8uev0x4fHfIqLvN
1Lv2qY4Xd5f2/UdlkRzQl6tDgc76nIofUtHELYdfdQRPp14EHX5YrxC0tjCzrqWyCBXE9LxvTUEn
OE9vjdTbg9kQvhcqIGmlPYlnZbFYjuSXL6I0/GJWzd5lpdhmYMaGLsLJD1JmoAm+nRqAkbZm7CzN
AMllg4SpxGzus6JaiGFivM1wrAcwWYzHegEuUkw4Hcfk10B2A2NFM1sb0lr6W+gYSnrKPoBXJUJH
qOcKTuTVROtFq4k/XNvgd/NZjx8mrQZKlDg2zejKJUGaYUbiNr+7FeKUmRAtMjaYMH4qv8+QiuPe
YDXvBJSrqTgkZtcFUakfQtvzfLPKDT9ENG/CePKnld5RkviIe+MMRz27NG4XQE6A3Jw1P+qJYUml
m91/T+/+n6Z3DpOz/2x4B/ug/P2zS372/zL0+/PH/hrdOfofjst0TKI8kCZuNuMfozvH/MMxbEcI
03EtTmqJcOHfR3fGH8KmqcN8zjLWyd3fRnfiD89FQEKLx4ae4Hr6f2V05zr2v07uLOo6zm5hMF90
bCGMdbL3N10K7G7pySoZghahFUUpkJyouVgY2uEFY8+2u+690z5pWN9cMaCcRzy5K/sJVH8KDrB0
c5Be4Lm2g1t+rSvrUXTuqzu42QmuWngems+pzxnYWwoTh3xIoFNtBL0twTDGSQdvO/dYy7yI7iiI
vgnXlgVaj1S8UlIIlwutTvT6s454MNaeaw+nc20639WUfXE84xkpI2km0UjeLj1454maKRyJCahh
djUkC0U6TxLF5GUc97Cqvqd6WW/nKkO69QXqe7rF5PbszTeA8q8tPDxtKV9b9lRxKx+knf7oR+8R
rft1bMPL1NFVQlmQ6WSG1R2exL6X1D5D+77E9WscVjfyZr6pvD3MYtop0SEVCZ03y4yfeif7HNDX
wmyt30ErfdI0MDdTxdvsSONZ1va5tRFIlLxPWcRzjpz23ap264TLLIxDGKpdOpZAxNqd0PE52qDV
vPQ9H8LDqoHeAtARIGt/mU2K4NLFwsXbFirwi+aqN1xh8IMXwqwroJTlBJLK+WqwisEt41O1ssC1
LMD1YMJEw3MALg/eO80DYZV+BH94iqW7g2JBR1d+gCf+Gbb8XDIsULZS6FkjIZgl4uI4NOCb3Y8U
jUmWXD50EPUp7IB9Fudik03RkQU62Q6Z9bw45M/VphGsvzi1QpC466cdguaz6q/RzPtQ52a3a1Bp
p/1qtkknFKlV/qwiKsIGtxbLaiJHtKAoI4848P1xIM3GAprFqvrQkz+I4xmVBFZg36wlH/wSfcmU
h0zMIVmMQulTmYsHA7EkMj56SBwOHf4dOlfZoHWUvu0q5yvUseFMLtfPMNcQCLXea+rAG0igqZkV
alwAZzHWbEWwzjYuUjx+HQ4I3ZmftEH/abQ/9SzRbobCcE0QPZb4WpDz7Dcevk/y5PHqZPsWcnXg
TafRbU0wljzX0XaOQ+gcGfZt7ydL6HkT7Crmww3F1iI+GS4KX5/N52LgnGmF99pM0Vc2Vw9ZwudL
hkEh7OchaY2toUfPTVcm+2wOiatCbIpDj5eJ3DUFMzmHkFGM/OdElkhdl4NPaOPNI/dxE93E2EO8
8JwHcpWJRqDo7nPvd9jtKHFvtcEki2y13BKfEjbrBsQ4J16THfOY5bSg/Jrm7HPyMnNjGLwr8Oy/
2mMAD3uD9oUzQXzV1/Y8gZibQdfA0rcXa+QQcQDPbouCzypCxsbCHL3rlWJJreTAYaq8LWyf9zGV
JEahPsQMNOScYmSVOgDhAWgVl9DkcEjMV8eDhYUwPiAV57RkPzLQ0ZkLYrHhvWby98kK/2m1Ovli
e2tJXpmK7fVMfyLbsd66DidNS9cA92jLLLw4NhZDlLhAs2862S6P+b500x+m7iiwkzi7CR54x+s0
Bz0foWM5r0YLGIrpxY7vkLPjJd4GB3/m55LrqVmGhLHGzOjtMSdKQr07ZEhspdMw2e+nQ4wHzOXq
mUkn3Y71U1lzBSoUFBywhy1p5cUPhuXWNu2aY8H2nzlp4W2BUTAus3d1BNLbEMxNRCz3ba7fehcE
Who1fYA9tt4aNXHKYwt72jPWc3adqM+J84BiHKNi237Hdf5pkGq+1VSOzLkh3qmBi5nBQKgs7exi
kDgAu3pa05pb2qqUK7wgL35TistR5lQkwYwmnCaSvsqeKM1GAbrzOmuP67dkMWBszBsB6MQlQ/SM
KZcNTmK+aJjspk6zKDzpl+pZ5Ys0+zSrAgYl7Ir9ENsPo8YnOFg2k7wIcuxQUp/FM0QmXGCVq8db
rO3NVYBDANWQIvsoeuV7TsXlrRgBdkf9LgKXDbqhs7ZAlXeDXgp/AM4LasBDKrIm+DxqBR8FVPiL
UYc/sxUqqesg3esUvl7+Yo58Wpn9TgpjsVmcbNlXQOsOKFR/1NiANgwXXgF+Gltpxpx6uUs4nRFt
TYvDZb2WRMp4ntsMTKDX3UhFfBFt/2vqpy+tzKFBdh0XCxk9OQT5rUf55AUdSYYbWFOgEQ+jNUKH
UTNTSwdrsglishi53JYW/CqTcK/7gmXHfCS0VvhENQUllSHcJvTA06Y20pWhfpyAkTk9ShSrONDR
+FY1HAa6nv8SGuci7B1vGxnFobAMrJ2DdQyVGNhpaiRniPgMAqI5TypkAGIfGq72c9gf0Q1A+zLk
wzLiimF/HaaCKzD8aRof4a4nQoHiiAv+In6jLHmDIYZDO5+fFxMMMTvvb0m/AMCMWIzIVuBSPumY
QSXn8jK0LYtT/qApj9dVQtV00uK7GLOvbQ2MBsdwMrFOwqarhfhtWxTfyHc+uhBiF2yRaCuj7+A5
BvZPF3v8FndV7oOiI2VLB8XQUpBvR8nFxsvAR/b8tNOhKUB6GxCJLvyWHbqWR1ykIh1/e83HMjra
qxoWLhUuipywN56HvmVrOE2g4blASpBmtNBZiQW4M0wu52YKN00EHi3EKLcdeyZ/aTwC27NI1NQf
TIfPNaeFVzi5ubkvh5w8ODSoOPK1+kqRAk2afgCTOyA71V6XuXufsiU7TaDQ0P5ysbWtZ9o8ZIOK
eO/1rJSxebW7aq3fKBs0u37RRl5L7F1NpYdc3YjWJAOgxBUBZUOLMXhknwl0fIeB68Yx9Id5Ee/3
I8cz1xQKxI+uNp/ikkm0M2kVDOmcyV8ps122WGszE2PrEELXKwICTVC3PHj0CTmQLCYrkwPaPQ6f
jGWM/S5lehyj7Er1OsZ/MhMwXP52R50Onk16ZCPC74j+2d0N8S7uIeM6m6px3oqKUinTKLPkGsga
wmHF3C3rId1Dd7rxlpcBfZHu3BnTXzfNXHXndhwAGs5tScm0k9PgnUxdHdyu1gMq8G9xw9wQd7mv
VHEvjpHHtDQzQfV+zWlMxJpaf9vNjp3vbPtJfq/XRm7YLvopUtz8+VioJffLIZUA2pfwFFf5Y5pa
k9+b4gWRnDrV8zqtLQt1qpyVU5nuwF4MmK/b/mT3ome0k/an+8P7Tb9+I9zTD+hP0voxru1pZ21P
ywbGvITEvO2RBZ+zwn20cCHss7W36Lkt+D5at1vNhKNqtC7QzzVK0wgWGgKTsh50HKkHkRAoiL04
9nH1pPo2zXrvUOCdZ3fOhKBcn0vJ+3iaivyL3Xr5vrl/g7R4RG4JHss/B8+dHp0QiycNCNhUjyLO
pHA5Joqsvx7IYVwSXtKJXWmwY5cYcC+O7C4o5fptm6PkaAsVXULMmlpliIMZm/Lkgp87eSDEY2lN
gcSP0ZblS2j/llMZvqjFpADzhp/4iAnEdMRwWZ7zWD7UDblNdCLtE3+FpLmP2o3kmkCySaIhP+Yd
orym5YBxV08zFlKNTsd6N3MMShyZ49DiEcOKbE02A2a4pC/YZGn3rVbn+z2UenbpRGdHOvU5BTy3
nwznW6ktvd9wsG6XXr6j5VH7ytBN2rxrvLswPUJ///HYgPa4k2X8q+hm44SRwSmgra93rczazk5G
7Rjyd7S2Nk66FpJNmsPaLEaVkFsEWT+Z3OVQFcalqQZw8Clt/MgGdr0+MsaE7ZRHYOoWc0Pto6DW
zvcbtX77z4dj/WbiANnLqnN2bFQwrRbdeAZcrO8MdHIb4cjhXIiBvaFDEYBCZ7zIMIYqSAd9M7fR
Q7EI+6yjxT83RSn/vBdareNbHQlk96/d/wtk/hMcwZNOiDBDLH7IXH9IlkijnbYmpFaJq27a13BM
B/iu2rmeRPsta8PSd20hQZWTIDl4/XAegblccXxd0oUqfLHGl6RT2kNX2OdyNCDAmsyeGqfXXzVV
er5Ryehwf2gvCOqKuN7RBSRgZBTGK4Id/aIWXNLjkFdkihf1PvfcyEeZMX5ATz84k5M9Z7bBaDqb
vhW9U7zVPf2mvKRAyOhPbQX8QpN+LaJ0+fq3/sL/wUWi/wed7bpbB/Pg4mfgYEGARjfh77t1Us+M
xapaph8F3U7YF+teNclmlxhh97VvqWpMYlMTogfg77J6/f/8fTTNwpCuQMv0H7oF3mwZMxjrPlDO
9MVemofWoZhkIwgfHgL9xlDgVnoZn0KCdf/zv03r5W8GGvvPl+5I6FCWTkS1+x/+NMW/ZpHc3BM8
wT5x3TCq3kOZD5sishh3WCIQsYq297/6lzb8X8TO/1Cl/7dy/X/9T7pVOham/7ty/WEVmf+P7Xci
4pPyX7Trf/3ovzfA7D/IYpR4QqTtGMZdoP6Xdt21/jANXVroxi0k7JbJR/5XA8yUf9iui6rJdoVp
8GPI2v/SrpvmH/xXLiGG6dGUx9XzX2mAmbqxnjP/dGahPNAtgx6YY0vaczTjVlvL3zpgkFuaos1V
GiTCtijS6i+2O4cHkQ67sjb655Qy7DlKx1NZ6Gi0AYXQSBDmDTcYPHfS5052QfU/lvJG/oqHdJuA
32TRyss4MwmlM20/sQS6UT08SVTLUVSmL+QaQQxOxuKiesBJZnv19GybMYX6CHuw8SXCjAeSj+tz
BpwV7BKRkl2iO8+Nt9Azs8Pixcl69Ekkac96aN5cg/DOztAN4lkT7yyHrt8D6gzxLjeE+YBORq2n
pp+dp11jV9d45jJH1C5z+u9hcRj0eXwXLTpzuCTfErfeaE3H3rHNuwMrXPV1ntdraewMRzOvWPuj
/ss0E1oZg2a59t3SfSG+hpjkuiMS061BIQs9/lJGuU9E9iEvluIM1ZLi8XkOY+s4uA02dgAOKVE1
Oi7vPak47oUY1fjQ9tp+HHd1hZ/WNBMA2jGZMpJ2yVIMF6+gnZjNZ4VZM+TNehNdyzBLmsfUW14r
ieNHs4fWl9L6rY3urqr4c9Rgys/IHlxDeQiXBoUV13FQLuMNUYy3c4yX0TG2SYSLuxS62msWuQxa
dUm5yryJc/osSEXDhjC9h2Mx7ospH3ZzkY7bue2rwDtkYwQWY1SAivQymKZBfwLQeCvbQX8oesyH
gCrig8dLMCTRWhCHSJzGSUfgWNcifpw71zgph7YA1V36FtKbWi93T5rbkt9Chl5AKinnURNkaWEF
zixBQns0csLKfFUZqoGdo3aTG2PZNcA4OnZYH7E0UvLZxnSojW7aQ/ju9qDCiaeZh730RHuEZqNt
MQSS0lPM2O1TegJdVkEJqe34rI/aJ1jcH7Um5gC8jclW4hQNoXnUjdK72L1XHyd+6TYPSVbvhIww
E/dE/yVN7g9mou21MPUOnSRMmV6v+WQSmrvxBjinoZl/3Kc89TrqcZbuHGZDEsRlX59FlnPcx3Sc
lHkinr46YfBdcse4upCAGbrY+BNysk8SK33JknqfcGRhzmAZHFNcGsyVnxKWdNm48nkyIU7r7E7Q
ryAwbwvseDwN2iyCVBSQPeOmtubpKYW05BfYGE7aAMDTQgKvVQmCflR+dJzmtxLUvU8PlWTiZGkO
Kc1qVFH9JoVvfTAK2oDmLIe9QwyRXqf95nWcyv48tfEPkzL22DZE99pkhpZuCk9etC6NNA0hCfvY
ebmNSQe7r3aeHAFHrtDXlz8Tc0FAaBtMWkNOuuV2h249WOuwSxDWS8tXes0IjWbFOWHjK2KrffIq
40VG2SkJTfNqRO5brIXVOWd3pdSChEtG1XsBFs9pwdWXXIGvnDtf7S5KuHLpcIjz5RmU43wUDDKx
euFmD2F+g69gy1WySbb7UB7Ia6/9NKX068UAYHnOmYDnGSeaxWWirWrpj/kE7jNJmmtqxpixyw/2
E41fuVV6Yoippi+al+86C0hzZaSQcFra1rR/d5owuxMKkdm3veWtnMr60WGy5eiV2KpxGk5i8d5d
r0sOC32uTWoX3/Qw9CvJRLxxteob3lICPJ1935j1NSo6ZN/eNN3qRC+2uVPHF2cmY6lx4w7suU68
dblm05BE9tg5rfFsZeLRoFP6CCj1eVkybR2Dg9iM5ApuDnEzNM6PkR1oUyF8r9O3aIyY7xckrJB8
N6TpEZk3vWNavkfcgMpXIBp3eZskhySO0SEahLektfaDiHBc2qHxCMZrb8Vmf5VCMmDO24rdaF0B
8Defy7n/Kmau/Ppv4cQGCcA2adEiEQ/Ks1MGMOSmR9PQr0kqxjaCY0L5Z4WnVhmA5dmY4hR4I4Un
fKC9eWozc/SnOhyDPmX/NKaAzGWhGWgEbI+khpReg5ieltitPlJ7tB4dU/uyjvtRo/ZfgLQpI7SY
mTuub+jpsHIGPlOa9ntNGKT+qiq+2GXD4oHkICgyaz43bvaeJ/pLlJBRBZGW1lqevbbzz5qkjB71
1hecOu9ED57r2kn9JaN6zKBvIsrvaVrbvLVF4bDSLs2qPi/QeQ08GOcPxr8fs+R/DvCR9whXoKXZ
jKyiaAa+Rg8x8Dji/S702mdPO5qW+SuqYu+NSDmbgNHoKVlBbH3mxi/pnBGZNSe3SWTNoWz5V6ba
tYhNv5hMNl7gSc6WMuIgacr3MIanODJEPtVZTAPJXYoDJID0MIQ1UYFtirUYv4Fa7Oq1z4kiLlUx
HaReeY+uOQQCt97eaR3oHIMtIHnWBPtpHTmwixxpoRTLMWL877uxpZNjWEb0OD3rmlXyw9Dp9q+u
8VGv2JGm+tOSFEQoWNK+WRxDEWMuWekrjFcH224b9oGVuvaNXPP8sTE+gWt+L/pMf5v1sxhK7w1D
zo3C6PtSxmwVZ8XAP1NfosFjxN2JXl0WAuDqzP0eAxE4Vdr4XquTppueLxsCh5RXZ1cq9vOfCwmg
umMMZ307p46+s5pWBK1iTez7jgDmotP9rG1qoipV8eTlYDQW47vRMKHIRvQXuSD3lgSTZJ82rNSx
hU3DUiVZMV0vNq0eV69VAqvHc1nWezrqm6Ka2yA3FSwRw4SVWTBK77P5JMLcDTjdic6ADZnfUICG
a7ctPXQ6/ca2yfRblke+0w3e2WwqQhpb76RsJGWO+Rj1lrh13cOkalhzenJq56o61hmN9b5iszyF
C6BU+m+2qtWz8kLCtMPwUoXoi+KsyOCkKXkZypiGDGP9FBU6M7f8N4GVVAUa9p1+fG4Kjuw6UtMt
Ev0LO1b7tdU7cIiMFEu9EXu3iw4ajaxLkX7k7OqQic+/WgGYBbI4fYmOCC4Qe9dpSfpNp9qa54Ne
ndljRRvcJUmUz3kzZFHxMVrS3RsoGyFDu1sQ/eIhyVcIYd2WQQyxa88nbe5wkLhepLg0Vr3amR2Y
YQTB+nZxPX+o3P5xQKQRu+l4CedGD8IxjDaKBqNvuQ2dxsGIL9KufvftGvM9EUQfEyusaPMdFTOt
J1PTvo5VTNZj89I5WvWSHu5lRCYquV30W1qU+l40DXMvRNfvQwMnj0ubtjzpdvbTIWvoaBnMDqza
ubrUhT594fYAjo7EW+9bad+02IJmH1rf6fb22JYCgVAPxUaqnnX84VPXOWcXt2jD5ucikDpZMAHz
Yf4EA4nxGoMEyPmFRcFJzK2XkLSWlgXeNr32+yScdyVdSaq1tHsqKLUmMJ67KO2fqFkLwlAnwcBm
guJrRTmyNaKyUYLPGL0jfZ878g3ms9po2SKCorKxmzhkLkyD6M4ZsbKDWZHBkVdRMLvzF0v1ycE0
wldHa5Oga0RysNPxMaZ2IyR+OZZYErdLxznf8YykoRF7dTJCt313mprf4NP5bB5rSINmND57RtIc
M+SqjD/QzFmh7+mzONnGqVor7Ib5mU8hs9D+xqUZymG6oRd9ixErQUWpj+7AkC+pl1umA99N4vla
kU0wRdP0VEUwb4mUOKqJ2D8NuZAnXdRIGkV4C48HZW4m9kBzfpVrrGGomcklKxHeJTPZaHHnWA8M
VntWO7kc2HUVpEab8IBizdkrmPDbdF1RVDZ8LehnHe/FEM8XFcKE6rerX1TS1+suwHhconpNZPIu
TjaSPUu43AE3/4sDoG+b4LTbN3H+DOUtvfL9Uy5d3Zc0u3FuGqtHdGl3+jgwObPIrrkXZSjEpksa
Y6UNJQQN4nO9sxiLj7RC7t9qZX5p+rQ5DiUNF0dLMqYIxC2yJ2KANxNwIZt55xmeGfRTSjMaT2na
gKGCW2u/tObKkK9mbydYLcFOhDuDdPvxZnqzTlOF3dP6zWRwY54WOe5FjYQz1Hb4mwvMchrnLpfj
WIruWBFfup1RgZF1lHr73i4XSowmp6r0jhpRPTSDqakZk5EYXVTBVHBUNjRTDkzqAqdzr6UHHoLf
rHxdDDt3dstd1X8MBhWWzT5gI0kPomH96bjoHJXHmkrWzU+LkeLRMuuBcTkz8zQjRKu08HtHDNT9
cWmTg0fPGQ5QhplDK065NxyNaGZgrzrjoap1Bh/kWoSBiToLGr/REDSUvqeZG+1CRQDf/TLARweQ
7i2VzfKoFsPGe+y2x45gniWmU07e3BjIVocibjBYGMvyVa/Ld6+lAq4GL4goGH1ml5EfzlN8tqbp
pRByOFSdcA85fVM2V6x0ExsWhFROUPTJ66KyeZtkbbW3wZphJ0d04LzUklQgOvhcRTNySJwWOOKA
SOVA0tdwyEmJRPioP4Sdw2xHhaPvrYflGt6OXn44FVl2ref6axJ7ksOPkD63NJMzTq9vCrbHFkhP
RecYKpKrSLEeV6hTk2TvvedaNDpXWGG/qP3gyqttaGiA1+D0Bm7uPpdpdLKmDMq01WACs3/pbjvs
oIeG24qOLy37XAsmwjBYV2GdzAM5q2gJ7xvuxJ2zbdgVUOoy3vFB/6yoXwi9jNNdHA0/ZxuaHLGi
Gxuu7KVj87mNlcWLAy4T9DLxLmLkVEsK0W9GpMr7tnFIpstKVMTZ4PoVs3F0jS4TptYNlGISQ38v
BoZNss3qj2Y6Ka8ZUQJXzaIp7lCtEAgt9joO73ij7J8JzrhQNBUtaLC7c9i1gTx4uooOccZy33Hd
3odW813a80+1QHMyk2BRk3etBxgeaLi8axPCFJ4y4JEkOPq9Y0433Zgkn+E8whpBWkevI9/W2N5K
aFpXou0+2LnyH9DXnBa3++o6gzzWkI+e2uqJtveBVbx7DFmPDiiPXB+twTamaXWAnm0uuXdZVhhm
JzkXoTaD8m4z3RfRROiPWn67IGb9qSERYKrZhKWze8kNTX+VkWRKji3ogAylwZxCLE6kl7c4bI8m
MLBH7MXVqnGMD9LFqgrd+tiWD5jrrItBqsMxKUPwfQ64ekp0Bb9xXtRuDUYgJKZIiMhOkwPABEbC
IPw2s13qD6Kr95o3+Yjvw7eY8VcPXx1JiNf7ukm1UzG8hmxyWTzEiVmdPbAj6A69x2C6ztGoo+Sv
t93stgy30dbr6xIIR0VcCNP9IttuutTIG4c5C5a5fZqZaJwLYGEYjdSrhDiszA7tjGdf2Xcc0q50
n7pJ3Oj4r/2ct2yi6BLSlcc+QkTrdgUX1VjPfS/Nmq9VuKn1cNiyXBLVjsp+V6mR60trDIHDNhOn
9HjUFvdZL5T+VLkfBHuxYR2rp1onREsBia6WAtUXy8FRN81t21tnaym1AIrnuC0MOe2zmiaVY2ke
p3FyhKXcsx2+Jtn4nncA3iAa0jAof3RkF71YefIepkNxJqDw475ipTnzQFWCPtabksBW7ctAI2bR
ZfsSZ1xfzNa8ZsZCTmnfDQcucsaRywol+7MZdflbbCISgiqAZJnX1s4kSEaM4JPBeByFNW4rFUYH
RJ+Q/UYRNwQVqgDJoM4gGB10m4qAbLM1RHd6MNZXO0EDYtdsJUcvHcnSYIxzTIizm6j3IkTcASoI
kqAw/m6aFF9zhipGLqiY8lwGwtTUbaIENOZbYff1t5QUOLfDcVaaGVm3U05vyqrOdpl+IvgSV5v0
ECC3zcaixXtEemeh2TZoYigRP8id5fUutO4VoZxuMW8T3jFqR5Us2TmZSGklJ6HbRyAWyI2vtKBx
+5fKG3n+LdyIoWgD2zAxqcReSBMxxbgyx8k1H21MvTmmlmgmst2bLOtHT35JYx1rm0xknfmjpdPV
RH68PFrYpII8DSnxleO7leZdRfXLnToM2Q00LtW5fiyIANN4t1z6M1uKPSKcWd2eVKHfxOoVN3t2
M1Q241Pz4VpLheOmbfwWDyqi+uoCy96+xXGMw0N8BSVnfsDqIUyoPyemfYLPEh6lwegQLPiJFzM+
Yr070shtD1bqioC4ZnQP2MJ8jexEfAviWUttACeJQ2CvPhzTfKSbawIzxIN98BYcqwy8px1zTG9T
rc1ac1Q3O2lpZrrDavaJnd2SGuW2skouFqJ8U9nzJGeQpbb8aZjxeBo0p3y0rIpu5PiaRBkiddhu
9NAvHuuyoY8hOIoJpqYkgpoAznKDSJ95XDGlu8J1CVwxsE0WpcMfSXPoB4QNEzGUTagU4PUlGrV1
2c/RvsThuq2HlTjXqWhv1wPjnLVjMSw9VPzRKQ5aUlkbGvodSZ5asW/aNtvXSeUdHE51HO0+TaD4
qdLmW2WyG8+l9dBP/fA2e1TKrM+gXNyfg115L1mqey+1RYeAINnMtZ5Gqc1wKwkRp+WcQhCVR60X
2AvcsHmJSZzUKO6uY5R9VTnbXi6XCGHoMzzTH9n+G3tntt02knbZJ0ItDBEI4LJJcBZFarAG32BZ
lo15nvH0vcGsv9PprK5cfd8XySU5JVsiwUDE+c7ZpxgLeivmMTuM7PWQ9alWLiZrT7GBpzEgYNpM
X5HGhHEV0cHInP3dRDUHuGJvoBJFr4yK4cPWL5X83hM8WhQOx8Mm9NNOSAAYi/zh4OjMw9E9KDsh
cF1W97Y9sLFt8vSB2MYT5jG1Y/c1HtJJ3LPVCSAxJOHeDcN4Bb21ucOvSOV3ATbBr0z70GumuybQ
cZTEpNCCSZX4fVzvgWjUjsrZH3GviE1mEU3efPRlZOM3w9PRT8Z1zJbyYS3/5mgmFPAk2EWkeLjj
YNPQWJLNJfvTjkTEU+yGScr9yGbeXAVq2MWBur9lYntQWR1eNHxnLV/zqOGXsSCLHo3lQf8cI6TB
LJn25hKuayP5pCOhbFvf/woLVtuIgmWSQAouQpCWdo3iqvFFWh7rADPC/ZQ5+rquMLQ1vX5hB2Jt
b54J1YAodTqtXmNjgWDSVRu75falbk401KtVhINpPdvdpQvYVY8hTXyxOyEb4Y2wiuHYUXp0HHGm
OTxtaLc19IGaZiMcXXUltZ2ViXs9cOVWj+37BifKbpirB+GbHHhTAoAaDUe0u/NzJr3N5DuRnLHT
li5Si+cf7JDqinMsAoPYgu2lvTPu2VKzuBamXENfKWBhW+H6+5858Xiah102JbQUzs3x9hCwXU8K
pR8meqJWA2y7TRZs+pK0oeyT16JOP8uiiFiLgjtw0u3xZuewZPpTFR0U5KDDkcYsFp0mb72wxXOV
TPQRjNV3Cna4i2pIVZRz1u777L+FMelXc1ZiXwh62BcLys2HEiTMn4NwotfxljnUcGchgXWL9Y1V
cXlA8iXrwfzFo8O5PwpZJDu/6+9utIFpJI9ShNRkh269DczkSbEPWrPda1ZQQZlLiOIgIGIGeTZw
aOg5ERoGr3SePOZT7RO/yKXXRDpeRvuIOohVkOt9ibnfTc5o7djqWgS4jwumm0PWajQT4Axk2rZa
7n4EVfpZiHnXlup5jtMf/pJiLWC3VDODDO6SNtfKYVqyh4YVhFvQmS++rvojzG76CPvpqwwRKUsY
vtgIds2oXZvRMQ4LFWMG1oVwk2lHPOKwK4ORhsyJF6LKv+jWLLxO15tVZIOMccYrRh9ugYU8/xHC
FnG2FY1/KoYOX2NMTTX6BBdPELxA/TG/4M03sO6oPXSi8KBwOWyDsiAnVk5f3NSyKFxFHJiboj6B
zuLfur8zKFy9p208eXeK1os1dh9SNdqxNORzqI3mlnIJi9To9GLSbrLBmqmtRtznjDGCXaINrNld
IN7oqwg5PZJ8hJpgJajcKFY0rpIFIjk5285ahC7Y4qwMNoYc6bkp8MhhmbhF74cFYzE1Zb3lqPn4
x3W5OIwmdEZKxO0vIurP9aSeM0p/2hdaJB+p3PZXc1d9U64xoFy4FGDm9sXB7ozZBruxPnnCbScP
bgersKvjvlrw1cvP3zQttJ3Eb5nrCGtf5so8anxzaML7Eg2vsZ23arkZ03tfsCnioiSzjIa4hZPp
2d/Zpri2tXEbWrwiTdwNqXhEcfyD0KEJ95tjll/1qOfNm5/6hA2w/TQ21zkYvzKOZilQJQecoX/T
8vK1+e6E95lhdxvNv9ObOFj13XKoNr9QIvJEp8ZRA/BBXvCxdAgUmPjOuCWsfbQgu+s83QD6WWXu
lwSgoK85X8IlWqhgBgxWnOzlEpYf/XKA26GRb7oPqso6MN3ojjR08hTbuUCk65gIdex4ZxSyqqKK
D0WbIfPabqNm5dwNdL9vKmPCoDwVD04yGmsATUHmSTMDH9aM+grEVDjj8hogUqG+B49QsVEjcqPD
m5rcC21l4nTup+gpQH5i+xKItcttJ7CG2QutntHx7OqLpKGTysW1OdnZpunGzxvJIN+XYQunrEYy
gK6ylHN62OayQz0LUFvS3cHM8gy7HfY0BK+7MBD7GyrhBk3QY0F6uBxR0UxowZqFkzXd2nRG7PuB
+3ZZVRyTLPczw9K3MW/8k8wcOOQjfaEPrDXaCvez654jW72xIQ7gfVaXG3YB6ycMkVFCd4KdtbuR
QFJ/emcywREjxpUvp4D3hq/HJ2YowaYp9Iqd0iCOLq319MHpd70vViP7STS8Tt+RKDjO2HWPFGMF
21HRP2+P42tmuP3WcqaXcvk2P2i44VW8Oo32wA6hQ2H2Lzrrz58+wZttUETUtMTSudITfRrNkN/P
L8jECDLqJP6fKkl0N/AtNsSwT71eBBvWuoqzism5MO2PBRPq5afFtz5SSwzhHMTrBdcCneI+mz4K
qu51nb/CDY6l6C5lOyc7O+GNnhTTN2coIQgwR2vzmkPzcpdefvLbR0P6jU56Gtyb0VyPhfbGALNY
63n2Mj5Yebq2eWLLknjfxMa3ZDuDPOtQ8J03O5r9CB1T65KpR+5Xw6Zuq0e3iMWWQ+l8lHrHEMAA
Ujdn6uyOxrju4/7VVNk3YHXUqy8eSQ3PFmc8U3BCtj5unA65cSmRh8vDUM0RrqexPT0mFPkcfQVg
px5Ac2HY23XG8CIpRN2wnBNM8BP0eDfB65qSTczKSmxS8PJEQOPAS12fW1eKuz7UcJimhvmzEqQy
JTrmOFu7230bAQu7dPPN0rVnEY2XcLlSHMs/BYG9J+vx2ODDgUyiCGe0NKXarAHkI6ZL16Tjzo+3
I564yi3tnbCqF6qyoOPFRJXa8WShCJ2EHm4mqxaPVk3EJy59lmJ7vOOVxALqDrTCDBd2tg+c1hwM
dthhMxdYuojyn9JggeCsDN1ESAx26avDO6nqSDn6/XQeRLlvXxO9Mw9zM1EAMpAtsAPIpEL/0QwV
u6ciwitNGmwXgfra4Nx7qjkCQn1raorv1hSOc2RpnL1v5tnKTUsiMIQe0rRiFVyEOUsV+HCfq1jr
1nkYPrBO+MiKyBhUq6UE+I0SQFVmBM0B0C19DYlYxa1yYKYWEJszXecNrO1qUgk7mTQpIZCIPtl4
EmtT07ZdJvUDrT1buLjIBZnzHqVOctANNjFquvSMRE515KAm4LjpouFCK3y6ZmMC2febH+cfOi8x
+Y9pWkuDcAH+DUgqffU1t82vGuFbq5UnvSQfqscfuYGFhZ5C3AKONhxGekRwjBikFzhZ0xwOPrh/
LMzhwInH4C65il293woABhvujzkmWpIn/qR6omrWizuIaW90n7qh7RvD9A9WiRemSte5a8hrHPPk
tSqpd0amwCJW8bNiYLtvpm6f9L5xHOQPv/BJsoiA7BRhIfIGLciWn3Xhp28uXsyyyQ5mEyZfSTMQ
f1rH7CD3g8jFdrbkD7ds7E3cNGqFVRv13j9FUCkIfY3kAaPygKO82PALBFvdRiATMlkhLsNYV7SI
ta7KV2KEQ+kL+4WLYC1mBKGwKU3ORxgDgtiTy2TedwHSDwTQzfZR77HuaHW+npKIDZ4IeFOtcz34
ZrFhXcYp3203oXmBT4ZYreYoIJjUOiy4fofUqNf2VgsG3uDZwZX2wIQIz7s/DQFK01NdxwHBuXla
42Ro7ru4vwaq2ZaJuaIX9hP5Xl4dHJ8cpc7tbEDKpCwCGiRyXdcguqfpxeCALTPb9pog2LFAxXun
KOWao/Rb1h3KVP+k/QptwhrjXeS6eJL0oiTrm1P72hKdytil6LGXzmeiK+QzFPi2mZY2uvxWQhEb
qWuAqgLXlkVCzjJF4VGVmXvSseGWSNXuTUv96M/zZsT+iYna76kPEsa6sGOG5bM3bnQGaFs/Fl/N
+tlSVn3oBjwKNBXTWKtu/UCjudFhQK4MRK4CPKOd5A+YK5ytSsg2jpS/R5mzT4TG7SjZID6S5ZFz
R/585BgPlK9vp4F548C4KxenUV9Oazh0imgHkYnKL714UyMVpXbnrlgFVYWDlD11yKnDJN5gsWho
gmFTQ7DJJZiE8ZgfjAo5yAvTRErSF/uoqap1FJqfDnpwpZ80Cl1I8iTPcA2M01TItVVR/Kv6hE40
jU0ytzmFZQY7WL2a8OjGcQ2aI6geOeVxk9bTCibpvDHE5KVRNx1Eig+oJgUhtYGs15Cv4eE/ZAgF
Hg0kH6qmV64l9o/M75VlfPAvtmNliKaMjdAd16nbHfQ63Dqk4I8F7AZ70gH2EUnEKWNuYx+0TkwY
JBVWsx0TnjuCnI9aTU1cyNVBE/mRwWi6pqp4FwtSHr6RH8i/l2t8ljS8KPKQQWN8Z/Rrre1SWV4T
AxuYzfFKCjHzxscbokoSrsdjEm2FM3+tor5fFX7VInqNb3ZxDijrZH4jPtIB0IYz0F3cRbzPs6J/
x/wDQIBevBW92icGwdourTP4Lku/pzM+1jRHstMbsSEtf8tg62JbFSVSGy4n4jQKKegQW1r5YGf5
NU5b98j8xvaEP/0s9HDcW7l9xvadQ5JlHMFZ1bNMQCtOUogtVIlLQiAOXrnYd9jzsrS/C3LHWFmi
r1Y5V2tJsa6nawWDZuYWtNBz/0VIWZV0yQVa8F6bD3lLgrjMdhRGbsTA1nowTWMbxeQKG8W9SGY6
Wq8a9NWou1SFMx1gJj7iSDdJktlvObh7sgAdRpfxKchiDvfSDCEaR0x3s+VqaBRT+JTaZB+n3dDO
G12PnzvbeKX/eksDC/oKNlHHKELec1TKNPMWiwbHdK4PTGRW82CFTnhiTHUeMB6CEbUX+qlxcmz/
NXQL3+tatY2DMTrZoj4mmQz3i4rfNjbGmC6w1jH7/1kDFW4wMaI6oWB9CCHU6f21KtOLr8Zmaxhc
No6ofcx9lUZqMDoSiAvv63J6j+/HTny3Ut6uU5l/KVuCYXrvfo2Ea25D8rMZiSxscPA+WDZP6czR
Iu9b3hO4wQigcXg7Bla8KatTyyg+Mrkvu4zC2M9HL76EKDlZhN3SAJ1Tl+1xyJd34sgemrUPtlW0
sGAqvesBgNhwiFR7+BNSdCMV/fGp4uBkTwK2YwQVR5sImE4kUYcbuu5P0Aw15MDM/vrw3/8sQ8VY
gQR6nN1UeKGDcHtD7fSxrtY64SSWi86ATuo86RwJk8KfcBu1uz+JL7ePwhj2y+2jPx9++7PbpzdG
zP/1S4QALILa03kNgUdWmspc0TAZXkI3djakVwkYFC3OvMmHfU1ak8xlvMnD+osYxGfQBfUliqNh
49uJWonKOeVOiDpi6/lWYEde23yV6LGZtgBF2SvhISqPjtkjCE6MXbsWtXDo4zuuvB1LrLkdQc6u
IWqPl0GjFDTMhJdDaFzhKGVSicwhGdWuRBedAv4/XKtui49l3UFi0mr/61dStO5ZpD9ZM8d1obPM
dc0kN0SVdlK4w8o0vgWx1XmT3wRePqAiGTGrpKXYQnWEwVzjWPjmO3xoefBtLx+tr/Cjr1Pgq53i
CL8MseHpfZilbZz8qPUMQrDwGNCFJlqPkvBSu7GFZkgIqO9xFBFtgI/MjtL2tZcu+6k3bvY0GO+t
Mf1AXKWlVPe/BFULwM6adlbTlsciSYg1kKlbzbUJZ8rZJSVdlP7AyX4Yi895is/sXbgN6s0Lfmh0
6ZmlYHJS0nOsmJyIgF2RFI6M7pHwqtNrj7iILI9f6stQ2ztO6QTfDB3cthl9bxAoVvEUjdvR7bO9
WTvPuRZavNWGyYNZ2a45L1+sOXt3uuFpzNg46DJix5NRClGUArElCE5O2Fm7aJ4p+LEqeewXNIso
nGcC7AvRnBPdmI1UJySKDtJxcrYjPJq067Rj5apu7Xf2wGD4s6JxlXE7fyHRQ5oYxxgh6yFAga1U
W58KOkqYVROYpEJtk3Kj8aIsCVdT4QJoG7OHeeqeQojPjNdNuk568lOaMaqjnVUFkLKs2jTgmQ4x
45YkQk4d3HSXsAry06GlZ9m0c2tYP65rHpzQTU+TSyVckg17sZzxSIgnzA9afx3UeCWgII8rI8jM
k1DzKwdFKj0J7AXuEIIvqo8lCfB8Ho397fc36osFCxsWhH7PtBwlc7I5eWevdKte5Whd4wHfW/gi
fFxAjl7q2BIQlhGlHzsSsmsT+en2F7nyzrL5nbQByTm0tW2LZtDDkNjj25hW6YwW6yoD6PDk+IDd
zF02usO+Cilt6UHUWFKHcQzqxc2KUxLRNJ7ex3l8LLKOf7dH058IKiuSe7ACVKVx4bAfxuPK6T9x
t2zy3smaX7olT5w5Qw9/l+1bmtCXHJ0daby2I0Ewy/W/NaVxZ8X2rk3V+5ynb2Pd42kci70a/HfL
DwlWG3H31NMVo886OLYw41TDyExQrh37aYVU5L8ZVadvlRUj7kfTe1KWExN/9KgeMPbGj31eWD3U
nwpZ/dAztavDJH7sMDKsdJj08ZDuhkREj3nIZKub0xdFh8FZS9mvc3xYKKw5o2knvmRJvNc1+jq0
QoTnuLUhBeeRvnOzY1cO4q4YXW3fRTUTx9pFEqokHu/wYnQGx5lvtpkmd/n8LcdfNFXqcUTKCZg4
lpg6ts0UPkCz7b1BFQXKFL4Fh8kDc8fYY6D27KToHGkXq3WzTB2K0v2ISR/g5uryjeGk09FcLj+I
zLbnNjztQT43hKop5jIJygUJ6pbOjnTts8/YQZe9DwOyqewTX+OSNLNLFN670cxm1XIXy6ZgZvUD
tEF1UEY2Hx9wZzN1mMZNSnhlPdOOyJFGBiz/3GXDfngnMzwerW4c/nhwyxnF30Q3KKP6nBt9vzOY
RDgWpqC0OuQpiDC/hZEf6OVDb8gDePUBhhsPXYlBRerUzPWO/zImo70id1CulIy6DQSFz0wvQCq4
WJ2rbj6xZSqS5Q6StJ4wg+c8Y6NIcgLmM4L10V4iq2J5mIseibBlsngD0Rlm9DKXfG3WAN2ObbM7
mZSCzVn9aUZJjrjK9+AA4GC1rGm2bv50HaddD5F4ETUcBy6NvVtZzDz7+uzgb3ovSyZ4JUaz3B9f
62WCXTgJEfMh+cQuFR56p9QvfYP7XXXiSF5be8GvmM1+dMVk3K5HTcCjUZT/DY3dcNccF0hzTEeB
k9Mt53fhadZ+Tuj1nCTEyW4i++LCh4RMY9Q/HGou1qnsg7UYDO4q1tvQMSjWdcxYcnCiSyKqO/Tz
dIcjg+Sl6M4ZP33t5sWjr+QHALOnQITzu1YUJ1cN44/Mis7udSCa+F5nzLRnTdJ8E5S4k50Y/FdQ
vJghVRmzpGEnRsGfiAzMIUNU1yyjN7Nz361B1p9T86rCYp3m+jVohc1paZCeyK2fvsKMGtOlDT3A
iTdE8Tkb5hi2LLIonhEGhBcj/wfJbXzUFO+FEzbAoJjz86SwiNbG7D6pxQLuFrXz1RgObdlcW10+
2lXUebIO6PpwHAgE1Rc0KgZX6ZIWyOYtzrhvMr6KMQqf85pmSDuSXsRQn3cGK5uq4m8mNX4n6eOm
bFuLBG2DhCADTCVJQVMBHjlqe+lXJ43LcbZ6HLCNCggG353WGbiVuPVzGZbkcUE9yPxxqQu6I4e4
qSYD9Hhk+HgFMHZNFXQXoRuEongd7VCVh8BBgzWnH66V3uVBvLvVMppVeHBqLN8c3u1tNPBEuZ0l
L51jGAeWwm4ncFg8kfninEum6YcMqHfQyv3MDtdTwdydglCSmOmMay2xao81Y0Vl23dmV+ymYqjO
fWjN1w5G5C4xQyRg5LazY+sPlPeZ2Jeb/AxGhelqjJja17rDmt4Z7405R9sICMVRLWOK20PGmfCY
vA5hW57zJC7PWU1Ft1Oirv7xKUL+rmkJSlrsVSYxD1enDd/CiYxXRuqUJcB8jB1fenQt4KeqIujQ
WrXERFxtnYTt2tekYr2DGQ/iul4nvt0e2oVUoubkLpDLc076Hfe4Ie6qRPsiO9PdoAPkEPB/Gspe
bpHTC+OgnjPqjB9S4JaWjIM7cD+8PLgcmzLB5JrOxyaU/j2Fs1uLbo4onJKr8zTYCRYimefUz3cY
JNwRrFxubJoBOybhDbbEpkBLKgnNFCzGey3LnY3ja+kfkdC/dBn9WuUmfw/hEhiU5BlNYoP0aAhz
Sar+EhjsQp8Klhb2nW3CvXLmxjxTEAgXtnUfeLq2HdrUMRHWwsMb4QqIqeEuzuR/zgmlsJXCzJ5O
UYqjJX7pobhwn0/NYwQhaI99JcvWjp0lq6G0/h2FstLQXBe1Sr2gbPb2GMXHiS08joHUfm5Tl4Yb
tzNOVoIPvzBMHSFBnzfoSeEeXMl7mlvDuXGr+GB21qX05+D854OT5c0+DbrnwKiYawn2ST0OOH1S
8FjmrimBPgGMURQO/BIX/Q9ZZvE7eYyn0bEM5l1CORZPJYyzX5/GISQQMZttsG8H9Vn2gfHe1XEP
IS92VoRubBSOPnqb38qpwfMDAcNDxrcecTtK7CBpcehEaj0yf20uSlCNgYFga4uM+Ati9xNvXMI4
nXrWp0Y7JC6NnUhy1xFqmcdz32wK2/6eGjVMXyMKH0xiiFguwq9pneIpGufsxYhGUESFQDgVoVpj
//TvldEdnHGqTlhCr61JTk801aFl7sz+rDFeAPw0/9AcaP21OZAzEM8RkW9J5pqYrFK/Zb5zsuRF
iC9g35k+TZFZv7H9hkaMgl83Nie2kjJe4zhqT72OlTXstzHXwG6wuuiAPHzv565+FzKhUFMKy3gJ
sMUSsLsMpLuB/xOsP+H1BxcHzNY8fcnG6H7Uqb/2E7yMmp+9a3HcAwkRJzw8//0a4N/9e/iWX85e
/sMubIjfUt05WIMu72ds73aaHrCXIp9uaYSLvoYl8XUBYpO3Ei8E0yuxhYIIaVGLtA+ngincU0DN
yKXci1imFE4xbGV+2q+ITOlfalcOnqozpG4uq1UzF5hXmNheAkulv3yUyPAeeF97P3XQiTQzab/3
LJG2PuWvduvTSrLD/DMeSeUa93PRgEMLdPXuA12kQI5Y4Ki/6G38Hpl99IXdTbdLScDsherMxxQj
OEzMHiPmMNlY1LVXVB/7iagEKIk4EpuaM8dSIWusK+Ym+ym1D7bl8c4xTmZ4rR1zBhBjOE/c9I5Y
y7v1UKXhXena4T2HWRYEnywlfdf+CZ7Pa9/Y/Y+eYZcv2q9FN0143LGCmvKx7fExJAr6iiFb8VSi
5e/KbKSCgwO1pwGW8LIKO5/qevutGouLUc/yB0vrHvXTP9n2SKAWNsSq7ZzgOfZFuukMad8TsyNx
oQFNFwj4CSHDONxy3663NKOG7bBt5rJ5J/aGcbw58N4lv0vF650Zk3IRPbejoS7fckWtqItJAS+W
OMZ0+O5bq552tPho+z42obwU9OWkbDOg7Bnv//0qtP6+EkmlDKkWEKKujN/fYQx4IkqbnRRgLGFL
HeuyhbR5Vv1r2pvXaKmQEEFNH1E+m6cUDBWSXxLssdBz4neGdlMvM0e6PT4yic5LmSacCJ05uT5J
Jr3TRJcz8Q6zISnQLa56OrRXqm2ydTahQTa1s7EKF/3eD98xtmHaQB1di2w+6y1fmTqD3GfMKv/h
1/6dqIC1UOqk3oBMKsvQjd8WFk1W4ElMFYJ/ARuVTObFnCK4SDDU7gPZnbLczPZ5kD8XJv1Lote7
Z040F23oOGDWTXdtBBnLXplMf2Rw1vzUXsRKC5sMmeWyx/0dZD3OwcUIOY/fDNJ/K0sjARjE8Rfe
RKXnMhNL6uYeLtbRLOQeOTrZpqPPfFpV0kvNTG4rCXkm4sjLOOsfngJ+4b+tPxAJ6M6zyXugPv5e
ywo9ryQRTK1Ob5b9ZUoD59zVFvMy881WbfswB3Z4rILouxJ4N0RUvgJS8WoVjFsQHQhymVu+p8ml
7Y0nuktwMWem9ZypQKyqHAg7N5GTrOr+1Y3efWwK137oP6pR1/dmNZFz04T+YsXKw5HCO62JyatM
xaW1fOz7jLFhBb3QZZBe5qh+1YI2Wkd+ElOaUncUuh99Py+fOxQhr8oAsXddcU1LfbjUjJDvxmD6
6uhNj8002zblhDtc2i/NFMtLawpxYb18A1Gse7YJIq1vo/YR/5B1B2vg3qw6ydEwIx4yLPBl5Iw5
EHC/hrmEhxnFHmCa881bwpp9aFKO/L0+0pc9VfNjKY1HpyuLU1fVj5bVOncjhqjHjMNg6c44jvFL
7pi1nrSiJHMCk3DndJI0xezsutk9tXrFqGDQI5Y850HSCrfTbHhcYRuIzaBhSCWmGJQCB7oqnTtT
AqaSePGo60o5egz9p5pcfUOaOlkRAcvXQ5f61zQzLigO6S7uU6qOHJzETR7Um4jjO0zNrPJGR2G+
oyxjG5lJfl3K6bGcYt+LOJf7M2K3NIJkNYdDfMLTDedSQzSXoeNvjMowd6JNWApe2Fyx/0tR9LSQ
4HPzIY0S5Qs2F3Vc/TtclWY3h5hQSEay9+sIOJY5JIU+5tywAF2q1Lzi2zwbWLYu0KbxzZEwdTDm
rCqOXdc67dyNraS1GeFdb6LJSBit53gBFW6LKdKfyZkXsI9GoGI23xn6Nnv12XnBKbZaiGsbHKb2
XdZNDHhKX/vy31cWw/xr5+6yZwF4q4RtOMIQS+/xX/d2oaEhDPVK2zFNHddLiPBC6ZG/xtFt0jIg
PnsO0Y95GfveRMnIplQCMn1ofO2BKEFPQLjTYrgSBbzLa6OZ4YESAQqSQvdZuk60r0EWUKM3GHvL
sl9bKNhjOdE3WMjm0k4a1r2qb1bA9tp719fWrnQKDnjXMUzC6zLue2BDSrbCMNUGaql98BnOA72J
d05PUWwG+/kenH68GmnY5S5kJWe7wPzQy6HzBqLSZykyxuaFYTAZLr4xNkepdopzBy4Sdz/XI13f
6t5M2wqyddRswwFm3UR5CI1b7Ws2mOpKqe3GIm225PS2NB9Qj9F8V1NziFzct4Z2Nc0P5It+rxVM
y4t4O7OJuFfscLmTDMMeeAj+Ezv2BhbkzdDzrwSmLZlL0YKw4ALbPMZywxGM0dx0gHshvVsOXqqT
ZSPrpX457zMUm1VqD+4LMdpzMlXQKcRDPgNdYONtHUPpEgdsVbUnPh+STKAVTxDDphUptygZYmuO
MekOH+ba0Eo2GwS96hRnzEA0CZ5ToG+xsS+mtsUJgbkav4tc4KnTcVZO5vU+XsyYfsm96yTVfYQf
ZAZbsREBYTxcknEQZ99h8E0rN6a6sPbNk6nIKt6u2P+P+fmHglrqTKxf3tt/66f9X+m3j2/ZX/A+
f3zLv+k+IHwc8me6TccsxqcbXvp/6D7Ov4QycBsYjmkbPP5C95H/Yp8lwWuz/QBl5VIX+z90H/1f
GK4sF/OFvexO/t/w1guy6K9sH8nMffkxdA6YuvV79zezLVM0ltD2bda6W9MZOSlxg6ENHZ5KsAXv
le+bKuDE3FB7SN8qKEmuyH/CZv2nH0O5FoxverEd83fFgAUBuOrck2EpmY9PqemcWr/7UI3+6WKz
xpiD/bwpNQqaHFJjOhaD0Byt/S8v3X84cRt/2+xIGyuRZSFcuFgdJC/9rydu1uoYPp7l73Xcf5gQ
2MRPhmYeNH9t9eowDMVbYtP6GblvVFsv61u7LtkKIVzk2q6xegInUV5t/uHHEgKa028vE3tv2wDn
xMHGUvry/P2iqJDMk5WhmE6rfiL1oaOPCQLMDM2du0wxfiBsPRIlDLVjPaNvKAqsvTE2BWaDplvm
enaxYZ9nYyEPqPcp3DtjTOs7pXbJ6Dt3EJlmnLDZdViSctP/eSDwWXuhHBK8pA757gHXyG3UiV9g
Okba9OpXWXkafcRnaDbYJW79EoX+QwMtcxQPMnhkPtYRMxp2mLg5P854g4ns/XR9hy28hVRJKnfT
tM1eVenZN1AeAP+F675OWqi0zWc/kq2cB0DHepef9Xh+cnD0bLXpux+0a6uJi+3I2T04+v2SQVJp
4SVTf0JnNWAb4edYtyCPtpVW3av400UrE/EQnkhAuTu3WupZq3QiGjo8+wE8TKcjftKQZNaYMphm
fpfqwt4aLsAaqfYOOMi7ImJLVyOf2FQmYf93cGMoD0cYAzgD4wg/VpL9nCqd0smSfKwVuj/a5QXB
lnweotdM2tNubLvMmwPuwqRTF/IS4dIGy6tDPUEE6wLHhg8gN/qRZ/izkUUxHFY/VT5fCze4VmTx
4IGbOLqqh/iJ4rYPokBkN/q8xoPmejVF15eE5AknbuDkvYvhSjKpskiVKPCPQSZ2DY2/WKRnXFMC
7aA2r7Nf71WewIZ35ZMBZW8HxOTQQ3fdBT0KZhlOnsyGL3j0mVJOFZbsMUiP5Vh92Ia+9dXVmNVX
ykS0LX0PJvs7/9Udo9QrafcCq4lyO7b3uKR+4CISK1jrsCbwVK8bC+iUPvQhYaV3o3wCTYFJgpLH
S6x/BLDW1wmSsQNIJ0T5yxhI7qxk+EHCaC3LBaLQuAZef/azMV1VW0W1doYdlyYWUFVO0FlXtgWz
l9YhVwU9HoxyS7yx9vcpMBBGYwby5MV/pjbT68SYfHRkDTy5DR+s6QgnGWnQbq0oUF4sSnnO/ZqO
68FHnyf8WZJF2xMfYKtqSQ/2ZnfUJA9CU5L7/fKhHg+/PmRtKL1qodPe/gcnzQ80N/wqi6kf2f1i
B43c1rdGpOWP+qA2qWRcPr89YJL6Qmo1/eVLbn+eLF98+0v+/N7bn/356e2jmrrmXazJ/b/7j3o8
UMMoXv83e+fRJCnWZum/MtZ7yrjARZjNzMLdcS1CZURmbLDMEGit+fXzQFZ9UV023T2z7w0JrpJw
R9z7vuc8B1sm3qs57a4diaJc1gz8K64xJi8UDGkWLAFbNJzy+vT1QkGa2YoCrLlZnl4W1GwCpuxz
UheHDHFMfKXVOlMERIT5f/j94O/l8iqGdRQ2ex1I6vymJdRrWVsWGI9shqTLW/+2J6OqovdBCYpg
Fm9CKXC8z+/+2jfbnxMZf/8/y6PjsvPLx1vLji2r5bK7XEIgcXnhCgWhupKR89Hqs/xf4fBUfPGr
j0cg7QYnj0/bbl35aHoC36bV5N2R87SD4ey5o19tqqECPzB0T6FRvwNO6rwxejZNjYGgecz6rLu3
yumZEv9nQ3+ySPKUQTijQ7yzjYuoKt0TzE4uuD6oB4ULO017374mVbX3VP/BUEyN8Cs8bJ0VPUQ6
CjRTv3mx6uzHsrmHauXsuqx9xZfuWi3KCLOuUO44BEOT8WLumJZcg2z0zln2KlT7MhSYA5oIPS/X
b6ZyTvHRdBZmb7PaY8JH56BViMJllKwDVTw6GcCNvCuuyuAFxylIDlSqpifiXHaeUr/V1uhOoaG5
VdYzJ8G5xOW5ZMxMrYbSxbApAqMFOl84TA4iuVGtkfnAWPibERCwpYkD/K6Iy4Fau3XARDVPUthJ
GIGqcLRdK0w1Lr/TTZHig+Kf/FG2NzNoc6wm+rRt3mPLN89maBabyswiAH9D67bNcJuYHNI0Nia3
srHj1m27LVf5MPOjic2jvgZRC5nht9EU3M4yrdp2CmwBbnD1EMg7iypsr40QAw1J8lL7XvXphzFN
vzq1+ibR3D4oHdMATXH2Tsytzu/D4pYlaopHHRWcCl3kZHwy3nNWHnLgfNaRdQFmjDLuftaDCay5
atHWWyF0K5OcJrXSTkHccjFWSdjlDKtkvO4agBvdBNGfecUqNdGRlZ3WgdMG+XZnqzlZt8LK8QUA
Ps3BKiD2lFUJ8qDoISKTUVHeyiH4HjqavtGsaLZBYXWxWiivof5itugBQu0kbElCRFIOzK6UR9Hq
1a4zSCcUoUkioflLS8sPTBcaktCydJmxZoRyJQ3qwJMwh0uCz3dt5NN1Aou2miToHZgMaIGqYq1G
HjogjgCt1Le1BSsvkvtRamc8ADuGGHuEFcaGA/uGZ2rcqj7jTQNF4F7Lt0LTTmXbDa4/BnNRKFbu
ckYzh274QCdg41kiBDwCP+Q3/WuYqxMV8gQZKGKGkGmSoOEtzfswRnRkFfI8VekmtrJvHlNBRnPV
kymvefdgU8nB44wSibANpdJ+Vl2x1/H8uEpho+Czg+96SPyAaqNyRC7jOsUtmpD1lR1ZUZSu02Ge
ypeIvBUtOYeVf6cGiLnl9NCZ+sOYdt97T7fXlj0MpwBzgtL51lozYduJQyz9ej2hOFHCOfPTR0cq
gC6aCAv4zXU6/ijife005DqQRit1cC8WO3xdr0NJqkfgEFCcxaDLrJKZOtVoKBncxeLwsXdAuztd
B+Fhl1kXUy9uQ1Qb3KEQTJDK4Aq/xbx2UNPmqKX2nW2Vd7WJRwQRwIqB04/B6y+qYT1XMZcmpDjM
WY8ltGSu2uPdgJQcT7l971W1K0X3RMybz+ERoAfzyf+wFefB8mhEe0Gg45Np3cGS3ISrkbZ9TsQJ
5eRIJSwZvvcq0ivKXUESrOJy22QGYirIOKaZHpFFwpkDhDiMZ7MBqSsV9ZzNza+pa0/V9KBN5Aza
sDBIlCxeCx2HZmuI54hqHdYfki6mkz3P1EMvuKhq8jRG5oc9qD/HgdAy75sSmDRUqqtkSEt+PGYs
Ii28aDwbjv2e9elLXgD5VmGnncY2JwUktUjb853kCsHKUOmtDOk1KXG/heR+r5dnlsd+Py0o8e98
E1tlXjyV3GT2lNC/L6+iY0LZrR2aNdjQ+qowiNlpKodNo9kkbpPhto3iNLuSOoTEezCos6XjVSuk
22hK6uJqQOxoEvNNIByq0argbES4s7FKB0RESc3YiKu1Z6uf1r7Ly/Gs+6VFQkn2UBkesRi1ddEb
jRwCwUgvn8QAqrFaQfUmlmHiluapxXARVBcti79w3hNDRcRH2y/lqmrx9XXklTnICPtq6jYFHHq+
p09EEtkNgzCLgRqP0XU/+wBZuBY7sBLzsdjE9uBRQx11+v2YvPk3z3FMaE16cQrtQ0OctlaU4ZVo
QirekGKF7p2jZrAPyG7u6jA0odEZl0zGm1Kb2qudUjlS9eJTUcxbbOnDcWr8Ww/klpteo1+Fj2/G
S5LLLxUzBm/JDwjJD1reAZGX1QWtSn31B/VeJpp6sNI6PVM8Q/iq1LyXsmYw/4hFmkZbP0H9qmpg
/sdajK4Ny31dyO4wVhalb2w7ymCeWgPyHoq39gqwBBoJzNvMi690gso9lsFfYQ4W1PCaE8yJ+OgM
04PXUskyBts4CqJD/TT+DEz20YmRW3b8N7RFCDSS+bWX8UV04zwEly9lxnVf1upeQAoCUf7Dlvwq
STUAUDLH7qpVYCFidc99iTgCO7slsfAOGWNhnCeZt5mmkmhgR5mNjOMmrXPauGNwyFCPXPGI9FdH
6z96m0RgHEOMDabnxKFAKvdR7zMZahi5GBYCEhVNOrKq8JfjD5ThPBt+aZVvSGooDp42vdv5cCed
XxB7Ft/4soDv1R8p5BGit6zWrZioNc+PEuRnc5NiRgfAozAKvpB5LVpSY7+2lweJcV3UZTwfLM8v
Nr7lqWXxzwdrPGyxDniU1JWeXFu+bXMO01zWwjnK9D/cXF5Sze9Y1r7eu7zta3NZ+/oo2xi5ViVo
O5dPXj6A67eEb3j4Sj5f1r4WSxr61+bX6+wluPNr++s1JRf+0CTIyzOIoPp63NKikpwRRSUFdF6k
ZVr/Xvv9WV//Vag5f73SCE5oKI0DfuRGtZDJze/82/O+sWTYzo/GtonF5+vzl89rCTus7BFsklrR
p8jn/zNeAmGX1aSj9elr35IJSJLmRbcAehgDTz15MWW6a3JfIK4GTNLEkCs1pniHyK8hxca4NTLL
9jYlwAhCU9O7IPLvSQag7T1xVENGWAVmmm8qI08vY2tVKwMy/La0veQCHKja4lHH/jJvIrBILqFC
5VYJ5LDtZwGlqPXnSJXGbtKZSifSo3mJAqXYmGa7D1FpHWzb1s/WDGpUq0drXPWBEe3brkogo4XJ
uQgqOLU69zB4iOuprzskU+otshzK6BPJGmdcvKAACIjcjg7dpCk/407+xkR8ApCogBWa15BZMUjI
He6086aYF6Bp0QF5NJfK8M+X+ZOYZhVRtY0FYtoM7yR86vMkf4SpmV2iMKc5MzInADoHsA1uJ8pr
4aoNhEzd1I5d4vnnZl4IahcoHySy4xLHPHzETYJFWblozFRIriv1k+bfJdzY+I74QKbz3F6mfDhz
NR3O0k+fSk1aXJd5ReUr/TkmRWU1Embr1sC9Zoc37mE7ocIwhM+WVhWXybYTxm40k+GlvEE80raz
Jw3vTLm3A+O0pCAoXbP3SiZ4U0L6eO5E6Q69D6m2ZJQ2Ufi9AgSG1TlXz2qCaG1ZWxY6bYkzwHTA
ggm+PUJ9ttR+FJ2foJtiDXjE/KZidLItlRkMnfZfGQ1SF0SRgnwAMvtGnI9xtvB/EmTauMq8tUht
mV9QpzTmmJl/PRbgTMO2DGijfygyRr3RlOKFnw+sZc3GW72NJAbZVmgjA8fm3PYtfc500lEBNGAY
ouhlcgyt2JDVGUtxtuanludN5E9nu9lXAQSlABkENVsMU2o+HWTBjHKOb1EIfEejqlgMtWzvrKmp
cl7WaOPaTMDCzHXS4hKmZwsbO4HPUik3ulQyF2/pC73vY0V0nKuV/Qg6s4vPi2RYt5oftIAdA4Ll
8qivjIgf9JQKT25H8AX/euXy8mVhkaJrtk+GI+NZ/tUc9Q5fvDFyJw7n7z3ACbS25+8QRcN0Xha0
bXOwl4I8QlRWSN6i09JZXBYK0SQYi+dO4+9V2D/jPGuHpapMz8sT7fyWPKLr+/cXLk8tn7Y8v2xa
UBuhrOio5eb3fD3x9b8uj31tOk2pbyCwAWf69zu2vK7Q65RslxekWhhZK9QQf9v1wjeZAhjo4L72
7+t//Nq9ctnzpKNy5tELAOfHH9tzwDlGRFdpabL+6//+x+79Y3N58T924+svpbX9lrTlpcLns/MN
goQHHSQEYLvHuLXOdh9gHq4atMxpmGEXtuReL/TveWIo16iCk+RT+UH8YSBwsQN5cYJ4i2Vyunq5
c9LV4U2t4DFOscPZUGHcyWRCWzfRtDPFxztfTuaeUT1Sy+nmRy+1pe4SahauVsVvGuNcF3kUHMiG
mS72DG+lc3bifSUxnJioeW4ZvNrZjuBMa4XW0Hb7fpiOtKTVXYo1paJ7vzNa+4cHbuNitsn3gHnN
juoG01GdBjCb2oGdaLDZMxyU2Ii2irjzp9G/TF72mqqj/dIFP4sm2BbVIG5EMKVVV+2VqrvPOq6z
TRO2hAxQ5p7srnLjLP4RKORpT/3Un42SQlLf6m+tUb/FbWLAE5vVqhGgnGaIro3R/ag9+w6PNdZb
RMVBXJ8i8cI8TZ6SMXEnfkuX67nnouyhpGr3+amEIKy0gUO2D6FpeTRyJUpnluBQgnHEiQKkb+UT
CDWRcElP3PiFN7RZl2p/yDgFH7Q8llTQg3Td+FW8c9ScTIK+vgFjT9dZjixJp94jjBopDqCeWZnz
qy/rV3TMYmuMTCwmQ9+GxfcJwf0j+IodcRTmloPk0kN0WSEKvOtKPJVWNdyUDq3qSEGHUxmJOXEK
Bm6RUFm1jVndqw7yIBj1btsp2d5LvP4kkb/24U1pzHoXqd4xdwzzPCBnx5sKRUWmbXFtXiPPhLvR
jcVT44THhvLlIUfxTZ6yh9Ega+U2wCm1FkVu3oyW6VKeguEy8Bd2XSEfBASArMLE1OXmpVd6cfFU
bweKWD8mWTZsEi+wT2XYf8A8GXcsdNgcybgfmr6F8w4+znKmaeelGrwUD1VjJ310lF2Xu16gkOzV
j66aqtCNLUVsg9mTSY2MhNaRxDC7bw9mhlOsawFASbTF+3yMPo3Ajm+qAVXM5oii0qZT5Ot3CUHM
W1AgPaBYRbptMpu55CqCCevGttQOJT5SKJH/nWv8P/6fco0ZstFg+4+jXTYfyc/+Z/Xxb39+3OH9
f/3b7/d8ZbqoaFJ1+gNzi1Y1UY792fW1JHnHiLm5ZiHmNDVakH9Fujh/kFvEoMjRkU+j9eRNfzV9
aRUbgvYfn6ehBaYn/b//57/TY/+O5PE/8v9LmxNJ7D/biao0BTVelUEM4cvmP0SlcdQFET6Fct/B
TN9QwDlOAqIJzS3mv3BVQmR6rm8QmKivjJmPo3Sm20N234uuHxBCWtQjSK5E7gNcPVKATkUGomNB
DXaMmarJiMvfFhx/4xZ1459AfbvIP0A+xZ22ocnYnGq6VUkcnNs6JwXDf7VNpE6NbEyYeSboP9sn
/1Eh2FGUwU+VxvGutki1kmN6CHF7AICSpxi7Y6Aa1NUg4oZj/kH06LQz6jlpjj+RggTFsaz+bgyU
9Qr+LEH2YJu8LkRSz2hniGGzGUfoS05gPY+6CpMl8Ji7Vliaugy1EgUY16sIhZw8NV5lkhNeykeY
fSfVp0yitLJZd14wnczR34GM2hUWgQ6VkLQBbM7jdDjYrTrt4UqUoKniO833X00vEY+c4jmIj7OH
H+OYTkx81fGpzb2BsTF1ryao6BzaU7k2IssCeTZnOvrqjwlPm53lzhpr5GPfawWirjh+hM39g6CP
KrnolVkc+qYO3MoQHyRA9FyCiqtINPwZo7MeRhAcWopDtarD1zZ3Q58A+CgG15anaIjGsGlcOPsp
OVbbNE1hhDXgKdTPuKfMoReE0FZR87hkTpqC336rag3wboJspgFJspz8U2CaUP/9d6ngdMw8CH8i
0O6rTruXcVuvHQchLIguBn8M4ra3INauFdRpALDx52iAd7COU6cyCBFM21puHalhPiHmA2Rem/Dv
qvFE+tq0xUX9LnLqTLIEAhqbZrGWEZNA/iOTzgmGqObS5MxaWw2vO33UUbfOXtdehIerPhiyx44Y
BDSDoNIY4KyHvoiwBWYwIWClwFm+1+wUGkl6luqvqkjvijI+EjZCAZZ5igshAYrv6L86MCqxFF4L
BeAiub66fh+P8Wsp4Tbgn3tsY+rNdpY8QxVZz4auZlgXOshLWjbVJrVw6ZE4sw7DbF144PVLCmbc
7y3YD/hInthjjDiy0db0LFZFKsQ27Zg2kHpSgGtl4DHCu/CVwk2pyFct7v2lTZByjqMzHfYwoA0q
yNa+JXYVqlQ/HKjVoT4lAhfPQLaDJgQ2oYQKUqjjIYz8J6RrwyprmhLhVvoZ2UQdB6e6t0uXxh5g
XwX5I2SUlqHfZbQf26oGzFnBeVfNnTUVj6YyNg9IXrfOTCMQVfCsF4k79OGnIJYoTUm1RbVLxLi9
slHbI5p09tEIZVmv3WQgMtSICWwLLlZiYpuNITUPALObpKBP7MzBCmlEtF5MmU2PVVq5KgnQZUnq
AgXtOuZSE1ddeCh+Vcza7+QVi0hzdHSFKm3MOG6+tilkUMF6gKLiiZcRmzKy4u4hDS1lo+HYpgGR
rlrIzKvmWGc64N45/MnMwS8rfe32ZnlfjgmIoGkIoXoAbysbHOKBnlVuFhbGLgX+voLkJacuebAZ
hO3JRV2rlDC2Xkwr0yIUilQT9eZ0k7MFj9CXLUP9MHjMg3JykyB7rGcnXdSknyBYxa6Z/Gw7BuLN
Co9KOolj/+jVEQZZyrugY0EPQg67s0pQk87YM+a61/To1GSAQsDkmusiZcLvqW8RmCE4afJ50rLH
0CePqNMMi2GIZ8JQyKxTRDrTIaNI3dkpeVwFHL5kyAkg0aZ0iwrxTS9xNoetVp20PorpuE7vXQx3
DeO/Pg7PkZD2yhQRwhNp7wD1NvuxDe8BLQw7R1A0zz2b+waE8JNGgMmhaKlSp8/VfOHXxNCeVEHN
Mk9QOVJpbPZTHqIxTaBEAXBfc7TAkk+StaAJdEhsWOVxL3cMqoBY2VxHRyec5uByus0enbFUrz81
i9YIulPlRHVPOeFvkSgatDslk6QgguKh9g8IPkjK9BSgwiP8lf9OMa1on/XTtYHNy3g/v+jDqJ5s
ARKZr2LT+9Ryg9KhvpnpL047RTvEVjQGOlIGEPRccopH8GQRsQcVJZSwMUANzHtRzYtlrZw+Ayuy
jstGyjB2z4H2ey+zIB5OcTsb04gJn0i17KBW4g5dVsvQJPHiWTr5dASL/ZQTFLdhUrAfhaltK0O7
H/Q0OyaYToM5TRN3IsQ+1jIAXWgTKNg0kVQZynefqSTuOx/Rz2rR9y7hUc8kk4yW0xo/PyqF0bjz
M4MoJWe6JHPmpg+48oAqYt221rDrlemCaFtfLcOq/1Yd/heqQxrI5n86Ar1VH36e/X38+edb/hyA
CmH+MTeSVR3yN5RnA+/YnwNQoRl/SFNK1PcMT1U8KP8agRrmH+hfTcnIVdNQR6Mt/GsEaog/IAgw
ksSHZFiGqTr/PyNQ4ZizeQ0iF3s9j5YlNVOdXZAa81OdDMPF9/Q3RVtct1Pct054l3mI8Mv6mJUg
Ws0ENTQqXnw+eCzzFr43OaiTg8fZqOJv9hC+Y/2oyWmg3+wIDu+vBcNLuCSRfh5MKTYJdIJQItJd
FpVOSkmZI223JE1VCcgUUm1BmNegXDD3aTifWeQW/d4pjTS4l5XrdFV5YBwNTiHgch0lyKHMgftV
6gekb8QdCXyQePet3p083XiLEsW7mwvR20Z3nucUM4oTayIGrTsTQZZPj7Qty/A+tlMEDsZVDDba
/BpVdhtXh6zTf4V4KZbrgG/0hMyAtdyWaEop2kqJanjWtSxri4zF1Ibnop+hq0xw9S6jh5DI69yD
OykB5IGurt+9wXtTAx1WBJHqmPSp/1IJ7o+GPQDmIBUbtly7zUQvT8W8cLpBhw3zs0/96lR6PjHe
Biwxn79GiY4LV4bGd36socX+3lzWAEk+DXET85PxGxAzj57UGlbARHziGSHjTdiwV9RKcPCL9Pff
gOPEJIEDERjDLC4z8x+H7LKi3844AR1OSLp28gSjk0q6CtZi1GCg5La2oi5kzShjuWlV7RYa1QZT
FBVvooaFMmorFXYl3au5Ltqp6OvIgwKepBB8NCNuw8Y8+J5d7zKgCJR5G27osjVR0vVcd72Ji6gV
l7TwUfWAo7Z2qsXNUHf+/tX/45f4+nVQBhou3pNP3ch2ajF6e+EwRGQoVQBgBCm6LBBrVq6dyw/V
yol6afuaCzhS9LaU9Jvmk2FZ+1oMM0mXyru3MwirZnJSHpfF8gf9YxMQXokI1KPrrglnFaBAnNbU
nWiILatE1931iB/XodB+LJO7CVHGcVn72hTzY5NVGXs7TdbLD5/PhLJl7WuxHAzL5jRSehKy7oD1
cVouJ6NFpxquy8wLWh5cjg4QDd/1lDTEehaBLV/d1+LrMcj76gEnTz/r0Pz5RE6mkdbAAi5acEXL
M8mECA9lS/SbkkR7IT8ui6Fu2Nv5PE/DCkxmPSN3pRWErtYZVAX1aK7xzwjtv20n8dYcm3ujrql6
2yHsZoRKA3Kh5KcPwJHo69xAZMTAOI2b6ajbAgvSvFg2l4XmRDRCwN6tUvkjEumewt2uYCq5R7wH
X3iApuFoJFishrkMbgNsTXBCjdkuI3kdOOML3VGwhmAorBDUjK3rTyP5adseFUBMXYidMtwmDBPg
Z5xsywNi/sqXhf6vtWXTqcHWgofZCYsfYZzfoHk1dBWwJ9wgICFmCE5QFJ3MFGCNoiq+q+gMKOCM
TkdVIbbeKftwOxnD9zAlAYz+WHA0JqKNvVisqRV3R4IquxkF3OK5ZhThBZIENOb8lWU82dFMRJ/3
uZx/7QDh5mowNdhr8wVteaILo7T8bqlOeRj70hRXtIRPI7Vgzmh1jiS9x5kNRBWMJiXC+hpNw6+m
olCqzw0ltTuHPlKR+U631jTvPXREcpjKQsDwauBTVI+0gcK9H7fPqlHioej1NdGcP9NCSCAx6T1l
eKdKqA2o5z4Nk22GzxRqS7P3p3zatH3krOoxuRS2le2Q6/wYoPGKIf7hU6Y7QCmEKpeiSx0K1KWo
Yo/pMNz0KgaD3ao/ECZ6bo5CHKZ7e4UGzygrsuOjlrUmc98QYzp/3arBq+VWqD42mdYByEF0XExg
kfIuPBsgPyeLo8lnJoz8WgXrfgqlshlAxBzGRrsQDvtIrKlY99JDmUKWIhyUVnNpd24ZiA/7UvbQ
6RCgFnaO3nYI6pMTj88Ue8FERpDR7CB7jzFCAq5u3xTVN45TISxXtxMEe6Rirsvu3rOVwMXn+C2c
ynhXRONNoblx8Me+22IEF6sCnNTaVIKbrkf6yapleshihCuwPn2YaGtQRaYrPcLfJJNstOmwlUn0
USrUKXlWdms51OUOtXqKqJv8NtAq2sbvb7lP3I40SrTeRrxmEggeapgivEYhblG9hccVkVUl25x4
EkPXt7pOoiAakI9RTMCCHaoqyXhLaGU9gRLU3EmHP5TrNMXwzG5V4CujqXYbR2jtXou8YotSQ6Hn
lNw14BRW/PADGJZYuQ5jwJv9dzR7YGMSJdmAHkRK5aXfhqIZ3NiKxFbkxmsOj2ILTvoIN4T5s9n4
dyOJrRj91O1UEZ+gVMqVujq2CuQU6zbt8BfKeHjso6reohcemZo7yMNacbEL2s0paT7cRdTyV2IS
JTUJ9ivU22SrBT0hCLb+0tvroD3ljkqLONMOedBtVDV8j/2A2CEMT4StK5e2I0RrBCTVcT/fIzxl
bpAFc7xSsVGn3tp0RSkOSka7T6epq8WmcmFn3i1jRGmqCQUG9Lo2pneR6XdW6t1nhXWJE75TiJWv
jVP/sGF9eINz6ekSGxbnLZDr6khT/tqD8dtribVncAnfPebsJPPDWkmvPUN2lt8my1O2I4k1zAgV
quPFt5iwRFqSx5auC+QCYmYTNdpq2Fw3PfzIvDWC59x03hIt4naikjttq1K5QtFu0zzaWTPOMxEp
jJZeTVyJZRgkUXtHDKjidhhsGBn0b0xr0PAnXrSfEuSVzQHswktfq9qmUIwfg4ntznI0ANPfGhTa
G6Rwn3FlyfuseqrGAKe5T/Sy38SHCg8WaIVMO2Y54cFG5O1rHYacJyn+FGQ0KoAnET09sqN3IdPu
da30S/YrtGX/AG74Ixr171Pho7cq1bOuejaIYAAgvl5skNFdW8HYsjM1dBBQNhHOqyRwej31wCQ8
ITL4LGD7gHhUg22emABsBJJLZv4MabXSrSrrF8jyW6Q4JTTk8hJ6gPHyjsLAEItz0w5XfazDdZvF
92TvPVRqgs2ua56MdqNDjSKRo6KwR7TbTMjxZT4c+pg0kljUtIjjUIJ9g6HDpd9feTb4gRLn8Kob
6pc+niCA3lAfjGsCL2CfGaPYm3WChr9V4G/pP6V81cfQY15MbU0GFFZVznoUsvTaYI31FkMZ1cBY
QQDvErzRxqj8J4VYTryDbfY98ENG4pMRbhLUhcJyXgIbjU0b1swfSPQrgr6l+gUGdYitjWM4lhsr
5Xs2Oc2BL4KYu+hWEGjiFEp1N80gGaoBVkT4rxkifyu4HSmhBa+1HFZ9PowbPfGdYzeXfvQCshF3
7NMowGyHXgusPkf52IInKNu18EIKSpnGFzuisjcF8UVqCFAMQMqYqJ0bU3ny0IIdg54y3ErO45Nl
e1lbZEvLZl+TAjQqDMnmYc2yYGwKnPBfm9wSMzhN2fNgFAy/0yxyWaDCm2FaCyZ+WfTz2Ogfm3k7
kNU7UBxgvKdzN8GkPj7qegXyKiL1sOrr8GS1xNoWZViulHkoAZOElOgOOWpttgRNGv63IUu+6bk6
QkavR7eMGXmVAthBmwRvvtBnmAiLCSfn70U0DIyAbYZB+4xfaREjWZC/N1odAhUONAI4SIc+JvNC
yA4fbxCeF1FXNnY/Y6QHrq7REuiheS0PV0TQ+Bb5VhQiVzoyx6NJKxeoOotQlc1G6nC4FlWSbWvv
Y0IA2G/lkwgLSVn02Iq++tuimUflmp9CptGdizlPf5ZFMY+H8cfROzAdCTzaJEhobpY0BvhHgrPZ
dgDdb+PUutkSCncaM6Oh2skqNFFATPOofNkUc06ItzXmkX0fN5QJtXmVa1dAxZCBYUsXcEBODeoF
hqMhHqWeP5Mn3e25i8ATHlT/4nflZcKa8GT43jrS7TslzTm4c6GgNwrfaanHu7LHdDqSZrCF+0Vo
QhMNVxKqhqsXNB9IapJtIq0RTl+quqJifjQFrQMpsoNtG3jqa0ghVBPmG1rfAlNIhysrJAZbzodI
QBDTbuxTE8jzuPcgMoLdNH+2GIPP6CKPSRD618wh0K1L8QbFEL8Yt/X1tkZhPTDlsvo6f4DEkhaP
SpmvU6V6Ec1cirYV5KAFOCxm48oKraL81sHvPJpauBJG9zlir780Aus0JJK5hcN8kWqY4Rqy45S2
4BgGM/izN2leQFtud1UkTxx5NtdVLplmKDLOynyiRGdKnwIvRi3NGe+HpL4UZn7lh3D2hFCD5xIf
el0R11AeomwCYx6Q5K1jJCbcL8FtN5npNq2tfFs7I8p8LAW3CPXFlhSrdRdDYa/zYQCLi3JBGwBc
QWe9SA4YcGgKZsJSK9cU1IDkTulJ8dPqMBCe52UIknFl19c2B1ZbhEB88a5Hl9okhUftqw85Kiff
8b0d7shyoulBxOR+oGpXI685QYkiBlxhJkOr/orvER4bOZrQJDiWGd+vi1qdTlwVDnVnq0+jhbMb
7at2MPP6HX0ssiwtRpDeY7vrAsMFsBcCCSJZiKSKu96xvlu2cRe0gziME/2rXkrSlwLQzvHws3L8
VyUb9btmLLtrZhRrUq+UC41Tb+e0xnvYEOeXG7TxRuZY9+hFuB9KuoyMWsB+lddOZMkpkx3jORuU
eZO7sJdm8UZPznbMlYrwBmKqwfjf0rVvWuENVMNZjq1xJc3ipJJ3vDeG9K3BCk8BM0Hpb0fRlRq/
v87aZLiPS5+cC27SPQtmzePZGrSjyoiC7mGDGL8S4lAl30c7YnpCmXSVSKIJg9ZAWt572iaoQc81
/EUrGHTgHKOi20F0wd5SsjcY6FfABetdjbSZ+j9ZFmMFpBPR2VGj6LBvy+glN5nITnFzpkBMqMK9
4asPJVWaPR+buSCxSu7y4JaUClFdjqad380V8RDftLBGxE28su0Nuouw6GiJ+j5Wh/5c0fw7L2tM
UUicUiJgFmaV7RJm1OQmRXNPFPJwj/SQWd9FCWjijckDEe3+70AO0C/qRslhIHEzQrQzgtrPw/ZC
442eHhDZLdoTL+o7qOl0QDTTORopAJ84boMH4Q+rlzKWO6fJ3xI7UXfxPMdR/OjWOjeEFOpFFd23
YPDUBzX70TacX9DHt2WXqlccq/DsMhwWWfULXFe9hibXbGE1WcFaIwK8r1NnpXVY3YdeJLc68dOb
XQTxNal/9aqfrIcGdnvQWP5TMflHJSntQ1nxEUmUv/fiTICUST4S5CpkK9028av8SoAD9IsRxeOM
i8qb5qeVCLR40Exh22GhorPBrwoYwKXW0e5lrry3hTVuIYuSU5WZz4SidntpRI8tIVhXEcgZwyWe
lgttPdUPPq3/g+LL/iqilOn9GO8GC5JJQ7dCzdPxaKgJB0IbTJvGFndG2PuXFiWkTj7lXaCrV+5G
6IUE+kN7uLfIMryEOUcgdulVWxB7J8kicemhzoSYWMFLPRRby3K+caFJDmLUDkyB3wpJo3j051RL
0xq2XkJK2mFysC7TKkZH1GtHDTwuFPO6YLRiW/yyoeCI+R5DSWeI2VzCWhNAcbBdRjGOEqrGZGim
SF0UM043TtBXm0L7P+ydx5LbSpd1nwgdMAkgMSVBT5Y3kiaIkoP3QMI8fS9QX/fVLSmk6H/8D8Qg
WaUiCQJpztl77eZ2nIf+YammjvuFFvqlc4YdaO4N1xSCQ2fhU5fxcg6Xu7D4LAbAL32t9iFRK8fR
+MwSY9gTiIwpiC5vnkTFYXZk7Bc9qSdFWsOnjMddUZf4L91vBAiaz4LVfV+zi4yQ/18M+xhVeb3k
Vb7B1reR0i29VIXbQyCcZVoxg+f0kntIXWMnu0ERYd+zvFbroUkTeC6Qc5FRlmtpet/bGU5D4dAo
bmQUr5F5uOtQC+QqKFlg90bxVNOznuZJW8towJo6mnLb5Y4gbICIj9ZkATtju/HRh1THemhI5GrM
m+tSTIc/gr4AWXBfti9dJh0/akrj6NnWM761o8DziV2idyk1hMOq7sPUZyo7qzAOSVamUQRQ5Iio
we866tZ2IEvfme0LMoElNkfzU+j8u7DPvozN5Pn5pB7cznzB8dqdLE3gPei7Y5SZ4MzhxLtuRq61
nQRPIEdp7A1vYpij04CxheAhgjD0NM5v1Vz5RuiJi5cTbyFolao8anzdSOcjbbBCL5sLVopKAUcd
nEBtbammR/hiu7RNhj2lKLEyPSIciOlEiBdn0U1ms/YGV5duPbavNQlljUGCRV/l3xsd1sVKesOb
3VQPcVrlGxvrHCr3oFthIVkyPS3Kmho9eZFEF89FlWjDdiP8NNjoLrTTmeUPXXaPXav5yE7qu5r1
8ey2aPHYMbaAxiCqdiZlE9Mi2r3Y6JMW+yGp2MwZpbGxaKaiJQAsU0EQOvW9tvWaBmSMIYvnRtfH
294i5kC8dUnSv4o+YWabEYd3khCrNIvA13vdjUZXd+9dO48tDVNdqPu60SfgxYVkhBFLCEuj+XgZ
KH+2xgOJMSwvc+8cqugV+TZrxNqOVwPoU3wsuDRynSBgJbR4mWf0i+pT5sMxKzeRGRG62GcaAEqd
MCBiCPa5MewrImu2xXLCWo3pw4/bFA7mHuG12i4tqg96LZtzOSTRaZG2j5q7+CZz01eUzfbZHLxB
XK2eJy5EwuEYZBcGCpjP3Vxp4WMSFPuhtTnHCvofRoLXCllmubNlvYq9DkAMbG0fr5Ta5HpoQ/XS
6Y8GCA5VS5RTOihrP3iFOkVNimXLGjQ/6CzzEi+v0lK5RU4wM5GWLOalBcE8TxTVddt4wqAd+c7Y
DmuE5Q7bB5yNcfJQOoW3AcAi4Iq35j4CUWukdXkjwxsgCPapSUnEAzK88PWyewMh9dYb+AIQ6dv0
eBfqbw99jG4bCYmT1h9iXOKAYLMLhYndIIAsq9psT9ZAzKxo0T8qAipoBbnGoXPKL6bNoshQEiI+
fOqbxaK1zmoj3LMq2lpDyBGZ25h4PUnp2FQwXUvJfq1Eb0ANUvnuANA6KrRidz3QBvlhlmFMN1pN
qo4V6Ce3Yh3M9kwxE80FSRYJ2dOdk5+D2G3uDSSiQwUYMx5sSl2fyF+rSacrn/QsgfoQAi1PQg91
otldyhxscjYbjLIhpYtRUFHMe5KuWCtTIG3TDwII4u6qQEfEQejNlH/uyNijRey5e0/pGfXIgs6J
VZxjh8VFQHnVJ+EDJfaAf/OKwBnpWB5St9IPNApPXpncMicDZO+wYTi52HhaWt50+HItPtmuGlEr
QJF4CKhtXrAeMyp/iMmYPsuUvF8nsOqNkB2h4YBUqOxpD3aSuGjQuJGNSvhzTYIJQ+S3NnzzrRhQ
qsuQJSS6yWYXD657MWP8EXxs2cfarUicj7bde4dgedS5yUdg5M2JTb2igM9YMMBUQrRT3ID5Lm8S
y3wgYbQ5JXEH+I0968ZNx01lTsNDsdyMHpKWon/wFDvVYkya21q8VK7Xn4Rd1j6bBxMIMkGXc12S
Tpkl9WmO4S7g9xr8IjPuTIIGH/WZWPp0mhM/XlKxDIEYGNYEYSht5RLLmsh1rBPvZdOwVEu4fCxZ
u3qMXeu6DxKSMebbseX6LcvxM3LUeG/ypd4Q8LLW8gmqctjDxY8gNmVJ/2UYbXGfcBoSKKw/qgBu
ZkYOYlgaN+x5DzP4mnONMliomcU5BvCFLOUB/t42lYs5rO1vKRDWpyGMJ+rbKH6dgmWjTeE2m7z+
Qu49mHYmA7amq4wI9SK1m0OVMwjnmdYRScaOhYoTFF5OIgsaCMvMc98UNQQ5CBn2YPpZZT0Ntnmq
mlrutCSM4RSTVGHWqAYxPaa3cEBuyaJTx4xyYJsChBVwBg+Ij6jTKMw6ooxWCf1VvHtiRQPTI5yy
p8ic0+KBXhpvDNDPmOdKxfjhcV0r53ucNN90gqh3XiE/R5N7HFqV35Qd7sshaXtwJmAx7Ga+aSzU
VbNnDeuI4vSqoj+8m8ax24mMqT5h27SFXbYU3OpqG2t4eGvXgGsT9i+53Zx7zbEOlku/eZ7cajfl
GHH1DHKJnXUPuuzReJUd73UkN6+S/VMVePJMARdQLXNJFoBcjWMDDlrvHkhrK9u6OjiTbR3Yc3Ny
ENmiTXa/y21qu8ZcN8xrucbuUcLooDw12Ej3SFQW/tTaSxgxFaXaaL9Z4VieCoyjoW6X+yU7z9KZ
ZNq+fS2c8qOO72RNXtRbD5RuhCe0uX6OXtZQ/GcXADOOfKqfhGQZ/XMkYc+D4dZou93OwYszihDT
fT0zBCJnjjw6t9j9iQfqxFOVnpDUjh+EzbwzNHiiNbv/0eO7dvve9f3+eS4M+qeoLoot1VyKvflS
S6qWbiza000Ps/9YYlJGu48YbqmUaV4PygUpgNAUOdlGoefrzF00CNfH5HmtaVqFB4qH+nHyBoqs
gFB9Y4hYvgsxHpPOyzaxiBXMtPA+7D08AuR++de+/RVPwRpq2COK8/Ueb0in52+5JSF6k7bjNbdJ
g1QhpHV8HJZKGfFpLkGolYc01hiOISlwfm0FxuqalHK9ibLkJsCHsNMo1RzbSQAIGzm5c7pYpyBt
2Cnb5j0XC65qp36x58FkzxJHpCsFcAgRO4Vrmv65r5NfzZhqVBUqJkIVAIIjZ+xHitBzCRAHR6S7
2Py8mZnXnL15RR302Ug0gteTvF2BG8f9V7c02omYXLMFwYiwfJLrjbf8VzRWNLz/9znNwttGHu7z
uz50YLFKStmN2NjOj9dPfr1XVsX408PrD9xqSvzGopPE9pBVMGLS4/We/N9714dRQgRNaZpPc1ff
RHVurfNqxK4QKkhPi/L5Kn/2ioItvqXZvgL+drze2Mxeh5n0SABD6jhL9nsrZ7lbEWP14+b6cDZZ
jCYQeFZEp5+VTKdTG8466wAOxvLecKdz9pEBggwjvYoUUkZnquo0jelWsODF+86+T0a7ttI/GJMF
J3Ypmmo6N+m1XsoapD16rv3Se9Bk37FdrryXqMjsbdslt9cf0kgcDwicu+XjlHHyn5uugreDXcNa
qaUifFXKhI485uVENrkGnmN2ahB7FM3AL6rVVfj1zw0+3XNvGoAhFlWZZSuC7a4VYZqDBj5wwlUX
3bixVDIJwboTMjW2/18gVlCdmv4iEDMMypd/sihss7KJv779rBD7z//5j0JM6v+FxQBWvmUjAVts
CP+DpXP/y7GQgXn0Ow3ds9yfHAoGWDryxhYUtYOCy4Fq+R+HwiIqMy0od1J3XIcyj/1/0Ydd0eY/
qcOE51gIxIRhI0JzrF/Iu+Ew6rOsSgosKUyRGlY/3eYSqCjwkg5xqu9kUbSLc5K20W4b696kXlzW
qZ9Ud6Jio2rSbte6lNZY1Qxr/JrFeZFP11kIkbgv2kNnqAtQNdpyesFUHsHi/el4/8Zl8Y7wia4N
Aj4kApPqCAf4PdKursMZXS+zvc5XhW47poEEKU4LcEYUpqlY7Jmr3nO/uiWN5D+/tvGOGv7jxT1p
QxEUgq/kHV6UPZJC/2F3O8i9WCHKXZ1ZlG3oX6NRAKIUhLeVg0Ylhf0aWHiN/h9en6/NIx2IcwyC
8r95dTMCiYpUxW6Xy/bOEvDjjMEY1m3BpswNtXVDJHuM3D/Oab7YNPn+8vrv1IXXzw8QXhec3ib6
wneff1Qd/UFiGHa23RFk2KiHsKHvaE22QRsxknRFOyTHMv7SKAl4bWL5B9NJ6izzLLioVaP95ZD8
/h2h/l0uLuhp744IUQNBAHut2xHVQ+OZ6vimMAg/+csH5+L8WVbJB7dNLhdXSuGYFkajfx/4NpRW
q+oAZ8ts4MVB77FpIAuB3B3WKTqEox4Wwc3cLvUsRcoTxrc7t2Hrnbm1ea4sEdFnchy2MkLu/vze
lmP+0zV9fWtALtF7Gian5CJJ/ZlhaNfKtCKj63dt/dUNQphUWvQF0iWB9QGULDJonSCp/nIm/HrY
bdM0PdOGmygMRq1/v2hAsNIgLRo+CLFt5ODkf1U6tfc/f7TfHXXwnp4n0SnRPll+/pOYlWhcMzEo
eaPTHomPl3yMpnRa1hDG34jcvzuKP7/Uuy/YEXpYhzbZKnIio67PlB/2ydcqSSu4xQIjlhXR05ou
f/6A1jvH2PXLky5a4iWLgBOYyefnTzhFKeDDgQvadEE0RFpX7L1cP3WxS0B3ZYqV8m6jZOovVTU8
da4g05AqLkODRzvDTX2VUTMbEm2nDY65T2Ed875NxAyMu7JXkAHG9FwT3rmUWhQx7fH3hhXnTgvM
SzCNiiZA+L01nHkPv7GR5bQOUzLDqGfHZwDwYXdv9NonQVls/5dPvhzQd6ctFbhFLG1jBP7ltJVt
6Jg0ArpdZiJwNUbQyF1hkZzMp9Iidd/ppMsPaok/8p5akKGrRNATK5Trj6NNFkXxmLW4aHR6ZSsq
QitEWINvTXSMwthCFMvJYiqlr9oGr1cG00W68x4G4KquMb/NpnW2TZFcxvZLnGNRCOWg74MPk9Mm
iPX7s2Ymr3/+yIbx69xlg2EFNMpgZfPv3aWaeLAVZraZu7IGlNWTaDXUybexhA/XDs9zAnVx7qWG
4MweKWJxODT7++S1N3oXb0nZotxYfiVWRzvr+kdKK/A3KuNjFMCaiC1A/x4uYqe3cZN1zja0MvfJ
64O9p39ONBkRsNEp6FXMk1rdm2sypnYdIQFrEUCd0bv8lHvE//UaPxNJfj8qee+V1XPXnw1SCEVB
f05alHQ6HRML0cLjKZkpk1gRIP54oHjaq/uwGp6lOqWj16wJkYv9Ujzquv0s7eyR3rC9J9wbwFfR
bzoSvwiAOuIKi9CXae52duEQkUDNPCril5hegEGAaTducSE+W0l817vqFhPeKouxf8lp+DJVZrXW
qmKCsFXDb8ZO4yIClHcwJZyc6mEFGgFtwpoe8C3YuFPasrsdq+c6plIwEeOyKlVGa6hmbzF3hETb
DcUfpT0YJWq/0vsSNfaX0m3ubPFEz5ZOSW1/ok//JGbxwc3Zn2veeMgxBKwC13KoR/NHGtU/O6FU
9E+pFpU5qWuMV9SQm+42i6a/nFW/DlzSpgOKn0ewvHPddyPICH60tweuo150W5I1dlKl2hr8/1Mw
0uIOEToEGK//Mv7/9lVtZl0Kie4yEfx73PIazg6PtupO019aa7jvy+x73zg346w9NyJ9TT3nw1+u
nl/XXmCVmAkMz/DwPbx3NrShB7cl61l7CcQHBSXsaUweG61rN82b7ap54+knvdOyVWXPd39+8V8v
XOQi5rI896hGW1fXxU8TUdhjOBwoC+2o2H+oGkKUJ1M70E2Bx9rR0u72rvZVG9z8L4fZWMjI/x4l
eWHhSNa5lmVxqP99nHOdiJMO5cpO9O6Nt/DWrTxXZNpO4yEt4recPQMtZLpbWTTftAyeABazN0e9
JDZ52H8+Csavsz7vRuJwNu0lrcR+927IiZoNpyL2aRxZBenLsBFWoMnClj6PxIqQDa1xA2hCEV1U
3qZB4GcZ0P88Gp5KxyxwUuj+n9/Te+I/M6jEWOMguDVsqvPi3Uqkrksxx8ptd4C45TrLtE3lCGOr
YvVShdN3IvicVVsjf8S9FTLvZa+5VT5MbqCf28z4mI6AJvYtolkwZNSBe0OsXAchLd+r3+nhk5GY
F4RDMPUTQ+3AlQZdkF9q0hIiEYwbFPTBXw7z+1iYHx9psQQBJfbYq71bi4TwgAifJKyBfp23K/wu
7G8MN8hJP+6ZlJccGJUQGqkovWOfGYkna5FMILPkws/ZrbW682bOLF0cXNpr4q1pU3Qw+EmvmHOL
vgcoX90udD8NA4s+unwCtUbl0aE7PgoQDI139ka3ow/PBw7FIbSYVscs26MLW5UxMIs/f4sCB9Qv
5zk7YxjhLi59dtD/Ps/pu9PqlEO7IzUdXFi0j6gDuZE27efaOCvSDEI7EodoIFWNQKRxVUbfE/R/
iE+jjeoBrbM8h7cckO7OBhD9rSWIEaP3sh6S8kM+1j3SaDazXeRsu+wztI9nCD8SJoXRbvphWf+Q
f5RXVPRM5HAr24SN7KgUgdsQkv8HmDGKp7e5zW2MzAKPfdDC+dTbR9IAv/75aFxXfe+v+p+Pxrvr
bOiygQCqCRV7b6R4kCfieWf0jaWbD36Fz2nDuFCtB3wbjqGStWe25tp1UW8l3e2f34v9u5GeBTiT
NKOQ4b4f+uSkxEA9u915uatoysnpJMz0tQ+ogMOzO8e2IqMs7kniJZ+KSrpxm4OPvnW96uAJqCS8
8XNQYvK/olLaYjq5Xg4vYNbmVb6scRIShvDaf7ZN/khcl2+d0auDF+KPDGpH+hwMWmrGU0Pp2EfN
DCtXQWM14HVuchl/zwqIwYFr3nZYkrd27nzI0WHQ0AYGa83BuEuxpsEgOEQmQ5S0CH+wdemRcdyD
YtVfQQS+QXZ9dvqEub2C7NvVrz09Hgs51jmuLTxy4VdpJNnxL8f215Pe0UHPC9bAiLOXytPPi3+Q
FO5ivG13UqRvYdCVvjbTcS5n1vR/fqXfzF8OW1jYGcLlr+rLl/zT/NVmqVMgemh3VVh8T6p6nbvV
nqHzDgYRlKsKmEAuorUoxNOfX/g3S15qYSaUGk8InC/vN8543dDxBDbDcwFhRSGf6SVEmbRrvxDh
gGUfyJxr9t3KKVIHiDJdyHxiJx+wrl+nMOcrV34Vdg8wpxoduoAN2up4Gzh0v//8Vn9zoju6MB13
ySmgCvfuGHUhiedBomNgi+jaDjWx08kbfde7UbNRY8bfUR/+rZh1XbS8u9Kp+JmeNExKc1hK//3F
eEprkbBwdRmqvwG7hBCN/rgbgxp1gawFHfTatkIPaO2pMjyYgTyYbUF6sJcCbCrF3Wg1i+AfoVUT
sNCc4+kpNoYTzvG/LIF+3a/xRdpMnS7fi/jFWBr3nbIjxZg0yLLz9QpZUpa60cpBsbK2o+T7n7+N
356xbJEQWlFuo9L37wPjeAnUwX5sIShcsGhdhOBVzcK5YXC2Vhnn79qbx8zX/nbC/rojl45BlZTT
lS9ESPHvF05ag16sqNpdPnevwyTuDVSVZDwThRONDWhPHEgh+890RD7jhN2CvGv9SGnswwNCZKAf
OmtLV1sgxsd5hpzx5wPzPkxjWR0Qa8Lmkc66i4b/3SkzTD0hvW3KFaWJN0YVmBqio9NTtRf2jd+i
mNWxEnLrIDmS7vRYifDKqty4ZP5RIcu+W+h5/nLxiN99X6yQ+abY3cJxfveuulAFplXozW7qw2Sr
5xAEYAAcMqRdPmQU96btPG+dxMTyhEoPfRaOh8qkiEh/Pb+b8l1h2vGjNY7f+iQaHnsjvI+CFlxs
cfKgj59qGd3MjDTn2qt73wlsyGQsNG8K5gUvMS6I+rDueJF3mSumiUKxhIv1ydlEjqde2/pSEC+6
iUcqPIcW/SGhRB/mnjBPzUrcF7MOvxK9scF3Ee2GJU4iM5jWrGauzvhY25o1wJ+/xt8cL7lYcRmM
iQB03+e/RZpEjFs4ANNQ6lhzTD9XzKQpFX2EAcd+iqP+3tGa78nw1yL2b9ZaHrOOS2cOBr18X8SO
E4NyfwOrzSF3Zp/ovdjHWhDszMBK17J0jMMAhlGpfDhmAfVNy6oR+yE0/j8fAfZSNrCmpRvxy8xQ
FdXcVVLUOwR2BMflalWnuo4GpSjXbmS8jZLcy6kszokw/5Zt+ptCPnwmi2oumxiXWv67qxyMW5jg
c6p3nUtUYh9GO1OWn5MqDM95WJubWPOwZ88zgd/htorq6C9X8W9GGU+n5EdSmUOqr/dueGOlVHRe
ZNcQ+eZ8XeF4xFog23ZFA9z0G/2vn5it0G/2kqywdc9DrgOJ6/1eUqai7CGZ8powIj+XMOqRL3XO
3UjRZht3ODoLleHBrL0nDbQAp2Hw1XIjtGpjQGzeGHh3ifZWJHqED2wKQcnF0TodrPCObMlza9SC
vG4cfh1uYEhDlvYsIcZVU2OvWCenZy0d3ZeWElOrB9WjGWWvLa3wtds2yVs3ehBO2uy+zXCRWBbc
PK52tr3FGD8XXUU4OlGxeyI4rNdUiM/KAd43mOSzLnuiS4gzYu0KI3hLyX5L1JpgJv2Bao72JJDY
BO5gvxCDkRwofwWXICa+tSyFdod4r7mntbyYxa17Ghv1c/fdKiUpCqNyXqX10s9G8k1R128GE8ZV
/OSyg7gvB1u7DE2g1lVesOcm6M57AD4LqD2cTlEf382Ap16I2YN/OVneB3gywIDckhLRNQLRy15Y
yfSHJgnnm9HUwS71xrHrvE9sgtJLZYzJGTOzvmKGxHY0JU96g54tHyDaeEY3fYxYt5HoNr4hECIS
lSW5380IFVOkLOsJgvpjErtfzKiav+ipcV/I7GOXx9q2MEVMonofX/qx+0rSGiqafshmiFplv8mB
P7Hfo/0elwU7sC6bGz9OmwnPWz46m1iNawKRMRmVFav6PnvttKTfGcuj61NuNEuQXiL3Ld2Nb5jZ
45uODNXjRJnk+hR5CSQ8SnOXLUqzZLkpUWr+uHd9LoB406om2MWjhMxu2WdKj875eu+fG1QVCmcB
NTlpg7ydQFJhpSzjSzAgugrFSK0znOoNKQflKUIAgj9c60A8us2n0SnZvczIVeIQ++713oyOGzwr
IU+pCsnAKJv5loQnswzq2+szdP6m2zhLFp9Yui8bB5pqYBN29z83ddGv0TWbN5DNoSm2KQJqyu/7
dgJ76JqVeB5TK9p3br4bOkIHuiEQAbJMIY+wnF4mvoFt5LrhJoNy9igkqr6pMF61qCxPLRo1S2OZ
rFeV9tBVhvYwlvW9yly0hUmh3RkNtWMvRgo5ImokYjl4gniJ961t8RgsD3OW+JclCKRvx0OjNHIE
Rzcd7lgmNHhsNKg1cX/Xpr6L8MmEgHxfZ/iviGjJDsifgrWB82qb6E5yLwBC3lNgUuRAggSaJ4fy
u6MioKQxzI65StYdoWQv2YRQtyorF4ipiQopaTXCd7uctRXYOZgfL5MwKGGEar4UWjC/mGl+1ITh
3ed607zknyB/zC8CNcdh7Asuhsrd1WxfnsPAmx6X2KvGNernempqghiAOFWzlWyccsHlsSW+ddrY
ur3eY+k6sNdYubKNt8bQsUbCFEpQVz27W7dOP8E/sI9okZxjDoWe81usRBeUN2pEJkd7rdnZRuTn
fJbnpUa5MglMW0V2SOh1YRmPeo4sTFN3PcGiG2/mY3sq8J5VVDg+8aQujkxeWMV95o/GUF3gacyn
scKjRSRIM5AMRaX+vlOq/xSO4oPqh5NB+NmtM5jWTdlynpSEyPlak3eXdihXwqmir5hG0QqJEF5d
qdfbMiTlEToJB7To8sc57+8nOTofc+SGm1ZV40EbtfaDPb7Ytpu/WKRAW5VG4bhIFPi9Wn7so2Nt
omSl/ztux2bu9q0Wph9sh0b78rxjscrNqm5eq5Fh1ZJl++xAPMJVZ077HhJE1czJC/FSnxhIsk9Y
DPn19DExCQ+VRuq8RMnWCuP8ZeyH/t6S8SWaXipRG08S584tVL/nsG+CZzue05uk075cHxEWG1+K
FltbjiHAHwqNb4Pa6z2TDPHnTvDoLTdTJ0DtRbM4YdKN/Coxm71V9FBSKC7tK/xHz17gAJqIK4t+
Wzk9Z8JON5mrfx6HMV/XKNUf+zEyLp6IH5pWtY/dcmOM1A9GCCnrMEzJs1I2ZefCG44DUTZEk/AQ
jX/yGBcYEAb9k5c3aofHyN0PjvdhtKCp+4PDtWgS9a4Jd0+Wa/y5/cYXPeyVNmAwGaS4CxyX/ThB
rDC0bmjLYW4aU4l4saNNMTT1hgHPOduaJHWgiyN/xCt4G8p6ur3eI/EGUiT8EXvWku00WvTzRriI
Y14Re5W9eEBjthjiESRboXnSlWXAHaNi49bu7DsEHx0dg7nXqz0iMafcPRE856cVIeWTW55CI61O
osK+2LaJtxsISuhTuyDtx2zvzRjonTUK91SbsjphzOAsdefoR94vHrTUjxJ8WBRd55vrDeEiL0bq
6Tu9bUIiQOqNDA3zIILgbY67kxN1+Sapv5Wa+uIEBnMOdbaFeuNBtMfz2mzZUXt+iaMvFjAxDD0M
fbswkLCX+dGc5n3DNmJli3ijKW9nWdXXOE0f0jQAWZhNxOHG34Br7xrEl7Y2iE3RCt4F6z581ZvS
lfvZBKGjkMa2UfvageQkqelros6CeZwNDCYo8RHOz4OuTaSwxf09y3m/GJGkuKnJnK+wO9asITXI
5LLvXs2pu5uHpatckUgbLrMunaVAoCTBq++mr9IM9mK2v5hmtFv4wDjlgiVdLtW+w1G7gZf3de5G
FGMWss4wYNHqAituoKkRtFStaYVimQ4R1BJS2qzJkDuyGUqORjm/9JNzVzsKvgbmk7SZD9aU3SuY
vT1bJsB/hzGB4JsAA7CKedfG2mZS5i4NHd9eHA7u9I0d531FZoQ/uY1A2yeoQOaTxWFjyWrzsaqC
tTKEJNWp4eyAGEgBTziJ/ZAIyPB9S4CLoQJWBTb12iDXffyTX6SBtjeOoVjOWXdfeMGDM821r42T
scP5B4pZz5ciIyYXqnF1KZGz93IzzwMRBV5+6NrimFsOEeGFdhuP41s8O1ubhBVfb4hzTCzjU1Hp
N5RKFCyHXQF7wJ3Ze3rt/DUaACWXyjx0ivOLOUmtSSUnCqpp5HbS6ouZ6omPIqRc15V1B2nbWrV2
Bh4D9nFmfjB7iWkY4Y/CGLZJ86zCq5+0mzqqbwYk7Ft9NJotrSoSpFC3+mFp3tga+4iiqeJtq0xo
dg5DgnC/aR2YiFJa37XC0tfSLi3CWjyIU/O93nrskJGYriCVb3Bgleu06MJ9SpAX6MBUB2tdE3Eb
az3mTZoWznxxI+JWMImSKGoRejuUZ9OIn7sZEDcG3yOVwO+YcmEo5oiL829YNr9bLQArbDnYLllZ
rFxF0EHOdyxU++Io6xNWcwQG4GDsB3EbazSjQ4+EngFm7ah7ZNmYGLMwPiNgsLV1lZC4Irdl2kK/
GPrsooJwO5vOGyoOBLs1qPrGQfpc94pp13B8Ixnkqp66s5WIzE+QItuGpu3cYbhtKjxwMZ3PlVEP
p75kXqpIDM3NuNkFmPqtUJ8Jaui/FEyASTXF993U3KoE0Gsfk2SFBBwH1zCNSKu515I63oRef1At
U8/YiN0wh9WpGq3yFLtsc6kz2otGl5wtDSlIdMK7B+hbd8GWxV7hlzo1Y4mWWS0kL4n5GZVBG6p1
aVOCvz7ZJ1Z9qrrwTPSi3NG7qU8GMJbVUOk1MuC0Ppnsb7D/DZW5wwV2cZcXrMVUnVzHZfQ0IAak
jSRBraEwXgrMuct7j/KxwLiRfKE1EJ+ScIxPDnv3VRG3va8aZTJcYSrNdDjndp0I5H2L7KPBnaxi
eVOm6d4MG21DrNBnFVYFdI0UU5rqiUtfDkKa0FzwCnjDWqD1p8h2p3052buIZjv40+GQEyBFE2j5
BTaBR9ng9LCcVvOl1++nCtnIMAQ6OWuLZWe5oS+4dVvT2zfQtcc2jw9NZwskanlWrDPSy9d1I4sT
0J3XRguGbbs8uj7FFvwcF26CnTE/YX8vTnMeFSf4NJ+kzWLJ6hGWUYgCXeQQBFoGM3EAEHc8Ylnb
0jequTjx9vBT4CJ2icM8JJKJf/GvA2bPTlcnO7ry3WxHHT7I/oNUQbnlEVSL5aYk9WwrCuOlwP7K
cGK7sOJ4PsnI0Phxd7CTDWU6dw9lKjxNaRqdrve8aCZijFCSADZsK9Cjx9iW3aYmbAvy3WtUtSRA
XR9qJAeeOKX6tbDsGSUFuzyJJEKLk9P1ZsKKdhrL16wM8x9Py05IVMNJg7epysjUEBYxX22AABDX
3LGp089gFgLcCYk8Wr3KGMfVjZV64zFy20tN4j2ZG/TQdGIUJfOa4XL6ZJ2l7Q2+cSC48D4MdnAb
c4BdOmeaH0uSDDMqVhc8rwSBwsLZ1lplcpGnCDZat9mG0bdZGgFWd2+ByhJ81BQHvBz61g5sNtdE
qkwaVq8hJR9D0HvQavaqWap/GXqNAO+OgXXSva9YpbajjED+EBU5LJmRzTU+sl0odvIaKnm9O1+j
JrmIi6NzfdYLlzBKQPDF8fpsv/wHe0mttOD2rzSE0/OSaHl9nsQ5Ajevv6c7P9Ivl1+//uz656/3
9IHEzGTJzrw+/PE6P26v/7VcEjfznuzNH09ef6u6vt3r3R+Pwfj6sFyxuPzvext/hHwuL/njndiE
gNomaaDXv/vPL0ZLaihQu9fSXIJErz9NCRdtl5TRNqxgeCy5pNd72XLvn4fXe9fn3v0eUo5s2xNz
en3+ejOESwjqP//XDclIJcrw9vrUvOSnNnn5uV2cHY4MSsIlXQGPhof/3Fw5WOVc821f7zKmE9Tq
jbYvlwDXJck1WjJdvaEO/Kasz0rXBD4/x/Eroia2aUfizJgbEGVGV670pRc4JpNYI477PiYGDOmQ
RFnk/V+YiCCnMjjvUmJnYbHOvhv2FhwEMmnx54wXh5ha8tUyMNsUZ5r/Zu9MluRG2uz6KrLeo4V5
aOvWIiIQ85hzcgNLkkk4ZodjxtPrgL+61a2NTHuZlYVVFYtZyQyE+zfce26Dmdpe0mwHBFYm8bb5
knNLyhvrU1zXJGVqHdveRP/pL8m4glEHffZz4X1SsYmN4iDH0rak6RaYJPUlYdfN8u9mbK8K9weC
FWSfSxpvRCxvxcR+pbkk9epE9gbe3SHAtyLIN1oSfaMJExNJnHT/Ufuap7R0HbjztCddp8BCJdTs
7vTAeS6JP12VM7GXivhg/IxJgG2kAY+9GhieWEZ7zlVOtkuHKSlA7WfhA8afS8DmwBI4WaKKl8zi
3oMHXxBjnDwPff1IlmxjSchxGcR3i7wwM63+AFYJiyUNmfvzu1/ykQVBydCv2g3O0WM6k6HsQC6I
sF2z6iVFwmfGwkRMUSG1NKVaj6GrIjLbkp9jd+v08inKsK2q2Pc3DCODu9dXP/syFeQq1L9l3L1o
bT2FnU78dAIGLE7FF6lvWqE83tlFltjZG1MJFRZ1t/OqMjjFCm1CQm1klANYb/PbLSNjL8AcIN96
IvkaDnESnTX0KSdjOkx9hRrJ0s9B0MowC1Jo5F2VbPS6gG6GgYvr+ZrK35Udj2FDC4w3GcBS5lTY
BROD+Aq993ZBrEAlwxNbCKxro4Hju0BKHJzYV01T8b6J5m80jtnVs+HX2Mo/FQu7aHL64WEhPEsK
+a7lsjl5AA/ZdXRUO3ZdXfJE7p3e1g9TluwZPb1pfAsnh9EHHOOeNSAp3uFs5/a28hbglSm/6G6x
rCoTQz8Ynht5oXpHyVdqrOVlR9RUOXqKeE+L3fpUs1EsPBrCit6dERj8DaYD/ELyQkMzLbQfbMvs
ZU9R/0DHFFCZUBsgNTi5yn3tTSyzGd5zLUfiom/SrtAOM4L6NUg6+1BAETvD4uYmKiR1MNG2VoS+
e2aSiCpKfAJY54afrWRjpUqdW+ZDjY8yy8YYupYEcYb+4H+MhsyP/s+s6nBukhESYSedHfPaxUwY
GggE+wwbqG6g/ugdAzehADWWTj2hnU5DEG+OF1pk9o8B2hP4NFdgdafe71jg0lYQcZS8WyPi0oTQ
Emy/NE6iokhVcZnjE863mpY3TD8SufEAuTPGKqddJbu7Y+YqFHyRgDnXoetwD+vNwFOT++FUAr/K
ffOam6yFM92mtCddYh1VHMy5/rVowEBdUYzw06GvY6Kfz39KVslalXxqlfzTkagCBmnWoMDH7q5w
kWtBnt7GTlDwMeL3B2NrhpohfoEf2Y6lU4eU3NVGLP56MQiB/hlUVF0i53QUO2nmfmd0TiCkEGxz
ddoL8Wic9qqqSKNuE7LqzOF3klTTgxMQIUzfdStVj5i4s7TeTkOfrdVcuAeNbs5A8U0kmLjFbl2d
jJ4CzNLNN1srIuIJA+tAGgWUvJk03qmPCI1Nh02MXeq5Ha3fkXOpJAGM7HG03rGWSXB6nysjuAgo
ggXJihtDEc/y91M0WPVwqJfgn1jRxAWY4EPP27nWhCyTQvlSLy+kLAib0VzZesfWC+ydVqtzE8js
8o8Xk7MRgNSfqIatSZdghzp+VOxeBrPUnVeLc1UiU3GSdA24jpBjlsaTudDQhqw7NQjnTzSU48b0
2V8UcYQVzSoThuucVEs1ae4cFR8CxWTFTEi8k1oJuT4ewtLz9u5UaluV1AcwIfj5yy8bWz4JBLir
B1+Ymzdy490tvHXWwkTXdsIXW2C5MTJXTmsNcx0jomFv693XVM7i4EU9X6tYaxHWZu4VM+Tfhr4k
xkd2Zrz2myBZ61iaT4mVEa4okq2bxM2voeh/mQvgh9CEFU5u+tgFHQlq/ruCuDC51m6CEcMsFPAk
oVFnVM67ngr2bhBdi+cSlyrSTXBrFuoaNX8kZmxv06R8n9v0IiKWGvFQpDt2ORqPG0aPoqv2MVOv
LcorNb0AlpSQ9VsHgEP8ybDRWVPcot0xiaQbZ5NtTqBOZQY01dyVrbnkhfDJDPiaFsfjrebHN4kb
ZeqwlSQv4AF003WRLVi69JWRN+YjiKKldQtmP0BZ6y2B1km+9uRwHeKqoWIIiKgqlh7Lz8Grwpnz
tG68i+bUks5BNIp/y6gA41xTD2XJXzBWeOjsPruMWfORkRq/mxi+bCscvA5Ts5A6Od4kRKaGapL+
ts6Mi7DpQqo4WQ/VkJ08lulhzqG9iWN7Bjmy8FpHAKFM6tekKSW3JuBysfonY47Rzy1sH7lYYnqZ
GOH0iaWjeAIk523SrMTGWJYlpAyt31Y2Aja/3Z5HNOKHPs7g6sRybRmuTUhDxoInt36SQW7u7EFx
xjLrwvQKjKP1iOdloXZgLjMdnE5lp0Z5hFbI6ECyAQASf/ypoac81W0anMcgiLc5mkrUWCbLtjGo
Vh66P6JwASVmeQ1sNQK4YNPDRpN5M4Jq9MlmqdL7Q8ctD4XSMfexk+LwnWEJrRx3NPc4t9Tdip56
ZRXPMo83uOnNOxqF8hltfLb1Sb/YGN2n6iL5Ak2gu4wi+eTjVr+0ftec0JmUqyD6Y/Zp8YGfuj7p
UoMxufwjyrhi07pmRtAdoESRM2OoPaCgsIr+aEl+8iWxV/B3+trxPooJvCciQKYkxP1aUzXeiHhR
2BtaegJGSU6UpnuTHL6NZwzzzeLHvHJSuzjkJSUkNClyFbR8O9XihzP2B4Co/UO6Ar5FTFTWKIuX
JO/2jKAM5Gj5n9YBVGB1Kt7aBbku7Y2IgvJcDz8ZSDSXLMWm1eZIK0UZHNOis9dOB+MzTYiGNpqO
T5eOfUPr+lPKMosAiHhXIOpht0XZOdV6zhk5sCSheSnjKCEszuVop0xxeHCPuvkr8bvQmXpiK/LY
CG2SmHcsuX6YVnV1zaK6OgbjwoiQlIPTAHpKcW4nmJWAH2w1Kdx7nzo7YlTdA0vbfd8OTxDU2uuU
KnILTKPfygoMeFxwu0aOd0C7J3aWrgfnvKaGHcoPRSQ8FVLCbs8I9oU0f3qtbh2C1LqMFmMEC5CW
O4A01KcOeAD7phUETJp43z4XY/yNtY6BqOcNYZbOLmwH6Hw6CcItYcrbOG8Jguvcbu3FNhduNOXM
E0Z7b1Vbj6igFXuU9NZz6hqJ4TySxAHQGIHULGRqb82SiYjGCgyhyRS6iQ3oZIA0Nas8OiDlOcww
ejbAtJBVcVIMyt1ajKogA+kSBCkgOTea3kRtOCcLx8KqMJEyi7EItqWvYGI1iXw28iJsXEbKFeqW
nXSLlDibICE9pODcYjwOQqGZNkADRhDMB06kEemH2zP46AXh6GKlI6uG8PINq6Y/9BaT4cZyVu2U
UPQNqSQcw+d6sQkkin2uUb2wtdC0id3JtGlbdLUOJZzMpJneErlrxJLASX6YjFgPth/8iIeovygn
NEQq7vGIWSTvfOokVyeEOfGYqEi6OzpatdcRa1tjXZ6H6YhwmsYvbQAJCkftrCTZIcJEce6OByzw
uD8b+CgDTPLNkN2hyHpXVbtrxCfjq96so1Rp78bIVsZTj3SqYd1Z46+JWvFcVjSeDNfOPtHyITD1
ascbE+2V/R5VJD1pSaT9cIffkVe670b6S05FFAYOCeW23/sHVc7s4eKISz0TF1HigDHs8rUox+YS
tZnx1A/ADUwMEMgSLgJA9LVoOUkY5e8yBCePQoBC9vLEvfT51SHx7RH7qKYJZ2mobJv2EVHBQEFU
3lUDt2H0DuJV10I16ms8v5LxQu9EUJ3+Iz0U0E67Vd7srSgbg2ugP1h7nQmF2oNBy/Zqnl+kaNMz
K4rpSdnzWps1eo0uZf3k2B91M/uPvy+M7fZpZn7LymJ5p+ceIlQPllMzYQaKp5c5SscL90H/ZIPW
hEf0Y2BMzNS6Z0MDtWzlQQq9zB0Z4uWoqQ1qIH6sVvmoLADjmgf4sh46duxzbq2h2oJQl4O/hNNI
pnKRuptAup0tYbFBaJfWFHquXpKsSTqQJZqQcIH5VDIoDsmDhG8Nwuekaz3rHId1MwnEO2OKBgiA
PLcsKet09CHhZuMxiBFvJ3L4TuqBTNRxtsN6AQ84NKwVMK9NL2pstQXQ4Q5kx9bwGSsapyyP5XPp
JPyU1hampfNECsFklbj0HQnaGG7JZo5EsG41UnYTv7xnwiLMngUDE1DwuJb8YPnOKWLD8RnTtNi4
2MVvVjW1a/Yj4I/zqAvLLlVrMbEMMpyfaFG1gyOkvxuN5Pg3uuHvi6aGYC1HfjCySopHMVUhoXTG
S88n/pj2TYeLQO+PU+J/llH8rWHevJNchVSylAfEVNVqiqyBkrGU4ZwVxWYarG5TKZPNce3Gh6KN
x7Uq6pi8p67eO3KAGOQyuZumkdmrWHb8Cbtnh2DeqNm1xI6HdeJ/zA0ZMl2F7N0a1Gn0EtDAY/mB
MbblkQiSkNzGnxMcPJLZ8uHY0hPvUsOvN6lbPMy5U9eiT8ZbFFWEQhAmNRWWsyU+AzDikOmb3iXD
g9C496kh88Fq8yYkR04QfJ9SCqWDB6lc5Tcn/grMP7XXE9xTDej63Pyz0vCHjvaYfjJXl+uIR2yw
3QONtcvpjeFvECCg4EiqrSiGl8JI1WVhvDhFsuvc1l35nKMHLDBMB3ZZ2yd7PPYvpRByEwWmtR68
gdqj9d1tkrXdIc3A37WBXl9JPCq8b78zEW/WEeFCzvRiQ0I6dG0HQ6RBrGAiQi7Kkne0bek7fHQC
HYI3pDats0o0N2ZdO/92bVS4FctxukdZccdN9a4CLMp+AuE7ZhBY/xLacK4wLHhI1umK4N4gykGE
x1xrhnRdRgTPKWhzWWJ81VHYGCaVvsbar5XBLod7S0h8tZf2RKZ7Jbq1RGe6y6N5TwiJ3IwS0Xsm
N4Mfs/2UO9eu7D8DqCeA2xmTfidKrLtmGGA6am1fQebOcgZX5sj8x426iyq0z7EYf8Xwd5hbwsku
CZdYydk2DpU23ebeCy5Sy9TZqFp/g5qqYKHJErUmFq20zCTkvl8+uuU6Gwu1tcaPtDIpU7xjDYsP
+VW9UW5dc9UTE24HKVFNlFPJNITVUI771sIh70YmkktGMtQS6Osk2fAV21wgcf4qS8VH3WlMapnx
06Si55ETrdzoX3MFZVjq2S6LJu8UO1vDaNCOa0258UqGX6YTtHstAG3cAhbaRQpcUc8ddYRl9pt5
uL7zrbpZYZQewoElW55VX6zJ3N0UW4y1NKw1VEFhbAprlbj6qXCAL49WFz3VDJemkX1tR9DriZRs
QZvXPtWZgDKQEV6ad5r93JZfnmnnRLex72uLCcqzkM6+W/p6jcEaScDWfsLeu9YSXAsOo3A8tylj
9JrKsfDehRb4jBdluat1MW5qOZOUEo3eltPwxJs14mtQ9CZ6bd36EoQj9voVW9WBWhaRuMIkRTjs
DD5NNNbZRpVzKIbiHnhtdS7LBYPSKHX1PGpOtx3PHMJEK0RZcMuJZtASZmtJWjuEErQvVFDkPpCC
znXfHCzfTDc2Xn6Wn3EYtyrYzXqBnGJc+XXlbbSiVtfOm18MNmXLRMo7GmZebOyumuip+cENZH9f
hAuvpo2Mlzqb2yMn3NGe3AzTDUCjwTTWkF20dWMx3hOhHQUkItSUb3Fl/BR5m7PlKH83NO27UZZw
I6vvEsTLGYmdv/Wc9PfgLKMukhL3KZZ7hyTfjYmLcGv70U/TLG+kFy1zWwbZk8merBGYfzuearA5
7sEohbMeIWitiypv1nErCTNzUgpZrIVrouFsztnimz0vTVZB+QLenXu7Z1hEeA+DBTlerPYHM4w1
zK3s3RtIj1DeMTNaY2046QK1rNmKiqIOMfAvhJ8v5aX6NtEFoYfSbRHyG6GZ9N2hLolfHhVHCXXk
o4z+GJ6qHrrtTKghfPLvZJru3JhPpheM4Bw5NwK6DRlgG4mt5WItgkOWD59trpJT3E4PWYLSVLU8
EyqtrVO3YkM40w/7DTKswQGAWFEPJDnDoCmzf0UGIxo7a3mXSRGsvKFfwXYG5N8HFpEs2s8cIzE8
VT6/NP9Lb+WfRos/nj1CfbVLYj+LiOSgmJXjLZjE3vKQdDGhBf5cR9bOI/ApE+4xLvwKsrNRHXzN
JT6Ksd+2t6Fcaf6pHtsAA+uQHDz7WjFksTROHE17xIYDU8IMeALMhg9yrt4tD4YRxr5qJ2fdXVes
n0bbZaFv1RIVieTct9vg9PeFXMTfktkas7+k3jK8IOZjLu+RL+2zUNZPakr9V67shxPp4iqm2t8a
Irl4/ZByv/ZGyEio35JKwee5s3mDmyin13T3zFuS9zSorvPQjYCfnEsql/VYG7+0yFkpmPKUaJLi
UGdNfowJOD2Uo/OwShLezJpDa85q1ntrrgyx4IDQefxqKdc65b9HuaI4H0CMjxkxHUWgjdQB1mvq
lfuia77MqsleJCOhHesyFB69VV+LTr1QVE2HUScoYiYes6RGmkRrHfpAtSuM4GRgZrRpkswvsIw2
CG0GppOPwb6OppVoTXFUOrdoN0b0hrWDwbzJaAVmXBhGnB5rgAZnJHNkQftcDGPsPxpR9WttlPp2
moIfHsK1te4CFrXHWYZYt7p1XrX72qwsCOGxswroxdqU8VsGFoFBw2BslUVPM1f6JZgN7kFP7kBn
jasJwDJAzt67uAExJ1VAq4O/nPc4errmUe5u04BcFrvmU95IkwmNKKMLmTh7fbSDY04tfehzXOYu
PO6VZ+ZX0efafoy3fB/05Vr6NFUeIWc9GdIBlkGR4p8wYyPfFewpWUGNzWGWNq2ydkmrxlo7OmGq
ljHLQ1sS6u1j8dr4OkSulr6tHt0PcKvavTAmRakgDiUKqlshtWsxqf5AQElzDeIY9IGEdTnwuRTW
aBydghzYeowAIaCFA7gsWpswi9xJzlkkeXv61twpAFTrsdQJ4F4Ofr+nm/Q0CWurhSvO3XFNJkpF
vZZ3Al5ulsnQd7b7Ta6l/Yk3Eyozz2UYS6nvZQYvEH7zWtXKfQbgu6BxzeeqpEaJBsRHfcZmqE+M
nyUc+nviNWFf1fanz6BljRWIbwl/R1jC+3rT+33bf7eytV9qS2/vftq+lA36KfphCNlWnL85ufiu
XLf/rirme84EBkuhh3U0WuFkns79AuZrzDG7+Ka9m4NRfnINlmgQzTTM3EocO4vki6CbvKvI0JRE
cVWsx77bxEadHzRW6VFivjRJ8CSKmYdIpzufKovs2h6HIEpO69oq7o8obZ1bL+d+LQARVIzybvXy
MulkNGSNGu/2SPyLPuj264xqfCWGN3xywdLjgtUY8vskrXHfjPJPIWEl+6kHvrfSERTZ0wi33Yiv
QGshJVdPJazPE6MbuJnMOTc+ZgbG92QomzrZzVrceRtaa+dQNyrBBIC3bZbU/QotbUpRiw6ugqHQ
0tSZ8FoHGWc/DMe44U7Wdtg2xdZUiNw47n94xuxQkVdLNMEQb2A8ZuFsZi4OKtHsSUa0n0FV/pE8
34nfly920Fn7mj56lfFZnvVevw0jxw/cRjSr84D/McmqS6EWYYsNRI9KNDoVSrJlmZMzhsbsahrn
WLHcJvCnQEASPNo8rogDqNQx63nqcAw1J9+NYOfaZXM1m/yg19Wz5WiMn3HmHHylKGhaZ00yCpbO
ILZexyl4YtjfHntfbGwsAqupiqNnNMJv9uATTUWK3In0v/xhNnzgK7IhNp5FlvHENA+AesXwz8Sg
OwqzOLOjpceSpFZA1N92aWs+CBlZTMHOpu5yl1DDuLl2un4xODM2BDiYYb7cIlrO6BZWK8o7tE2k
iwDunyvmgl37FGuV/ggEsLwdZqv8FxFo5dod9ebe9HeAlfk5x1xA45kZHwgTMXAbqsULNg/v9Iv9
cImk7X9aaVux/eFSNBj/UB16bJcI52Zm2X1BM0W66Er7WBjNDzoC/WQq7oSAgDdyia/eQMRTi56c
d4XDKct7cR9Gwkp9aj3bEExIlhefBRXIje6Rcn/fsUE8DJJziIN1jpDMURGl4G17CLPrtsZv1DgD
qdIxeNXlJW7pt7V5GPZ51+16UhYOdeCk4GLTDWl6oce5uC6snoxuBhh7EPQDI5kCtiK2QBlY8ZtK
GLvGRROdeddLHIzQMPG6lj9y8n5ZqnrJoyg7c9ewHX1jt41M77GQxG3o+wWCuwKin+/JN2Id6J6h
C6h+r2EbukDxf41YaP6prJor0HPubsekr290vmrkW1e2Qo9soBiCfTuFE5SoTdVBE537hPqJFr3K
pH7RmfWviDB7bhEo83Mtk3dRM96pffxiw6S2NphAOlpj7VCE9sQ5XWSWEyyNKpM9VMAhnJKCrAr3
C+5ttRNu/2xq8U0JBLddVo67yG1o2iL+N8rOH87k+yf29FCf0yFlTpJH+zIH/NMT+fEYcJcM+A4+
SBIYdlmWPAzchixKTHfFZxKXR3TA/bd1G9P93eFTcKMwq5hN/X1JHcO72rGtX6AxbUgDYB/0kdu1
Ork5D7yRlfpHq/oOkZrwQSoj7+sa4e1yrS8uMknRbsPmfRU83Ax7szfEVOmO8SEt1Rx7B9nExioY
AvlzYkU0JYZ+FinoA+kHztG05o5GzkXf2bCqtwrrF8mM2WvDCIdqwKnXnueDMpbD+EQqPOFkbfQ9
Mg56SqJ03soSoULwd15VojEtJUlDf8dXrmqKsz/98TxtHDeWhbITqIyxhnDX7ep2cR0kqUVo3iDW
idlbxybqobob+v/6R1dy30GLm8hv77u9XiELz8uxIBFvwixQxD+mzkpec/kUyKB6680ofoKLjeYi
TR/BILQb4IOdFNELU53p3FiBQJ4XeI+sjMSb8XcX0Y3y2EekpuL7fBH5fG4Dx2Ockk0vWcWkDZPZ
SeWIMGhzrNPgYYmKA1V/zBErLMwFRETO6MOUYuYQoGYDLNAF26yjhXYQYZeLvHx21LhrCrLIkiEv
r86ED7Ik42k1ITUncmsZfCRcqrXTVFezKv4wavB3tamjYDAH60BFzkeCYmM1Fiz4o0njmKHSXevt
OG+7gF6W2nq6uBT8a1kNPfWdZuwDw25h0dPyShiwbxO7h7bzuye+sT+TUsFmRh4SdpkYCBli/a/a
LDoj+25DtposWCPl3jIUxWRNtH0XnfqYgrdouj+8nQwIY3ivU9JZ27LIlqvYsO50uvadtrLD8uOc
Cs0Zw3asstB+n5wie6ljTb1Qv8UrXcvFzpHUR0NJjz3M7Xx1RgZl7eS9d5bevSKxpcX1iunBase4
kuW06QiSu2DhcNhATj+U2xqXvy9ab7DswQPJ/IJ/x5psr+qg3/nJTPgLIYao9YynyDkmwHcfsoms
UwSEVK8N2hrXs15m47kNNPPd+JU33dUfg/hNaGZ8gyjyProB/FGH5BprEsPtb547qSFnHLBRcAR5
k9qrmbnBtpwoUWeMr6yJS33b1Kr5SzQ46dnMrWw17dqRiXnv7PwrDdBejqm03tFJCUR2z21PR5K6
BkGIQJ0voilvnt1rNxoGRECiZ8Yzp7C2Y+3YSN55oCnv7mx0e7v3QCh6/SedBTEzHeU5I7t4P45G
sQ1GPDMqB9gfoANlcJLZ7kirKrzQjKOajGszwm2m3gRTcULNyq/cNsXr3N3dVhQhxv8hnJvuu5ft
0yQNfzPa1XCBVHHsK4tIED1+jYNaP3VFa6/I2pk33BP+bjDt/h+Gy/8fef1/I5pidMTc+t//x7/+
Gv8l/q42X+3Xf/v+y0K9fhXf//ZPu2/0Bsl/JZr+4/f8b6Kpb8OchNVmIv6wLcAI/840df7ZBczH
OcLWY0FS8kvsT1vxb/+0QG2aqvv7t/o/Qy6CaupAeoPTY/4/IUzhVeDA/0/MBCLkCP7iq+k4Z204
av8HFTAweUSiys/3zMu+q5QwRMBf+lz/gQ55HDUThlmQvSZFfdYRwE+LEt5fNPHg9y/T3y1W3ocx
ADoaYRT0+aKl90093g9aSu5W5IWRCsyVsWjvm8F4+J12xZW5jEr4BEiE+mrS5QZ3/jcc36PuasEp
tfpkmwv24FVqIw1D8d8s2n9jcQGMix9AYQywFodAvngFhsU1MC/+AQsjQWF+DNgK2sVf0KQcCG7l
3KWG2h+PDcWW1VxAyftbtTgU+J1keqYpRSzwHry82kpk5m8mCvEmnYlNzfZCT7CGZOa1JDTTWLwQ
7uKKYKe6nVL9y87FPcoRoDSLgQIjxbQ4KrLFW0HSIeU4HO7M9djglSGYNTivnmOwmWPAmwrxTB30
qCMg2H5Q4R3EyAGykBEszg598Xi0i9uD/fvMd4kBZHGCOPK1W5whc3aqFqeIjWWkWLwj8+IiyRc/
CXNiex3E3bBBQPYAXP5tYz5JMaEkjrXLipgV7owl1NgOi1tFLL4VCwMLf8Hbf2Quk/C5RltuzISw
+Hcd44u/OGCQXB7dxRMD2GHJs8AnMyyOmZpdeKdQlHmuQD2NOgw7LTFmGG3Yg1wVxhuzjzatdqx0
VCrYchzsOQE2HXBq72Xs8zy4EHqcX5nHmFNr5Q0l1Saa1d3D8BNh/JEYgJI24pJYPEH4uxX9vcue
q3vMi28oLfynobU/tU5nvVftLPtstt1viayPPQaMnfSMTxCJP4Ykt7FYuGBRKthO2YtnCVPAKprU
TkO12WJq8j1BnAo2JxO7E96hnU1n2NfYaywMURXGqLa009U4IslAMBCfhmAKwX0Fm3ZxVJHhcSBo
OKZebJ6dxRSjT78s53vq0NCPQg9CMAUrgwoTiRk/9TzDB+IZOL2kLQ8T7qlVNCyBvhXLtC4ytkXJ
UK9x3GDlV9NTKtJiS2qkuHR6erCzqYPfuIGXV+85WIoHwJUWDTPoy/FlBHe919KJwFpG5gxpooMT
RB9zi6jHn3DDENaW1wj0/JSEHd8cL31vIQ7WIPukTQwkCGGOFSOGZaWo4c7G76YB513xZtagPHZN
1wWh3vH4TlHz0vidOAhRT5uyG34Y6ymKyzCD2L9OSaX0hFtdmkz/UWpxcGAz9pqOlrFKPJd5FZOw
YZ7PqZacq4pnd2SsD8tl/hQ9aj7Rq3PZ2tO2ica1qw3TurXtW5UhgsTckiH06/YRMZZhxCm17bzm
0fuJvjd+axNIgDaLHRxIo4uVpe5xNrL7hlJ1KtvlDy3Hu1+mBOBNfb/mP9jHzKb3musDWRPBbjAM
baN3jb82xUAsXVaTD2dY8wvDSB4j8TNB7McWs34eJz+7wSli7BfkRyJYJRVTX/NrOAtSdnsswrQV
tX69db2PDNzmFbP6JmdnSuvtnJUT/2raDAtpZb4hR3L3IN1J5+1q9HMxBhU+FVAibTaKPiLFbcGq
byoqZPU9obZtTJ7SaMrPvPOcra3Z3Sln16Uqcz2Pv+y5SF6cMdsAkcLYS44c0gnaYHt06xAi3CLJ
9s6DBrULxTV/nsWgqWUnzTv1Na7wYkY7oFRYGy5m8T64pG3v8btN/HzLro4Jz5qNOaPBzH3DSuGR
jkdQwrLna8xsO7ZCPVWxcYgRpoW6zOHwD26O1to7NTUqUlQz9c1Vxr6Jy1ekLNGWXnpnuUQ5gO86
2CL5wQWKkWqOnpKBCA3DGx/QJjditgJmWqM6D3aDt2RGzqvNZfHWlqyS9PGSYg69GUt0gh9Ev4pU
4/+vsg3mDcGo4qeWoinsGyarrqOctW8Yr2aTvhXY1LZNmZyoo1GeJUhxAn3Iw0KXN5/HwAQIB90D
dg748r1DVsdG9KUZNg48LHPqcNjE2AOiqGXoS+RxIj412IT3CTOJmEhBwajerZg7kXjVjJ/C68hw
9OK3fmqPQ0COKyqHCeetL9aOQZpEaxIaMzeEY8c66rH6CdtdR65nM3zYZjNf0TQ89ZVTHseWb9UQ
ZC9Y3iA2hr+4FJtkfq00/e7jZDrhhUVqO9bFTgbzpiL8kRFXP34IaVy40BqaNis5TvJekgwVsssw
MJlEzcmlwWgWXVI2syxn8NXcRHUwifHgJM3A62HyzlPnqzM7Ekx8umyrVZ8O2valJdEhyvL+ldNw
7mLCelFCXs1YzmHrMHdsnOond437Pnv262S+5G0/nti8lGFpBs99iUTT9NV7Nue/eotqHz2vR+pV
sJ/9eevitkLPAze9cHZK9343lcKT6bofqSCK2JDpdcBqc2S/0c7kHlrQJSYbMnvc2OtKTvNJdiEh
Tv0TrFu2VXlw84XsN1YwprvAYKNAaMsmL7rsytTxwvopoPS3TSoRNCTLJBOlj/ai84GmhG8/U88j
w6fWyx1KFQhP/mTxg8VXiyuV1hSbdBjPMI+8zEItKtHSOrIkjMpVDGZTgV68PUwpGpRRDTu30nYR
T9VBkX637rU8ubrgA+teHep5EU5wnZhgtk9jElGdfP7dd2eV/NSDvLuay8uk118+0wEDDTQMAYZ6
Gc5nPrQSYdnatRVxhf+TvfNYbhzKtuy/vDkqYO8FBj0hCVrRyJsJQkop4b3H1/e6qqp4HTVoM+8J
k6JSjgSBY/Zeu9GMtQ5bg9VFhe6mzHlmPHNaL1We7TIj+Ug1orkXUarrEogDctjFuvJk6ltp1NAv
CR/CAGdLWJY7/oboNWxe+uhv233MhCsiim9pzWX9FEoTwAe+xshiw0RS864sleE2MkK/SQlRhKDQ
7SsRplc7381CIqUpQgq5yQI/Qimi64wZB8gk+TxpR8R4ZyBTy7qRXXNKS/kZhSxIjEi9ximR5jV2
8iY7BSHeA9tEaGWGHJpSrwxfVNkP5ZDHsrlmXZK6MCQanowlMbhoLuZrYxaD31mkeFma1m+7jreK
DVSmAdTfVc4B1coROP/w17SLjSH3Q1tEb6RqGDuRx/YKThI1VikQnQQD7i9nmHzqymAf29TZZjBW
296smk1atH8S1wr3VuVUexOxEEofsrAkxk5nPGfjxTXEfEKC596rQ4bJmQNU+GGsWbfXS9psNIHO
XWBy8RHzHYEFcp3qY3H0zIYL85A99OS/IMRPOWbD8DxJSn1zCnZjJaBAGpBe5rRECePKbTUXxa0h
Aid123u2Ye0tN5vy2mEKo8l19gi0nlyrf0qRS+OCqFjsGnVNLJOc9kamhHZesqzKrPN8Vq4WMiLR
7YRAtN72guRRWX2h8EhPdPPsLWP+GzYf3bejlCxN07x64iOPOrkJKjPbyxz8f9ROb2hC7ubcfHeU
WLsjomedDATrpSi8CbBxcWlzkSZp01i7QWH7VcWlgJ3d0XCna5nD5xxm+cF4dm1UebpbluQadtlm
MNhhO01vrb3iMFG6aHniF2w90mL4hFJ80KIAd/4cnEEj/6AR3Nf1S214X5LQaVn0u55NUTq6X8FY
/kQdDvj43XP76xxD2xxoN14az8HR+jnEDpGa3W4KrQMhcWdq06um24cgEOsh6K7TNO6bSN+EEklM
l2pniyKiJxDBZRjQzO2Wgceui911rbU7bWm2ndbtOrG8OFNL0nVibnQkWSiaPXjcy962nAerRSTj
SvnlkD/qht0dyVrgIzY4T4ZoW5nVvZuLJ660HQ6Pn4HCG2tO+wqLc9v0UYerPjgp5xHaSskzjlWU
NL5ztamc+kX9J5OpJDxZInzLY5eMD7VNvmvuEHxpG4+l0ZxaExlmTNAAJEqutJZ3ymZ4P7N75Mj+
2zueH4ZEsqcswNU8DT3IetD7bZXFZBTbW7epHrsyfB2b+9BjkVPnT114c9j2IwPDuR6easv+Efat
tSxgFfzA2mr3xkDf4QEE4fPOwNIQH/RLbUOZ4efSUK9SA7ib5BqvzXgH7MdmBv9Jfu921CLTB/KB
MGqsCHi0gpXmBn4+YvtBw63eICxNc6WQ2og5Psk4PpQl6/8oLNZzFe/h8mxoPQ6oBzqkmEwsF9vb
OWiuFjM+53bb/QGFErvoS4rUexmQt3eF8T617dvYtAjUt5NRfyJgfSZMsk0fZGCYl0qrtrMz/dG8
+bC4H7aUr0EUMSzOn4o+fkC88dHaEzl7KBbyheV7tbOnaF+15Zc167fBNM+ioWDBFOCKCB47GLti
cp+wW1g7LTTfsC6fxWztE6M/5MNj3ikvWXWloPddDHgEyc3rypC+U2RPzpDto2vVcHFdAuQ4uTVj
WcM7rhUHOrKMpFHWy0mJtRVHE++GpNuif9TM/NYGHCmVSXmoVzQP0qlX7eRd86NDTSlLZvB0eieb
zKU12gNn1Fbaw1CpN6RJSqECaugrKDx+X6aATha/MrIVUogHRrk8Gd30CDT5yV1ykjLjo0j7Lfup
rdM7l7Ho1Fj4qkP3aExJTFap7Tu3vtSyJlSMFU4cw+xw7hgNvA6Yk8F3sKV0UP3a1jFv4/c+1e+T
YiVnpRURHbH09oPQ+rc2RV2O32cY2h8AgydbK86eiNfJMl34S+9srtITcbe6kX/M0rpos3tx7Pon
nZ4aI7/VKArwxBzD5bnT213D4J36bmW7Lq4+9JyWcfNE+KzJ9hDLZOPl3rHsOdIQyFO7bZMc1Bay
u12W57dmcvchG/+wSN11YM/vQ5T8njILbG9t1r63mv4g3OhTh10c5HuAQ3/wXvi6sB7zsj3NY/ml
I1EktWnTDO0Ttsgoza4e+jhdBitWh+suzw+uHd+XRaoaRjYF7V/gSveiDz70euW504fs6peQE9yS
Cr/sxFOTie8uwoGymO7zkNvPSPO/vU77Qk1zLCTb2EDflJ53l6DVFiNyunynJ6Bm1cGCFeKd9OfP
zqV4i2zkxmyT8ugN/FLR4mCzACQ2g32Y6vBsl4AHhlFbTyMIhcXhbT/nLfpcN0TU9dccecvJWn8t
JuZTqaMqYEVDNd66zn3OU8dvNe8yUUwUlfM2WvWGc9o6rIZLn1p+lb33WvJJCCEKyfSxLyMf3/bd
bJfwKLxi12vEiev06E7/yAkjXIWasdGqySdG/qiJ6SZSZIN5tGuteq938y6hsbASuEde8Jgk0SGx
jV1ozmQoc2gzE3b628TMHy9uBVpfJrREJnD0LN7LofYhUTFD0NqTZn/IC4PGq2tSjTAcw8IWj/BS
AP7XOOaqDMYVGdffDdrfeoA2oWK9aXhBkUykbFIt1dmwJxZWrOw+fag5u+YotdeOZ65nbfrOs+Sl
Aq22CyGLIilEbYwOeYa9v6pT7anhsrkK8uo8N+ax1q1taciXpeKoniu0qrG+JcwHi5u4dN59ldT3
qcNio62Kd8RpW5k0NG3LbbHJ18UYPs76w+gxdLLqbSyaV28q72sLaoOTFHSmNsyuDK8ycryE8PYR
evaeiRzJAyMnDqYTesKIcKpGuPJd+2GU4h7c8wL2sIiza97lB6HpO6Mbr4Wa5Dv5GoezTwjwwZrq
jZM+22P5TMDsaZbDXW8lm5nlQdIWb968PCW58WhX2HXq+VwtGoGvyN5XFjYn4p5piUqHtShEOVXo
1STCl7SBtth3nExEEmxM1pmMc3A2rS1T3tV59xZZcN+Rdk32g2ONt0YWb1F+1eLilNhccen+dCgD
84jMHXVOb70ZwDbB7KGmSykNxLZ2AChEzRtOnidyL6FvhJwjhkmeGT1eMJrztlcZzZTnTdx+uCI8
UwBTaRH53ELXGcS90wSdr75Xoc93EVOKYhbTuou1e1Nscll+Q8nzE+v3wMcLtadw4lVhZTs69o9O
R0tm4d/WlMcCene6lL7pza+pMd4P/HU9FwqjOE3m4Lt6/ROmRM3MJlxRZ3lt6gJh6+IT0kuJM9yE
IF8TCgK+ENBRSRSu5TTdqder7sv3QQwvntl95G12wUWyw4u+60scOdWDWbGhRytkcj1uzsX8ndkh
2ZfpqtOzz0AaMaoYTKWe1eOhphW2FwIOA9QfqkZk36wSa/nfM12UsInq6AhGDjX5WIzBvWF2R3gu
EpZPvVBhlY9d87gEbK9n0kc1/H0SaY85tfvULrK9EW9bJtm4ypF2O0DQtwWMZQBUBHljXcHNv2Wg
ojT3/TkwRt33itHZ0KA/JvYHWoErnSsFU6bC++b7bDlIr3hEj8bpaljeGnLsVrKsdkggfEcUV10T
7yza09XUDZvZyr/Tdj5O/U8IOI8T+Es2AOeyMs3kkM12o4U9bzKYm9Y90DqN8NYmYK7QuxgbG7p6
TP/exhbYhXHLGd1Q3sp2OJccy8fMoUFPJ9bO8eAebVQNWh7rZ6bOVHXl7I+12MuF6XaJJ6NMqI9A
hf7NuuJX+rZvPUisvUZCwML5UxhURk7Rbm0r8m4dMCsGIJzq2gWXaE0LD3o3DFaeg7O+n4uQs9p8
oANYuZuh8ySdc+eyTGgfp9JsfNTbke+04b4XWJbaKHyiI/haIjvd1m3SHPqBkXmIJ0M2bGUtFwGi
GUHkx9j6lAjvFhi1uRtt6yZG+9qSZ0kypPZSexmkvjB8WjTES0HxEjgAkp0O9L819Rox9rW9TyqI
hBkokdVvWFlWeNBGFQAEua0wgIKkY4tqIcMLzhIV8CHQgQJUINetxhZvjmZR/tDqYSuLVkETar5d
Pzia3qOCT7qN2Q8NYg/E3KGerZuWfso1cUvD1Ecw6RJpXLc8Q/G8ZczeXVZBJT3y7OsDGE3rucz+
sGT4bMaL3QOMsuVzU/VkpsTuvpC8hBh/dBOlHDpTOmRMSI64I6mRSkjtcFgi8n/xxjI0SKHHokQJ
y+QzqnLewXl/cAygDJ2sAI8DV1wneX2wspp0FE33ofzNd0QsSV4N4mS9Fo1RkAQfzkh5GsYI77S2
AYMj6TknDiUrRcJVigHR5ABdwplCcoZEfnLK9DHrs59kIGYo89qtJ/j12ChzURO3qJn+5q7L5e4V
mR8dQElWtfWsJfZLGWFRAoLz2KojuWlYi3Su4oYaGJozuHP447rVFJJ0WRaYLBtU4SkHW4NEd6Vs
93kfbehUcaMpTSwOLOuJfI6XCEG7fQNhTI51ca0K108NDllngNHRBuM76unvxd4JN98T+wdFRwtm
qn98/tkPXCJ0wsmqNzyeQScssRgUL9UItklz5kNv2iCO6i8ucWcdutLa0Olw7WZsV2GLd4MI5dH6
Y6A+sG8EDn7lZrsh2KhGn8qJCY4QQv72gf4amX6HVEaq0WEFFQNmGWo+61t5q3h+FFEQ5GBMkYC7
HvJdkcuNHmk7m5wzVt5ItlOkXeZhYumAwHk3TvIJ4dl70IK1j8vVUqUHWzgHNNPPAYFJiLrBG3tI
3TliLqPbGysWhnsTfFAwTt+0VSopC0d+ik2jRE8wZgAq9bR4N7zh4C7jZtSNhzGJv/UxX8MXJWjZ
+jKb+ZxAvNgAH/mjT84+dccXK6YpkdJnOvSsj1x9vOaPVr5agx0dAq68bSfatc07mZE08E0GdluO
xgi6F38sdlK6izpNjg5XxSSwBH4+7UuG+rFNqgdyF9cMQVbRMF1Ycr0KpoWEik4/UdTcx0z9RveB
Hcqm1oOtrjUAKZbmMZyyJzPvrwYMET2J7ss+OzldUN2NnX5gwjzQJcIVYF5dsN3v1pUmjlhmWYWI
5sBw+psw3n06hWiy4JnGKJO8seOdYJ7rIfsMqe+JknLux3TcTQMCa33kmxmHSQBcEem7E3Rvuu5c
O60hmzjPHrFRpyL5noufMGGgUVA32h3jdOmcZG6cNU/4pqWtkP2EKxDil4ZcIP6QeY+g9xPT8rRq
ZyKxjbjfVHqSrck8e2xBEqMb/kRPy5lRX6hjQBqTF6kOznM44gVG0HjydAMlSlX9YH04zuwUm8W8
EFp9H3fy3Ru85wBROkldmDDKGNjMSDHStD5GkZur2c0qb7qXsGalCDmzfkajfE3k4K69JtqLJVOy
6fInK+qDMRU3jAJ+bHRsZW282Z2BVd1DQqyhuGbaCyk20CWeHXUDZWD8573fDzX14X889h8f/seX
/X7FP79f3O7S2WL1lCtjiXiMk9IAScNT2NSgzQMjL47wLYpjwa6AFfPyUCS4ZuwMAJWpbn7v/ffN
/8VjE8sTQooZi8gxTiHrheVxjhaxQRag4p6L6uiiw/nnze+HnpTdQS7Pjd4PHUwzszxi+OUbQM8E
6BgR7AkrOltQrFr0JerXtQkRX/zfu1UuSUD5vbt0xjWw3WkbuDEnZS+f8uPvDRbSf99rgaiKAMdZ
5pEeWtUH1+n5fX9/zX/eTdVP+f24mjs1sMNGWQHWpYRrjhPgBrgd479ufh/7/fD3E9Il65jT5b8/
3ap7MoMawfViXENxK3VmljxYFS/AiTs2mnF1ZINWHTsbfh5eHhQGaVQfWafWx997/33z+1gONevg
9V9uNdwCbfzOMrzJooEMErjpnRsyjkMI+7Wwvrngu5gpANBixSMKVHufwvRc5QzfMjSSg9syqzLH
n7RzR7pUbuApQesvQdcZ87zxPGAwC6dJy0EWm08QvdLUCAiCL65DXM3Hxp5BDuicXOfhkjYT6A5H
TmuEu++TU+ER4CJItwzEznnVhzk7DjQB2DzKC5Is1M/tMPtLiZw/BDuSpX91WR+tybWPXj/OSKiW
BzcZ06NpB90pKsnXnOuvJonq/VAEKb31Cj5kcWnrqr90du1xRhUntgwl7hnpl85wkPUQYMs2+DEm
unot5cUscyBDIZtLalLJpcrV2ks5YwXN0RnasJ8P2qjfW6PRXganORslqpEF/3llIv2lDl89IzvO
zjoq6bDorMtgWtYFlgDvfms6Bpq4Llb1V+Zp7PMl/QUb2SYv7HMTx0I52W9xN7kHaVjBXWoGVECY
z7Tpw0BquHYr86c1u/xclNTvEJ/OfUTJwr+JOwVMC2ae1dRj/Bs1nKm99nOcGryxVllctXYprkv8
l+AAB9nxgvCa6WIy6KnfCV4V+HCUuHqHxzrNi0skZX7RtSe2S9PZWcJmE1UZKxXGbQURs9vBwM5P
fy7PSNblmRnpIYyLBzMknZ4R23wn9gQG/bUYESys2Fai9ghcNJcQ+wA5UzMXJkrVfNngw6RkNJn3
GxXtZpTPF4zgq7nwyA1Svwm7J43tHOWNoSMVDqTb734V2SV08rVX5Q1XIi+DhWm+cb3T94zpnihA
fF29iGyUUJqwUMnZyfG/ooIjK62F5f8+9s9P/34GJSVe+L7kiTkt8b6oLOLqx/zV8tzvXix3JS42
ctbLR7g5jNCaC+S1Y6IFz9O0brXpU9TWj94nT3MenlOyLeijT+NkPMVdmK8623jBVV2vNK/6kCYE
DmNhKlsvD+My9Kc8sza2ppOTTKVoCHDnLGD2mlzXdXasrPiuLajzkhpzNdTK2AKzKbHNxPrgrEs5
vNqluR/Iy4HsaFZ46HAJRwhkRUCdikr2oQ6zaU0ml70u3IENijE8eVyrtMm9H0EEM2yYbzWRDwy0
jrS3QBiwCLud8zIG49md0/dRsylTaTx10d6MHOmMQZj8ntU2Zcnk+YEDt2RMWhR6VnXN5bljjQqW
c/BgxzRp/Ah3awNJgCpfEqQI77gDeVD9GWuKMJnrH32FkUfmnj+iTdxoxsklumkVLNZfh95uVRuE
Mjrh9BDEnPnnqWTSF7ZrDAYHQ9wCVKMEW8ZbzSyn05gu7nrKh7deWA/28rAosEfUhLdeM7O7xEOz
kQHaMc10VQ3ojOMYh6t20WFecCLEQLWQAVYP2mtQsXk1o4LdblruG2f5DMBP0bg2DyTeEqn64DgX
zvhPXlcwHZbF84wRS5utu7o2kE474t41okPVweM0bmDiZobk7CxKt/soUHykpZi3s6T166efoiq9
A+pY7aZNQEmrnpWabponA1GoCKv9AqFr49DnoQFJrsui29iPeRqyGQW2eacnVJSteehZhE2F0a/a
DpxoWVRrg5CMlUWTY8XkIVklItgK3m4Uj+cyPEmquE3c6qC48hS9/oQTx8rrH/gZXxJt5qpnV6lj
qtk1ifeIn2faR46JV7RwjFMdfg6RYb72DgMXpz3mkOkPcT9ZG+xYr4Z2qanPqhIFit3U31ltcJoe
jmUV/TUI01pJHbdyk908irPBHOiMQ7RiWmxg5AI3U9JAa1G6zhquwFG7HFUp2Vr6aXZY2ZkyxlPf
oPRuCFnGQtx+Jm7HpB6l+CpwaMvIm1qF324rihPYHKRqND+rUFjldWKcsDJndy8F9Dy63eKhaatn
FFNfg538JP03AXTOdjDnYCOWcM95177lPFmwR1YmRO/tRMfPPmB6hrs0bzJvlszOum77SWRev60Z
L3fCxkpae8TJddPViKberwXLxzpAF5iqxALnMyK1ZuvQUfJyXyvk1e+BY/zU0XIVcW4CWmhcP5na
dcGGftVEnu4vo857u2NWKEzKZoYe0VyFbDR7DSdEYG8iqyKUNLJ7fp922hBQ5K5EWN8Tbpv6mon1
FbeR6Tdy9j2NfK0BVLWWLU/akoA3wdIHJe/ilF28C3XjMXKomU1gGWu0PcNaghrAcEb9lhU/k5aO
qzaZaYc5szHSFefEQaJT4uRwbWwGFco3DyC70zY2uzO0X07k+tJsPno4njtRNfeMZb295RrXmKVU
40QPmYJ6WmwqCOoMH9hZ75kMuZdQYpBuu0o/JKRVQJ3r870HJMN3HYhxZYbHq53Go2X1f0W9vORE
APO9xZFw+Ls+mJOXrL9GdvsdTsNTjfaAQg0M3qgHfhPouz4JbkxZwDeFNdNnfGCcbWxiBoGMBaHx
1WjTuMoN1S3U4qdkAryiKB39SZFIIZLqCk06KEhpCq0UZz1/AvxSu7DdVdwp03DGeEJBTmOFO62L
Q8pftm46PESzQqJq4U/RgkjlnGcBD8MXGnPd3aYKpZpGQFUjV3fP5C9sDAVc1RV6tVQQVoJXZ1bF
gFl12eJxU7DWTmFbpQK4QhijhIH3wciV/IQL05ds5yjoq67wrzUcWFw72tFWaNgWdf5m+OXF5god
KxVENlWU2VSBZcfylYwz0nF/H1E3i8LQmtGTpbC0hQ6gFrZGdhJNzaUqrADY9pBs//khmpNdY4O5
Bfhhb2myWS6q4g8o7qSguL/3BEPkPVYGf1YU3fiXovt7d2kYOOcKsmsp2u4Cdvf38d8bsD4kTkDn
5aNur8PrTRTCt1UI30jdi6H6CoX3nZmn8hYsDrpC/1YKAhwrHHDxSwbuBJBgU4ILNhU4WCqEsIQl
PCuocKTwwpzcT5ECDvMC3VWKQwwHHBixwhJH8Il/H0oVshhlSbGuO8UxHluQxjVsYxw53t6Fdmwq
7PHvzaBQyFMFFFlCR8YGR6xbg2g/UOjkUUGUM8Ygm0yBlcMBjCOk5ZBXHD0g8GVXYZiBlIyEuoBm
xrxSntCWwOdW4GboBl9GCK6xgOncw3buFeS5UrhnW4GfU4WARu6ob3qFhc4VINrRUeLFChptKXw0
4T9/aFuLbY6K9DTSnoCJYXGRNCpgFAA1823WUwpKzWyhOnVwqrOxMnfGL7saV2R9Gn6B1upZxrEG
1Vrhrku4150CYPeKj104eAcNhceWv6Ts3wcl9GwOKYbgMUBtrMuN7yrItoS2nSrstv37A2MmbgC5
S4XmHtSTEE4sDHq43bUCeDeQvH9/90TBvX/vEYogN71Cf7cwwPFpx/fNwDvNaP6YChPusfPNFDi8
hCDeKZS4DlM8soGL1wozri39tcv5BWKcUyYr+A2W+7uqaN0V7kg4tfDKawUub38R5iHl3AzVnCd6
i/E7O7PWrjYu4HN0QqEGCF26TJPEFG6MIFSYfCiDIXv4uNHjrX1vPwQjtd7s1dA4xYcFaz1R0HVN
b7cEWOIfVEB2U6HZJYz2X43//7dD/J/sEDZn0/+dHeKQZTGgqPa//mWSOHz/j//C9aC+6N9+CPkP
grYtC2ytLkzMB/8yQ3jGPxyyzAQPu/B+bJ1Mr3+ZIWxTfYrHSfqUfDObOLB/myPEP1RqNzFsniDs
kO/4/+KOQOL6Hylf0DlNaWGOwJchHUJ2VPLY/xL1GYM2SzKjjY42Hij21Jwah2I1k8O3fpvtBtVo
jhhMxFQ1tWxsv6Hq991ad7d2Gn8LPM1L3Wl7J+JsgLK8IUBJX4+xd5vbAUlhBni1J2560DzEljb2
PFAMnGJ6jVBqZgeJ88J5zzX+hNYoH6fauWMlQcnuSNoh6Fb04DZbZEMPbk4PuXhCV5/XWbcVNbuI
pplxmy6kWVptxsrqbSyZ04wTXPLBvJsAhkNlzHbGmLx6s2dSG4VUaETMbKRjk/XECk1TMGu4DWQ9
V45z1ybZizuHywkOHZUiBTQ+jw5DeSHm8G0UR61ndYB6DOJVjlCBqLo7KaGnBB3t1YglK1FKHWYr
nLV78w7VAxNbDCgXXIoISvByQtyj0IoBW3hJ86pzmlJTD4jaVqTvLM6hq96xQDvHjo8w3XeROF1+
bzphHtwaDnKqqxEtz0Zmjtu5N8p9mntorLSEVjaxSCIoGvT4sfZgY8AlArPYtU217BySPn+FLQqy
U0Nt99k5lL6sON3YXlGt4Eeie9bxRtPYs/Sbf4h6OuieNfpZq22lC3FNQEW0JwqjzFyYnabTDbMk
IwilTBjKTnVLqOASHPkpltwpsbzjsmmDGOEj6RU+orWnHNFfqk3FyS5GJD04wreRYL1kjSU8fXSp
xtFsCut50Vsyxsos9rGj08vnZP51C5RQpJm5k+SvcYRpDhvNpuSEP2nyTQ9gf42tfa8pcQsYDxYG
LKZuQvFTsUV8BE40QifS1maPbBJCbuzXZc5UIE56pmsjunsEkxtz1gA9lFRQljCR+VubbsLaKvsu
vysmkf3zhj/NmaPscYizO/I0VxkLtk0VVtfQLN6DoN2UE4MUx1TLVRe9xhhUe3KT4r0bs6WwKLEZ
g/QsInG0r2SruzR13aaloqcSqs9U3Q8SYZYZLd3VJQyIrVR8pl/YtqEFAaaH4NJp41Mt5/CS1/lB
S1PqBPLovkj92NBh3OWVaB/mtkK37eWhH8uNVZvYNgipQymD9df4siNW+0FgIDkohuFaN8YNyhCN
QzHNm0VXUyW98ta9oGvXp0uIV/NYcK3kOp34U0+lNHTGHxh4tLutvtZTJziXE9JSz6Ny1PoZhXGc
syhiO3qigSltRGNjkA2HKk/KdTwscAc61Il2QozILJw7EHhARwh8YJNcwtxgKEqC+OgNx3GIEcWZ
f5wmfcJMpm09HV320qDNAbn6mjCn5OUMFMXFPbhJxIagXl7LhDGGXVDmz1V508dk6xVK/1LGcF5T
bWWUVE/hLOUuzKsjHVE9j0Ah8y3cNITDDJVlql0jsbSbah6fCZPWWLpXyPlb/kQRN2tGoxthWoCh
jfHLtMoXk4XUKq+7vVPTKgR22a+ENgl2bjUZpVpzsfL7iXlOVCEKdeyCpAMBNL5ECBm5Xw1EbIyT
2x+Rm9i2MGtpsOeTeWXfuq64EqtAe9HWb7O7JH7mDjHs7LTcxlRCiIfRriPRtbdRnyBoi5abXmR/
63B8BDpRY8ikDirJKFmCjRtMx9jqJySQDeBqK/rKJhtRJOHaLPUPYUUontmNfxvAwSiHyz9dVrHn
oU/izDsdCfAKkXA5AAkRH4JBRyeEVnpd5MktLAOa4sgg4zF4ZMz/lwkQX2WTegQtnQSfsrnh7CIm
pr5l3lPkQliN0E14toZLOws2CG72NcfbjENWVO1znNUfhDveWvx361Bo4R4fHVObpfVWgdt/5MEc
H6tExfuZGIEGms1BQCAhJ2kdy1CByGEiRouOLuTYLex1GDD0TfVd/GB4uWVRNhEEpV9E5/BGnqwT
ZqszsLcDSwV2RLNFL+FgScFAtzYrPdxJPaJac7HUBtlHlgUxnNH5u4r1QzXO7xA/SL0YrLcwrVgl
1/HrpBuXiBSnnfFW6WPq101oYvqbozVaA9RGMbspR7SvcZmcgp4c1TFkoYqrgg6yXR6XYvjbF0hv
UK9bQXBPTIDNLhIWjPm3XCJGC6Pn7pkvlVevDaUvsuVIYolcle6byfTzrpTw6nmvE2Qewc3yMBfr
3sVFHbYWZjxctbnwh6r5XlwwDUWSNGy6cWJ0PchG/NYAmj5jctUGA0ypESDs4dzyrDXtozlyZQ2S
7sd2mpPbJBrLBG2LqfkaOrDlVKtRcOZOYic4RdqyHwkr25imG2yzQYc9CpacbFX03vlwgEcNAu5v
3Dqfdo+4Mort51pJv9Ky9XNvMA9tPmD+f0t0+4ERkc3UW1JdIM+dtRgb2hmJZrhpRQ0kkOtGl5Hk
4y3PAHVMiofZb2dx9Ub309GGF6GXfoC81uUKBM8xxWXJPDQfYQPM7/VoaZsqnZGdM13JWNMxbzI+
KCPKQ5+8yjjhNWu4qhU1QMJZmu95MMAyB/qw0pGMepILB53jnbT06RATY8mWnnP42M/PNm+MzQjB
MMy/easuKLBHrsU2rAZeYhTglDI1XvxmLPaTak177YTgnBZoKH5GKzt49UwKXDywzxf6Wxs4DypV
uwkr+0893Qe1JQBo0770akgVU0UR0RGdemkgHCQovCLAB0U4/oHrvDAS70JYRJnFqSsxfvqcS2kF
K6HHhWVEfhUzq4SlCBEx/8Jpce0c66w3xZfZOR9h+zJBdTdjY1dI03dQHxHY/hSk+y5ynge00H4P
9qIQQCG7lMiMbpsqYW2an2VTHJOx+VxmCGv1dPMy+wGD/Jlg3W+zFqQ0zUezM44uQ/reqV6N2YUG
zCGm19qMlGrP0bhlehntBt0adgt1+iku3K+i/9tF0JHLFpZ4PkIACrPyzxTAK/tj9QuaTxxkRijf
WqBPbeh8C2kiNgzkT5xdqnHQzthnyHtNmBCSGPCOZyHYWDrPGPPHqgHTNzqKhwAzFA+HhL0uP4jy
OxWW6DcUCOewctBYpwD6eJbIJvbMa2QRUEDpxwG7NpHveNl2Ecu9bMKvcOieRaIdXVVX6rV1LL5t
InIdg8M6bvNtHcXXyQVUELXk5iDtXRLTpknWMOgDKdEgfGrRNs7ftColRba/ywtAuO6+xKtl1H4R
tPFqGpeT02aPMnFA3sNC6QxIjh7prQAe9Kd+xmXjikM6Jmjjptclb2CSeuRIuBPYNSnNPXAcm1/Z
Af3W/U+uzms5dXRd11ekKuVwqkwyYMAe9onKaQjlHNDV70fuuVavPau6GQZjUPjDF95gBRLkB1+2
UHZsMou7SiZg15VOfIsNMI3aifKP9Jq3ghVE6KA1lvo1Q/ijb/luZf0hjUEm3M1nTVoau5R0J4Lq
1saL5uaKindo3tpdhaVedpEzAQCNrl2llur1BGooGilidakU9Dm3f9RbpCTKTZux0KlJ+fATOHe6
wj6IivPkIYSb0PnD1ozUhFrKusmIKR1ZASL2vZlapsj6o2YOYMPmgkbU+mszFpr//Ob3edI0d9cc
8FX8fffvw+8vQBjdadOuH/Hvw+9v/n1qoBEfSY8k/K/X/8/X/77598D+6z1Zlu4UeSiDbCh7yft9
Hzts958fWfe7/xzn768aSHqmMt0J1qOtVg0XtFJr//eDfx8kS2y3/z79/QkCyP99bUBiC6Cro0Gx
8azB/MDage/4fZf6/7/1n9fUrUicSppMBbBTs2o7rA+YiUqAzlGURhxPyOgc8OLve34ftLavtrPe
UqrVr1hwxs5//f2/T5ERejgDHtEQsFe4wL+/Af+aBUBedtXq6zRrWsEtnYmSAYG5v68Z45w5E2ZV
6AFijdE9uvNM421teOC+ci9Wo87fHwchPuGB6hbIxEz3vXDo1Cd2q0UDx4jo0Y3Su+4QlAIq620g
k878Np2VCwZdR9pDkzPuiFwo9NzABFPye11eiUghjVZfIOwRX3eIpLfJVaIkqxYXE9xnkOpbgyzI
SezkJz1aTxGAnNfhMNfGOb+aJ5SO7S+FxncFwngvEQ87AFPoxMNNmfzhh/lLrvJrOOwU7y3OMbsK
SqgRJh/Ivoir32KAWQge0ZXNj/1XCQnlQfPToeBXje80vQTkwthaXOUT+evK6ZwuUF5ZSuxyQujb
7hyg0C/1FZNGdAnu7iqkD4MNaOWlsdOBLe2QB5gOSFdVpVEYzNLsqp5ujk844J7yo3mCpwQ+KAv6
wRelxga8690hQ1QoRfnVMwbLbb7nEb/mO8gr7Cxk+c+CTomIvsLDngW6jaANbVOwux9kxxZ98PHY
iMd5Q96jb3FAoklud0IInYKUFeeP3i7bbMs6SqcjE0IF34iKsG4VP2JXd9QrjQv1Oj+n4k34OHWV
30fuEmpIl+3yS/HOAp2f4KyHlZNfyktzvjuCrfkrBwHsX4geO0GuTf35w/L/GNbxQcU2dpDHwQJv
i3vU4Fr6tgecF99tem9wlYCckWK6deGmH/DyQ4r8f9Rj7X2RmMZ769BjkfmnhNn1jmbmPqYtcn6d
HflIe2Df4xCyRQqR3EVxSQ9RqnJOUKDb0HRPMDJ42VZBi3OOqQsg5BR9m5sRGGkfqm/R1dxQegz0
U3LQN/p3+cm/iOP+tK/6Jv9Mbvi6R98r3e8VacKV33yKvcXGzdteL4ASWh3jCspktAXQprs/4ql8
LRzc3wu7Qpd3I3iw5UlG3eQ9evuybuaJRvDoaWhOIqm5iWLQQm4m27J2oogEvwIUIsI2dkA7Cr3f
2KtusETee8HxVzNY9716OsbPf9CUlUAUO5hl2Di9rIBGoOshoG2Ye+hHgaU0Uex3ZgfjsEB6ftDu
u0V77elHeX5Oxo3gICrotZ91D5bYTY+oovHtKDfcrikC5a60W+yalJaJd0ZUKH9rFeAqmBE4VHOw
EIVlPZIcCT/xuTw+vH5fHyGnL2F2myZ73CWsOMGyo0sM+++AIBMtY39T3XqKSe8oSfzPqxQ0/Hhb
mN7YU0t5HipmgI/epIu/jx2j7eY2Nz43PTZB81PgahoUTh9CFCvRBHDqlw6xWke2XtSAOgu1Hmf5
YrB9HdL97NOt8mX4Zk9oNB/7S49CW/I4mgcY4A60iHDeNM7d/1E3bdgoNvDcpHcN75+R8pM5geXk
5KjUz9329SsL2hCRhCs1H/bvkqZqyqHANwSXQWfgIDxFoBHs2WbwFOt05mYyynZC6sTb9WJ2PxuJ
X0+3DJkHGigAR0HhbwxqHKi27sSt9gWZYHayzXKGcRaFA1QxPZybTfKEqwDtDsOpDrRo3ymS4Of0
mngAjv3sPfGy7Ur42pLnVGcCJq4csq2mPRZnH6ig8ZkSpXjiYdnc7zu/Ql5Bdoun96o+yefh72qu
DhlK8DGBaEK8nnQ8rUAwP8Fmg4D2lDw/FtojTuRO7bv8Tf9SlF6IdCllNaOXBNQnkUetJYeJTPdy
XvZwhy31Y/zWOrfsDw1+j7Nr2e8L4oeO+TcRj6lif8Jb0h0Z64gnrfGzW+TOr83gmgmvjGhj4zCJ
7Nx6ne/HO8VNhzlR/FRBK0CAd5TP6afUNgsI3sljCUtAsjboS7n4HHiIcG41RtPt/mc4T8FoHLk6
y65x8HgFkPGJBPcCmMeRS9DpPlZvfD4jfZX2G9+gD3OLOif9gylYqQUL1CK72DILY6dCg3bZM0eg
SpXPSojH1U1y2VJVc78aSz2n1GskHxA3wHbeXwTwIGZu/fSTuoRX645xUT7ZLNkCcSDdwQJhcZji
TfVOeyjTeMo1aIL4nLDR+/Png0hVRKDcpfzDAu2s955STfVRbNHgCtFOFL+hW8DF1Q93fwyBORcO
HFxheCmCMVpve0KIl8rPFC7z6ztK3dVHfM4vmPMdEWBwxJ/2wgmvJ31g6ZmjTXIPmW/YetrRpvPR
u1ye+hDt7d//gX8vn4BtdrHnd7dZdBMkFlzqrE+4PTjRuTxVt+oGteWuhtFkcyXAFUwIwGTeDFDr
i4anbf4s6hHd2yZIfY4gWwILlFLjdZUjPtiS4NClQiB33Ibih52BZeR1gJyH0vPE8TiQ91Qksu1o
CwrWgzsfMqzSb/Ov3vkomAAeVXY+Q6hjrqAlz3VkJ+UEUaM/I7jqA7fJPOlT/im2Bst5bn0ZiJ3K
TkR9Lp/s9NJb+JUek+0GMlLp+xnKQN2Wx63eBG6Bv70TLdgoPaWx10Nni87LJvnR4L+nXY3F9VNt
QF8VX+4rwmUdA0/ZlcT7s38Vb0zUn7tLWz7e4hT0DrDBYfFkzUDWQ3a0T2M30aiPbT/eDR/6tt4w
Df7EH9G7sFM2zS72BdQWbdMZfbbYbdWdGlqjhHon+SPeganGpBBfEMP7XZhcFicXpXMo7PnLqbfx
luLyAG+3xiduTnczpYBL6Dy89SaCJeB8U/e6DtMmGKka2fXORLYdkWYsmn1YYv1jk3+UhGisdRCA
fWQfUpeZb57qncBaSNIg4H0CE+5lqd6B9xDw8CgW4aM4qWO+g4biCpmT5fAO92PvyIovFaExXAwz
qKfLndJvckfPUNzE3Fo93WjqLk186RnugfMToIQthDtXDDSb2POyopZbvyo8UDuSv3DLFX813Hpv
j3c/tU51aHhB5FPNciO/t3WHUf6M6zEmzd50xpBhOsbNJw4gxVcDgw2W/PytkE3KinUQaK9j/4HP
ONYZRnyShnq7NDQRX9IF0x+HsVyE5kecdvaczwEkUuMjB25HvFe7KxY5Wq5qnXvihg4s2xVlqtnA
yAbxvn2p2aq3Cl2WX/K1hUyJShJpInJOJmzTKTpEoTW+qy6VhDsjhWVHCnO/PKbuginPJ2sb+wmB
tGTAk5ltpv/AnSvO+Ke1lk+40mATHjQzhbENgSoT78jKc7cn9CR+Gqe54emA282KqHEJQQmo65HF
47mDDPjc6Hvq8fhZg+OIR+9r2WHEADfLVO0ucyUtGDsQG2A/bwpTm+3K05ljbl+esVHrHGhRdVj7
6o/6I9QhYLOfKVBMwoi3+sg8N15BTm7Ezh43VExk03lwPItNdcUuniVoHfi39zjkum2/pVSS4UdP
nEsJGqmnB2uFU3VoHdk0VFK4R45+AUFBvCNPqAC7MpWgykvLjcxsleftrB4pqSw5MFFfeI7SpxjQ
4SF7N/6A+QFtM4+4sdrjNwzNf64Ha1/OloIsIseMPCW5+oarnR8FEo9dl27qC6EL5Udx2mBqR/uv
xpZqvZfYJZNjvGTbNPWZzw984jiXxr6qU6jFe80kItYPj63ojYNXg4vMTvOugt623rG+2RbgLsQf
Qd2jTouP5nsiOvg1iIRFsodrKMQv+PbO8gc7G/D6p8etmrxJ9sXqGRJokwVD5lJUEW8dAEhk2jgC
nSBto+gHpbs8hJdofsOQCIYSi0uO7fR7L9pEhK89FWZC8LtddY78vBzxP7F8w4LT6xFgPFDhQpll
u+yQ5WDMa0cKjcZ2YBcQCTFSSI5Oc4jWq8dQqm75RUAz/RhvH2gNTBvts2MnmE74fFX0Dxg/+OC5
JGZSONZhW5z1OzL9oRJd89QvWQ0qp3Tncg1fFFYzuQGWQ4HjswUFCybFINtSToN0JJxhf+wBeSMP
8mP+0P7vKMm2bvrwUQlqVD8DBZFXV7j4rEg+nnlN5Ii1p3JpjjRp4zFIDdY23OYwDvHLbJu1oVEA
zXMLnLiHv+QJE+vshVqICi0R3Jto06NDCmtClBU5q9QV6yDP/MjyHsK+hMGgeh2u6HFwXIdfaOHx
65ZoOxZOhnbWV31/TjelEUq+Lm1r1MfwOyEIYx/RXDo9j3PcoHK3pxyN8ks97TOcBqNutUd9LrLY
HUhIhAbkJkLwBZw7O83PPc3MGzdgQbOI6ABOSZaxLzfZCUmLByyjO71k2iW7O+ug+mEapxYYlbhl
y0YWvlY/p3eYstZnLaAOR77DriRrzg8ybErlPRB1PYG/ofm1V2P2coJY9FipfD9+WGwgMVEJnpB9
QJ2GlToPVBQPiJeFG+Y5hX+3Qr22y9cWbf/7dyTYxO5OsQLiNqiQcdCsOblpK/U2phbCVkTAxFq3
5OcZ3Y4r2wP7k90fmTeYbdPC9gED2sSvDfVwn7ijvxQh9SsHJayn+CP76Pfv9aay3+tvJZxfvxYy
MXQ3nf67VlnBbYwEyfcTFqbHgZvwahDTMEQh5fE17YlcNkST4ZzWtkCNncos6d2HcMGad77oXKQP
QLnHWffSL8Iuw1HYxoz9FakKwc0zFlTkeD7HV9bS0m2gCYH0YRDPbdCNpEZ0k+giE6XyWB6LQ7bl
hOz+AvGK4gFUf3/deKm6f6aCz3JDppdty2NZh9Pz/D0gbdeuIrx2LIaIWWkUIxjVDSJL7+CShNoD
ygUl1iaHmhfaCy6rKxeUqgTP0AFTN4m5z+jnnu5ug3wMG8l8YW7xTWTusGxYxqrzEDDhMo6vwQyT
NWtfXpi8zMjcp1dOvYA1fWYNsmXCpylEuYEm+EZCq3gdZY8fgPnf+DdAujFQJ3WLbQO6xqcW9Ve8
SWemO9+CX9V46lGL/YbTVvwk5+Js7KoA7Du82MPv8cTjMf0Csbm3fLa96kCQX9dhfoyGY5m+Lca2
k31OKraRYMDgCTWAihICYfHaMB1uCgGV9Zr+ISc3fAlOYCj/UGASPjMvKr6M2h3OMsbl6wJZ+she
cR/K+cTQ6nF0sqVXwkvd6d8UfIIpF/hHoJNfCyo1R2olGaJ49pL4ZeOJRLRcHNx+MEb7onCUQC2E
xYvji4LsJYkLmGHwShDsRRulsjc8jpg1MeufYGcHgibNuv4Yox978g1jTpL2UfGq0jXfqgDDA4yZ
ITPQIUZN6YjWb1L8RSP6lS/HE8FiRLMdNyssJO1RhnTvsSdeBR8eDCH8ou37U4xN2vP0lKNiv4na
u000Cx+uikLxTaf2oZ+AuHc/DKBNFHAOsoPlAEvW4MgYOrjZR7tvcbO+4jYmfGEqlWIxC3ABcU/f
OqHAiXt4ROWlceO9XvqvzZcWTPvpet9Fr+1tYsMk6cS3EEFm076fcX5xLq3xikMKft4fwCpbm3Ki
XfgummYjIYQLkDpz2ewhC2Qf0d/xUll7XCglENyofCcXJP0a3WUmVvo1sYBZUrXf1+Of6YP9jK95
LwKNWKh/e8U5oKf5Qb2JnE0V/tYdTVUne88v18pR4n13JhoZ3pGDHirQ7Luewmthl1UI4oIyI05E
DtWB7ufR2XeHOQsvG5Fg8UfZBdYzsfkOQU3ySxxBBmqY8pv8lvrcSDF7ip8eE/xN/yHvMjq6yx6o
iOyTTLA9lxdigeJdfgRXg24YI7VxqIBQwKDSwzqNQAp1kLXY8ZO2Qe7nbneAjMurorwTGEMz0ifO
0h3EhVqzl+67DNxbWBi3OvIm9QTxoH6l5lsboGEQ4yLY73bFi4mUUPvMXT/Ara4xBEHmrzxaLZFA
/lmxETTU4NK4tmvebezFxx8qdKW+FY19VPra8sl/VGQsIDjrP08KNgXYJk71DanuGQm4NQ7Vk9No
K2FdhdfVsuH+jUnRKOz4DsQ3hyD6Wx4Z9V/URiw1wNwBtqcB0tJlQduT46/1EVsfwwihBxbWyOWD
OtRudiaGdGRXoInfqNMRwpfUPIh4yZYoWNZbIXI2XGhEtJtb1FM+d/rX/pV/1opbqL1C4CifKyrO
kebob4MQknghN2tjHpQFo+SQvb2OLD9I/RGGsWocyTTM8kOEzM5WZWIZO7hzfmBF5WsoX5O1MZnv
rOqEv4nfhqmf1sh4udb0wod9klzCaAPCMxzxNF8LuvJOW712PZLPV+GJbahyWVR1ECc0fgiigM3G
YUHVJpCzJ9yk29GfkedkPHNE3cRCSiMMzvSaRbMjgg5LqGGY3u8KWBxYbi/k6vWlIKvR06f5k6s1
vhJrsayhIou/xjr6WPSIS6M3NOi/SF2Ii6nlskAiUlD7RiinOxKL3Q/qkNFbol4IMVOKfvSEOvqP
n6xu859CCkbeow/UUSaaTof6QaJMUYOp9UTUnm+6+PCAljuFErv0K/Zk8yfEBcFRakozaJZmwYbU
3p4TsCIBNIzxVZyYaWcgFYZlp1eRNiVYe5x9TU944iInYGapFaoYb3rDYbqp3mOL8CVxNSppvvLZ
X8CS7Sl4NFRrCEDNN6L7nLow3lCiTSpESCFRsyJG0LkHL2BKW1AdHsGIpIRSehxATdmI7vzNLbSL
7Ex3KLmr22nCvJYaDGEJyIh0BC3qVj+T9lqSQym3eJtu/ggXaqIsGUF231JS4rC4QWDfp5+Ycs5f
lU2xeQR0JOCiE1ZNacAVBZiSkSJlW5Kk6O0xHZTX8ph57G1vXDYxfY2Is8i/TSo0GcQxVxA/8QJ7
S96zeMPSwNEUt/mTT2JZ0UjYRZsdfhqOOeipq05S65iVb1Z7DJfkncwC936/TE8JVhJUHF+ilCTB
iw5pdjS0gA9DjJZVC0MCtiXKUiFqTy90krXHvnGmlzuDkPfX8R6rp/4zix3rMu+YyBSrQYI9mQcG
OJUm9K48XLVa2VvpRW2AgRXFHhL1NR0BuzF5lmmnFi2lQMxetPa1eAS02miGkr9mV95LYachuMg8
WfO579yNUaO55M2UhEirG7BYJ7TQ+IG/mwaXAD2ElkEmMXGZ2oCPQq4NLlOlYW5KzbW08EX824OO
ecBMBNCypdY+6++l5etxiFQBkXOnYEX3KrD0c8zo05ctjnXwn4NZfKyDJ1kzD5ZsUmvAL0AkGJUl
vV+P+7Cq+2PqR9rm3QXAzS5be34hMFGRdKFYUYUcPcfKJ/ODIjGeqadzdxsKpOhoMSJrv1dufCEr
GdejZkmZr/y2aH/lWFACQ424dUi5qps4wzy7phh0qWNIY71iet+/6/mbizpMb/w537OmKy4Xuic9
h7e047JyRpxXTbgzckdcQQk5JIl+PS0wfr0Ar1n7OcZ4Yi/kinO9VFR0LD8VXXNZwyD0SzTXMIE0
UOwhL665i5Qo3xmdfKY+n9n3otUQ8Q9njbkCs+uFsj9POHwq6/0ajsAvgwFZYdzFrr2WWaWaDXc9
TVKUah0l3DPOlWwwytbIkZvKPs9VlTloChoIlzLj6XgDbanRP3b70eGsGFsY5FpQjTBIZEdnlZN9
hlKkscKdhe6Su7Qo31Eg4Yy+UPK33sYqFIW/KmX7gxkjDbfu29RJKFWiz70OWtPTpT+MFZ5ScpW1
9bP/+Wa+weo3HIJKWg3SDa4V/XGX9KTGcJ2BOnkcKOeKYgOJLJ861xsuP1/Pxl9eHsuWy8rf0xlf
b2iMM5THuaNAw23kdBj0isdRMYn4DW/hdsD2v9MaXk+bs0V8k0ND2ZlLxyXgGBEz4PyX2uXjOHP+
iONlEKw3qQa26ZYg2+z1BpKDQgpb2zfio9ujFSTTv2PvIUqi0OKYg/s4TO988XihSyCQMfl8L6fD
f0t34QN1yjzaE7eHunBG1qyqF0M7Mis0dcOUL5Rdr20GugIaVAmawKIL/o2byIetEwN/XSaD5g4N
zbqrsVPJf0yfG8sE4Tt4I7edM+Q0MW1AklQPmnMsh+iSNIu3FOdmVeCkfwAMlOgXhiRT2fm1wsZI
GDlhh6hQuur5juKJkFFMuDDm+fII1LMAlNN7GCcMA7GWrowT54PWJrmNgljNntvAe5G+XcciwBTK
z/I6pFboKxV3wh3GKrDO2/SDSTO4Ua4yR8H7uA0S8oUaBFD4B3ZrYIXsW8qNP7iL+8na069jfHAr
5xF38KCRkA106bnfcX1MoMG6fE7hWTvEHKHvkfZxVBz2sqexwbTIaqcfdgyy/jQ80yCNsWZjLqJn
f82BeM5cYw+ZZAaRFAe02GCYWD6cdAVltzLg6JjH2t0jckRNsEs9ES/WQnKMcvO8WC7LiTWcR/Rp
gYl1EMrzTaEegLSJsm9CbZIPPR+/+I8yqMQNrXFL8UCMZZKHTaiovXKPOcwxujL3jO7CU053RXDV
WH6ExOWRhEQZ1ERkIhi3tLnWCxvvLCA6MlYXQMIZvJvfy2/j7422r2IzJs3mps6bf64wa6nQh2Aq
uT4Ih5ALQ42eEM9/mTdg3Tizh+BxS5iLXB+tC5hw5dp1ctqT+kINj6uBkRpaJohkMwrBFBiyKwse
F6zswnvhc+u4UHStlTtirH4O4JMLywrEcxy910SqhHPucNX5+6xEYwGiG4HGOjiYkJ1d17ZPTe6b
8+O+Miwj+nbqWp+c8p312ZwjzonEicGYbLmwpHkcEue/AoIMwEXOXfciivkIQ625KfjIRN22xW3B
JAXgA4NgpJSJKI6DrTnVcy0KVKqcZGWQgOliebMVGC0lNXsYHzYaLE7A6ulgy1rIYIGeE/0PkxGv
xi9QqsXzOl4Fh08ezc0Dh7/yneyBQUaCSw6skrVV0zWzEATaizOEN+FVBOP5O+1M1dfH9UorXAHF
pspXnNkzCS2UDigc+tQ0xlA0DboGRAWqXKyXrkpHynK0lzu5A2s58C46jKCn3AeT4rEblTOQ/uZK
nQ0kh2XuJAE1rpIK0dnII7TP16WQ00dUSJBd7BbzUzugfbjnBW51g3pVQ1LhWjTOwbA8RS9cUVE+
gOxKqdzLiF14FWuIjABRqGvwH8LW/FzHtXLmXlJoRfSspe3ZJMidUSkkZMt9ZtbQ+QAuqeSyApWU
SYFzFdZ63R5oh7IOy7LF6k+K3zwZ4PtlpB2ciB75GGpqUPRuFnssz5W6ZRhyFmMckEALBOpM0NZL
SUreSXebdGPdn/oYADjCLkwer8cdKg6ZaSAyzXRTTR/CF4gVljH1p9kKCGeaz0XldVxTwhvrj9Hi
nOOCQVxH0rABWY6nl0aQcrAEt+PyLDDTnujswdMc77tH6Wrjn7G/rl0vSgl3754QI0AYhjNPIf2Z
xZRxzVxE/kn9oIxg0aYJ6iZkYHIrGLIg/ilJlfhmPzEDEX1l0PMyU6SMb2xGZoXp1NrEm0zIdZQg
103mcd90Z+GT5yYyPYkT3686p1BvuGvs5GjyCuZWyJ4hARaP9Sx4Z1U769OVIcbqGpT3HapW3IHZ
CtdImnmPV1/7RkWErzc6l5nHJ9NxYt/O2U6dSmY00vR/rAvIumfnVNI2rCQAlBe0aUufYTNoZ6Yl
4PSoQ+8LsVW/HrdYg0VonSUeOq0MeHogkYLaJcgeFjvsebx7+jxzQoAdmBVC5y4Imq2aglu4JfYy
csPAwAw7RQvjKRQevkjpPIaneubuIBxfjzt1CSnkcLmF8hwRcbGw/C5GTNb6lL8xZphSHBkr0YLT
B0fwu5yzGLFycItiMRDzDTeNlacAtKLDcaW9BFDL7T4AhLBAsd8J2oa3Dwg42Trxcu4UYNYKp5KO
LGNDcmhNcMbE5m6M2lfN2FljH/Y+imU85RoSnDFbRBxVsxMdHM2ibL82Gbit/FURQ8wBM36wJDY7
KDnpjNWd+iKAJdM+13hvpevZahawhOQL8sQmAOE0ozo8Mvrx9xBXpdmQelqufDyDCaAlQyTG2Rtf
LPInaqMk6+Sr6/YN8oTyJ8ii3NFWmEHfgfrbgLSgmMzm3FJhiojIW2SmcTDGL6oATqriamKJLB6/
wjBxo1dbpcGfi5GLRgyKtXSLRk1HFqtkgW2apdtCwpVBCadESPr0tJh5ClOoN7aaSrFJSfFYwUWO
eq6YBLWunnEqVrbSUClbq5GAkaWAqEoVhVRRfU97aBTo6MrbTGBMIaO2gW9Lo1uA1IK2Zen9qy0U
Q3lET1KWmUmrm/YosojPFoUzZCSm7aPNjnWiCz4yGIvfTept0ifI+1FnQKxAmRAXDMUb79dGNUmk
VtGfX1kgY9G+2yL+mCI2mVphd74vRTAYXkpcA1McajWgaXvqLazNDekym0hy6v8rKBTpKC5EmXn8
fanNFOyrFPHy+9FFkT3CmcpNudKCSnnut9i14VnQJFyyYdwnMjDR7H8f5HgBJPn7vIeGukXw3HSk
honbqv+/OI/SBZpWsZVMj4ZwQ3z+9w2pnn6ZDx2R/lX56PehRQknRyHjf57//jR2DL8Ce+BHB4oy
MbRVBWP98R8pJKGq06Asl53QgOzEn/2Bi9aMVIuBtgbwXbzaEQf4z9GaAojQtsl6JJTWH39P4Z8/
XP8aZCe/+ffFOos2Y0sO1nfUeloDJOTvN/8+/MoxZb+H8/vj74ta3bxaIp3EWYGtFBdiQ17JTocR
338epvXpf732+9vf1+QBT+hUTwJkJPeFkWMtPyKyaCwNpkgpidw9FlgBmpdWlDtUUaD09vQ35Lib
XBRRMApFmIWYFaY7BgS5UQWdUN8mKjMLYDHNXMvbKZWBcv7b5WJL5hd9xlqWExE02yqy8KbDu9hV
FjBtKSW01BgBEIxlfCwRKR8U1FmleiXS3SHz5rUJYx0tY5SmwPFj47rKE5i28JhOdc+GPIqaM5R5
Dab5QUqUP7XzyibE49LtRnMJrdn8LLoLHHd091qpvKK9JCSk62JSTP5K6Q80uaYRQpFEbfUzaqOn
RnysTkAAX5sJz/SZ8OQB5jDQWuTrLAhapATU56qHv/pKe4nKloZQ0XMHrrKmamVmeXSoV9HDcSMm
kkITrkWZbh7oGprkWmi7h10+UYeqVc+C3OcVM1c6fvhd2fduO5QA9ox9FuNc9ciab/Qj2aBjwiCd
altc00xPhYxuPZsQotqGQ1cBx46UrFCgK7OgGYRIRsFFHU13GqmPWujs1hOIkEIiw0BR7aUS+w14
+kSfaNCm5M+VYSQbROBB4VBlNikQ6lMW0SYa3seKi9Y2aAsk+otikTuUM9GmaK2umHi9FjDa5nf4
gRiLGCOIfzzklfuf5hEJJJarMOtQqUFepZ8WFSBNyrRwVrAVQqMR/lBJA2agWIVHLW5U1HbEZJnA
tKUxlKahPBSNfJHXrAsqxMakhAjUCwatAfLIOs4W5ljtKBiBeJ/eqoEjFoQMUKBg7od+1p5E9i5j
uG8xyF4I7AF71vfszeiJRkXt00otbR8PbHAFnj1IOsSvkk5mCI552AjyYzeg74eGX1nuLEz9dqLY
AmfDoD2X1vBeqiIvnkqI5/nfCdPGPSrsyqFEIx86OggpGr1QUJadZGh/GlkBSjAKQT0kFRPIhNse
5HIcn6fy2Cm69ZqsJUTNsybF3CEMsEkTnISHWsO9tK52mtCutn1TmDX9ux5rOERMDVgVJq/TCMZ5
kBL2veSRuHlsJusgIs9JjJFqjvFd1stkLxPctlRVvxuBcC4uFFRUiEeEsSydVbPNU4uu3AyJuLtj
IreZQNKiglWAVJog76XDW4ZBY4DmSeanEvvvQ/02YNOHUwuxD9rHkzJm8lbJlm1c5UT/j+hDU3To
HNl06MYYI7hr0Rj+qErWvq2bPXyafgdvZZdH0l/l0UGgqSmcsQXQawCQ1Gs7TZPSAN9sROhgHhUS
Xm/Lc69Dnu26Vt6WgCOg+W3w4AbFJj9IkmokVdpc7xB5KwacSbRvsaiKAJHlIEIN2VPa7ja15fuE
gYUyDlKwKPnTOtJh6qIAg+CJvDfuj08zqxMXm0XPvEN5m6CooOAUzMTfqhUKihROSQ2lWYdqU1pg
PZACxcyXfcTqx8RdIsjeE1nxCloEBmI0MGAbzdgIA/GWJlci5ubGtqhHNhYjerjZcMfvKe42kigs
m0kpH2f1fkcwVtsxRIrPPJIPmE05co8qjlSQxw3Q3PSJztrUUTa8t29qN4eq2QvIawHTEFaCZI2d
ga+Y3e0h5vNGEZV9w62h5Aj6O75bzmNQfrSJ/AbG1URNgKhIkh5PM/3daVWEtBJtOWqq8tpaUkfl
Y0lQfVCICfFottpHT04ICUuvM/Bm7Tivqt3gBu90kQUfIqyCJio0HbHRLw/4r9tHrE5BEmHq95DL
crugt6jn1X5IauU8NOk1wp8If4gu28jpTY8r8WnVxrTiRdnJ9LP0LJGv/WOkqQMUq8N5ZjcZ75hV
f6NNmYTFlPxF4MwGon6/VW4M5XRTme9Csox7q64O0appnEI6hj0gfuQrRAJlQ8yx63Yv1jUW79L9
pdRH8jw6GY9cOkjCwrJpjpMvZMbdk4r6hVHq1IhOH/SiJz0fJ+JmS8u9pBPoAsbaRRVaFKo13YNS
+pPO0T7tZAU4Lb7mS03YiaJpv8/JdvOMtkuj0gYyM0lHLGS89qncbWIYOjQe1hIJ3GG8vZNDkjW+
ahR/O0QcA4j9ESR1SKDTtOkwCEfZWX7ti3jy7qo2B9NY635hjJtGe7DVqrLuaxPpkdGqfiHmL9Ko
gNHoHmfBiGmKYR7tFWbhWlWFY4ps9Xt5VohtWVoGdZT9SZSHvVwXp2la3uaqP7ar1ruVzUqIJMce
Pe0Yg5E7ZiX6dMGvrkOJD2dbqQqwb0DovI8N3A+0klLnA4iLoMCMlqONPI85qYXQbnsNQlKnU1Ro
ejm/Qv85oieyx7/xSUDDzjOWAhYEAX1TNw07Kth5KaWCkgrld5lWHs5RHvG7+oEpNoU6s3vGSIRS
Of4/CRF6WMTAOvT7sBdwNZegIcclvrmCaJYAuF2h6tKwHrubhf4yAAWqipJOsrXE5leyEG1W5gBU
RqdO1crxRhcpaWaloW36yXtgEjyTHEojUJP+DtK06qnNmQ1zRpSGQDUqUObpeID1OGflX4j79sC1
+KiXP02LWGm8Oi+V4/9j7zx2nFezLPtETNCbKSWKMpQPqwkRlt57Pn0vRqIqswvVbt7AxX/DydF8
5py91+bz6zhe5tmKjlN4NrUMbUP3PqkjYtaJ3YB8mOb40Fb16AFLEtENfweazsI8qNuXULgNGnr0
xGqqjR/339Gk+neLzpJIyiE4AdM8BkH/FTSG7wo7BXx0VdK6lduRMgBUxSpjSZ9I0HfqTL1qSfMl
tfCEZJYblUkRvDbnt8hHiFHhEi6nidv4YTSNowZz62hST7tZ8pmC5gS04HFSotDrSlqoJoz7QbJo
EBpsctiGt0suyJyEymosihCrpPFeR9ZukDtizCRyJkDGFQtRonQH7lOn9H2NAMf0MEpzi9t8qTGJ
xX20omIXo4Ob0pEPKWPw1SjQK5ZKe7BR8D+TTFdXHsHZ89mIuuoImICy/sSChQoBQaQQ/MfyrEit
7iUWrdcRI04SgnQfYlDtk5x8mgXBj7XfoQ6KE1KINEqukKfpUonFdjDWobxmj6QdpFFoNiR8vCp6
cp67QT9Kaf2CbZ150kS9GWNIl2WGnJFEwxXUxQvhBfEBUASqJlkhcDekzykO5VqXrlTM2jQj+bOt
MjAB+TFXm5gKOMkWgw69MQ2aPXEF1UuDbHFT0l+H7gDCuaZ8oS4IqJQFXS/Spa+knNJwreaY9yDQ
x+R/NCAE1zi6AMiRPaRa1qWpxGjbxRACWXxTOTOa/omtaek22LCRA/MtYWytkyYaUVzI3UK1PgyY
jClaSo9arc5ZoVgooOZ2tdw8ejI5bB45uJquLppclqRCtsn1cdqoba3hx2YZITAypR1pALDtWVyq
j4K1r6Nk4k9W5/TsxQFi4VCHB/IUDYubtASh5wwKF7hPuzYdOmnn9xB1lSLD78YwmQ84LRQTryxB
koqYmsCQqewWcrEtosWGgOAzl+Dpjf58EsVe2srAIbbsp5VhXlYFSNeTQNyM6oycEUEYG+q9lNTJ
tYsIYA87muvJYossCgIHZkJvPNFPXCkDSNRUkQ8acdzpA/Yj0+jY9EFDwJfXQ3RPEmpS8HFVaVZY
nrimkgIilqfgxdR69KZJjneskN6Ct9TAgh+zqF/rxpx4DQkqmOBy5jxZ9E+TkSx+AdonUM6eRZG6
iK5K0qU0McOqLG1sNchmZ2xMnPIKLAjVCDbIAAlO9+ccplxxwMf4U01GtLfmgjiBsXl0ermbBaD6
WZsOm7mQ9n6NctsySKStKaPlAR9WNINzq3Bym5nxWZzZGGoi9WpTREY2oc0QYlHbFHnzJgjRxNTb
W6xZgOjXE3J0dhGUnIBwJ+3c7mf8L017EuQ+OJpifJbVQXhiu6swd37NdQO7ujn0ekTFxqTX2Am3
Ijd2fs5Gwejoaoo+03fa0kXPjROboXWeKF9DEurommHGxSrQbCyv6Lfat94fXyg7kEyTmIxyWrMt
DBLNBqCYnt8pAw2JdJfAOd4bZc3YUoX7hk6/UIu+m1QEhKUppxNLM6FZWW63w8JNM8R+PzUKwkm4
3l3H0jknJWCQFNwn0pDtDLJmLurQ73rKI33gRyQOkWukWhW5w6bBcBor8zrWYAyyTmO5rQvfkMri
gylFb2PEtCqG3I1cLdzQLGGxD4EHq0FUNsheG4lhdNID3S4D1eQP6vdCGRSnneqHOGg1TcWIW7Qk
dCCc36RIfA5jWoVzT1vetAYf+T+tfn8iBEnIq0cYVZKjjAvlE615UyL/Dyu6H2HYs+3KktMYKXfB
GHpXBL9I3wNi6ecQIL+ewhKphqCDXVXq1KlDcieml3mesJBZFIC7IjvlTfM8h/lWIL3wnmqvTd9/
jbGFiDZkK1lS5ljzdktbpnYrNxDVxwx3CAoSqRjRK5j73iTUpvYUSXzUM0iGjBgwA9oAIQ+6ifa2
vzVW1l8TcfhRBmwkpoYrpI8sMhiMJLlrUfqmDy9lUWjfs3rPo+QKQbnadflMG4hsDprOdIIai3Jr
oh5HJiSHatRvT+j8trXo5cGtISYuJ5kQglJCZRFFI/yWD2GmswBD1uknvGcCGj5HSggbC/sNoEOU
kjnje9lHX1GRfpdGQCosPI5a8jsvR0vZM6sas/ltNaLk6AsaJGrnl4/OlMaT2AkOcU2IBEF3uhV5
fxUoyZTAeanut0aSsacZ2k3OCL7qpNHre0KT5EBhwR8e54xoZas3aF2U83aErrEapwnbQQc4ItJ3
mbzUXBZj4lBTxJjakoJ4V63DYWYxJZdnPL60Liru3bBS33LL+lEyAfZf13wScIMAKfJLd5r1s5JK
VKRjY9MIrIoM9naliZVGFXADdnmFRR/B+KhCArHwbXHWuX3UcN2MBlqPhGCrsf/L1cAqICSTf+qt
8juiTdm22a/mDwEKeTyoEJYFRhrfEj+EDDkROOvJmVL6yBHNOEHV6dLUn6BYQX6am6mpil2tFgyv
Kls5vw9fO/LRxn6ez6l2sTKcxkknQJTP+xztIlAlQWDF3FBLt3gOIW2ubVKHm3BoOvv/g97+0uv/
z6A3gub/N7n3u/w7+sj/59x7Ysp4zH9w3tR/GJaqaCR7QrNW9SXc/j9y781/iJZoqKoomZr2z1/9
B+pN+oehWYYoUg2RVF011X+h3ox/GPzCAh5nmZasGeb/C+qNFSRPVRbpFBT5QqXTQL0pksnTWWRN
sj6VeYP/jnrr5CaM5nAUQLw5s9q5qU6QpRBH2Zk86cQGSLdKWUCcmpg1oB5TM1YnGhBEwl1TNZbX
yqi67G0GZACkYgot6/JuSN2M6hcb3I+2yeAiJfInKMhprebStdZldd8n0UdlkFc9DCHqSSaTA9HX
9AGzDj1phpJp0NEVcH8CeKdJWjEc79rxre2Ap4j46MpO6QlvC/aRKRMjSmy1TXm1s5Ws8GDKchtM
vddPVoJvBBVfaopHDXgefVWEi1UVf05yC5tORUrdjD6ITybvsu1uQg1n1lIb24hYHPkZErtu4v5X
FOLl5I5snxAMkWY8CijMmylDbV/WKYxP1eZP8OAFgysEyBi7XsKJ1zh1XWCCUPNvTdfe4zRbUXAv
yfMof3tq4NKGNkt66AqqRdz31loOKZ/FmeEy78YrXaBt6gcqh3ikbdtLFHHwGaQU2CBq40kuymwn
9h9hZ/0kCLErUrayFMlnLp3FIJXditFhVofqRavAZJaQPtM2hF9Ado4ad17d9Thio/CS1SoimUL9
DNSwhYSrgx5L9GpbBOJduGck1GJFgkilZCWiqrzbm6HkUAKxTpY/iteq+43bsyXLwesAHWSdDXhk
FEP+IoPH2A96t6ILxbBpRcQ1w1PIZuM2RXT3pkzVz1V6TWA0Gb1EbmiSMqbNuNAaOCq7rBVuAlDX
VVUk33pF97yfUUZYGp3/WBgCNzKyW9Fj9gklaUY9wQY1BodEJK1ybUwkpFCOmCbL9MsvrHQfG6UL
A4fAj2EAtGQIzTYyhecIPIqV18o1DPEpdH0GM2QKctZyvOmcpnjzUoyFvpPxqFBvkNZKMTQ7grZo
jeulJ421YzU+NX2FZOsRzY2sTcNhEofgRGnNckAMdxgo9ftAPPEr0+OEv8xMg25dpgW8WxEaRh+o
YHLbtF3PYbmaWYhTbJ0QzHbDthWil6Qs7s1c5lThsabKTbMRUgMnkwgFT7cmGKlJToIcqYuaivRZ
ETpgFiqWhnA+6drDGNTxqUMTZ/nMnjOxe7sYNDJcaHE9yYLbMMmD1avOBiXe1Zjjqe4A2q9kw/Ck
ItmAitFASKRLeE0WepHYfESzzhw1Yd8aYog23UOO2fZP6DrMJRMqacubYAaal1ZXY4jNUxKj0Ypj
AlG0XiSzzfhJgijeDVm/9mc2F5JqYJlsg08BMX/STKFrzdkX/LpTqAiTC1t2K3O+kUOGjDTwfhSN
PZlICyBHb5qUYA4kWrCKFOvsVlXq7cNE1bnTL1MuYvVVC4INiGfcDNFqaOnUAql8i6fqQHIcbjh0
QZ05f+UpPOCo049BXCKWHEuUmEF77bTuJxEDa0XUD4oQoN6GJowYUNlht7RPUqCdt+qocLjUFiZB
n5OEMCtA+KlHyc0pIAY8DyaS3PqAdT89ggyAgOGjkCqA3RnlsnvQAtOhLL/t2/goKCDGFL0E3EKC
hCTiBC6lAsFaJhqrbvAkro7dmI9bRO1YogKiwOMcOkVuTKveZPHfQQwEGnlUU4b2iIQvu2VD20vK
TSwNknQ6n9ZbdhiE11TuIkAVyaugUj1iedKvAP6jQU9gJlpVwPAH5zLBu2mNNJrENmeM0PGcidZb
OIyak0s43Wa5N12WqB9BJZ/6KGSBmRRwM0sDzYpGflgC6mKIfqSiGK6WlQNQm82nrBd8Upda814g
vQ9oablKEVz8ubuN5LrinAfIJdXtAN29tiWWZ0jUY9ZmFFQs8zeQIvREcvdcQt29atGP2Y6ELmc0
SQatcmJh1NxY7d7mDPnzrL9RXT8WYnqjCHVrxepbNYnrivqs3RiD6fkpU140dS15PmcJhq4pEZ4e
lCNrfKHskU2OuPM7N5hFOgi0Q0rxNDQRobGS8ZyH0nw0pWZC1YdYQ6nec1Gloi4JnpJYAjT/+WOs
4tKdpfBHmYvRi41fdkqgN6xdLkwVAghlN5WSk8dSdzWUFMfhfFb8eL6pPmOonPhON3YyRyGetvUM
HLNqIjAAg3aOrUmzQT8je0xxds810MOG8kqgdqsRN24AslMWRPFM/pKtjBrlorSjeNgJhCiKc+U1
JukFah7vkzJ50Q1xOFnEfAclFVCtHMtbNrJUTkzcbyqjAZ0uGi6Bdqyr/DrIIbLzhrVuR5Xazmsh
BbJU/pRWLnp1IjP6RySVyDo+71onKwmngJnJ8ZFeOIwRU+5craPukMLEieHLbXRNAbHuW8VBEYfP
WaEHFlfCi6LXTqdanyQ2j05bmZprxDLduEzFNVDkF0HT9yCtaX9b83fSd58EsqmI2/EtV8TyHRiU
wJwrzONZeMhN7T7F1rgmog9ZKR2tFRnakFfa6klMWOKwZodcQlpjKaGrIXIBP14+P1Xl4oBt00uZ
MRcKU7O0UkU84tJTWFroVSaGs7Yc42O9MOx0Qd+NdYYaJQ6JE04alXoqUKFR+pVHIovNUj8arbgN
KKsSvUnbcUaMnGRM0NXWmqVpmygBxcdSZ/WliIYbd0ykQZhgdG9N+s05TbzprakhbbY6PMiIVGON
XmrG+unAhv8SUM/ERNyrpxb02s7o5Q+/olOlG51xDHoxtNVGkFzNQAcnqu23FGijV9GKIC01Q13F
J4mfisoiKKKov0caoeSdFs+6Wj3aUqE51zCNBKqiY00n6qtN71Fb4xlUycCgRVgK2Ss7dRUFMgy8
KcX80+cqVTJ600k5Co4szJ9RA6tQivNTXWjoejV8K1KkvsitJNNNwcSebnqrfikvoi+4hZkhYQJ9
tobEQQJRCwwn7lOnC2AViMX8FQ40fmRWevhiO+R8mEpLI2OEJ5Z2KJPKLSc8QtksvQtdS8B4VjOw
JQHqphRTxUSd14qmFTdKRcIV45qEq7EQSjwyvQhnE/cq+bo2U0S36wmeXem5zEgrAu8RWIMUc/xi
KhXkj+wYCtY9Slpq1hFxlTo5Qmo1wKhpDllszvt2irCakLSTjWwqLUoQDPQjODZ0MMPGTM1NL5HG
mgsx4fW0uHE8sAo0wKS0iHZ2rX8Mi6w8JapIMQR41cQq39YyVGyxCpz54Ida5Y6CuE+M/C4bKF3G
3MRtq9QIQ4yJFC1LFoGNlvDJnRH3aiZIBQ2tGjlW5z9FavgU+RQRpr7u6ckmCHZMcr6dtsDAavpR
t9eXf7QCFQy5c0g2/r7/+4c1trRL6psyWBDUatUssUkymPLYGKkpn1coIlprmjoiXxvgoP/9Oo9a
caN14rnq1HLPLFLt/776777973429jJJLwkaub/HpnVaIwTWy9X/8ln+/s6vJHz2+tilKMQJsfvX
X2tEDKGLXN7N3z8ta/h1aKbIz/71m3/78u+P/p6TJBFyacyatul/PloAzmkHQSFTjmIx9c/n/b/9
lFIAvUUrsflwCzymSgcs8p9H6Z+f4O+pkhKvb6YI1j9f+O9nRU3YsW8Qkv3HY7NoZ1VtoWz/oGtG
rWCo+/tFsVwBf181KTV89FaEUi+ctr9fINWYV8ZylaUqEGOpbZfCOaG7uK+SmNMsj8X+7x8/zmGP
JWC2yRfbL0Pdv/3z9zNLGcMltptsgTye3ZbgXHnhxXVClYMgwdLUhjSFGkMmuk3Mq3CTZumzvJzQ
MOMKbRfAm7VktIkL5e3vq//yM1U1MRv1nTsZrFsOcqXlLkjrvTqlrAC1EhzFEi+nL/eOrC0MOLFm
9xvmmMNDnNt9FGECLoIevSmv869/puUVC+rZ//azQqf2jvyMcjypeMISMxfMvYCFN/H+kuf+9fO+
H63NVMg4igmW64ySHTfVrdXfg6xQvxGxhAdRU2HZBkFF/f3vN4oBl03u6+3fGy6XY/331X/5Vp6m
bjOrB65o70/2t7yDtCGx5U/D9S/h1r/EXSFkdNsMUdfrzVTt60Wu9qdB+/v2nz/jusMzYLvJ7jJt
5v0FFMUlrrnQkIGqm1fRst2UzkcT3gio3SQeufHH13Gf28Fu2lTrZo1fB9SqsR26VaxtLvP+ddi4
NGdsnV61U6JXiz3LdzDV+XeyVfaZl5or17/XjnYFaLjxQAqvYCqs6Ca5875ZI6Rz3pcX8xicQY9c
knr9GpsrbwFLvebG+tUUNvp5+uIH3ZoXhDNw1yhzFN+kLwnJnRvbzbxX/96mlA8gZnXwkVZA+Xas
gq+8N6yAvLjLc3Nt/1Itxwcs7ecVkRp2P6zpRxX1urTu2QxdmmNByZJPN7xF1VElUQ06ZuY286XQ
vjg8E/SAmQQJ7Y2cmJGu/zm3BtyViP6JEW8g6zrosUSyzDr4+o41nav5otM/AJw07+gSssg58dr+
MW0DJ2WlPlyGDadEwhdLwzv20mSL0LT/hR1HzcKADRiuRDzWA/RON/E6k0q4DWqtnugO2HixmRQQ
sPGxZvojyqqziFV1+IJvLXVTzjuAY2NIhcBuM0c9h4hnhwNtyKyAj4NSZaVbR5MN8xedPJLaqQLJ
+lZ69L7DT7VyVQ54wdZ1ch9a6AXQvBtiWzZGfmLxv7zYeJLobBHQ8zarG8aPpFvx6lB9BX0d7fQA
4xTp52vxPDOvHWljWxFGSJYbHZndjo50hHo1/Trzbp6JYjTPqX9hxnL4n/pKLrfLeCdfF6oRnbp0
Pbdu8jJNANGUM+akcgWWke7GLT/K0qo/hnuivmwIVzb+bshPKADNTxGQEyp3GkZu+CleUrA3w7on
g2mVPzg62fTi3xgVbUvGgv7ROfMmfOrXUbKaPrfNk7hxRkZWDxZEfWyX4vhPWWDK2BGlB+gn/cyz
YzygdkheUMrVyBmS6ijeOhtA25oUoV8fKOBa43zNq1N5DDFxn/LntPSE3a/KjVMN7/1uBJAhbw3o
QORBYn72AQiNXNF9iPCLqPNMURDV2lq6V37HX4V3bhde/LFEjGrCRjR29GvWsdPdoTTCql7VL1K8
M1s3U1YlPld60i96ebUWMWv5JGVuUF2b/J2Ht+TdycvxIEWaKK16zVmX2GMD+0NMlwJGP3M9csq6
1eu8F79cftm9USt5SPEWejSb9xRmucOFlM7b/JdgwhH5800qAe+deW3o5iZFwV9Of4knlfumXFFC
VMsjF1cQrkNjeUm6o7N5z+dj+MKH4ym5IUJOrNHcWpAU0EpgfSrYZ6BmgpSkKd3bi71XY6uCtPig
Cqhj7pP8K+AZb7sPruSm3snS2hK8MDhyUaYg8ulKqRt+CBiXN3Mwm336d5QWoor5XJVPVvnVKd+I
oHDmAPLeFfVOxJNGYave8JRR7An1JwxWlSfQzDswlkz2ehb3PXjaXHKlgTTM7kPxL0voObd8Vl2T
CcjD+Kjyd1FEG1dc5PJo3mdpXyHyFzgjwxKcPrxKpI7H8a5nLw51k6cIi+9XpODFCzKHoGYhtube
oxao2TX3ZLIxbc57p6xAX36Zkk3WXL3r5ov1MM+cYRmcZMdo+xGtzHNrn6LwprnTF3cwCGiGJ24T
hoWh3tJDNchOPg+q86FcsU5gIkEUCbZyJq+RyPrlDBtuv++dZexmjH3nUuI1XGnffTGujmyKlq4I
o27+q/GNw1vx8hfqTBP9vhVyej5pYH2UYCfvwg+xVFw9nDYUsl/ipnRwbtZbgs/T4kST/q6fcab9
DU1R5yoUDDJH2XMR8k7G/fQGeuXEMaDuRhXDndW3TlrrgeOfp80g28ETI2fkceKAdHK0jO6Zt6Dy
x5qx6h30RG+kw06bdOLFGX0YSkfutQ7BB9Oiv5X2krvMHGqwhha4Au5NMuALgyUtnuVCpcoX0+zl
MxiuGXk6+Q3MpFz1wrPauvmv8CiY3IVNT+IW63OQn7qE49HJdvAQeXwWP97Vu3D8QUcifnHoujXv
YpLW3EncjsvTx69UUhh2tWiHAJk7mN8yVP+9vJK5JEYWnlGuPowHmQi28GxccTe8Yfl8GFemP86j
4XKAwo/hiy9ctEb1MovgAECwQW+QeZiJXeRELzOhihfHlvbCc0/2qM21oeSXUuaKREIF8GIzX2fO
KJcW7xXW0Srz2NhzOdQA2sY9PgKXpWSyWz7ySvz64MpjujBWKJb3lcf8ZZ45S9aVu35mJm428wp0
+jXj+ZgP3FfjwTbMK3nicADKt2ZQUFzxLByFZ2nPSeK/1/hlXH1xEPT74kUlJYSJhCPOl3x+PhYX
P1Nov1/uU+1QOujmc1u6Mr1o+lorXtIX+c5pLDymZ/9uHKGQILtkjHKtmCGLY2Ucmf20K3cZHv0A
pmuYH2TO30oOHIGg6YVJylSGfxbLqDtYXDNcLOxJeSRDJXXWDaNo8/bOg1mjZFzSVnZgqAx2+byN
PE48g0/6wjAo7bnz6Jd4fDLGgDcmd+2IqNVWHnwa5A7MoRxZ6HUOySy8lPF4rxsvYkJ98A8Vzwmb
yzp44rLPdlPgILoVuKBLh/OCmZp8iI9cOzTMk7vWIRaNtYLv0PPhDRguRzir1wr8puVR43KRkkfB
ZZb+8raY/HkJtuLztqu3JYl5X9zWvuFyVqDZM2VPKLDwmjGuHnGHRTtWUYLHIyfIn+Z9uUpVJ5Vc
mQvdU0TQbuijTyOLBXUDWOuXWrzJai+4kc0808cd79QPQgqv3fMiA2RMrR61AOxHGy4cgsKLLvEE
Gczt0IvDwMWklhOisFtq+lz1LbZQoixxicCtMOj4dkfhhrQVViqHWANdZTUexY+eWknYNPxd3W3U
Xj+kYbSdMQFmu9bY0NQCjF02F/L6Wv2ppH2QypiCpZV2/DDvbNJt5M8MDeMyyMmgbVYDeSnG82Wq
3nJYxRDKHwt5UqQasAoAbyUCQA24zG27M/zZWw6+RNgZS7RNNNxf04zK4oZlU+kwrZr9AWm55OnZ
mSHKoCwxfI174NhWtBQBSqDW8TvTKTG/9hDh64wXl6pH4ojjbwrrWBYv2pHsFtAqKQ0RyfX9TZ6f
rNFR++UyMItjCYWCV3oOGgmUO7iKzTRdWJmLA9SHY8jlyopYBXcogvVh8Gflyvm5BUdChBQkedmP
yV7/hanVeI7ZUXIBB47CfQrm7lyxplkuMK9iHGGt/8U1u4idbL43su1orYcLqs/mncx1MM2tZkui
m2obYk66nbjDDs1g3m1jFe3ThjkQlXtoEua8Ga+jeZLEVTLYvbUmzdd1XQa5tr4JzzXwHfIR3xiv
uAJGPGLUtMdNZx0zlkPBOiqParQG+usWaBoZBRhWkEFSACMlR8cWvqxWxpWIDdZVREcQn4b+wBtm
x8G15YY4K9jvML0uQGe5tM0nZM/UHVmkM2M03VY6QbNnbZCyTmEhPDBBrZTjOOH0W2de8zU2v4CH
deFKdw8JHnpxbS8/SY9qzU1puD4UO9Jv6gOKAJOlMQMyzktMJz5V9lQcLxUVaew8W+PTIvKpUcP3
Sgbo9RGAh2YrE1n3NAYb+5K4PDBgi0pUwG2uDxwKc5c9IAGO5FFqa+I+ws4O2xWQ3xSd+zm6Cg5r
S0fj4tqysCV1rz+0NTnIkSeyIFGOzXvL7Q7x3CTSym5v+paWRYpHEdO+XZ5w7H9xyxWxw00cI3YX
ee6FTMH9SJuBhZyFU3FH5WsEU0O9aaIeD2qC6tBX+8s0ZRys3MF+JBDEhDufNCe3TY5FvA6EbSqt
suNwpPhIs7O5itFqzmCa29WeTgvdk3AjUkBk6ZIJK5IbxB79koOSuyYmFis05Vp9BxSoG6AtjjWN
2pOpXMT3ihQ9az1yK5Mb1X2bVmhfKgGWwiaD2M4Pwgtoobx7Geh0a1jd37DE4csblaNQgYvfT+y8
X4rB1k5TvsE2qzLyg3we30YNa3W7atZih8f1Bx2kPb132koq3Rg/G7+he0TQRb4RoXp31zY8Iyah
oc5Hwf1U5tuA1bO+Ngi6FTeIpJ5u1qrZhKe/hYnMrg1cGBR5BDs3S3Ozn+B5ujDhWSihooMqQrF/
KpD0JMG2x+XFrJuhNO5yL1ZYhriwzr4DivS3DujzIWcaBHMHHdyC2Pzkb9l047XvQqVYF3q6F2MD
+lg70Oy5areGwrC6jvFGt9xJoMGa6mEw/lQPop041+ycQhiGrGFtq15pN/+KGkv5Ro2WvfgPVWDI
IP4BnModqR0RsTerC+yS1Hoaa7uycgeakQAqbbKgGcakh+9Zt7aSVgV5KlyW/TbGlK48OM1qv4tc
U/b8lvFl3DP+cCkAkGepKpBvsq0MUrVPNY32+jD110i7BMPTnL6pvVOEkxuG7wpvgIquDQUmUyts
WogOPAm0zTn9mpV1d83fh0eVspVfyMeMkgf8p+vIm9ZAWax94zErA2DuW7v+5P/hOT3Lz+2FRgzG
ZnAVFKP1/gypFtmDr65hco2MF7EjHDMZTrdTUWlDePDBiEFMXkzAECQgSrTk/soOQCAPsoA77Rcl
H5p3/zFvRk/zQkY3UOWBxEiI0pDlwYfpHoPt/AQiB8uUFebE8t3HfofHJyA70qxwmEOg2aN/ZK3M
fm81hx/YkC7Ea9Lq2qmr4mFtpA1jJpO5U70E5to86s8UWRwSn5FYqBo7jD2kYfBUAFPw5dFpp3BH
H9XaoHEt2V9tw43EGgWaiWDXKc6ABex9CFjQW2fhcJiyHW0M/RocYEM/y922gknl4ofSKMydGU3V
9+Q4HmBvKFtgP8oWG/qNCAsouSHDGS4fm1ycs7Sm4s2okPBno1fk9Do/4PuSlZCv6rd8B6ckhgFV
ueISv+Au2rl96apet0NLWF3u/gmwhWecBUoKtnEunOIgTvZ4R28sOCGrUNnLfke2dwC31+NT5GAO
xJQwv+nvwaN7RponhnuYx3jEt4w+R04WmDRgejC4q4X2V75KN1j8BeyzUyEfCtOpwbeR4QKSEF4a
YCqE9dGG1tYgbGuEwAGLLbc4wlhZxkRs54z5pxKC785wmrf4lVEU4h1Riy7+glbZRTHj96EAQ2ws
8PKuepTRkx6tuYulW6VepnLJUZjVnSn9suoy6y1rBLHGs4VBnc0/+XdUQ0X7na0T0x8rBKFfNjFZ
geijhs5AS3j5fwHMUGBRtI4908ES4wQgb3ZQbhLGzEM42il1Fd5LsMuAyZtY4uDtrDpveDOQILCm
NV8zD9S9ZmLRntz6FY1CAc8uRQhOIkApHGhmsauipUOrzUQYhLHV7q6quZ6OMqZeGjNITnVbhA7R
7vJuK4+Lg36QuFvjZ5ab7NCntwQX/OSw1C8dwyKF4kqpX9zly54dJYkT8SKAGoUN1QzhOG0+uApk
iJPMAi5tmyl+AElKV/ihTuF2+Kb1x64JXp9B38QOntOevacBZY2sByQWdvTSGeBJtuqxgOm2jN7B
MyA/xqvN+Jb8Rq8daXx2Qfl9LX1pVE/W1pYkDh+swgQy2EumB7AucBsKignGcSDNfByoqNcA9rfN
GIe6gBWHJ1Wg6iHF2HLjUQ6QKaOETmWnO9pM6IMoH6AAYoXAKI+iA4Zn/FbeQSs1LvRtbWvuWOTf
5wpQF7SMxZey8cuP4gpHEVO8nhwWxNi8tk7hGfyYlG/TV5O5akCtilHS9r/jXHKSXWZ2XqNoyorD
mEOS20fvKBKpFCnL7iV86SW3w5MOyfiGyQhyB4G17+ULJdWvNr6y0hLcTL107TpQT1axlxpKwtAh
innL0JHsrd72QcX1u+EkvZrw7WwCF9jeQ/HjgPb39lV/DxlFaYmDWcdNC0Rp3AbxJelQrwG2Z+f+
wxFgF/ibneTiR4Pj1qqechtZTzwbAMb7Y/Ihs+8l74JLBBUvZPBs5dcOTYKC9vJr+Vl+Fl/WUdvX
7Oypa5yRC6AWUKp7yg3dgbW0R4elyk+MYQQgcnQBInjg6oi2SL9NVzuP5TWgvrBv96L063stgRvl
a+ksq7Kz/5Qr26AF0r1gAKURGb3/UzUQgvRlMGBKSsFxys9m1No/rU0IzLwNQOBmhiMbjuAQ+MEW
fTktbBnd/rOFnQ91EM7MNqTpdhi37XZEi7BajiPJGXD3Wd4erRNAN+CuxSkx3kAYmRt4dShMbcQb
95t1Ch70q0IyBMR38U6N7eWDBpC+jLYv4StLKPTD4ORWpGpUhH1gqwXHBwWOYb8HPIvLlLr4WWEk
T2yL4ie5ADL7eKhU2uv4LVP4fSi34tnfgRUzXqP9+MSV+FPFlx4VbhW/qMHeuD2pAp/tq1qRT2Ib
C84dQoJwSvaYBpmRuRT8C1BugJJuD7txIWQiWbTPSbiFKC2Lb8D8VmS04h4FXy1f28HfJsOutZ6M
QvBaIbgESwOIJGv2/n9fDn95QPXEGlIEEB0MhQIHDVj/sPR9pk4wEHj1tD4GOkB/P7Oq6H+wdx7L
sSNZtv2VtpojDQ6HbOt6AzJ0UOvLCYzkJeHQWn79Wx43K5mVltbv9bwnsBCMoELAj5+z917HCh3P
NtUjLDUvBaNQreqyGlqSyTIS6P3HM7m+9X3XjvC/JuZDZxZkxehZ2+n1p8PpSzsbWwVXfUehtqy5
Dvz761OrEftoPMQm8QOdxk6dDpG+e3osrDTTSvnOW4BmaO2yHdZ+4u8v/csrT084muv0/SVlQ/Ru
lrb3juMj/mvUmkHtDkNiDc2PQ3TiZp1uOgzsxfp00z9hqTzMx6S+EZn6x5cPf/yY348FkQZsfd8/
fU2eNcR8z9HmL49/3/11S+WKDAn9rt/PpLaSKGRYmr6f8GXHNzndL0fqMjDhwer0kj99+9OvjSKU
ADmNCEthhfkWn+m8CoY1yiiaX7qHq9FiQ4WFvAGzmgz1znE8tWGyb24tCak1Z+YVJ/SuFvkgTtCy
8b4lyKvXMLNU2nsDF88KTfdZQ4pr17G0uxDQ4sjAu9uBm4KM5nXbuUBH2Zm00QxieXpS7mUznktG
FoFBWrjSoLXZgLWJlrfAIUa0U5z42yEXgo7xYG8GDENmg6wgDb1gJx1ksip9zjTYzW3xAUJ6GyG+
VSetTzoQ3mJPjzIQ2suQ3OOaPOYh5ZkJOA5+XCKI0QwIAae2JIA7yV+iiDqFLsfI5s3xg73RErZT
kq2pxoxQ+wYOHLw6jCEbWxCMJyHZLW9wrg9eT9CBkxgHO28eq9h4M+HfFQ5R49H7OAAMlgX7Zi44
0PKWEzYvxR9mlKD0XJh6Xo/u3V1o6kDbmzR2b4K/h9QM80lTEUaToo5kB8D0lVWEVLwoQqxX2TR0
cLoblyq7GiH8zd2EZa+yfqIkuTQjDzonElYLKuCUfghxiMbso9DIQNxMFAEaI5j3X6rw3xkjF8fe
BDRYauSg0uxBY7fAlaMJxXa6s5DpdsWzB61QdIJMjfmAmGSf58xZlvACevAdfvubGQt2DPWQhBSA
hEyEGlKvoSLmEIma0aUW43IfNqgabeuxD7aD/+BqqGKJY6x3IB65PrD4RwF7kT/Te4voT8BkFFby
blNtZVMwnS2CAGb7fKzoeuT8zSRUxyrpia0H8zgtNtUeazxBjBoDOcOD7DQY0mhARKoFQEoHtXXW
+MhAgySr6bbWYMlFEyYhTRL68pJXDX3QoKebCo3Sg0opIvxwqjeOI7zKyS4LnP/edtIoS4egeR+2
5WJTWGIbm/FsJD/L/Ny2PHMV5eNj5bO6zp2j03PaaT+kYI7QA5EJSAS+0QDzM7PqKm7NH0tFklxt
+cZqkOwnc+tp6kW5b/PlFa8ilxRLoJVpIf16RK6jDfzBXp/pE6l68D29mHj3AOInZ9JaiO4phATa
QQQNmUovGhG6mNPjNA3HAXZo4xIy6w95BHftcvaie08Vh1xIko4D2h9ytO6mp0bjSDMNJk2YZVZW
R6ZabD9KDS+tHeut/jBl8FWnOWzTkj/XVA8ssvPRckS4GWvePJhnFi8gmp1DpoJRw0tVzkFgxl/M
cIPCN7xC/HoMAKyKE2mVzUNWuY+oyRuEmKhv5zq6XAbnzS2QL0wldTQTsSUPajJ4SDHy5vJnQjLC
HMr+OjVLH+DEFeLna1Gn1B8NzmA7Cr9COSYXY//iCC5zkHcPTua6ayGZbqtZEKfUBORZ518NDsMu
GFnFff+20ThasjlN6LQ2lFrUzvCtIs0TC4loTWDZulhe457dRW6NBDij6GVizbAj84mtrZ4ykZPS
6SxXlWE8KQ3LrRmbx25ArKdBRwaeLtB2ZpVEN/Z98jqP4nlQyL+spou2psGOOVYO5gQIvV1KzECo
AREtweu+IMSZUBgJ1TdX4H1jOL/l59BUP8OOOY/DADI/SI0Eru0YKolH9ge04N4lQ8HSAGFPo4TL
hImLhgsHUIZLjRt2NHjY4NpDggtOSOSSNwo6sVO1j3UxXvE3v1oaa1dT0E59wtTUMJ8jn6ZXGjyE
+KtyzT2uqpvYJjTLKFgYGm8xz8I8/rKne1lOZKpLF3NEqW4sW6ZIgzM68iYRjoHOLEBhem44A4ou
F2SwnWLFG7IPo/SJqV+6L9ulvVVrfjMc51S7tjqp3v1mSfZIg6ejB/V55vqdaQx0leLu55o0e919
28dfHY7PG0FAWLNEqNXtALu3XgWRPZSb3Ac1HWdwpZO2fkk1hrqFRy1vJJ0Q+KNnUf7p5JZ1/tO1
GRfU6kfWvbukMp3bJiEA5WySgYf3E6H+wcpvjbCBXVK3V6irtaqUhrooSaazwgY0A7CBsMufDNW/
O3iUybzToy7dq7MhoOVZBuYCEDfBCY+xRnMbzCaRfVogcclGYe4Jq3s1wq/KSMOaPDJXNOa7IK9g
1ODvqqMJ4qPtnWCCSw0HR4pL3HE4kvwVzGexDf1Ao8SLyWrRVDvPZmNSsWvgeKXR426TPpiL9VFi
ni3b/kBQxKRR5ZVD9aTh5Z7Ax5VooLmEbD537D6Vhp2XGns+aAB6YWsUOvRBeTB6QMEh4yaTMUMU
whWvYKgTPhNeRrQcgbfnK0/OH0FGd8psaRnlMNiNgYZ+6l/lfRmu1NAH/LTMSQqNbkclRqO9Aj7X
glMabFLU3JYWgG8dzBDTpoinaRWHmGQbAWkDneC67asPkbq7/7WU/f9YyqQ0Lee/s5Q9fBbFZ9t+
fuIhO72htmn9/qp/mcrEb66DC8yzBNYyrGPBH6aywPxNCkeCkfZxuPgc//Efv5vKpPubi1zd9W3L
tIWJhf3bVGb/FvjSDQLs6I6Pscz+n5jKLNPiB/h3Uxl2N1cEWNuki1dNu97+bCrz5kZCrwZspwRx
EotW/+GRqQ6jLbt9Zz71tdMcSgkyncWVfpdRMzlq9YOnZ04HI58HJCZi/P3ByVCE1f3xNacnTo8V
PTszlJv06aguHb2XI6unPJhRxIbudP/XTV+i6sgCJu1u6O5QMDKzZAPnab3e6dbpQHoQswlWlXlj
1PIa0nNBQ6LVw3V9k9CEYFmfbtb6u6R2QvCekKxRJQFHG7dGEatGY1/b2hnMpx+rdPrkZAUKqLya
zhxmRB3R8hJOHExlnB0eFLGFLJSzyaKb4rkgq9Ecn+XArldxABDSDqxNqqI3bFskiE3VYyMkEfmp
92FcS9skGNtVV7PFTAcj3ya1l3CnDIZ/eW8T8FhB5zaHGxysJLDPmlCHlZcdQ4PLBWV1z2RKDTDI
+ibZmlZEu8Jm4xhN8bFjwBkQA7UyC/VSNWRtT1GysX2u7Ha5XHpRFh8N2d9OWbuN7c45B3pQL+C9
AD+qga0QxVs/snIRD7GxcvvZdLOHduwIBYAKGcfERuYFjBmR57fUCHSlPC7TtlE5Gz+49yNyq5MF
+wA9wpdigdJRNcyewkSuZjO4mAeM2CL3jR1hZ2SYta2WaAekSpHhQM2UrLuOOYq5PBrqbuySH9lE
7m5MPpiN4KYOGZ6nchCbgNSLFS5OCFULBnufTltPrpxFFE7uCXtnxs2Z5cfXadijYhcZAl50qZnQ
uag+yK5E+Zc29nPADeLLKJCuFbEVHOqsupFpU99a6cEZGo/5LzkAs1sBt/GQrUMhP4tmqJCFEP15
ZSx3Hn7gjSIc2Jh9YxtnwTHqCPKcCKc66+X0wyKpBuZ9LDaTYJ0qQvd91O/izpcYwl+KsO52VTxA
qPCX1zi0yGcn4uv0QVnu26zMWdOnG7OokGI4kb1SsZ5IKvsj6lxwNdJLV5nHaRMmwPjiwtqijN+2
PQtQR2CeINeyyck7w9SsG+4TrDK8GmPNJAVjE4weepuKqbqb+uku0hnfHWYPcyBauwEAQXu8atzp
IjbI6glvAyvdk5KwKnzCft3Gubfi4T3r6RTPS3nb0Qyh8TidGb3F50eg9CHOZQ8yfSWQUYqwqs+l
YcWQHUjLaUZyrSd0EVPKlsVhcEmmictfo3ALUun6TJDYz0i9qsXRiNKHxpTFOiZ8yVx2NWlisdXX
kANykLKlCVcZlFZrY4yYYlqVBES+c3agY+3HeG3GNLFx19LnrIGKGcGZJdFachav4rh5GZw+OtoZ
lRzJm8RdnIVpgRJXW2O6edyIrhdnJbQf31mQMFq24sxK162BkXEJdpnEyEXfZeuatNI4gW5LFGsE
1ry0qOgR0UtrPesfrC5KQuFkpL2CJG7l9kMu3FfcZNTHm9gxV2wiXt02EKjl1IjlbyDjewOGQXqf
vQNSxvVpC1dNWKCBsEsUmu0zjRbwhBLkXURruFsw5BiFeSTrCkMmwq2KMZtNw2/Oz4KhYzyLmDox
CVtRQUChhU0eOz5dZ28UP+t5H+XNSxqdhpky2XEB2WY2Hw1ipM5qVVy7+puUNcjIYWSW6gEKCUG3
ELdyLqfGuelN+2dGz7+MaObG0800xN3VnNl425om2rfBfTgF0VPrEQJbzfG0WwTEd84xsyfoecmo
TpWFGGSOo3k7MGlmY8zmFIftOJgfVsq93IzeIuO8iYnxndJ4FTaEyOXEvoXqbo4wmliKK+dgulRv
4Jq7bB21FWejkihVyN4NbPdJ4mPhNDEA90VRpvsPxKPTbPPpNJB1S4iJVzCdXcZ673YML+YQcC8R
fuGRAIGhGL0zZ5zd9TD6n/bE5WVw5wy4GJ/zat/PAywfl3FnyErlN/mLY38ZORlGgkL/HNb9PiwZ
jpfVl18WZK6Gw85oRE9cQ/Yw5XiQJ6NptkU6ZKskU+6No/RUiVT91Aj3i+C62f+s6mjZhYt8IiJj
WE2pANrUjsWqLAJrzVkNVZjLVGWThK7NQ95d4sPDMkKkJ4JZ1egwxmDnPe4LnX2REylzsSTvS4Xb
MJXE34WIa1zrdRjqV9lgzrVFT5B1z0DJTBWEjaR4JwDxjYAduk8A/4zpOh8qdO5mcEhU3R5lcG16
tKJmomv37MR+NKU57n3Vs8oognRytXUcGht2R4pkJhfC8/E7kiTEmMaxKZKjJb8xKuIh2TVTqVuo
4ryy3StCVVeqaw7BdGzJ7MAU54arRiW385QM563exJMJRw2yqhb2TqOct/RRpkPo1KjcHRpp+NQ5
hdk4y+a6UIxUy1Q91Dlr0WKNIRhykpDSgovGmH450VCs81FmZKMSRpKYvbVvnwe7An85X1Z9xYVm
nre0K57JEXBIaINqZ3u6fim+isAFXOc0zbpQOgqcRSVq5+s5XR4at+02qZvMF/goafLUtMnZnt/h
i8T8uDjHVIEDDkEbu1W0cWT91AQV02LTJZtsM7Sa59ma7JEgp3YDTmfMl3AMijbesl27MwxnFzjw
zQgj2ujy5VDOTG6jnFGCeeUVzj2fnBfTzwDWVNW0baDEBNQzvw4phUTaJv7as+4qx1/RpITbrZjM
2YNDK0SVLRIBDCD1WO7zJTAPpT5IZb3mLOkrk+CvqS+8tZNyUV/S7JbgFs48FbwOKkd5lJa7KXIk
qkFz4lpn1+gBc+fBJA/yTIXzD9MfEgLkCEvzlQMyysytNRnAb99RsgN5blSZeX5npgn0EDoXUeJG
+5j+Ye0zRfFKMsmCnyH5HGvaM+g2AhGfT6Pvn1FP7EbDeOea35J5X19H3eBsIh267Bo2WtmR7V9K
p25FNw4IYk1YuD0TLpeh3LSYdSZOe0uwCzEDRoZQrDGdAQuKvn4nY4nRXjs8rGKoN8Tu3smABOcR
9wZqmwEtQRjjlh4lVXUq79zEiVaG60Ho0NnCpoK2XfA9WxOya96VGDMMPnlb1xmvsW6za8zELtX1
LL35B3qBdAmb+HIM4ung4THZTm1yiFzlbMZJXU/Y3Q+zbTXoEEhNUElm7cqasH7tE7H7jMjDzL8r
2m7B6HY/qyed+YeoZSjPf7lIgk5fYdXeC3IYKUPIKI6xuZpCYE06EN21SMIkSOwcAxo1YWBBl+uq
h+RkKpqppDf9ZFwuQeqgJbdGrnv44nXtHlU40cxZc6foZ9aO0a1TnI/72sXf5CEdcGtBjH6IzLSL
h3pl6kBTFfaIP4hVOyhpwSNFb9KGj8lCsdzaNN/4kJiS4HnCgXajMp8IziAfP0JPT8r02NLB6Wca
yalndzucugQUdWrTNe6LH7UEARUeYRgBGnMou8uB4Fl37eHXyuOm3S4ZE3KjRx1KHdXlnFJR8VoP
9wwNPseY64Uyyyt6DrgcrYyEbfk4EYZGntNDXBvW+YDh8tC3krFj4r4FsQEi21EhXSj+8+Yc1qt4
RCFR8nESUfa0BL3gB4emkQcv1IFqE1gJYgg3xoxsAqsZPoc0NNZMq8II0dJsqq9uyo6neO+KiQAB
b/uok/MBvO91Z5eE4TIxIIG8amDKEQTE23jnRcDUj9PIsXFoFCY1mFlVAEKn9NaocSCSBrgmVLne
GWbQHMIM/ipFH+6Qop33eXDX0G4+VPowRh+Z589Il5d8Y9XFk5RComtYBHhRVEqxIUtyX1VDRKHT
biUbN3tUcuNl1Q8qCrpwkCE9VCBdZ5O4XtHeaPLFX0VT8Vhzsd24EtrUPBzjuL4fRpVty94bjgZZ
6PPiiz0oUG/JjEMbd29UD090w2I+Vu3RCabzoEdmmBMooiPNLYJRaN1VJFcrxz70swPFKwP55vTT
uvDw3ld5Zh2MtPT2XvlM2BSuFK7lvz7U9pjfWjVaoGAKSIjXZ6HVGPXBxVu9nTIPJUBUCiyzaKZq
TvcKIXduGs151GcXWOO4dLjY+0SA1pq5JZ9uP6Ht1fEnCjuaasEc+7smQE3Y5/GWndVlHI7xYb4h
IxiRd8fbeTJ6KOfI3XRJp459vrj7jl65USTmAVs2uefKe4o8KWiBkq806ZGmUx9dwqEOdXFeEOqE
rr2CCdHPyT7CWnhWtsFTHTM1iITEbKBP81mZqKl7KHKB+8OLrVeaufS55uoisejESqnjbJdjRlyV
MzoQF6oFtO2CiKgxKak9B01KNV7UKY0xZb/mRQAQucRhXftfOQFmh9PBNBUVWOjI2zFfOEf13tWO
yt8PWdU/DWU7bUbD+f2h2sWtK9WA7lkfQtdDQ0Ecx4UJEEYX6etFilsW0pZ5TdSRCMxDRle/4QcP
yJQlBH4yMMaai9Ot8qIeDrFr94dswRh6lroELNKScHO729ADBk1g1CC0nmMuRodwMe1DXOfOr1sp
bs4orblasw6hJ3FaFDyFGZ8VBsEEWCSNVReN/a5FsdrRbT/Udn0TFJHamm7tMWtC/VcHwWHQz30f
To9lCdrzyEBJEegvqcs8PLhJclcI19tMc5keZHxr2fnMdwznD5vmCnm6PhLGMmUBxdB4VRuEHivX
ZGUOICJ1NTqvoum6g90ALmBW/TLS0GRt0Jn6JboSUts+gWKH8kfV0yvIU19hw24UJzOTAbZi9YEW
VPXrEOpVUiiq3aTuwEbpA35NNCyoRWjX51w2EF9M6KAPp4Ox3NYSR/1pWft+GA1l5fAZmnPHPJj6
sPTVQ9HZKEt8EsLmmGzVlohfEULPXjxOqmTh4rtwju6ivAQ5l45HgnPzctMXCYmNU1azVc8gcg/7
yABnYwXkb04MYXMMHJJglZvTITfMd7Mv753OaxmAiMc6kD0LJ4EbTcDIPomPZYMya7BIK2ta6zBR
lG7bhNa9UWNY4sw7txmTrWQq7AsklC3I6qd0ltGPqbgjeq/otau/KCO8TiJ+s4ceKWXmtMdwCcn6
aLz7qqI0MP3zSlV81AvYtyH29T3DjZ9dY2zDYPAPcYU+pbaXcuVOCQqANMU/SxXxgHrz6HhReJba
bAwmvK7HxnpdTHgOadD/KFr04oSpQw+Qz21FH922QmLmZVweU7Pmj8WMdUzQA/U+OCTHdj7x8ZIL
kgc7TNzzZpLeVo1sz0JVTndLjCulKN7CPBcfRV0eaAo8z1Yu75oMh4STFDYh/ZY6jD6BhKQ8XFVx
/dMM/GVFoDpqEYJW6BUmw3EsA2jlFgYKs8Mpm5N7kfsk+sfVuxgzeayupyy379iBWKumJCafmNaV
rbgilvNS7ROLnW9UCYJfox7Ua0Q9wXATl/3o9Vt2t6umLupdGjbNxRgSgRzZyZ0zvs2TSl8tG7eB
2SGoniRcF/fNf84iEVyxKuJ17ByCIBwDW2xg7SftWqtUMV908EA2C0HLW29ugwtVIkhOWnIOmlyu
gojAJ9x6h6pyMPNU6bz15FejsE24TjJuF8oRNiC+sc7a8KFcZqpYkwIj8ezpsm7beS07oleVP75n
RtxeO0X7rErfPldCL7ia4dAHpBjTtaQO1IvwyQk8x2m+i0g5YQYozsNAjNAFufyng7sc/KbvNqWR
PJweohaaDzd1FvT0tTjMcz+QAM/YIbMYlfW6Szvo3mynD0ydVkHr8OEL2o2cMceWghMwEyZpfCjh
Un3lboZg3EVSbX65nrVferaaG3b1hFXre0Qc0XStLPexm+poYxEgcTgdTH3LB5RdouVAa8WKU6ub
Ni6JONFPSVb6Q8v2DCuPolbIzQmnqtVSXJ+wHidayOlgTS0aXU5f0xzQFLrkB585dBAOp6InbPml
T7cykSBSLcTTaadTsq0hT0JspwlFHPlQO1eIn6L21baKcwgvbrAz3Cog9xzAVDnQMAxoq4TCot0y
F6Q1R/zzhilzqXKDfsevR1Ok3/KBgX0aKq4fxs0ksCwOjN2B9xD5T/7X5zBP4jjb/tH3E1SN4YIM
bezXWXmnouSgxEi4Z5EgGAzTB3eRjHs9usexlRMuG2pkDelOSc33GmpbcEDpbEUhWDMXEfGMr5iz
FV4FmUl67L2CppYy8vMXde1362oskDnI+hj55NL4NNlpH42roNKXmuiml95NMkC27EnbyGoCer3E
u0uj5IumVrrl/51O06ZSps4Wj5n2VsNjmuQ79mzRevYJLGCsgSCYf4EW3aTrGNnL2m/FvGmSxyyW
n/1MyL8ZI/sfI7TQVnjdR9M2DcDrqDbsNk1AtjzNRS6PoGVrlmhPJ7vxX0qBoAYG8mO6i8NaOiHo
r34iUEjgqZY+lKgq5o8NPoRxWpsGqGfjfoOpyx7JgbdNd9UvHsDbAM1YdpEzXGSkwa8fLM/O6B0S
0J/WlF7XAaFLjSucVdUq5nHlqqLJi4nUpLhJXV5NMN5ZCeqsnwXWi365nwTefopXZqcx3esWn0NW
y+rCSiFVe0YirkusaznpoabpxxeSP44rwNbVrkU+CPbGKA3qS5deaWYknxPaPQUT7WJiHnAum/w1
HgNnZ+XhjA1T25+XK9Eax1n66KI6455G//26BnhvVOJlaGn76jK2GN9Mdtdg2s32Ll/il4iq6K5l
csqIJqF73uU0nCkH4yy6ZyOQyMtuJnApipUOKAMqHbLiLY5Dak3+4FoRQp1pPbQEz036H13PNua+
BFECSbC2a314tb9svO6pCDJQUrn3yOjnCSWDwH1C9B2ki8vRoxUSuCE6D7+6qiNiefvRwBmdkBmn
Qm/fKmHtCOy/zBJWs8JIGdmbG7+ZnvskBlog5gffzzbCnYNVxTWLVQ3T0eCsppl8tVROHc18Aboc
s6MyknCXOe6dZTEQiAdCCUySNhfhXrq04toW/WOG2gX8D/ynPAtv0/Cynw0sxUjx1iZTEzMch9Xs
2sVqNpDgjqOzNpwUk6PocCEy6skDSdif/DSC7idBX1dWAQAsMsqMwvhHpG4UaTYY9IYzuoboLCkP
zmic0MBCBu87LvaJlgiwXBL7puHJxPWQ6rLU/LFMLirhwTeaV6exv6aPginhWRYVl8ZsOhd5pJ6L
5IOdKv5dhwjfDprogvHGdC22bNXNHEsizgO6Vtiip7ytHloMCYa33NeO6bNfwr8S2cie4teyR+Q/
jW6ISeolIVGP9oDcdO1MBl/K7LzP0NSn7sqssIIOIy0Bm2ALli4pVtCek6bmVyGVu7FeygTQVJJK
fLDWeyyLak1OOZrFpXwqclrloscnEAt1bPqm3HTTRKlMN7GYxcNCO7yZN1HIZ67q7YcwDlAKeMNF
XqYPqd3b5yjiipU7UPzkgb9RCXoQKy7eIjGdDZV2eapmAd4cg7is76AJ7UaqnraTBCQU2KtjFixb
c9c0ob1EA+8Zd6YZdvfKtp7LOfhR4EOk66aCbcclvVXulRXGX1FiA0IaIzTvgDzYoCXMjApWI0UF
lUSItVs/H/j0U3uQdXfQOsVibaXGvh/pGwdzQryuJOoavRvmPRFEmF2wA2Sx8d6CGXJCkLeijTZJ
TLatNwl77Tc2vLBhS/3xwYd9pRqYI6TOu7QVLDbXMKo96xpT3iD4pNXJY83+jFF/VSJgY1jRRuLJ
yzrE+Iu/X/zqIiqcvR1PuoGXliu7bEibJ0RhzDbUNNctRkfiWGCxSUXUc3O5sLvjD5He15X8sppl
x2SNn99DcOV1qMVVAP+szi7VQ4oHqB+PUBWYANUufwZYSTRYqvoyBCZApNSrmWqSa9w9M0QAVSit
64TmIIoqgyjwDhfPAn9A4sfJMtDvSpVnLPDwGfLS2xDa5cToWGzLIGZx0zQElHVeIdcTrD+jrsvN
kAUfXQh1WC2Vjvpb9oP+QLX0iEItLgsaTTxhO+CgQ09ZJ1qXVi8MADC/VoQJfmIPOvfkYKemB+cY
SlERQqt3mTlUBUg+75XuJg53IgYgTJxN494TgfkQlx7joMxjD0GRGMmPeO6O6Qx1lGvNaplwv5jM
iAIvWvs/va0owHNlULqIZNUtIyT9+QjrnCC3zEremLAR+dhhnaV776wIML5vypSoBy+9G2ZOMXNi
YFfwkUYfPRdrErBI3SpSZJNQmG2vPOQ56je/RvUxKSaQqjJX0DGQpyaKi6oHZRsbX9yRisLc6BA1
Hhk3oc6Apa40KdfrKd9R/b7UmcOpaZHnVg/iMmbAOWbFm/2ROJm8sqqBqC10oIhQ7T0x/ufL6Llr
JAkuYTttuXYm3yV8sf3iGuOd16bno1nBWRgxXZi4ZmzFQOdVLf3az4P3khaVtzAKTsaGbo9/xSzX
RRhG6xC5a5n5226wFf5hFMzfB0+XwYmms/3lse+7xqLJZmzHiK4vWoENFzF20elwpNPNmLh1WiRO
jDh9DGG/5jlPsbJB2dOa7D99fRNazL8JLKpOLz99zZ9u/no7/falbia4Fh8Pod/CR44nFoGEVz95
Opxe+3331w/x/f3+9NZ/+fJf328eSfiKBBDvKUzQDevvMupuDkQz2pnIb6m99IPCVWKXL7jM8sh6
NBcZb73ILNABdh80xeZd31UpWTh+uSuortdV4n64M5Ezw3Ncl6yGAE/VrMorz2sOGZEVWvb+qoCn
FopUTER+zs4guJr2EDuQYAyohv56s6jz9lD7bHC6vn8N9VaF+un3A7Q2FCGn+6gOArE+3YT4ggP7
dLM1veSQa2XeYO/L/PjX50/v5xV0rH+9CwlX7Z/e37WSf73T6ZWBvVBbuiWVM2vwr4f0D/P9Y/16
r+/7f/c1f/eYTd7l3mu3tW6gOzpyaaTViI13lqvTXaXP0/aPZ0+3To+dnj3dPR1Ob/B99+9e+3dv
hTRspG7jf9Ho4QiDNvpKzA0ifltOcH3/bx+UVcOe4/t5oB31If5+0en+6Wm3ZvfT+/tRjw6anlOa
eTU3wxLWyK+bp6dOBwfil1Eb+++X/+VbnO6SBSn/N9j8l2js/xlszkTgv1OhadTunwVowj694HcB
GiozgQBNEEwuPdRs42fb/fMfRoDCzLZcQaUoAs9ytcLsX4nm8jfHdIXv2dIPdKD5d6K5jWTN9QIG
AKSj255+1f/5r4/pP6PP8uZXUHn7l/v/UfQ58WJF1/7zHwLpxb+Lz8xASoe4SUvagUmooZT/Lj6b
864bCi/2D7VMn5GME1OkHJjbxnlfByUQDvIZrZlcDQPLXEwWo6oYp3uz9QbONl4bGrIFrk4XBcNF
5b8qjeGSq6RN48cYuAr2jS/6H/Fu1twuj0wBlCQ2PC8G9gaQAxBfEtbXVPn0oczmAhGJedWPj2Fj
4pQr0mbDPvDBMk15O3skObUob9ldI7mKY7IkjZGE6hAF5+jf2xUCnqZj0JcSyhM1/gUr8FnYACpz
NLJM6vhWJ6TPHDVybZQe/GkBBLFIAfdmmfusgsS8Lq3cwukMiDeJlivHE6vExUUVVra8rQv303Mp
Elo1fMYOIoelcS7ioJv2to90WePXvKwlgoRJO5MlaRxtm6Vg7H6MsTSukJCtBgJgzx0m3mEhpscU
h1kl7UvL7vN3GbjHso13EU2r2ykszL3ouz0UmRrJbrqswtJKtiGQaYBN5iYayN9oYMz5GjaXkcyK
VvV6hEkdU0vXwRSvBsIk5Ewfv6k8uGPwY2lOzsuxSeXOzvZzF62wSLXbibm1xt7BciKPAhCer+Z3
V6PxZg3J8zQuDzbJFQ1VOgSQ9CaIenYDZ86Ke/K6adJmCutn6PysNYavhWZyCDWabzxB+gZ8obMG
95XpTdc21qF3QfqJ5a7XiD9KmkRz9YTjJ9ss9o6ghi1rYJlicLz2SB2kNrW/pMSHEY7dsTCai2Qy
ggu8Bxv3Ke2KaLsE02U2EdizZOrdHuuBfZJ5sDWgEErble2UkIkcWqtx+UkSFBELEcLllHCDrZnQ
uvVAHsYLEv8BCqKgL7y3GLmMkCCp66JsnUj0Llje0BA5SLdiLEjD4P0sSkAxns0QyYzCnwJc507q
1NpUIxlTDWfsNKaxMrxbivfofNCecycC5sjq/ErO9oSysrtMo6XEl0MCcTl2ezAce9rMwXEhh2JG
6lCWIVuna3CB0a2b7CQBC0KR3Jtygm1rYZO54b84hlyOc+Nj34K3BuD9ttFwygHzzkUivuxmYith
9OHaKTB/IUoheAO9V+VBeXLFiC+IIdIKFuMxt6t+XwUNTOsO761LmJTNYP5cebmLKfvDmBBdBUP+
I5q7EQ9DBlS+kezJ4IEHHvHDVgi3rMJPHtchZ91MJkAO+5KZKqJ743rUMM8cqifjnzlRJoZYmqID
2JbMBv8p0CP6rjvuEHJsXAxIZ87/pey8eiNX1iz7X/qdt+kNMD0PSp9K+ZJKqhdCpZLovQvy18+K
UJ2TdYXTM9OAQJDplUkT8X17rz0TQ2D7VAqMiPilDMZYP3fO3umbrfDAwrkjcaNDTtj4lEeghrLn
Pmf2TzZpJAgpnX8kYDwIW8VXiWWsnThxGfPsXiyNfoFY8dLpEHE3IXtNWv4wFidhUgslJ6baXJhm
vtGr7o4yyIcd6qT3FZdRgkU8EKQQOPq7jwDCrTRyckMQ6OHc7EVavPG56aRm3qGuCEoqGV1vfKZT
jldRMMTbW02zWFdDF5Om9yKQyWVhpyEdI8F1XPyN0OPHgpM2csUe5kcOECPvIZe3VJZW923FTG4J
h2ztuCK71u6jBiR3WSYHk9az3U0jUzH3bYzjhTpyCrLLbUpAsdjO5kxqaTALI4kiZ9pNb9sOdHOQ
Z/XGJiKgZJK0lvbyydV8UDE3btASVUVW4orgAH01hBnRSBrN8YbstL54pgeZbblQoQlM6djqNPrs
Zjl1JoijnPod+sxfTkTCuMhg/hNuuS3IxKDc0/5wBfuPLfgvmx7MFkEG34t3BE75Livb5dAC8wOC
S6x3NZ+ChBSnISnfKhGQx+Vl1+S7zBe90WtrfQTyAqsoifnI1TiBsWhpeZSFiZnfdKhTae8LVo9t
Iih7VEKHyzS9E2VDIqagR9olVvTENZdSSXK7tAFqjN6gszrPpzSNOSeVxU/Cmx41Pbw0JkjKkYMT
IDKRlWnj90YMUG1I5jXS8Ji3hrdBDXYZ5130QGTRfTOWznYRVruxbCfbjEMjlZ8jhSlA4zMZuHCK
0XF6nW7ewDgcnyg4hschxaDXmZ5Yo3ij1lATcRiit7jWvZ5gCZN4OJvS2irygBFX9nIbZm2/CYbm
hOqG3cfBRU9mz3xL0B9E+JnMuASkQk8Vim65Fxx9G50soWc93nGSgswAUqzXkJxOfJW5i81+z3ie
QDVicWeME6qt1HSwyMpYRkp0aX8cKZq4I74jy6WzP7rwN2oQ0jTPuSb4okblkz/6s58zE2+IMaM4
KytpGw8LF0UcagKDDpfTNdFi9QvfW7sYMu2gyq/taubkS516olCSDPWpcCP70mrhRkV4912inteO
qNKbKYdfH1nXSx1MR5OILgJaoK8kBf69ZD+GFEJdrUfRGmDG48re0FMEa1vT1GTUAiMaiLmAKckV
WcbaVfEdgnZ4ONQiM0ofl15f7LErozZP8Oz4rRfsqK7tNDpHtH9w+YGo7w/kh6/zBAYuuZTsCD4u
rdj0r2j4m/v2QUvwOcaWJWU00beQssGaK3yzc8N6XE2xIMZ6oFCGgY8yqnFywgY9Vpo6V4T8Ue2q
t02tiRNiBOLwRucwZJWzcScg03zK4qZLGAag9VlrGMejXHvwkzg66L1PFURzIZcPS34aunmHx42u
YU4CRSMayHZSEaSQuoC80+GhB8LjRbW5jxbPWMAsthTMo9lZh7XbofLsUYfICczQ+r/MfsY+aB6i
jLmPulWt2XJu5iFB93TE43k3Pqiusz/QcGwqhD5moFHkNF2TzDISoAt2s6NbWz/SDIdwWmKmtWpE
WZzE9jqGadVcUoslR1Lg2MFrVkwgGp3xTVtCGWuvrAsUFjZmjgyA2hFFGtTCewl3cgU8cjtGaeol
AWiBISvhm5M22Xc+bnqyWBGzZR7XgczBlaVJF1ikzRuj73/2jMHpF4BjUh9SYGnlcHT7VRUm9lEM
DlalMQOr0j22hYsFFy1TpLWPYSbTkv9u3BtQ0VKEIzvVxo9q/wRbHmyG1LAoTdVZzaLWzosCwwVV
VvzPytMhF93fa7NpaQfAYO0YJiC8EL5Vwb0V6iRNhmF2GDmflESMgbLI0lWJQm9TOWg4esavW8Ou
b9XHnbDEKJ3QlzafhfqfeIEI+ZZauFHswb5xvytViy2LH2Md5eU+lIe9SFq0W8xluLa24wEzLip4
CaW2UfFn1CZZ7Wy+3oxIYsRwIJx147sxGhBopZUEu7UGZk+u0qin37Gg2VQ/qxLc+cgFEQirpbrB
sKvbxYUqWJriRakH2T/hEUgd4Xmh5H9KEWjrxdqVdZSF+srq3PF0ZNtTbbZz9q4TKLI535TV4Int
YGCcVZb159fgqK9FfVed6Zwc8tG25jfkHcsxpneAQAWqir+kJVcpE42QXHRq4X806CQu4qki91mH
Z5WhFEIzjBBGjGLlM9jZh7RpKZX8tQjabDpS+Ky2lJAfCxS5R7R72jGf5D6XcHw2eHeVaEgt/NFr
N7rbvef6MmETmpplF0OPVp1r1dJWC8Ww/lxTdR3Md/ZGaP2L0iaqhWeUnC5Vv3gaOfdhfeOsDgNL
6U3cZLimzR/tCM9E1IdN+D7wpnmr7hyl8sRqYJ32jTDp3CzUVAfJJtelCEmdJ9y/idlqzZh9SiSt
LN2MffSU+NPv1rX6LVRresysgtaC9/DZow5V+QV6uJcY7u5zB11g85/3124iYKcmgeuP/jXVYMSA
wQHrAkgOtSMLVY6056bbtwwIfPWFfGruVNlKFdJETQ2tSIf4wHTi8ytQ/6X6f20CZz9lOOo2Ttsl
PbT4gBVrXY8trTbd+kWBFbuyKOHL9cadwYzYs7F0OGbL2NuC1aIv9ksnEw3NkVCIPgUYWD1q5ZCQ
iU5Mq7ng6wj8/p38QN8HrCjyaX5uiRrd5H6ElwJtGdfxAGjxDNvtvBABNDtUMJcdNenAJgrdRRJ6
0VZ73asEPR3nfozxuwLya7Tmmlr9besyd9Ni2CDIs6LUwF9huge7s++rvnoglYIrJrwXezHJu2Lw
bqDvW4LySoxXaVm+GR4tf2xIF7mGiXOaku+F/pTGkHoQezwj6X42vdClksYhYBTpNZKNnJwhcafD
NKuaFPUsbCOSlTAbmBZDC4vAJGaeLaN3Yje67eDRyUBFlm2jfNhPqIzJqh+/pbVZXxKNfEUTyt9H
efzYGLMHtzfd6HZmoJ2np2noXF8jvT8MvkeFXLYCZ0FQoP8ttegaUIi49H9q1Ak21Kn3CLume2eg
TzH7I+cv+ypv34R55y/3dQ5bJpQSuqbITrEjfjIhwUGtadfaEMEwsVEQkE61Dn1sR1lRwKkIaVFF
LYIUv31II+emzG9nP0MmnSz4MWIlfn3tBgYrtB1hJQ7ZyafKv8JRsHfS+t5vDyQS7RqEOCvDdyu+
rv4280gqjQWxCXaRb8KpuBqqhq5qOl7p4in0sPf1kXuFdmDVty2HhAGdA8N7zJh57dX1Izp0zOn0
1GGfoBHNkBv12J6ExKq8ds74rXP9HyNfwhLDvRkmzBuB6zy0eXb0C/2+yXvwbrO1qdvlLTOZU4+p
NHhN3Z0deoS5YN0joti8wPj2NAhrLUbzcQ5DStpBh6HEeW9bi76nRUynGXtwqobboh43cQXnQFz2
ZPEiSvlAXQqauQ9ihAIXmSmcU5OSmONU2NdimyZk4m1SB+hOLRvwtQbwCuQG7lz8oj8XM7sn7Ids
zMy9ymdIf35WnrBv761yPtKav6Tnuc3GDL2yTfd3MK6JS3hcWu8hM4KXwB3CFV3q1VItzoG+Ml2y
BnJPDbJRh4eR0ZtmTLpr3eG5qop7PuWFMQYzlXqYIiV8pNDOc3RdJWmnkCOolEgkGDN3L1nWGj9D
NN2K3GbgmG30vTHSnrVG9IbwLeDLgvFEJOaRIxfcJqJ7XuYQ8m4I3JOsyzaKw4upAz1rokgpfB/n
Xxt5F73IwJwmTbIj+/SlRYixDo2KSwEA6+kdM4e3DX2s8XEzogsZOPlpw8YxgV70C6cDdzCI88v7
26HzCfGTQVQShxMxVtYwMLql8a3zyxFJ8ZQT01OsU7Ols9jCcOBbaxgnw7goxulyQGm1xrK/n2lh
XXR2L6Bz6M3OH6lop+VH3jjJanTrZyy4qJvHYFMZxnsPSY+Mr/G6Zoh1Ab4BiV8e5KuhDrxVRL8R
YyZ0oOR+zuIZIe4IK2HcWZmgRlTEwV7PXKADnobcqtFOGDRPaGqJAJr09JagD1CvrbXrHO8+iFsC
6aFGoO7HYZGTh4vR/IORBbzVYaR7md969C6PonjCbXnHvHg5GTa866BgZO0OHzRVwI03FCRa61U4
rb5bWv2lTMioX0C8DhiSUWpqF8InfGewftk5tsYlXcTGj6Y1CWwrgU8usfwrB9KfCInvgj9ibu20
wenDa9c6KmUvLB+JVL7t0I3juoOeove2cWQA+8RVAxlWSCFwLk8dutcDzeNTNej39PB/utj2rkwQ
TKTjae51nzs3egDJi94Bpir6PiQu7cdshDQXUxZA5Qxwwv8gcQ7XKLqcFXGSwzr1knxFriNAjfq5
o2J94rS2TgS/phO1H5Q9kByJem3ZWb3Xw/Ch4Rx0LIPmI86nVY8f/4Km6XtMFQX8/oefztVaK0++
TtB4ZOd3pKdlayR0WHcK/dS3w43dkKNrU0DgRLYt8Ay7Sf88jP47l/QRuxt6hAANuVHQ3U5/ZY47
byY65yd34tqYMiYbkMmand9Rvdqmnc1QlksaB1LnItESFLxSiLCVDG0YtQg/w7ryg1tjHIhw0jjL
MKpFHaJPJqdBP2E8qv30hhaZ0uzDtZLBYm1y32ZOce2WExDUAkXHgAhhxTsZuXebM7Fe9X5NXJg9
WevR3rTDVRWKlWHbP1rhlYwzh2lX4Z/Ul3cpGMMIFmwDdJewi7EF+3y0qsdLaVI/X01wEZoqfql0
dOREagfIjuNxAhmxdPNd6IQumvYEJ5LAlLygPriwrRt7WBIka6DOMiTIlW6QCGW692iWPCy7Wbpv
nL1lNdNJc/2fceBcIcDjgmujaijtb2WGhL1MM49iKSe0aBhvQ/hCQ1vvpwSLmlmIa8Q29pXFXo3U
dLek03yyrcnh8mUO2/iYAaJaC6I6EeMx+3dB+Rk52Jalir4nzqboOxDIeP6ieriwHeM+ki5jY2vl
3tbxprfMyr5Vw1VH6tjFSCdhnQ9xsBoHkzlTQEJbsVCBc01sfv0O/EJyO2PBMRb9SJkMFr0OAV13
HEIhWvcuIU45LmbpD/ueUd9G98A+pRbe6K6arAQ3XdbfbE5swC4gvVx4PRLplOIQouxqQy042aWA
vRGAcvGPPgoR1pfhZOs7LzSRvgyuPBmKPZL0Ky5zqywegmtoF6izRPmQjj+T/jI0GwdFOrojrw6d
VWhZj20P/6WGddR72SueU/hRwHX2cz6+LIb4ybhpgysFYQfx6+DP7sK0Wlsj45Y2ubNyPk/nTb9E
bB+oVJ60wrdx6kl8j/3qODMQO0LQmCgfFp3pVdLn74Pt3VcNsLq+69eOlf6sTfvnQsVjXfdYrYXN
VHOQDl5fu8JdjB+8ItJLDGBW+U04DWcA18i3Prba4PJzxjbsumo1Aba5oGR6b5FhtWobVOiFtemN
4BC6xHKZedpsl0WWkqbiqTXMajN4XU0x0zq4Frq53BkwypODG7v2jWfExGr6qXZRFYG7RqQKmjnH
RCIdqMwGevQ6BEqJNmtOsRtcZOhw1hRUOgQAr+U4lmtdf2vqPgQJhPajjs3t4AITr/XgdapL0Emg
kYsVVSckTLo0gsiC+WDMJ6+5nhaKFkFbfStyr2V+NZNvIz0N/Zwjrqqjukc1yrYuPQ6m9Gs85WSI
U/+QdYQiSbE0yO3zIqljThcOZ3rMrUcxQypGd2qRK67HSN14BU3nBRM1Z/PZ3+CPH1v5RqUo7+iJ
iC0DHt5B3nRejNO0gIr301Ul3zQVTt7tRxs6gk763FK8+JQyNrVUHvvSXYhob0SYUUJKKf3FWaUJ
IluvkgFlfQQKT7WaVWuZD3ACfVXu1O26+5Ka9nxICnc6WlIDij2AuvOM7HqK0DAAnhlouNEZUZvY
khHdVDU4SmkXS2SRI9bxQe5rhjNRQ3op7S48geUCQkD6Ghy5oHLz5yLv9WS9mAuAbDmxt6WRT4TW
PWITRmpJ/s2ZzHbriHA6qkVTl+K44CBJE1fbh3LinKYEYMZyodbOt2GGvSWcnLaZByO4lDPwKJzx
X4LnQP4st883li2BRQ4CNz2dpFul37SZW+81jFvHRdQxV/eQZlHrICKupMsjl+WsBgUhWD70a06e
gl4b6G5pKc9zNa871s1CDIBcs+VCrclHNKbf760AL1bX48Xq41vfQp3h9ANkKGtI/aNuGvyLbmuv
GLCZR2zC5rGWa2OKH8aj8zl2PoaZbLJRZU8kaHptdqNuSyPOnGrNAIl2oQ8uBc5yeDcsC/eVg83G
12LiKcKRDLrmp9pQN+MS7g8Zvxh8AYj7ctH+vfZlkwFvt8lqNLnq82mVsNhl10bHP4znw/pcqJvn
vg8PorobugXpK9OEjOiT9NqwYzbxFZnkTrLIGCSsPBdPVS0/oz0vxtGVC7WpFm7TQw1u77OaKzFp
u8PRwzMmv5U/PoTcdH3HA48uP4e6Z2ZHSEKGzPGUOZvQ/2Y37U2A02o1YLBhzoVVWf9eRExWFg8E
YhITCZQSZ+rMHuxcYYV7RC7YSe1rKGEw4ipK2tpINRtx9ckwyewUfvqaifwnYyCc1vNEVGLhro0q
eXec8rHq2UsyUmPjymiIjkVH5M64VZaMr0uUBPGGM3MJFH3kqnXFxqBQgTnAvuyZ0fSidHbZyMu1
Wrz+0NeC+eZuCe2EwUl0SdG35ZZDmxiPlTG+azn/gTv63UWUanwL6OPolLLnjmjUpGHGG/UHTYMF
3bjgWpUS4j//QXPwRu+4TaK4/5Qg/L35v79VBX//Sz7nfKNULZy3rpK3tuqqj/7/+qjde3X9Wrx3
Xx/0b6/Mu//+dOvX/vXfNjaKEXQ3vLfz/XtHevdfWgn5yP/fO3+Thv4fohHT8HxAP//55zv8fqb8
F/7rP66qsn8t/0038vs5v3Ujhm7/izoHSci6YZiWbqNB+a0dMQz3X7pjGJ6ObMMwDZ13+ks7EvxL
1/VA18mnd6AdSZpQR1cn/q//sO1/Wa7tBFiSGf64rm38T7QjpmXwAf4EF+mOi0rF4s9ykEWjU/l3
7Ui9VJkZsp/euMBfQ6PFVZuBLSQCHIORpuNeQl2aYjAqBj8lmDn54Xc+/kABVRH3/4qJ4eUA925L
rm+6HsoPH+peXvfOC6fDe7umaOGNdreaRwejocbZoA/K/dB4T0z/74rJuQliEyYc9H/9Wzb3P5cl
pyKULhsjIdYoa62XOGNWb5Y7xrb9TZ7N+l0caOsSVHCmZSi9w4GQSHfZG7mN6r4HDDzVBJZnt5B5
njSn+G7NWrKrPqDabqaZmb4vD8vBLrck2C07TKzDKgrzXcTTgLe7DgDq6DknhHqVePMvYcfYSeim
IjYGbQ5YRCfBHqAzVpnxVRCMfIffnF5yGxG43KaQ0r1LbYzt/bCEyFCGmbATecFKguRXM/iX5ZjL
rEOK+ePaMDt9p/vIkUUARTkYNoXdZXRuKrEza5Ic8FFgbkehHAc9XVkpFPD5z2FnDCc42XXk0GBn
Vr+J6oJh0JRtTIfxYGrO0Pi2ZS6cG+Qca7Omu9TbETRmK6CbRZeXme5tP2JkHoDvcfpCT+zWDx37
wEYzaI6adv5stJ3gwpa/GgPJOAy9oy2jYkIoamgqzCK3Vtq9BLjjL7DfMM4e9KNJkuupJrzSYDib
Gl7ESR0Fe+K2pEjzDVAHHKYNKiIjH+/dxSZiLKV4V9oR41Zcg/iSl5i8z/mmmUj8SPz8I800puAM
jzETHeI+sPcz06/NkrVPnlSaF14RrOPcfI0qKNiWM25EGo+HPIsZTOaVtDbgv49dca1ZzSjhxLQ8
qJlZpe5sS+EbO0LWtxwpVyAZfhpROuzczPtRLrRpqxin7jgjENav4yZKyTSpXwsAxZR+4BbpXXrd
GJDf3XpxKRKdsM4ftajGkdymE+qIJlnl5kegx/UhLoZnPcmXTYu7i34I4uwKi4DVmlT53Oiyd/dd
9Zbhkj+mpUkkQFzR5rScGZOuF8N3NO8CfKqI3MfyPo6fUJfnl3aDbLdPHCDufYywsYDl1KHzh9Cd
iuQeCr/ukj/b2G/40su4H9Z6e+NpU7mNDPjo+PHiguMbiZTDaPQiM0ZyVuzsMPvV98BCAVU7GSlm
TrgCfJkxH/Zeizb81XMCW+FShyYzm9uESQvNYCq8s/PuleLK0kteO50gRjfgUUWCOcQYMyIhOqNc
SRjF1nBIlAxqBmNNtZ4RYUYoWcB8MUBPnxvHFwevtpbbFns/RIyeKx2+KRu3O8ZGmIhx1eLiLwY8
F0h4YQXVwgOE2VCS9339RwKwqmIgwYR/yxmYobbzi28cZ26PJihjCNlXB1pe/LY9yBcNVcRc2gfB
PttGeyuUM1OdlIIsmV5zCjpVN4i9MyRYzNyuWFGYwQueFLLZX024K6GFBfE1VFFqs74Ha7Vil0sy
xOVU7S06EyDlK5sIaypLc4+HQcelsKsDmDlDONFlR8JQ5c944NnDSmHtmiG8QdmCMwdMGdQAYZAL
aVMr1cd+a9raK87G+4wARqdMbsrCcm40BosXU8jMsIlmjMfzVUzVaZPnxkxGBLm1Qi+Aw/S7Bjjt
VncTH94PWsF5CPctmKGpFmttOAxO3t7EKQyvnrkAdtwR8XCZSDRdvkxw0jBnHHPMC8fJafNdEOmX
55vUIzoJnWmOn8/5vE8+8Y9tE5Mi1CvYcKmvEcSyoJNVa8ysbhfN/WVl4S6NLaKx5MRCkfS+zDMy
Gh2wJOyPflyYSjVY33b4TG8gNkE3gdKAYQF7PT2A6Ibx68E1MxyIIRWBJrZPCydqoos8k5aNp13H
Mf2tRR+xVmLWD2Qj08eGRDtUrqpFRztxtfA1rPB5FUe1UPS8Tqbynm8zeoFTMZ6YL4rFo1kkLjC3
UA+VZ8J0gWqSYCQswnEbmcu3ikQFKtI+EX3LPu4SUEj2cKNrlnFUi9qJzKMdxYehK9xd2RrZsXEu
2a8yGpburRtF3/uwuOsEYKzIEMy5CY/pIVJbno7YvK2jYk8ePXN5+cs5RrMFF/sgXGavn5g0hSDM
W/SeU/9Y5CI6+iXyqG7GJZ7sXbOMtkJABybwuE/xQuaT81HNM+Yu36W272G9lZ07IR0BmWw36941
7dblYFtaWe1N2Xr1zLdgdMM9dZlt5Ea0pnqqlZHUxKuF0osP2Lt+i9SNXnLIo4ocGGum6N3mm6aH
8eoREg5ZiNJtDTUCJo/GLzTIr7+XHWory7KjfQdB4YGG8XgswMq7HtFmLtSL0NBPUeaOBw7OH7q0
5Ra9e0ighm11podFOUJhmTqshza96jHM6NSpPcDS8fH2svmtLAPqnc6LL7chAG/X3WTSIAA5oW8S
+Y0Uso251BXTCfkttdK8VCTNu/puzotFGnnPm59radFuPUe/V5UBtVhQzWHvp2GfLhVlIdyk4FVb
g+9kckW9K0DVfvFPWCH1Os8wn0vmMmp3WCRZMrItTGe6+WHOqKDmaMDeEu4mf07in3EeIxGM/XnV
yO9XyF3eT+j7nzeLbCzJK5P3CPgCy0bdVTQuk5FF6QY84u9+P0Ld1xIPbI9dnK662d6fX2ksR9nf
t+CKyVez5DGn1j5f5vMt1PvIxR9vo+4ZiuHRn7BLf3mcepnPj3N+q/Nj1G1ViARr1vxoV6QA1f/9
Pf7bTXXHl9f8/Kifb6fu/7xBfWd//Bt/rKpHMX1dGIGITJzyVoPt9Pd/+MeLqNV//E/+eLk/7v9j
VT31vPjyoWEIk+fjE/KXMzBvrC6+FHYaX2LBFdG20cmna5d2r+4IqXxRapWPKSLpSa7kqtp2ikcO
Eg752HnwOthI0ULBy8+lQOefV7uaIR5YA0BIBnnGFG4mgh5kCc6rqL5pZu4hi5OvorbVwojLcd+G
xlogPGn3de73dBMJJLKby3KS/4Q0r9SdSRARl9GNPY54wXMX4YFUFM0lyl+aM1OLpLW+8QrqWlLI
oiRUSrqiNoVioZ631Y2a3PPV2penVEjX9iOGUmXfV4tWlqY/3fwgKtd2yjhAxairF6nIEppXahW9
I11A9faFulWt/nHr5FvPpcOARKks5iCAL1k1L7/T50H6D6mEaI11SsqMH2gbkZmPyRi/RibonVEe
t2qhIuJTBsPo5oN0Y86IbWfzGNAz3+qLoHsKybXDlR9Le5QhUFuP1DH9uqeJR/dTHo5W/6vAfYxl
kFdlYlp8vnRIgwaHwwHN9K9lCm6bAnmo+j/CzH0Imynb4nXkhKBuU18D514Cvrv1+fOZ8oo5zlC4
z99iXXiMz5VYqPAL9GsOZWalBWKk9DwaJC/WS4CPSz1EScZaK3+uheFs9DbvFqBznGt1TTS72fcO
QN/vBbRXhgRi3eM/K2iR7ZWG5FNOkhgROYG0+9bqUwYZAWlWZm3V66vPFbqJoE97s1hlz+jNuvt8
YCEKQrTZP9RmOQxvqUWPXlQVLP8qzX4rVQZ5hRqlCU3rYv41tZ3RDMaKVuzrKptxjXUToM8CkNfs
9OV0NUBN3SOJbo5KeTbJgiz7wkcdQ4I7/xJKnnXeVGuJb73nNALsGYS2E2cBR4lH7JOy8/ngyNYx
19Kar0z9Mmq3jnQaRA7TC8kaU/+Nuk8tZvmTnzfVvZ87tFQg/tOmevD5izk/98tL9SgGGXtcqUNO
7Wvqw6jNAuFNhoySb/d8RH7euCRIUoiuyD9/r4h+Bq044ozkg9XbMtdEu6ZWhTrUPlfV8a0+DSO/
vw7ATL3R+SNHNWmO9GVOWjB8U2q5VB4bsRZqMpaAVcomyK+j2SbAuKx3AS3QfdXFsU6MF+K6z9VQ
fmvJKlTKN6WHU3uqWjsvzrfNS2FvZ8MkYJQYanncqX/nvOiV0E5tB2p0olY/P329iBsnvRJVT6OQ
9Q7uy9YVAazmJu+qg2v//JTgwfIwfZMoUfkGgeSOqLXzd3++zaMRvSojR7s4P1i95Xnz/Fy1dv4Z
z3ecX+/Lc5Pycci0jnMY50x14hy8uC33alsdeXzjWX+ptj8//FJDxky0SUe38Ncvfd63ggW+qVYC
dZBfvKl7M4cSq/EwMJRRu+k/r6qX+DxViWru9ija1kqNlsoRnDqXqE21pm47b6rblKbwf/Q49eAp
fJuMtsSc9tdhNKod9Hz4hb7cjT93ZnVrYJbDsjk/Qa19Pkqtft1WT/p81T8e9fUNvj5LM6giE+9L
RzaVjdjiqC4jak09959uOz9E3WuqUaBaPS/U73HeVGvqef/tq9ZKmHp+inrgl7f6p9u+vOqXd4rk
CR+8VTvEA3N0jlk4TthyEF2qY/28WHyrXujhcz0536jWzrctSoiothtlf/58pDrdqhc/P/SPe9Rq
aEfjBVo2TslyjyaTBYXf+UD5Y/tzVR1Xf9yqttXj1XH2+5kobQSqjyFbDEp6DI5JYCE4FVD+bb5A
qHCjfuuUNQCHhuJbAL4cUMBK7wb9kdMJIjFRe3fUhemkL0PzWGfdwW5ILwEJMr+Udrl3wZI9mkYY
3I5m1azNcHzI0jrZVq0INnqaxQdEREJ3nftSpPjCrJCiXpfXp2VOSjRTfQrEuTgt9MtROIDFj+cO
AeVYkHSKBMkYhWQFyTn413/483SykH08yEnVUog11Bm+NHV5VRfW8yI4X23/uOSq1X96+Jfb1ABB
3fb5Dv/0vM93mLIAR8MOLt9nRpoKSvPVsatW1SKQ4wRB6fx3kJranuTB9XnjP97/5emu089rz/Vq
kmflSU09vUAPmd6oR44ZMRemaO7UHbM6BP95NYkwW+FKejPQWKxoaglqeNMqn/qByyaI6HSK37zy
hOOSH7p6mlIbNUn5jDDE3iZdu6dgB8BSh/DLPOo4+r391NXJrdG6J18E11Y5viZ+Wv/wNWtjdoXz
4gzE3gr9rTbRT8jT8yZh6L+fDDCxGIdwW4LiuVhKYkyg0uhrLcIMQn+6WzVOQRR7CoS7oc6467Xh
EutRBK3VjBgZNhq8JrO7jXIdHuQE5AWmU3uRLH2/nuIKtgDd9SDEa2M42aXBdXbPJf45Q1S+hk+B
70ILn9xhgEMjtFWU44JxLBM6HEF8Azici5JC+AV0XCrwITaHwHM5MISwqBTM12McUaVwYZSWOjy9
MINlHVK0mDGsrpxBRmFOyy7qyDYGu5pvyDv5pRnBja2hNgelunNr7aPQCF8qALxvaphHSe485a49
S4P8CiqHdzvG6Ws8jxG4TqRRZbnpMBQObnPnw5PxUwANucu3SmLTysSEWvbXw9wvaNv0rZM6NJJD
d5MX5S/E2gdHG+uLKgZPxSR52MxZedtUeiDRS29egERdrzx/j8tttZjUr+HL2YccVMnKA6/YlZhZ
CM/qFpdswxBBCXwsMo21HP8GLDm3A08DcXWftzae+tHdFpi1tlNF6xvpFTrovNgasPsQ6lyUI9z/
LKJsYRBnY/VUPLXSepiqxr905sZeY4iDTNc9Bgsx0h6GStj4wUMKEBQzApK+1BmeY+xdWSG0b1Ug
pQ2+8U0D5g34JbAvOEGll4MRXpXg0LcDgF8U23Bf40S/LFsHo+2ITG6Y7J0fNK/gFGFYLSSn1sL2
AeQV3ckDN7RztfJl8K9LUNYrM+9B7GcahXLDeyxm45XZJ7NKqX4qSYEWYUumFb3zVVhSZhpIty+M
8ac7ESEf2NVxzDX31MDasbwaSyRn/9iSZz3qTWsB14qwOuQq5akdAFHaxnDop55Y1APdRW2j1cmL
LSJEJRRYm6HdFzc2uEzmufQqAqN9WazuVxE43SY33G92SJunK395tRH/nC39Z1ojZ2pJFjuWyI/X
bmXAsU+M636mVk6/ZWW302WwJP4DwUMnb2J6EgKRrabohF24208oWUVFh20AnLibh/fIS8rbbMp+
YcLaJ51fb9K2ojnXu9czgG3TnR7MQUejVJpXnCkyKgjDdMFl6CVD0nJhkpy4aZvmGZ2FTbxQ6620
Fs9zlx6cmZ0tG+LXpcc8F1jAgas83bSh/VxtzYq8oMztfrgTrYR0fo5QfV0svYmE0Pyh+QNKVA2A
EumFKIrnGvaiE9+legFcFa3JNupaik3QgUb8aCfPxx5puNOLSRTJdpCWwiSR/AvvzQhjdztqRXbj
gtMmCgH+SmXUKI+8b3NkF4gjkEMhDUQiN5t46jhjmDr7bKoDnJO9RITGyEDr4BeCeHRn064O5+WU
x+Wd12SXlGMFRJdD5jLXNPLvAXZ8CtV+2bL7aS1OMIx7VEr3WNo5XBxnZ1vZnelDM2qTay5/rgN9
2G28Q8TvuJmbh0pvzbeovKjH6vtUxuHa9mMdNk0oHd1cNYz8EtoTQl7ebh3NT+R6fg8mcoDzed4I
k5M/A8zbwikuJ8GJ1NLw3djocve+3aMZazhqUWdafGjnaXQq/diE35eF9lHubayie7IZ71zgIcZu
v5iXfqtlFEHCOwBRGyI1Qe8Mfbee/g97Z7LdOJJt2X+pcSEXWgNsUBP2jXp3yV2aYHkndIa+x9fX
NnhkKDJevlqV8zdIJknRFRQJGK7de84+S3VtlG6SExl6bUrrNgAv4DbVdOdORrhLXKDLycx1KY+w
iDEAmMkORH46NO9u6YpTPcQobMi7DyuCHx0t3rdc+rRLcUYoT3Dl2Bdn+J8e1kQXb6fFWR6VREEp
ex6PHV/qXI/jbVihfw8YMh8qhjaJrJpT0hMdlfYYmFn5OQN76EOKxu6hKRH1Lj6ernpyu10gX6uO
mandMAqKzOjdgBoTLSAXO+dxGB3/7JQDkV+NfZjcjFRY3GuFF0e3zmI/e2YFQHrOsmtvOBdn/la3
lXGnKW2qioG/GUa/xYMwnBnKkbKDyHFKsUfXLJYsDRs/H0K862RUdE17DSLf2/T0+79ow7kgJGsb
mRyoxeySosJiZVsG3F8ISXTjd11eJkdk8PhyHeT5Tha/pVZ5lwalpYMQwFQ1SD3p5d/axvCwdOlV
giDb9aH4zo752NY0a2Vyy1AcByD6tg1jPQahYXSLJxDtTR3chSbOSuBs8aYfLKZVYnr0Eg9WpHL5
s8g4dopCXi9WxSwYYOh0NY1nLM71JqJNT3YHPnUn+WK2kAPUtzBkqm8sPRL8lNZ8EvWnZH4ZTFGR
fvpYqyy52J54nAi+YzBHaJBzoHkEg8zGcDxyiteB3Leznt5MAHashhM05BeVbo7UTGGwy61nEvO6
xwhXFKxl+xjE47lXfEKwJaEsTikAq1pujHDfVDfj1MqnCIvLuQHJnpDjZguYpz6e6RFbwC4E8pma
M/rZAxFIxN5F3sMskoFl3MmQ/gK+zqHDj4p6fMBMXNhEm1ddPu3DxGLpW5JPvT2T45EDLS9rPCpz
gRvBMloMkkC1N21dP4fWA0LRu2wckFe8ORLg6OwMtLbsGsAz8nRTTLrxQ4hAEacQM5JZH7aGHlr2
V2+wzW2VXV3jK0QH/xg5I2e9graNTukV8xl8OWf5PM3GQ9KCiCwKBKwcJPaOa9exsJG6j4H3OqPU
mPLqOhrEzQBuIGNwytUpGcaXoI1Pll/U5y4lMF342cJF7hxiTmayH/dnKeadJyMK5gTXyGRA/ysQ
Mup1Ehq9VS1PqXOgM6xIddosEcELRjgRhFwfZMbwiThWXFDzNzpt4Wbw4p9VsdxMjh/umdfySRAY
FJ9LH0lymQz3S27uKucTKokAmzim0qnjgqqEhkk2FJjVAjilZxLc15yCCSjyvP06oL7YRV71GnjD
Wfa+tTGBAUgZv+dz9orShPhQ+hI3TdE92bMjD7E3eGQzoMXOs89eHmZ7BDHmpvOD7kDoBGWS5X2K
ccez/9HKz3LXkF+5t6oEW/Ctb7z5UVwfkz6/5LNxNcZlvBn1rGo2IOyV1C1RRynGaloWWfyUDO3V
LxdQ62HE1D7uwIeyKNd2rXYzNmylRuB+/SZT+YPtOOl5HPsXfNzvTS0Q4+XC2cqh5go13w7IAEht
irciALPeeNiZF+QLWV+dE+MBy/0KhsbAaRMm5hMkEKc9ILdJnO1WejdsLtgzwPXzwgvsFPOkgtI9
GF+L0aZQL2WJkYVheh6cuRq6nxJWBz84s6I/a069oE11NZuHbDLlQeXjj6V338MiHDZY3fdJinwo
d287Fae7pRpOqTHIQ42KWugQ4dKT83kMwzuzHbAo1WdfzwoT5p1Lgjy/SOtmBygddX0CFjB39ArE
4ue040NPromkDqKqUkdU+Nh4iNTY1HKkCM/MozH1pErhX4YD4T7myw7RC4PQGKxq/FrMzV2LdeKu
KwhXnOLGuIcId2iq4iDiqsKnMW2swCzusmQ6uJ3emoz1Np2Dtzy3GRA6uJQrEdQc/cFzDKsBOd8Z
RfoTZv9jablHd4BP2Tt4MuKwhaIoxhtVLBh4M02ysV/m2vrpLxFBLV7KZsEP1QEAACHgOaAD4X6t
S0x2PZoDhZ8UUzTOhmDk8mkt9Uli7iV4B0ikDxxwxnG/9M8jooVLkT70pqMrdGCqQZF/K3L/xicq
e+vJOtvKGZVFb3k4k6ZSbDCdqJ6jcLSBrAKC/TT1wQ8v8MaveDG+1GASN62jfiYpGUhhDxSAcvcE
QoGjxb3De2G/4KX50qLsYUBq7bG5qctCmFBckIFsdO14QEPZbcM6QtufvlSdm39qu9Hb5SrfTgti
pzQxnot0Tg6tCRChBPxiBpq9Zi1fgOrWe3OC2kg0tQFSmiOnbAkqmpd9OPXxQZtjmrmsdgHCNJDF
l9mKd4Ph3I0OfrDaUdWxmgeY3ATHwiCEgaOsI8yF+SSIIcYQi0ZV4J5NXAode5rGbQQsdOc3qbEf
okeb680BfSZzGMUlF5oB2wxUu36MWMXCx2xHh9IjlC6JOvLO6jbYRPgZNn3sZ3uE2BfF1f/SjPNp
zKqOUx8/y9zRfFbweU28WEnfeV9ytksp7PxtiSptS1qO2oZI2JahRgRjQj1wYJtsGsZiU4NtQaTt
sMsj1GPUwfeobsVEDl/MSkbM+cXzZ+8Qw3Zlm0jiTbMwjl/iRWwgYC1QiNpjDtVR5fl8mtv0MRek
PMVyOnNSw/4JE95K598XYR4egskxtkLgyKya4VGHBnkh4q3YB9tkNqjTMDGloHo6TjiOwIOVsPpD
3rQusQSPHc7qxUwdlnkuWmMsjKP0Y6YjAbkfTfk0je1LkDzFbveSdiXkSSz+2yw4DJjkz3wbTdSK
DRYXQ0Z8eS4o9azFGCd6nI6ApTZOiSY5iOVLDLV4z9z70bIjcURRVhx9mCyelUKIbUgqg+FmkSmd
I6cLKWasxrYRze9nP35XfJbaXyABYGe/klF8Z35/1G/xnIr+zaPLRQKrem6mkW7Y3MG5AWqTp9gV
wqLZETBsEyU3+ADc5YFAn36X1YRHvde1kV3CEE4wl4gnWAtwM6O0AkmYUx2BVvUWvlLwXQf2FbAd
2viuLzFOetOgeQELGrym5zLQPy92/zW3IvuOHIP4HjLEnTkleiJQEj8IL32f9aogq9z5lAZ6Bit8
lN6d7kHM9z10w0NrOeYuqSf8RA5R2n6fqmtgdf8DpPv/A9IJNL//L23x9VvRfmv/BUn3+5/8E0nn
/oNoeXZZZuC55GFaH5molmkjLSb1lOjTAEuaBxDun9JiU0uL0QsKG94yP+E9/CEtJi5VEpvAhQnB
cmD9h9JiyzT/K5ZOsg0mG1N4TmBzvv+rtBj0SwCbehJXKwzPTqrMm9HtzRu/GzF7YHaIiBY8FnN1
tOa+JqFGTzrddkIKuBpLej+IiSWBatuKhCQ07TPhmIVOou8Nehr68ZDt8XboGu+0/rAISYN0q/NK
/Vw1Ouu9lQTa9L1zHmrUwvT816c/frY+p35PZf/8cVe2mBsctqm+rZZtjFHsQHt079WKkyV5JUPD
OihJKxCg4yoEy0wu8I5o8i11sB726ql5YQ8Jg/oy3i+irk6NNJW5zc3PRTRNJ8s1aFQa8ZX6c9oL
Id6HrodtbSEjvmlyBlIsSLtlDfrQN224ahvVFyyUBDmsLWUAzcGZQIb1c8RySvuc5tqqnVtVdPz3
/pDSfTycALcsLa7DlomhryglvbiLEfr1t6sFymrDSyWgy60OnfVGeTheC2BgG9ftbhTCSlDGntyu
oNn15jdUdr3rmX11UvzNJdedXTgQ7f7xNta39hGVuz7kfVAum+MjmW3lBcr8X2/W5zqmDZPWXVDe
hScCVNjcoO9IISSA8oRIQktExbC8HRfUfYAydXXorDcm/CmrTOnRsR6SgVZFe0jgxmEZ4k+TTgIr
Jy+5LOaBhIUJ06oPqzTezGMM1yPUoag1wvJ+ASw4keyB7XHI6Bu2xJhgW0lyAid9BxHPfUSZSpYV
lYJjAeAvyArgsgOtjUK1xvG2XBLqbStPaOno/DcUGNqtIklr1Wia0QJ4RnTnd1kGN2lAZlm4jmnX
jIg+N09mMGzXp5KyDOioxLfpOsGO9ARpvQn1qGG9V85sYCz1BNvkiz/D/AF6u0/W3J7aEsHZEWdc
ZgeuXMmp8DkyZdrvZVjS4xRq/m1xGytZItF3nd1qdouDtNl3tnyXNblKiOWxF9MCulS/X13l0QwF
Qdvi3PbX1L4SP5C0pnMaUjfk0+0fXUz0B8v3kTsM9g9Dp07YqoGlZvmEOWjTF7sUTG35Mu/o17XY
ANNql4cNynP9cYg54Fxa04jXj8HLANmb5ML87W9fBZokNcXHLkRetWHSsFnFe0RP/aEaXM9Nb50f
rXeBDlGnFd6p97e5xo24ifET7TGpHTkTniXc2OgrGQfCy64JAt219YRjk0z3/RICx1MGncl4qLuN
6GOEK8Ty6AQaDjFfXPxmeKb7Ox+yXsYQxetjliWnppwOkx3mJ8pb8zJqAgtJ961Zs8PS+slVGSiM
IYN+FZVIVuFc64Pc3pI03FGpA9IN57DZhz02+CRFWwvnfzz5YHMaLfx0oYLTV2alWHWgVT7RKcyj
b/mfxkS7kQTQTdH3aOYALQcCn1UngG+RqpUNCTZOneRlDK0H8X060kSpL46+WQ2C6731uWC0hj3h
jD/Wsz+AmHep6wzENK5hNCvCirAODBi0PVNwTGCMqx38BqblDoC56nTz+y1liHPqgchh7cVcn/Kl
021cptK0IDAj4GNczYwQTJAPk+WjI6mLqi1Pfu3tvHWGuh4Lv+8iftmWvRhOq5TXyso3CSJ8nzlh
d8nkwzxHNvyKBb0a5Dqy1DxKZjuTEya24S6uWCFss6elE1k7vP4P0iIVdf0oXT11dO3rmCzRZvai
Z2E/LrmxTxD0sL7EEv8Bgbbrgruub3Ab0dghnV0fBTGu3RAq2MZvkuJkWpWehoyPBly3MQYF7lbV
bVISO1olYP3zkMRoSoKZ5hoCWHNJoh1udBIm0+YGzAtzijDpMaRiI13vOak1s3/pTnkvdUoeXwdI
9gZHJ7Dl9WFo9z9rs+z3MRvX7az/U10Ss+z5zq85c6w9HS4axrGZXRkD4KW+eBEX3inVfrT17nrj
6yd/37PbFFQhyyYKXm87aQ15PCcQglxMdBGcjLNjA+RfTJVfZ6vPr/0oKrr1JTiRzhv3oiB4sJhZ
PKa6T89hzjAahhn64zAmiA0wEiiNi2mywrLlEgc3ywli7BEVY0CpidwC83VqFmUf8xJDJwaV8rxm
adj6WrA+B43P3kllAqkZWedBIsxHy/TOfmFOF68eSBEmGRSeuqzAvIz+ORHqdpjM6TSO03LpDVp9
M+3KIXRDKLnzsgkdD3x9Zp1pkdKTdiP0+8ZwhWozXIkio/W2z6S9s6YqPAg4HOZ2/X7yxvzjm1of
xhRCR8efLgDo8g5Tfhv1T9OsV2L3jjTH6NTXbozjF6XkBcYGSWsj3HFuClxXB6cqXnoSyi6J1pkp
XcCsN4W+F1Q5MxVCzny6s1Dq9HPAOVkWAECqX+xT7nOf4DnbSli/aMVltk0odGM9peVok0g2fLNj
mm6671IpAOhR+Y1pWHV0Rlqro8GY05xNmFIIp2f/U15J64ia39wR/npJQiLnpvFFeRgOQtGn24wY
rEy1e69fOaMDmVHANYHFXjKD9SV2jFPj1V9IFvqchROCCKNd6MvO3z1V7VvdgORkxMac3HahpzAy
dEj9XfuoGChtvUS+5FZy040L+3WH5v7svEN+u0MS5Z370N5PA/03sK7LC5mB7K/d4eAsoB/9pn4R
Q8LsQb343ZTfQeXJsY9hgFBgDbEkbPLFv2sz88ZMyuGAk/LNJ5QJYo/cO9RP+2FBbJegjE79ZWCH
TVINFeOJkJucIAHm0bD8d7go9XXgW1WieTCq2jt3pZ2B3Npbpynr7Ic6Fs85dBv+y36cV/dhgnvf
6/TVR3JpWQaxKZikbwMXvioiwn7vZwMhp+NIhrebfyaOHYZ7Mi6HaZmsl5ZrUjCY7zjolo1Uxo/O
dBhrqXoHVIit5kIbf9GNxEn8tAb+HxzyZwvcwwbzcnSMMGqg06P3tKDHkNMi9qTk7MuyO0ZDy0ln
RdepOocpYVIqAt6SmPnb1Dpf53m0HgmujbdITPuJ3HRhqwhWwFuNSe1qezCRZjq20m/pEfj+vd06
xdkdZz5eGX4LSu/idqA+fD9FQ5onauc8iLxPnzKSQ8khV2BBcwYtwQzO2DO7/UQcg/ACzEAo4QQQ
JwDG1YGAdLiNXfRs13RGOAgUeb8QVLogPXNVPRQu6n9G1s5BTbQp0KQck7h4HeDlJEnKJS+NSbhE
Y9/4HjKE2FQETwxvTLJcQiPNl9HTbDXxNAKBObll8JrNOcJqz70raGhs2lth4yVkcAdneCrHW8b2
7NWh1lQzbWWHBrG1yFcVjLfEpVUbQuqix0xABRQd9G5zgPMSNzacpvjZBWCiqtYkmIUWX5KUD52D
qbzMGBG4Iy+fGBTtvKR9Iyf+bUwr/HTN3qviSaNEn5GpVQy405uOcd3GaSvIEdCrndFZmDAOj3NE
o9WfIUA1tseEVP5so4aF0AXH5pZ+dhRDSEPNnMSuHJl0i/shLSVnMUNd4ucCeo1wQH3ARVU/AbaR
GSFg3hE1BqG1oT/vYhBl+DAhTEWMS4ZPIFR+GgbNNos/nA47/JB0H8nyCwGm36O4520zXd9CcJEb
MqmSje3H30ufnpU/9K/Yb9V3qxPfhnrYj2yXD4HVf20kuAjh49/uClBskeczQVXxXOVnZhjpb21r
teqSVzXaMKXpweWywRbLI3qcdD1EvR8364s+Hv5d0fy3H68v/M+fIyz3VjLd12yczqE6QqVOyIa+
4lqTxmSuj9cbbVK6fDxkrPTPHwtqxgOz11ty7gmi1q6r9R7umerMjHID/eDWyNkzrE+vN7l+1cdL
P55b7wnRUr39tz/++DWptoWtD+dP2YCa8eMXmYYXnXXuzvrUxwvXh7//A+vd9YZ4Xl0uuiJjd/zn
H1BSOR9D1Z0BCsn9UtVfUn2NS3QZ34ctnO4GSYpad9vrk+vNx2s+nsO8xI784/HfXuMPYUKYVveq
RKqFpvz+j5uP14IwZQL18Xh9Tazf0sdzRa+V+b9f+W/fWS/JD8kCWsx/+XWKxu0hG9PHymUGh87T
f7BgTR0KC0vdgLviLzdCV13rc/XMxHAMgfnCK6fWGirdRvn4+e/H//5n7p+/ZX191sSwj6aSvay7
C6nJeXeYr5LBhD2yboUVXKHxfr27uD6biomx3upt+vCCrQ/Xm9UD9fHQBNBNvE9z+nhqvVcYBGuS
0TPCXUdy+/HT9d//u+c4YxhpfPz6j9eYUj5WFbKv1UMX5wON5ab4ZQiCX/vKCI5rX+4PAMG/RDL8
CTv4HzwCSRTEWtDT++/xCFc6of2PbP7XJub6j/5oYgbWP6QP/QCgATEY9keyRiD/4eGTZwzjeEJ3
MOlT/tHCdOQ/LNeWNBwpUsRvcMJHC5PYDhqbnuVawrT+s2QNx6ZB+TuA4/zz//wvz0UFT7RH4JGv
AT3Gtv/WwHSEE8P2CqMLc5y00DuebG0AiYnkliq8DWXERmnBDuu7n/NKUZgFRXwyp8fEUJfUGKdz
0eHUwwoeHkxfz7NlOe2njnJBjA16Rydnt1mhwFWA6OMs/YT729vD0NTxdOx/Q5OmBbLQ81iPv1CS
JFa/gKP48yv54+D9a36I7Zr/9e/kk6KPbKLQcGkeg5uofnx7SopI54387wm6qJfZgThj97K2pdcd
Jh2U+jsmSicSYSdh16EDVVev5m/rpo5b9WucPNmiToVlvhShgxHW5GKuA4AXHQWckgkckw0M27S/
EGD0LDq/ZS5dfirIEWYv4z6sN0qHDAsdNxzK8OASjTsRep8Yumauan0dL/a50GnFZKuOV0OV5xlo
7gm6Ws08BhK4GRJ0LHXk8UT2ceaANW6yWeLQbz6vNByh+TiS7g/z9e0HDGftuWBU9M+L8fjxtGSS
t1nyCN5U5+xaaSNa0ajY9SZO2B+FloQTpvvR683aj3bC8HFiv34IyWsjBpwK9FCGzmt5qnz716Dj
omc3opTVqKForr+WZiL3qWYOxT2fWaEjpyMdPl3pGOqCPGo6CWzamK16FAM1IiZPLT8sl5WsKx9V
NmWXheHtgV36k1AD3Vqdee0KrJ3YVDBu64cM2uRfbtbnDPLqWxd7bZUX8TFx2odJv6rl8NMYwpM9
EcSdUrhhS3eg0zLR3PsWL4b6MUfnDKVe2EuXcNyBYG99D26DdWm/gFwn+lun3woP+HtUUGyr+lRF
C7TZ361UCa6p5XTYjTpSPNB5YK5DzHhI3ridQQlf8VwrqGsmldzseGohpzwHLHQjBdHltg4xX28q
YRJsrqPPBx123uvY86zqX9an1ptIh6MPOiZdes7jsianK53Hu95UwbulycZKB61H7lulg9chWAgd
xF7rSPZkIZw9rjCMuzqwPYMHQdLfFY5Gvx9qB/Vac6NwB2wFae+BeDV7wt8nHQP/gQeraCjjmDRe
Sgwtm2oU6bkjST5fM+VJz/N0yHxDyrMuISIdP18Omv1NvrwURNOHRUrTn/5Fly+EgesA+2Imyh5G
9ucobdgT6Jj76YEslgSHcXar+jw51ohp4qkOTrZEvsC5cfJTcJSGmsZ8Y0ri7MFtyV2GmvZodOpG
mUiAeqN2EGHiCGeK0ru9dVjCgEQ83eumGm1+9/0mk4GkVdsAMqBArZSvSqJMQ21B7V1+4d/755UD
tdD+JOKGQNQY0sqpm9lPxcAfU8kpmg80BMyypv9b08dOMQjLaRuK9prVZQK1pHtpku6bII3tMvWn
CXHvOQymbdH7A40jjN1xUn+KGNVfCUAAtc9mbyyeay0tqSpzIdQSFBd4np0mR3jRKDdCVa/OGDsH
G/sT3cL2GEZEJseGU5JLD+BlseQRkA4rnlUXLyhZ88OUKeISox/lLPxLrW+UfKJZO58zWoVbqUrC
jvVCybWvPrn5sA9rcBuEGz62fu/vcuB3jEv6aJ8Xn7EnEp0Qo6TtSnACWUCiLPme3tazwMo7lbpf
G+JlYDtnGT3HFRSuCey96LJ3GWXom6h5s9DYZ/bwKy3RdiI0OgR2egNcnja1kl+ZtOOstayDGakX
8mjKM0ACuiX4/oKAEfjsMUoPEgPISyq+dQhS8FI4wyWuDXub1tnnMao2Qe08FzaijJkxEtOou7Kv
NaQ2/EV/x42Kt7Bj8WXgtB7myBIvKmnaowhyQnFMsa9VtFwi6UJGJpoHywd4/bYRXw2x8C7tYZ+i
B+B4QEVBDRvu+pi6D1urbYsWga79EiZGc2KdePKdl9YCRIb6rAWySX3LAfE0wP6xbd8jYmeut7yZ
fQWTj7kEvAqDzB9kiycIjOZOojjaLXXv3WEqQFZp0cgA7rGb1W7iyxm9zDslUN22vUe2tOGIbSEX
GI2zfar9pju7xFxdC+eJ5sC0KzQlJnZeXSJqgJu2SfVLzPGdGxjWLmpTcF5TfZZW4d0KT+cl9vW2
7fpqlwU01iv+hTN3/p3lGDFJTUQRhdmyQPxqQhCf7d6xGWQQKkLkVWajD5rl9ykFnsO2+nGJmh7L
owkY0RvuKz+6OsRr1fSpD0xq9mvtTZZDcSK25UQ+LKrx+ZTiLcZfHd6rUCEdS+ovthUzMpM0eZxZ
IiKmfImH5rvfxMwsI2feGBNq0dxIkZSpYQH3J05pVBF+Mc77AEeTTg+xTmW43KIqkduszlAa1qia
BijHOLL37NVZjxagCx3D20hWIHBkTZend3Em5ryN2Xj2CYTB6mEYj6LVP0/pzuX2xcZqFRhqZ4gf
qCD4/4qUptZmYy54vdVVERv/ZKbNX+17PEt75dnt1pesW4QYbUdCGBOTymx8mjiZmQg6Nf238GEU
dv1JVOrW9ft9B46YhA8X6blD5C9L2cHpyvvJFvlzQfKVnX0RUlLtCZB0CerS/dA0D0s517sS8MYy
mJsii24X4pFG38o5z/tHE9vx0cCRdO2HN6/zXhIF1TtyM5/5JIel5WaE3HSW2lZyOZYR6ig0avuy
4+uHh+PsExQqhxrOsWvCca7nNrupqdi+qPLei5/Crhvvxyh4JaYTBdmibRtklkLnJJjuq5L0eVwy
tUAVOu7Rnpmu+4H/NbUlBu5+tDZxLqwH5kb2Qx6PR7cMv8ZJHhyravxcj4AOAXO+K4yG5Zy0N1D7
DqmkImPG3sPmQQ6mLG/etX4hzinjvV37Dp4SPnIB06QLj13gWeeod/ZFASp9SdzyW9kS1j12A71E
kcrTxGRh42Uh+SYKvlVuUAL3YQVeMOpuCG3nEvLZtXP7JKr8xprq2wBoPnE3tdwCb2GsdLIYzWxb
YqnfZvOWnPL5JSjzc4CUbd/1xq4RLceph1JJVP7Vp0NCz+cnhoRt3i7FV0a19ALJ1xVuiZyQ0JfC
aBnZJUF5CTJn3iOSEd/8TVNXON4immEuE3tQ/U1WT9ue8KIKR/qR8m/Cd88cwePGqJr8llzvugMd
3uTfAxkgnKN2T9uffOmfSmd4zLw4puWaP7gGc3UcOIfWTs3tIF2dXPfcrnVelJ7A9JDMjeBNyfk7
KnJ84Vl8LDznUIOnJjnn0V8wnxe+hpWY1jaDfbbJJnkfhcWpXJz90E8oBcMg3Pq4araMSX9N1d6q
I/G4EDYLms2+NWgxBoI8vrID+N3FEgNP/zapgFoq+zor7AF++k0gvtvGLioJozt0vOUdyWHoT/P2
wSpxlNhj5O1UQMvPrMz+GBrnog+ZGiY2ASxNjBZakWplN+WXbv45Fz0o/QI7SC2b41CQV5ViKLTt
6WWa/K9FFX4qbfhh0M2+dwzpD/6SNyc5vVSFf/QnNzg5c0g71oBm3Mdb7br2m3PXcwbr1Gy07fnO
aek16i7YZnRp/lLoJ5xOGBxnO92P1gRcse3uCDw5RXzLhyJA+JRhMotqqYPvqq3ntVdnUS91Xd35
jrsPI7qfphUtUCSSG7eISIqBQHe1YM7GMvhV9t/G1n7menN0JAhH4fXvjHrOQPM4XlGD4Y5amjM1
57vfq/EQ5cTejcChDSFvZRldjewR2cX4REYjZWEjdkWyPFl28kQLPdwIE5xP7P1YiteqJ0ArCSmD
gD9zHI43aJKf4pRhrDKfURnT9QqKs0lbnW8j/VKb3qYUw0jvJ1jORTpAISC9OO4AyfREhWxwSM1o
5M+DtVy57lePYXZneec6ytIbANLfRyt7aoRjHnPlsJPzklvCCueDl4kHu3PH/TjWrMO1Y7OkgIJY
0BXCLp3Soj4tAh3B6BtsnOpsOta0gDeZV/Y4OFNk6ugqcWyc7Yx52KxqC36cU+8c0yp3STTshcZ1
2FHKR21SSEYBYd2qfHS8EaW99TBm1OMNf7PXOP7RLfw72ZANLkrvalT2zwWuWxjpXZU39JepYiIu
kvjot/Tfcdhg1Vt2THgs3HXtV7+M7idtXisRxRPusG9i/ugJ871JLPuuMxG2SyXfXKeyb5nQLAsT
MBgd6GnVfTHVL3YeETbgGbhoIqLK2d9oKdCv3jihBGfwQprlsdfq0Qq+mjTdiZ2d8UQMeoMRdw6O
hmzyw+KrakvP+XNW64+UtVAEybYNK6I+JvTIRQscOctJ8yjEfWnQK5xQL+/6trkLepK+Jp0vjbb6
WwRCYe9Y9n2xsHoxhbzWhveshHNrNsGPkHmyDzR8KxSrhKuIwsuyH4D5vB2DrlfPNThy0KxTWM1o
1BHcFNS7xHkkzM5PaARPkUM6dGVig3EF4DDgTAYDszsWxyWicoysYBck3Z0qHEpB8KvG9N7PCWmZ
uAYi23qRDT2Qub308fij6lRFGtlJOm5ylKMXEs4dbfddmhCeOOqiBD3bJhvVD2L1bmQuf5Tkwjk9
W8RSldGuBFCms2GkwSRHsvzZlnNFmkhn/31U7fzZMKg5AO3ukvbsRB0Vdy5APmJz9UKmy5mYHwzo
bXQAvL1Fqvwm9pya+Ys4igm3UMD6Pvd2sqtCRPBNn7h0rYlUSNKEuXWSkitPwlUo0TPTtJpI3KCE
93MUGI6XJftsyY5dF3fHYQImS+zeI/Fdz4WTBNsU4EabgR8vql+O6H/Z7EXcvLH35sH157dhavFU
pj4n/fim+uBTwrxpMLI7OyVADDU1oLBShoDY33wqeHNE3lRMYHJkaHwFeHKCkn9vKL/AcVR/4hdT
NhF+um+D7CtOmj0Obql9VNPODCjyOtidh65DnFd2r4kaizOinYs1G2jnhSzY6lJDRzdgEInCC2ed
Yxfd9ezlcAVX/aZQ+CRjNA9pKraz6eDtBuq1dVndjYHNJcqhlKNkLLZonnF6VMMG1mnK8LNPUD9X
n82I0YzI7T20P/yXMVE5Klzu9P9y9EgJ054pY+xbVNmh817pIHK4TiAJ5qra9BQkc7+cYzP+WhqK
66tRXlVQBxuyUlWlcthvZUbFwOlAWYCfUhGDAFOG019/kFllfwluBogZO4SSyIIZgnvocUmZqRC7
t/hoaD1uDGm/uQuqmzDDqDSWFRHeZq2h3O8qzj5hdser9cugF1BP0IbJ/Qp3ses9eCZqqWLoAkaR
6KdtUg6o7V/S0idCLHyWDnEHkww+Y6uJUHKEOCrK8NHAaONMYQapXYt6enVfL8FPyPgoHp4kRJ4+
BQ0NUoYk9kJszRR4cZG1IUMK4pBc5cpNdzJttOotjUcujj+wExGMYKM9c31CZdrMZi/PdQLB4UTw
F59bOKIJykoyQtowBAPvzvTdanbk1YTdoRaEHvZOQpqF42M0jyPiC+W+cnJMWqL6Lm3+YCNOnkJ9
RjIJzveySq8xMqTjHMa0T2wuSEj3I/dFDVZ2nGR9U43Gj3FsucZ2bwkxRUnln0hKuG08ElfnW9aQ
oTc+echUNmaS47G8rwT5VnnHLHeQvGw82X1410whDbsRs3XgvGUZ9ethyebxndIiNuonL+01YXMC
Ulrjl2ZUvqmzALGWgflXXhsG47OjI86lep4snW6GvjvgQslVz2WUy3fXRI7adSyiC0ktGwCWG1Vn
YFkwSe/G8J26arjDmPVUd2F0UlmYXXLUYP+XvfParRzJtu0X8YAMBhmM1+2ttnyaF0Lp6L3n159B
ZZ9GlrpRhft+gYJQypSUFPdmRKy15hyzMupTVzeHRhcXITnNp0U/IjuaXwjVemJSdQOYBLzEDX+W
Uu5dtKVoSZxHJ61eZSgf4mZtO91r4chbwxCww9w+cqZQI6RPlTy1Nk8LxEmE+uIxqzeJjwo/z3zy
YQJ11iR21fM6ywHDitT/4lPdGF1Eq2o8O6RBR2H706oHqhaTLDM7O3ZFh6GlvZnLs2YXP6s6/1Qo
aomZObjTt99BzFk4v6CyUpXft11TbnukAXUusKA9Ga4kprMwfjXtdPWIy+W9iEyJd8+4wSjAzluP
3xNyA9SsyM21MKDUxttoYNdQjTHyZNjfOLCthwhBR9cEnys3OpIzrSiiO6xTfXSPsMeN3V+iT+6g
3RPdYwVvoa3vfSrOiGQBN5e/DCN7Kpbf2YBh6BbxJsPMBQQ0WllQ71YNr9RaxUR7iBQ1ae5dhV5Z
Yzjsetn+sOR4RMRa3JXmdQwigVC5PCYcU9dYcP1dnWtrRxQiehh8WKhLht1Y0zijv08FAl0XeSg6
j2aKaCHG3gwr5kwoB9ooa9qKqO3p6rfGMTD0U0StYFcmu3T8avjWjEEeS2iEHaSu/H7NcKo7wtFD
vEBcZGAm5i3I8TgS2IsHu9g4LVEOXjStRxEsRnzBTh/wlGZQzX08tbt0tr4Uk4kirUwQFpZQiBS2
3UgkdNPN5uwDDcEGwQvKOPc7+MMZx1sCU8zBLDxQm7sZ9FLiCDi9mtR0d4OsXhOs+ghfrdYSOzOS
r57DicboTQypZXpXJZogU2P+lpajsSX2islqn+O6p5TYeX2JQIHEMdyJn5qYkAajeaz8lJCSLEyf
RsIWxxEoQYOiaOk+Haqi+Fq02Qv5DcUunIofkrPu2nhI3fBqlchAphxveNj248UL6x9tGOi1jKS1
LyYsu2Sfq6vPIZ+z1vw2ZlhT/BirkZx5I1TedJ/Ncj7rIdgYmYivZbk4XTFXi4k9hBU0a71bGEK0
TgBxrxTK9j0xCPBT7WBY+7M1HepDmo3tHb4VemmWvQo75ZKOhBx3IPy7SxCyp7/skPgt3eZynU40
Kklihw7XILJtgEd0iy7Fn2g361ki3ywIRe/8zSxTMh2JGF1lfXw/GdqnAhmfhxBpX2FFDnMibEvM
P0AeTx6eGb6vHIZNkJMlNrt9uRljPW4yz3nSuFXOUWCT0hifSvxpZ07JLF9TR763qr9F2fijpC0D
ZN85qTK9T3OY8f3cl7vSN529IrR568fqG+or0kk8/zX37Dvkfd9Gej/nilRzlO12sxsHY6Wbms0R
bQvLvR2vvLqJryRErF0xsgoWzRuZoPgzBXxtCkfigLzsZzw5BJ3ZdKWER0Ugfc9BAZU+NIYlr8vQ
X9K+3iWxhaiLd287puXjUPNwj659jPpquDMN0Me5ESFpG9/auKouNfK3lRcQ1yNHJ9soLFW2YZq3
cJiO07g0K/Ed48e3W9FsTRGiVSFQfmXHKGumyb5Flcqxtcaap1aNh05VHPdDUBOQPNdxLKfHqbhB
9C4gWJTdQ5SbQOYERp8W6aV5DHPpHPP6Vx0YA8Qw/8dQxeU+LmaGGWQ4RJZxUWYfnZX32WYmsm8S
jvjKqOZr1zgvg7CLmy7vcoAjsII5h2dgZBgnZEGCqKVg1ET4FPkZfc0Tequ8tD35qc/67bgXWrPN
zvY6PBJm9UN102MwxY/E0V3b2f1ssnsksvucGKOzrwZeUUUNStI9yJHoZ9Vm8qHEKUS57J+Ijepn
BpTIh1ZOGREYSUk/klxDJGoHsxij8woX9qMsgntaR2AMCNR1sBg85b3h75zZe/Z1DvGhKIaHZoh+
RskC8sJtqye2+CEBIBOFNLx4JElUfcsTkkuXaeEmGkZnG5n6c+QWzxZxFTd/JCYO/THu9Sn4HGAB
BEovH+aBrAWqup4hmCAaPIo+lUwJdsH0KZiTcxvQRJ1L9aWz7McmDkHc2QZnu8nfDp1jXzlBdLBH
aEYgoI3y6iEmPoYaCBe9pfoDcPzp2A/YU+hjpk5sgEAc5AoD5kklSbitBcocZYXXEVee4wTe1iNw
dB0VM7QZ5XsbK0NDlTg7kALIctPhbsA3l3nVnXMySEBZxX5FIByJPCuh1KW8JowlHhupoMnQAneX
ahLS/WYOSrkm6sIjtbb5KQ2uEwf3ruhjf+Oa8kr+jsSON3/P0MwlHZZU2y/OpHV9JqrKQwSywAvc
XWEkDmsiPmzZuffOMBUMl0g0FFbsMsizjHWccCoPyVNHUjaj1UWDPJHa6P/yCyvbKmZ2MPIn+nXJ
nT9n3ymuwj1a/51y9dtYEu4oSrzysiBgLCAWRtU/8RyDRY/gbphCtzyDUt05RFJmtrwQffWYJBR4
yWTzeMb9zdPd12CM130zAd82vE9V1r8V4RBeEqbdGx0z7RRFAiZFXfqsqpl74FQ2WjDN9JZuCWUz
zFkfVahrgo5B9GK307F0AEn2WCl58cZn5XxNwvkuymS6Y/zWnSyHaBW2EpHk1Q47p4Dk4bjAjhlL
28RTooEfju1c5pu0LJ46I3otu+GgJSgFGovppocPHWe0Z+Ju6dsveki0PXKX+Izr3RFC+peCVvWn
sJd8d9Nta4TKW1zdwV1mlsO5beUmrkG8hIPLTj9UWz8pLtmSSI7TqTmS0mhtRDQ8om91j8kzyUnz
Nsbw6Q6IpjEnjLvWDDsWKkM8TIhO3Um/JKlsDoT4ik1lIrMypmIvhMnkxoy+c2yYN60HY0Ao+yGp
QG+iabRXkcUJBEYIJZwCJG4QG+9j810PM9HgjMWARxfJj4BIrXXeGo9t2iruiwruVZIOWwIAaTbG
CBNT9O7Svc1RCcx1Vo9Oxm6go/lOUhCyaHfrXip1kkCg84GDOiZqGAlCBJ+S9lZ3v3zO5g+zyPVd
g701XxT5M6KHKUE424mOt9sDcr8nu5+qQ+vTlhsCu7l1pvUtm6bF7G3cmg51JSf+i2GxPfdpG16r
Mjm4FfR/OVSvNVkFxHCJ/ZBb6LmTfS3UBZ4R7W39MwnfBpUcM5OnqQRxRo6CCeJFHoKBM2BnQQaa
RF4Dkodp4cWZQpzsbENJJGNbxN5GkgVx9kxr132K5/IX7kuOyG26Tmv7i3aK/IftZicn23ZTXVzj
UMWrwe72araqPTxk3BB1ep4za0M8eLibHUVR5HP0HqYVd8rjAfBXGQqatTGb7qYvCICpI2OVDsNj
4bP8tKO/Chwo/1ODTiKyg29qIpUbUCQMo3i+glekDT/pZAe6/OKAzNrFJLR2XUKMJoUD4w1AEVNg
HNOy688WeRhd5ySXbvwM76c5mpyN1q0RoawNzUuSkSSWZfT1CIkPNqX02vPQGyElKemoajK+0jLG
v5TND+6QTJt+mL9x2jBWdf2Wdi6CzGGZCpEUhveP7J00J098lHv8G2x+k5U92Mv5xl3SFpoaFNYQ
qzuXdjn2Fgrs3k5voz8T3Qg0q5JbkbgHZmvf45r8DfS5MWlO0D0iyg/LJz1Ue+KkGnkcJJNg/vlm
V+bpY9TM92RN9bfOoEkhFS9nXM3fGFdekffGP2dlHqnx2Myw+pJ8u+GAA0NoCi9m2eC4d9S3uEEE
0HnJ0TWL4M6RHXsfoHdKRmsbQ401aRVd2TVWzNram+vWvHwWj3RSXWsiBKRgrWiwi9MkcLC8dMW9
CGmdqAhSWlp5S+h9eWDqztBY0NXOCZakz9NsDCsnbSO/OXCEN40gb72NL+loJU/KPBEcmF7ePxjE
QFwc5VNZ9BjqS94LDRoODrFIkZ0E9bKmQ0DKZYefmmI+ysCOdY1XnGdFVmpKIIIq3a9RoZjdhrN9
r82KVZO5IqoBJhFNZZ7b0fkctPkZYW2/icPgljtx9ilLea1bhu85xBNs6w46kmXSuWDGyEYWLwmO
jOlWMyI8aY8D16S9hJUZgzZNk/zcue5KR9Wz3U0KmT8xL3TqMK9AzaXp5TliXzmgK4a+aNfRANsl
7ZExq2S8TwRxcCNYMKcYb66XFvukwdin7WFbcQzkEPdzzGfmlvQxh67rtzDS6A6VAVZ514GFa83+
Npw4oNR0iKQ1nNGlzHudZ/tA9PEdsPlHouroWs+9wTFZ07hrJc0vNNqHcuzxhC6Tw4J43jJBZuiK
o2786u79g6nibQSEvXfs6ChLuG6FHZr7cmSZpScn0YXF9aeQE5U79fneJEmQmAIoW7nn33VmY9+P
aScu4WKPsGm52n1IfUpy2cpTM55TW1/sjFIgz+v7oEfZPrqnwuXsNLZMQKbg4OU56TvoCaZgPhMN
/xpUjnMRYYS4v8H2hKT9DZsxwX1pSVSjF0wbf8KwIob4U8Fgc0oTc1v14jKOLExFWR2N11ii3SiN
rN/Rd17gX2zuwsbVXmKn3KfWyOStRO09cvIOBmJzLN3Pj3baemtrti9Bl6gn6LTfvZXuhHwtbY61
pbE2c8JTJtgKl7j1Tp3L62Mneh+5WXaSkboPqBFq4VVb0kkqIOKpcXDG8pedRD9UZXq7CuTFtlS1
3AK9gVWVSR6BuSj38KLphjnf0kwjtCEQHCiJvDcNdWlqpCh5oI5e4hL+GtFdavUV92HwFDN4jGHc
cSxmZUxfKmhwd4i/BDkewgluTEKo6HLvSO3PLsPCzxh2W89BvmYjoVlYTLtCiXHdZPGhFLzoDdXC
Ku0ZqEU139IF3k6M7q6dg/uOARntu6kxwCwhD8wxMLCL3dUD/oywa87BLIitZkvoTEx0dUgPpWxR
rdPuTrFg741JpTvRjVyppPuWTUfGgAyrOR4YTHZBWEEu8uedjiJ5MElK3hhT/sX1nm2L0ZDZJ5eC
LMeVn9PdoK+ucQzZefY1SwXVNj0g3U6PlPw+WB+mMZZG4FD7YqEd1o/KM6mVmiPdFkAC8cA9E85p
KDSteMYR1MgktSXmdJtDzNJx+lAAphuqMQSrzNOqJeEs9gChYpwoel30fh7if9fyyEwxSTBJ2y9u
4hkHE0Sf30XGrXIGsB8O6+6c0TYzPXdbyDJ87t0Fd1LOD3Jsoq1t+6gwC9ISO6fh6Dbrc9ZFRALR
8h7LGKdHK3/oido+JZeqHwprn0NIRqw2kcJjvSZWjDNycajq5cP7/8nFDNjCGEHlaPZE1voMTK2x
2bxLkN8/vKsxkCaAA0vNkSF0iMaotuOMLhQqpRMVBwOfqODAGlJPoQ7L22qJyiNpc/mr979//9AQ
FrRrDQ9czgI8f7cD6zGn9Wk19+9u2Pc/CmhH41yDPbVI2/Cnv4SpKiD7zwypWDNoxCftjlPndi70
hkW5Ob2nQKApRAASO6AeBpuKb8mZfI+dfP/wSsbnRCQI6rPciJ9V3ZHH27vz7z/SGsPr/9dSvwfW
/UPUnKWFB6Xh38LdJczuL1FzZD5HTfQhbO5f3/V/Ymrvf8A2CM2jAnR/0VP/O2xOy/8xkTPzH7pp
67fS+v/k1DYJdSidteu5QmncIf8mQgh+oEayppUQpNHZ+v8pbA4h8V/11AjObClsaTkKfbaiRv+r
zhie39AVvNePuYNZLQobvffq6bmaafjg6KZv5BrbPGS1n6CGOWM27ESKggPLgBnSLgkTsQO+YjF9
SC4eipR9Xl3HtnMeaj974UHl0DZYmwIxFvNbMINt63l7v6yAAo3hMbOY5UhOjrS9T66ooXhV2a6p
ST+JSqOC+cKwtf7k3ZqwSvaqbggGzlqOup9TF3JKHts9wkPrGPcInEYH/YPhq8ushw6XHTV7mbEC
EPC28Tpz7+WFRvjNRVTZWwX47uDK+hmUacsxkd+1MAla7SWNK2kJbHQOgaO0SK3c6H62qjePHZqr
lA0a8IrNUMuYdhQfLQV7+kbSGwHt5YRDdsp2CCuK9TRW49ny0DqSLqS94VZDMWe0bq5HuiDbqGdh
cEf0MF9Cqy43WhnBWsauwTxDQJ5coi9Jv3XXg2UHm4DaSEu33sEtVZwTySLj+DMfOpTcwAbxo3ry
65Q49uGPd/R/kaJb//kGkRIJOugSm/ccDay/vkHiyav7oi/LY2nrZ7Mli+z9Q+o1DOjcplwFU4fA
IiUiqeOiZAqQOlL/upl/fy3QU/7U/vNeBapik80ooagoy/ygiReGRdOfgPfjYJCJGJX5F0JMJRxO
o7sPRPZi6PxnJNN/ugMfmCnLP6sQ+SkwLA6+CPvDHZg715qb0E2PjRHRM8FFzht7qWXCBbnQino/
GWTGxWg+V+VimDcasEUgj0/8Gu6R/uzr39+HBUrz8UYoqZUJxYX1wzTxaPxpDohN4GVZ3qTEu3Aj
0A/LdUP4AFLudk/Khb0yOqTyLi3srRsn5yFPZzSoyOTiGUWy7Yo1qtuf/VhqkFCztYfiun//US6I
vNEWAslD/PT3F20vF/WHc+P9NjpYQDxJyqCrlgDNPy864AnAgxtz0bqG/kycVRt7SOZ7eEp17FrM
fR2S94YlToV+UhXwHEY+AzepzYJW34/KnXK0PS3HBqN4cCmUERq/pD6IvVFwfAdhQHN3nVbxt7ZY
Ei9Fk5wgwDRsrdM33TV3tFC4ESL6MRogTXynoF0aikdOru0W9dLzP/zGyxvjw2+sFV1B5Lumlpb8
8BuPSZAi4jAjHCfD0TY4/9VVRO0yvITeLC629rY6RzBjChmf0DGZa9JifUgvLiGSS/Ve2hSwfZ/R
36PdZNYOBY29ifBhwDfTzz2zOcrru86nK+2WLAK6RNaap/6bLgENOl2VnOBwmLvc6d6qYpwPNTQ+
VK35tvLVOgokYir/n56XD/GlvNCOaXpKSVNpPqoPz0tqNQqNLXzDttbwn7uBWz7faj/9Rq5et69+
5VOxyYVFOg7n6g1tTkSfW9UEHIIbJMUIIEjjAzNLY/DuH16S/3ZtXJ/AQeR5MDY+2IfqSqd2WyP1
r6aDWSfqNKcFcLwFOdm4z6VBRTsbDnmDrOaiR7jlYgnIAyoeG7Leeui3BlXBquzE1wbXq5ynZMHk
PfC2BJDeV966aDG5WnP9y5Gmt8rF80woqZOfPc+5rwJSkgxBpEyBqGxD5/u+QUoCVD1CeFiSjxFH
XyPpu9e//7Wt/1zCHFQTlqUt19WKlvRfnz16vEMUuGV8nF2IN3RU7mUz6zV+pmqNs+Ehr+yNzNv9
0FJh+HwyTwiZrCp8BLWYHfIIweA/XNKHfUVqh8vgNGpylHEwBX+4JBAucElCHR1DcOCr1JxvZujK
fZ3lxxzv1jFsveQQ9OZZaI+YVFXfRYruQpNZ/3Qly2P4x2P6fiWOxSxBesqUjvXh/RozdoXqzGPa
Rv7akT8agPPHxdeyi+JhWAvWIVi0wWmm+UgBuSmKsDwAKhpP05C6awB2L+Rq0alAi7NzhLMtSKr8
+7tlL+/L/7hGEGDaZedjNVnu5h92sM5NkekXI0tJ49zp1tKnd4izLl4N4TVfEe2B+czOKoK/VIbf
VD8DmB2EeedE2R0Hyh/EjUcrr/yRODp+Gi3EKoB7+tgDRWqkwcaPmGAXWuZbb86AZAjjpevCal1M
ormmI6c9r2aOoMp/vPsftoXl7lvaY0+3XCVc8+MT2U9WElVYs46mhKxQQWMIq34iY9YLNm2Tp4xn
kOoJZgmtBfi+SDtYJvZEA7cpaCyq4TTkB5XExj88M86H08ZyYYJd1nVtjzrd9D68QXuK5mL2VXQc
Yr1XLX3JJi5i9vrp2TER14w4btdRMj96vm0tNzBkMBWJnURQKGiVzHjzVjUz3U0zosd1dLQpShDU
UkzWYU6b3Uwf31VDejMZpexUj8MOto+18lD3R6ijnu2lTdPNsfFWZCQE2H3DALv9MZIOtpWz1a19
2cFvE+ignOwBQGC4mwoaVgjJaMOJkHidYqgvodf+8DFbnZOuuyPEloZ7z+vYJofKKds3b4bLIE7c
apTvYXrQMN47Hei9kcwILws0Ce/kKp8Lefj7t7X6L4sAyivKI0WFpM2PODqOq/4wK8M4SI4fh4FE
x7Qi33ae+cXTjjRNO+sffO36a8/vc2TXXrrDXljCCkWkC0lxz7jbBow7QooBheWEGcN6z9xMfVEe
6yL/Wdiy2qGJ+eSnujnwPHvrQNfORnDMxMY5REcyMmgeJT4QW7O8lX0tv5T+M6Y/ZPviUjhpuqtn
/TkOQpcxkYiIKIadN/U2iVMNuOlQoPcl9ZGz07I+jOeBbhgTql9Do9qNM5CpG2DJZlCIfmpAeyF4
lt/Chq5LOkx4HqgXbIUpo9HBoU0o+CODxg7ka8aIVXuwPNjfJaypzYD+1QkYMuXFdOOKW5jQxW42
ivgk55HZu6N/l/5ExAc/i/vfC8yfRtSPUeQ8BB6wCxsEocNZ9T94gabOQe2l3CUjajs8n80t8XOT
5mpHn9iayOVp8cPTAyGIg4PMmD+7KT12UMoPoWPROVeCeUeRru1ENiumF+32799C76vzX1dGz2Qf
57whPD5+LAoiQ/AmMhp6uMtZuBr6p8wPgm1hsrcjOFoNPGZoXvDe+LjP05rzT1AVX6eIY7ICabQq
0KDLmagCNVOA/cPV0S/4sG57plKeoHRwcEEv3uw/1+3Ja5xGjghVvVrIfcRIfR10iEljlex8UULX
ZnR9NmQ7nfMsIustBkYbC5Ayy6ZHuPXm7y/I/l3Rf7hhNkoZeK6UUlzah1NpWpcYvSrhH0Y7FRvH
bpLHbOTYZXnHvM+Nz/zVDlF4fgki1NpZ+VOnonyziy80EE2a5Hb9vaOvaBhhdhhmLzzL4ifHme7s
qyFHF+9C+I3sez8DeT6ElbfD2MZz3fNUIHC3iUN5JdeUzA0A2X0yBve1gu+N5Ls88lJe47H5URAi
dAX2UB6adr73F/57E2CkVdzJXRgE3nrWvb136+hbHYfhZXRQhyRF3W818bc4qVwYU+q+44QBvpbr
7JmnNdL7bsL9AnBGqMFJ2qM+VHlw7lJ+FErgZuegyVzFZvCo3dk7MvYeEHwsGjU/i05l7A9ru5jH
fdg3v3i5ScBh+rXD2PPDBjO9TYlUP/UZA7VF5pZjSTqYtrkWSIDORRBZGxXK+Fl4X7jZ4dXOh0ff
lP5OgfbeBC1pBC4FNJucZyH6x/Lrp8Hw6tM87hrmZSCiN9HeDcTGE2V9ZkP9Cst4frBHpEiKlgR4
W5B/Q+ic0qVzgeYk2ltF+kVZxniO0i5cDVHGeTbziUbu5ZeMnjdnPTAdWm1KlHRXLCnjOUPluqrY
fQ+6c9mxwCqvdOiHe4Ii3M+zYC4o9nXYT8c2E79wfovHLo3f1AwzeGLauPdwMDPrWPYQ19szIpeb
zyyCd5ll6CvC4mMztP5dukzp4RdB3xwHXkmvh5ESC3QTWUkT3W8ZF8D9HuFYrCVN0ftSZBgTCLny
BeoyqhuxbwVP9Zx3ED4lKELb8BFxFuo1sBjLTmV+1wwjUh/XRp5rMo5FVPDFawENwWcGLh1pdIyD
9z2UCONwQyYXDv2LwRRKdkYv/ZmymaBSRiJ8J/gdy4DR4sMiWYd50R7devgBDL7bBwb0ds8p8SLj
/900KCBpXlyl08D9VEgPR3z7ehpe5IzRg0NVsHHnbtNXVrtqKKa2PYZJpA3uWeqGttDQYFhs1F7I
+mrGaYgoBa6JiJNd5+bGxrLaBLENQzkSQMaDG8kHYZM/TsQ759SOWdBc4L0iaJ6Rhp8FpzGr7udu
+SdcdVFpYT6YlXUOe8rGloHZ+6G7zn3cZR0x0FaGiNHF7Jjk1p4SRxwLqMZAR6xtYCBGKmuHM6Lq
xLZW9rjHgIXRXaaffCtnOtiglU56Hd2nKVPUuWH7sr3XgvHXQ20ZzEgSAnn8wuyv2pqsV9vngQzF
izCC8VUsQy/ZoGkSHJgQMYcgzvqAnHdCvBI/8Em9Aphdemg+bch2yfjU55N75QxUxpmPaNaZMQzI
m0bffzWz772J6WeWvrMZE80gebnoqCGOPEXIExZIXxtEN2sg1PQ6bdJvCY2qNjrEfFRilbHD4E5M
312EABMKkGvSz8ZKxkW2riXjPCPOnYuJb59i0Ar20dw/S7xyIW6VSz9iWAJ0QsysiV6uYV6CR/XS
W+PVdwfY8yAHH8DZb6zlF8emNuyt3qu3Mu7GV0JeE+R+80tiiQvnR+OAq6e+eYKLSxgVfQrb+RXp
gUavpq3r7FUMccweWGLk7LNhtl9LhWPHKML+3NtUueyGUZikax6rXdk4+cW1a+SqUSI/5SJwN0QR
5OdJIFAsjMb8UvmS9Gq8RQ2CyD2lO/fJoz9hMbGKyPfZWpZYRive92Kwe2Z0xOvgTEUl6KrHGg7F
k2vgF6mnWJwtJ/4Kg4OJJo8rR8m7SUVbDhqU/tX8WdYsPRXQLYx2tCb8n1lP14Cq8Qfxdc2ucuzu
aDdGf8MQyy3M9EOfNC7vPqSllNlUODn4Pb2Eu08ST2l+cFT4nA1jfTMBoW0kbjTqcTxTyXBV/o2X
Mj1aA8ZajbW7MK0SXD7rUG/09h1tks9EOeAibJvTEEbhNcvTMzCA/ZxWD07IM1jUNsNv7Yys9aDG
67hpTumAkjICEVgPb3khX1t03FdS98jlqFW1Q75yipIYjbQz3b3/1LHBnUjIALkY41BvcX6EO2l9
lWPNWjU4oOlSE7co2WZ9bpbXuUH+/I4kwd4FTzI7lUKDoucNjeuFQaw15HgeznMc1w/4mIqV14D8
sHwLf3j/VGckgqWBXa0zXYOls8g/ngsXOWJt3ULa4arzujVTivQ0zHB7I7s2j5YuzEOAeQC/ybA1
lpwiz8XnkrrpGZQRnmyariTS4n/Iq+k6FPULSBDO0Hb/Oe3e2ozmDRWLvaq95G4MUVYRhj4fIpgq
Q+a4GBLTesd6gZknjfGPkJNX1M4ld934MoTkQUXRwFDVZpSPJYZdjU2wygr7KWSkLK2zofGGmlV9
JEBgOxBjcWl6aCe2OshqkfLN6TENxedZK+sSKhMSfXgy1ULyyzgC4g6MMfwSZe/bXUv2AhhN71mH
VA96Am1qNNYSekdMhek6mGm8bilB1bYvIdLZWVefTeKA3ag2tn4oLLiYpX3AtgQ8LVEWymqP4EaN
8DPMr1qGpzmjydXFZYdVEKNH4k/neWjqvdHHWzNBN9bHjksd060LNxhvqcw1Lixc/T0afjO+T2bj
MZV1uG0yZigTdvJNmkzrUvXJqW4cZLHjjJUvJuwblM1eMcNZMU0Jd15WoHYxh/KIkuHVi4avg/Fp
zNwxwP9Li5gUO893npJl4ME6fuQp8FaR5mTo1P5LOaxrZtG5UocG6cdaBNK6iGxLgOJT1NFm5JFr
2HQj/MlIthnrzHAny72btG9wGE8jO/E4ZTeD/veKyo+2Ex5XgyjyycMrM4J2mBr3lRg+EKGN79Az
8x9UpU9JhoDfbQ0DiwhgjonY864t72zVMabh7LSrSZWKpfPEkRpZnjtcOhybAdbp3dTPUFO79Nu0
9fPuWxlAREHhgtHN/hIofESjnx48mTzXtEZWptF97gY8Oj3bwJEoOPyDLQI15uvwUaYlpYP4n42A
Mm6W0QbI5D6JQEuYc1yxvOV6NSadv2Uq4BxsYUYoUcm3wLTSm/2m/DSg+Wc/TfCtpWzNQLGeh/mz
wDy6TYIu2kiyqDAUS3s9qqzdDtX0oxxsaAYpwEdZvsYDYW3IyBCeG/HO8DhO4CnYwcUhccL8EoHL
qAiH2qZ1gwbUYX1HqwGitliHYoTVSGriPBifZbsgRaY3ans0H5W3DxvK7XQ8etDPV2GC9Agbcg0u
tXkJKeA4VqgtX7fre6PYBGH5zXKx87nAHSc2ORow4bXPadnF7j62sUU1VZht61gv6FLAKwzuZkJ+
4tG4JflWI/5dI2RcKZUBVkMNsmLoDYM2w//vY4/qWxRiLVnzpKJiQ6bzv2L3utnBfgS4QGTHaqRw
IoMDngvNIF2Kt6grr9VkpOsWmWZtpN8FknodXCZ3oaBPOOYtk/QnTm536I9btuuaKFP/G2DiR1dl
T6VbHxDov7T0G0Bs0uSoNEW6RNSRwLHIgXnrgIVP05ZZ+SmPC+Lx7yBAN9lAdh/RLGGLpoheorWx
MaA3OEmO7gIi/toUWf6QefoQshRs3ASjbbx0A81e9Pu6DJ/KesIz4Tv1lREgj0Q1Gptprr9yOGLL
JnsKFLh+cUlCtBwr3wN+wQi1fHiPEPew/a0j4EAIdMHXv//F+5e8f/r7wzuDT9E8XfXv/zv4/RYW
wNv717nvjLz3L9SMD//1Ne+fT5UZLavQ+f2z31+I40vv9Ghefn/6xz+1/Ogh8QKI36HvHyzwuxih
431ZZbwUf/3Joi3FvP3zx07NwvpFXPL+h+/X+f5/v7/z9z/2x08JtHjCoYNc+J3X/34ZJmZ+DvIx
HqblWt6//cP1/fEjP3zNhxv38db8/jnLjw26/EU3NKOm4Irxhflsa2ZHp2n6G1PhQx+jDhjU+KZT
QDh90O1HbLiI1MP5ZNQEb049nX20s0jgWNF2MYZQ/Lz9cG97HPDjbPichd0uTKI3EtuuaU0btCkd
KIvtrpaJvanb8HVoR5e3eudtzTZpV1EVtFtr7D8FYa6vCrJBZQ4+VpYwZ2uTACIyhIF5UjYE/Pb3
5pyAXvaN7H/ZO5PmuJUsS/+X3iMNg2My665FzBPJ4CxqAxM1AHDMgDumX98f4mVXplRlmWa17sUL
e6IoRjACcL9+7znfObZRcuqCurxUzN49v754QVFcnfA4egGRZw5HMA4gyRbqvLXybPNXl4TxkzQ/
2wFJnJ2BHS9bgYk7FOMuOM4l9bkxzt8g/j1mY7JFT7a2TLC0HsLmhm7fxglYTWU+3iHdH465BS2k
HUwAZM5jOy1zCIj262C8KHAMdZqbh6qf/XUz5RylAqX3UKVI2/QQcub4pieSY1wkXp1AyhYYV5TI
DS2SclM6fb4aarJqQ+cQu4bxFG9bTmyEC4po3RjYZRt86NsuMphuapTtAo+N+ZzS6iZTx/8e9Npe
KydEbQ6z2BuOHpfOyrd/5NRstsO7oXCmQUNt4OMQ0CsjdYdwwiHO1Ej3Y6nbOxoT1D093s7CuC/G
JnwwgmNTDHf0Nb6ZVr+vTL2JM+RTRcc5KBmIRvDVq3Si4JKExS5tefeccPqorfCKdlDtW2nRySUD
sh+UJl2hXVjyEsKvyh5r7AUrggV9cK/TVeQsqAKGL7CeXe+190Pp5pCiBuZYzrvd4+XyegqRxs8q
Xi3tdADcl5YT9UOAbTFu7n0zAqkwOS4uMQxpY0UOVlSI8RR3qMPnCca3H0IJoPua1mO0diYiqZGy
rYPZSA8zCDi4+UxyPKFPWT6tLHoPgPeDfdnWmKGm9rjkITgJk8wJI7NPKtCq0OyBk6GBjZngCW71
omd4PVJ5C4w2ImuY8XF6qK30B1CZcleYzo9oksl+nBb0iPKC+wQNldXzitGZYKPwSZ6bdH3lV+vu
SGxblcyV7w2J0TT1f3Y5Ahcjwgdop9paS9fVB53ILdJ5QrftTWSgoXaa5milI94NLqygieWzP/4Q
Zmce+UfEW46gcorFe1N5X3ucTwSQfMr5GdVgfsAbTAPf6e6mYF33hKjOiHFRC8/fXEElWabDQ15G
L1ksfjBFEq0PuMJfcFXGKUqW3CWCng69HxiAPqBo1jHC8jByHTT8Yb1ls/syarhwweJcR68NlU41
D47ED0XnCPRDll0iiwColomA6fpsxFB3V1PTnm1RIYKePwOT1llpbZ0CEUOL32Jn5v47SBWEgfgm
2TfFS9dlj8t4YNLDyK5N4KGTdi9ZF19c9xNXeUTX1Li2M7qWpADC4S/Ej3zCYWiaI3yiuH+ApjWt
c1hefLS1dWga9ytwMBYNAaLBcqGU+cj81/aAAtmp1ReoKmflW0gknfmHKRfx4PSMm26f/tJRbMFP
9k69DslK961fXIDDehhzaggp3iwf0R11Pgp2gaDf8Kdd6Ni4y6GMR47NBYgUJcnzNS4G8gCRaILx
sWjP2XmxzT+pMUYVp2ccUKfZy7HjKoR4y/A5ttunsIQ3y4IBIx1SeJa+haazqm3iHzBjyn0qrTt8
EPt+hpEkQrqognDQKX0xgGStmSnGG79B/B4Yoti30GcA6VcBRahLo6WUdrU2Csff6qJ/kbQtnEb+
KozgMcBMAlhfjDAuyN996oqm2eUNSdXVlD8WWXE3uba5ZVjg+NYP5Tj2tlPqQijrezjh4ZOLR00P
xUs9YxmVBYYI+GsItCLlkZFSLziQfEdQIfWMg6VE0Eyw1NazeJps6qorirX4zjDvSZl7q+uO6YQz
fIuQTWDWhWs96YnR9Ry/yUz8tJsp2nVL62mePcSZlBQAjfwnRyU7n/D6ETeN2/jOpeMOSFrjs4Nf
uBr8L0ZbcmDBtnvXK1jtrvvmW/pkNpCEzGaNbb9n8ZuOcWdczSZt9oGFmj5b3OCzD1nMZ3aWRK3e
G2Xwliw0wcYsPjwKvUZBJbS1TwmPI3EzjN4LrJCDFUEP6LhDsxl+kQdgu0orATmGwFviW+7dSo4H
U4KHzxEMpzr6lgh8O5mjeoAb1V2q3a+aBu4uVMDkJ39PU/QLSarpmRCBnx5sQZxxyXquOCSmUbju
atlQf9MXDlKuzCR0IXXZZbNCkFcfCnvnlZw3gnSCFae7ctf7J8zE6MXREm8o85sAqEKWZtNlWKgX
1lBBjWrUk+3R02hE/tLpneEZRKexenJUReme9+0xl7Z1bpPliNd19klV6qUOOdcHgLnWunbR2Hu9
uU8FFT9b1cnsAFvJdOI82JKeI0t/Y5h9vkSj/YrQsSNU8feUIizLA5PtuYOAEavFukk3cbV0qAYR
FXBK2DjNZDqPsjhUcX+sS2LZsVKzcHq4TDZlhhAPGscrKu1sXdojNpp0vNpiArnQ0xR2cHFXJt08
lu8BczjEymztxw7q3gQb2VgdWi9UW7dAqZ0htO6XmxQgfb7lGXGiQPwK45R+W7ESQXzIZFLwxkoM
SxZmh2DCTQE8yN0CiRqBvAOJQStYMqa7NPFPkgRIcmr9YCtJv97SE3qS6Pz32qqnDU6nuXLKH/TF
8wZYHTIL8l8Y0L5DM3vXAk8kGmuKI6s5G4sRvAS7P7vUQIj0XUwoD7ifMNAY/pmb6IdbYVMkSMQ5
TURbYAe0742hSHAXg3Uee/tLbKW74BRj4Tpw2qFR19Vfi24ct3ZV36ehK+8b3zu2xKAQlREOu84H
rOc1zi6QB1X38kRmYoUJujChD+CqnpIiPEzm9DRGe9RzxrZr270nW3IHCVFap1+xtmFo2qY1Ka6F
pYmhNxgJqbDftI6uQduLNzI48dt2b03COJsghHdc0/bOmB+0iACf2OrOTChJRKHukPCdzdi5YnLi
HRh8gGPJA8QPd83A/V66fcHN3kRAD+l3dt17pL2Rlc3HJyzwtY1sjQ3nMa4R3ApqnLduh2jNt8r+
ZMWXalQvzAnkOjDCApO2fJqtq2qLRbKJ4qkBiLsSRCXizCRXF5PrbLQX9IFi2489JVeIV9r1GgJP
6+SOiKEnbfX0Piv6kUzeLeMBl8FzsUTc3Kw4tG5pSpepF29lTTflry/qnvF6izjI9isGS6A7V4Vh
1GyxtfMa28yodEyGZtcRx1wM2MbUXJUbLSrgr6Bh5MFL/G21hEzdHvyYeA2RUDpJhZlkefCiuSKb
EVqdq0198pcHjCwnfzadA4AqiK8avlmFbRMml30aiDgigoQkLDV06XnwXkmMYU5g5PMH6lxSdbR/
sJb0nHpsUaA51SWCwnu6PRgLJfP2f2xXhFjQECIDnK/BCnLHRp4yW7YnhfP9lC7/h8eFIao1xGpf
gakS3dScYtpSp+H2G/7jz44ufHxsMGbxcjr67GqJ9bxWDp0fVZ0IPgBsdCOGOwMGmJUK4nc7I+2S
ltAkaywNy3OWTtLxd//59Cndtw68BhxFbzjRsibAMSxnWFqz8SyWGKLug0EzCvrl72/fNBL5QY46
tLfZiVigVWcA/8kWKE7prr2a80fsm/U2t4ieARdNkKigG9H2E+jFxMXcQz5w2ZDiABNMr0uzJ8Kh
pKzgCsAYYC4PWVfg7ryHTV2dCgHmYDWDnEnrKD2GpCzsaQcd/vrL5fzOB8mgcPycAwe6ooQLfCIs
hwhsVfCbMOwmPJvz5+1BslVsRtpWK3uJd5pSCPMFTCzUvvfSK9Cg1gSHUsUBJ4qBwY7LAyZDJDOM
y9WhlXie1WSTQUO1PRiB/QEiVR2DNDug5YY5kMXfGq8xtk7J9atUsdMTprDbA/3sjaV9SuWBwKYJ
mB0dDZhet7+8/V++/LENaiYpKsQCpRl6Jgb4T2fprfn9+NblNaMcosStpYNjJwR/6NfKcyZaaZCO
sumDFRAr6goBFCKaPsf37NvIBQA1wrX4FVd8ee6Hxzw4Z5H5BliHaWbU0+U132bOtSskq1d7dN4t
23pze9JyFPQOKHBPUdrvpnkEgWRrgtv7n1VM3fw1dvUXKGMuqj5+NBE8D74xPKLAfOvgtCHXeR09
KhACdrAK89xWozZG8+kL8Q3x5ePYkv0c1ua4RrN0LILybNDkJ8+XlrltYwqGatBzouT+FdBS+oKS
kVWpgv4xXTA/c6hbvvSPh45+FEMHnRzLSa1uX8/9ptkbkjP78nd/fGuaLxff7Ufe/trUyt+2o3j/
4/t68pTZPZcnu33f3LkBtDBxV2UFU6GygCQ2OfmaUcMvvDt3Ikft0oTpF7g+6aal21TUCxiUCoCA
+1Cd+tbcBMa5kFFwbolT2no5jBY4GGvmgo9GFzxEsE8QWcB4aYgHG2I+kAIgXdpHT8JZJmGusYsz
wgAcDKCuw191AaONPgW4Nqraf+aWs8xfGjvhQw0zqSSt1a3aO4vF4+LhWiY0eRNkyWYKe/kEtEJS
0VPclFUmT3CNz2NXjPcucOh1u/Tu4pysOqNWnw0yz32F5BMT1oFGgo3/qnnh2O9T0zV714Wv5Spz
Z6NR3hQp2c6etp4t2YzY9WOK7oi9OKDGmNiu945377QwNJOmu45wVRsCj09JZB9bN4GuFQBWlMF4
SDiyUCqiuE4Qme/pRHLWV9YvHz76KYPt1GVMkqQjv5AOQYtGzFufPX8a3k0r6E/wdb5Zaa52RHl+
7/Lgzve6R0xJV0/FP4RbmmfQ2Zs4BuGU9K9DZu/NrHMxvuHHNCl+p26v3KA/cpx9LdrAZjbMoM4q
ph9VF7w1thPvmmUQ0FX+PXfHaxom6A2sWK0KJ9gFKsFWO3xhtedXrI7CsTlLJMkLQOir7yJyYt4/
5xCdioz7TA31rq+agZnLrPdIvn4aPzhnDcQlei+WFwMqTMHV4514wXGiTq6YZlKl8wSUpv+rrgYw
HDPGvQ7ZWuucmGMWoYEuuAVlkc3PgsNK4dpEWBXvjie++yWk0wXSvWauNm0XLbRiGjv6vB4nShct
FZRbzRBJY93dp21xpdVLlcvh3Em2g2EfdKcv5ThXO9cAC2WIfi3M9Go41lffSa5D3F8lYgBS/TQU
S4LjwN/i3A4bWtfZxjXMLW5xTprbJvPOU43j3mF4laEkscnQooE0vsQWQ+CyTX4YzkxaUGOcywaX
V6DvxmL8ELhXV4kzXGHdP7YevQrlPplD/57k/ZcySTA/jwdJz96VNf68qfga+OjPIMOsHIPbQgzV
pSrLb3z6ZECJ+BGA2HdqrRl4eXK0p+zCQk8UtfeDTPeL9oafoyV+akbyLNDfxhxBW+cCBEz1dS6L
Fq9kt4Sk2he/mD6LLviF7ZOC2MU005rcndbV6X6ggfnsLe+r/QJ7StLeYaGcm+r7ZHq8+8nPMcho
ngH2W0OSuE8K5yObl1aAzcyi69+m0B45E0nEAkHMLaroUIBDQ+D+wXWZbqVJjCoF9/0Um28q8Ah6
RidMH97cNcvPQS8CWNjC2DqN2dkJ2mcrwPXQMU2kdVKs3QhoH1qdRQboU+tB4zNLm9ktfoHcni+O
7zCk54VnHaATYAQvslH1vpxLRv3NOdHqQ+XkxNvTexpkGR5sa1VYZGoSQwOlDJxX1tYrZbgPyeg0
e6u0aYM29CjQkFvlEG4Ga7x3etyhCAzkpLN93zYXb2SwweH6IYltdnVQ0diGRPPa0uT1YveiJnpX
/rJm2S7M+yg5mokA2RfEtNbE98FEhmNLUukDMtHtWFP7mvol6OTT0JGNTud1rBeKK4l9pUHrFycP
qxUXIKAw2n9FczBaYiMhYqETPsqhe9SO8S0KgyfeYbIXRvb2/jrFLD1FvTUm2LTgyA2tHsCan6rY
PRCGxoHB3lbF8EaDyfHNX4ifSx0yIfCzp6qanns1v9cD3LDQygkDLi4gHvXK4OPpXfSPFg0sK/2O
MCTLnUcnw6Liq/ATN0G3TntAssng7LrURFHj9uu6TLt96VSoXDukJN9itHSrsI++zoPZbwlBLHLu
ysS4ukBxiG9FUMO8UjuftCbOs4tPSUT1d3CK74K+jqwJIK+mn7VGhtZ6EbMr3wWw370lqffK1IIm
mqaDDHbxJ2m27JlW8AgPYa+bj8iM8Ar75r1ZGHfSwh1Nlt1IdmbApBBBHNg8d6ZoKN+Mlt22Cuvv
S2RXT+234IibXR9E1q6jsb+eQo6novvCMEmsBxnUB6wK2Lz6Hl2bbVI9jNPRtvsfkeL8kun52nqQ
2aKkMDfIZmiWl79M2qJsrv0jbB1uStQEk2ywwyYvc/fdSLEd6azlalHqbJGGuGJyT/+oeC5aC+NY
g6itSggmwP29ltBdpthP79KwfY9LcNAgEMAX001dMUv+tBgKHHA/ge4tADsnrCXCYBCBMKHYGDjd
NrPB+ykhp6EGpQU6286F4PtuY/qAufvEvA8XGb1ZR6c4cO+D0RPPzQQ5JEOpVyGvsFDjEUkhmVN4
W35LdD9LewmK1/eIoubczB1v8YBXREfDftZxc3A4iBGtl8Lxc8gbjGrk65XH+ZJwGovxc/crs4ZD
HiJ7IjGF9dW2642PlnE1t0irSl2oUwrxbzcGdQPgP3yJgrx+VjKjhSK6fk+5mW5DDQTMVVl6Lt3p
sWGedwmF8i9e2tg7vCVEz5OXd7GKsN7Eln0X2vln3PvzJcJHcRyZiQ2h31z08hBUqdqOFh8v3j3v
ZC++k2nMz9VIi9ys5xIaIAfELFs6S0sMQJvrcLfYMKe8sA70zx48iXru9hBooE92sSkaN9xnrj+d
0s5BE0RbP/YG4FmaTdQS4IuGrKM/xlZyf3uwJpR7RojSXMzXgME9WIdhcSUi+gQmF14WgtUu90ac
hRLMV4/q124qcRnZDPGTa8gX1QjrTnfmM7Vq/+xjlDbn58AlFTU3Xfvs6comMYTpV0+K54uyxmKH
K4IqUUp7H0guuVi5xqNTvca6ghuw/MGLrWlnLTN8AkdXvXAhPNncXhtho+jOum6+T+aEfdWjmqlN
UAuh4u3x7FJckr782QmV7h279S75jLPKatODx4Ru7TXdvDYTxD9+5NyH/ohsThPR4GXYInI6wWvh
D2ILR1jtbQj8KyUhgw493v0pNBiuF4qf1jMYnium/JNJz0WF92OwH5yaQDXb3NhSQRdumHRLEEGi
typkeD0pK4PHz9xDw7Iu8cQWB74eMaNtkDmQjQbOPM2RIQETMWnzEPXO0QixGCWUE7m05FmPPRsW
7PSweVKzk9AItKDv0TPHRMcQYzbg/Lt6EyTU7p5GeYc8Rm24zQRLanQwRjlzkTYTgtGtatiZ0o5/
7JjxzuMt29cejXijpq/YdSrYDD3qC8QDmCjFibRag3ZcR63on8iGvUK5Olo0/qigDJgF9ltgcva4
GXp1LdK1GXcQijj5AdHBn8cGuhWB3Foinghtae/isfHvEjnm+1m1D/UsLnMHcn3024+sN36EYhBo
SYFNxou8pQLr2hW8Eeh1OLpG2TkvMR9TBBarYGSFmfWnmKb7uS8BTPagqEJwO2R2ktVEDedUbJsl
ppbUN7ZuG6fboJjihe3wK4sIoVV085A4jfe+jM7Lf7PL7it9cIJN2LwniMQYaybtAEAosl/qKZ0e
gsHg9Mn678C6GqfkAzbCU9UZq9GKI4QsGQovsnDZXAkKYHYGzImlWlRALhBArcE5wIJVeiGExZ+5
hKsSOhOtgama72T6PS/dkOSkkgaq18FvbglwFSUyzDTChGZ47l1WNgsJDEt2HNIEa7MTjVcAgo6E
uAL3mBXUZEbmveOSkVcVD1+aiPIj0fpQxhzY5kFeQgkKti8EQZ96sUzDJgwpmTwLVEqcOTHVjEoO
zsjJWhakdkLH2tnNEJ0cL+euNHP1BM76IMWPKAsTanAU1yOj1XMkk6t2e+MYMZNWsUW2RlriU0qs
cyfHYFMFMQKsvC+2BT3C5Ro3t9qhNTyHWXOelLVrSjaMaQyOia7bo4n5SrqCYU8/P+ZWfk2awjuQ
BASbyCdAtnRrA8i+/8B++GqO9Qe3ELw/A61nMLfh0V/yrCs6ebZdvdlMofaeVp+llGSXu+kTquLF
bTJeJgnbUKcBp2Dqi64c3loCYWZvQHXCzGP0aM56RK4kkHDXnmRCMs9fm77VtBXdS2diHxA1Jyqi
TdAlAenBSilPXF8pvbz66gJ9Hck3IaChxn1eiqOekdLEj2XdC/zj7jkArOIiWmYq4b7nKCIctw9w
mPQYukvxac2WsSuzgB46E4ltOtabKFSfN2v87R0rSkWud/qQYEyKOmyh82vtHkzwgKs68M8db+2m
bKtuUwlKxNyCwplRWaEwx/2Z+szDW5oUgSCjJnQfewJV1jcLxc3sZw7KPXtc4OvIHZfcVHc+uCj6
72vxdPuuVrUoNEM8rWAKEHuX1CB90qGASpqQD53IRlchRLCDvT944R4bBlWBDIhZ6apN2MBCEaW8
803mJg3Z23VGtlKIOO6uCjuHfwteQDW7mzXTjI3PeCpeOOszM5uTA7OXc2ZlFJu4aarsMxli82B5
NIO72dpmbvpZCkSsSFog1y9ee6sXu2FggFsWSJgi7gAIqpw7Z1Xuk+1CflkXC0oAAzgmTWR6hnDx
LHx16gGbN7LRbTVB0IsYcAYl5rnY/8hpxq05Yb5AoenXgPlBIDbRMXd4x9FFEZGeWasOB6z20Mym
+YtoRp46w2pMz+Qg6v6qHSouOOE9oyzUklFLjHIY6dXtO33SZv9aUjO3KdaxiD5kH73EamKlY4aE
fI3TriYwZwiNX04PjbpooOL0MxOaDAN1izUEnRXcYIPeFbSYBodOJ7OrVdOLs4fSWVkBz5E1cpMk
SCEGG+q/7C+p63zzLdYjiPP3VUJFbQLZim3W+YT5MXJG7gX3wRgEH5LtPjVcJBOvKuiMF9Cg4bqW
04fSnMUIDmG3SvmwBQS3ZJIURgYqs67bLO8Mw0jYgwHFXTdCchtReNDg3PuIC50iDzbaSj5v+8nc
LMFV5XGS1952vwNoQ1Eb8k9u7TsyOTkQJp8jteRY9l+Smc/OqgzQQlWJHRoRClCXhdr+ICyn3Hv1
WJxlCEaoxUDQaTXuioRDbmBTzgf5YLx6iRpPgyUOjWnez53X3bWNVncVM3cQyvnRz8rxuNTAXj40
V/DUHBwm8aHjQVx7ykhztFsMf/nWcOz+mqllwjNvmLWVG9LK5aHU3gchvvn59mD0+muSGDHJ0rW7
JU/gYsTaJJh9Ql5tcQg5A/F7TwYSypGN2HfTaKaHaMYJzjr6xLC938+2+VS7ytuxlrhnR0dnxCjU
Q/Bvao74hyZovoa5Za+bznpMwMBu1GRsB49NcrmozAXrkGjxxSApYiPV8v7RXju5E840QVidoAnK
b3kZQ2ItVEimPafZUfkrBE7mUQUHv8nDPU1+EgPR9wErNDf5YLZHmIEg7hfZraV7Z23Z0BE0nx6F
ARmMlAnDclKzWzvedgxgVMXojxsxhs6efpE9StDMx81A/fjoZgSBjDGWsnnT4u7pyEZfLEBcS4Nx
X1HJIHGgaMq97Fkot0SG8xOHXbDxCHlmNxzxe6Ed4rXV07pqAVUO3puqg5ZjEOVSjLqn7Jq3lsp4
3YysQbeFiPYK+KfQCUFAsx1HueFys3/O5XIa1T5n/xR+eMPd7zOXYHZPcdusmhGkHMqIY+Ez9aez
1oN5fShMkCVDNDUHE0rEEgmz6W2BogMOIM/Gaqy7/t0yMFxHlGUEbtL/5nhIxNJa5e0J1wtq255N
9fY+ed4XY0CbJqwlmhHH0O0FQ9An44hqyxzi15lCcEPpyl4PA8WCdJQyRN8lXAIIU6yfEPTGDffk
xqgEbiyNWCIYIorWkUYmrjo6CtyrKXwnEK2SngELlm2x1GTIfZTqNVUPQ4eE4KfAP5JCSDRfnZxa
P/lczP+qyz+LkqsJIS1ib8uA7LzYzoP+ObbU28RlhUcJksrfL0GzZegt8XwDB36xSLFkxcpgea9L
oN/NPYHa7I/BMbWSL7jou005YESDCkFZwjdVyt9PhcvRN2qhUGfmTxMDO92yYGO2LPnRfTET7t15
wx2t62ntg4MhUUOt3BiRCfqAbsHZ8w5gdbGKJ87x90aMQdAHKHZbyftu1yOKQLPPSt5NHPgyvl20
lHwYRGhV2vIz7Ka7W0sdGwnB9JzikUlUtODktDGEd/GXPiVL+7yL6oVykRXX2td3KYvMyig+CWls
sBHz29RmsZ1BVjdiPhRRl2xc2udkAfE5/rUm6uFkWNmwCwf5Sd4MwEcHswyRRandO+dcIqBwh5AU
U+72YHrgTJLcN0yhVgV92/e+TxrcIlW8y31gvQWeQ3MIlnaG/pnS0Dk0hLdfg8r8OY7PcVjZX2lU
oHgu5/mSCk8eXGdu1zFm9Y1Bg6oyYZtWTXVMXVvfOWN/LHoOfyGpsXewiGH4z+isK2KDQqIscPNC
SCmRb6Lt53KuQR6sGp8AlXjINyTWQVU3yk+3tAB45NyPyxXSWvq7CqdX2y7vYArcDxU4kKhd0qzY
d81WHOl9c8jRFmM9+szDcvW4ZsMiRZVoLivBGGZssywqDpFy3FLccSIOvs6gw/wcn7MnsvdlPeQ+
QXXgE0yTfiZ+9FJlzWM5iy9qSn7kuXdIhpJVTYJlo6tBRAItfMjBzw3ltTPQIXTSpbOfU+6K5SZq
Rp6oq2jsze5ihSzqh7gGao7ih9wLyg58t+TUTjTfTFbkMAepnvuH24YdcbY17TOmOSKbCBrdSAYe
Wp77s90Gn7UZHDMR4g60jyCjsWep+nvUBVyzXFymdl/GgDk5uVb4mcuwmFYkpQM0xMwyl2y+BOBR
xjJIYfOTnx5m6lU8h4fl3rVlN+8KXs5oBC+jYrlrTZmtDENBP6RW1Es5MTokwza4lYPqIaq5GcwS
t3RHq9uNxX2FDm91e+Vtj0tbehOobONZ98JgHI/9jSqinsN7e/EGTzMbAVzhbqVCFrkEr9XoQ7Pn
8r+BqG63SwyeEoPEnYF2mt4in2+MCUFrsozcmmUJcO8Ww8abt3yZ+2Fc9a0D+JJdpcJfuykAf1RW
uJ4mcQ+mkHdB+C0LGITlVMzlfvm6OSG1onQNNnmPVAjJUBs1fJKCielEylmkSaTnuZbv7VjgwCOt
qhjU7u24U/umvbYd7iSd3uGIWrr0bDpJSahE4Cg0VLRDSoNpicdiW2suigBPU+61fHgFe5gu8k+7
cE5tFmAfWzhZMi0PuU9HEQA9AjuPX3sO5bSdirMbwKdKlrN9YQCWrdzvbs1JJSrYnxNa0H5Sh/vc
IPmRyuetB2JvtBzuuPrJPcMycLPmBrDZuYCWTiHhfRERfU3HUbzIKRF8Ajp84EcMdzBkGIPz3Nhu
ukLe5rGLt0u7gpAOgOfNsm1ycVR40uc9Fg1jOze4zyD3c819rfjkwLCGrx3GGis1HiG+xkjZQ6am
Akgnurt11ApzbwGr35Du8SwG/aaWU1be+mfVk4+TxmzTgcm4PBmuEm/3Jp/Tz8Hmpm+Ft9cL7tXL
KGsbXBwYkNpDjMQfjeWMpGQOaRkv1+Nw4yNVveDV/rqt3XjpaDRYKNjH6tDD56du5CMbHec5aGp5
70/iZ158gjEbvzAGNSfolG6JED9H04uT+Qjncjo1VpvhfhbhxiXaaY2sIXuQ9B5AJdY0YTx/iSUL
mYFXwTPjnHU5JPaGH7HDKIw8CPedxR10FDLfDuH4mukp2YRthghn6hjxmypd0zyEwQ091Bys6M6Y
WbFsf3oJHDRR3Py4NQidCppwPvRdd7V4jWfpI2Sb3PYo0qHZtdNDR8drRrcUyOgtLK0WOHe7Q4fj
7fsY1+Bcw9OAGWFBDMdqGrY75Wj22JgCCHNDBfe+nHdjo65gjzC1TFn+ZDkobyqWb4w0hFMKW8u7
jhM80ZXFhkzp8jpyWnyaEXBq9CR/IX3+f9L7v6ETOh4krX8y//8XOuF72n2vSpot/xz1/vd/9f/o
hN7fAtOzXYBIbsCtbIK+GX526v/8L3KU/hb8Ti78z7B34f/NZCQvwI0GwibZipfx97B3Yf8NQtvC
FvAETIaQV/gf//s32kT3x59/o0/8Tk8QQRiCJWR7Ew4/DpvRH2Qe2zKTTLuJh6Wkag+kU48PQj1h
jGlpio/TLmCfuHfJzYEU7BxL4Btoc6ZtCkFnr8Xwb4gw1u8Qnr9ejm/D6RDMpALvRln6JwgPsUZ2
bdcFByyXQfhUJ/VO2t/7ya8fzBLkVkRqYQCd0OjrB5R5+emfPr7/BsbxO5Dm70/PlmGGYegEzEt/
Z0mE0psJPfcFQ8joo8K08OyO0cEDknMeTISQNJ0LYPiK1alP9//6uf/AbNyenEuFa8VlZIq16Q8a
TksGAHRgS5yzYnC/VdGU7b2JAneiHpVtar8YkrEb2RaVj/dFyh8ecqiskpy0O/iOTkdiTUw4GII4
gtH+zYv7nSH014uDhcf1Fphkq/5JcBqarJ/IyRbnPGKtlF3z4eZAYkjptHZFB+uc4DqUIIKcGRct
lQGELdck2Wa9/ZxXxnREItIMY7D716/rBnj7B2rj9rq4GyCCujBxPYBjv39iY5VzSB1Tgds+Enva
Q+OmUwgcySL8ZZK88CpMyegix64/i4GKkdx2ADjuiTD6dJ8dOilAInT9zsub6TxNyt8ZZsTszo/l
g2mdQjSagszBZ86cuBx9YVL5phb6v/EHKFzvUVcfjEH8Q5iJQzozkgNeWX1Fp/VqSFs8GVl95SbL
cOPD5VfSevTMxS5s1ycdTo86jn6BRm4fo2Uyk6LTOSbS/zA8+90kHeDyr98t63eq4fJueSa3lQds
xidn408wCZVEpPM4Eue0IkE7jjpmxq6lNhlvI01QOoozakTSPTyE02W7pBA26//pC7EIW3Qs7nRu
qD9utJgQkjyhvKO8QoupTazgZuQ8zUCca1s9A73YuzWhUiJicqEK+h/G+PKv34zfmWR/vRcAAwXk
ehMEj/sH7ytVdWt4lRbnPkp+oVQRPkMErAhHkGpXkcodn9G/W97+62rrQZS0reVzWBh5f1ytZi+F
r+ycM4zpHsa2cjdGZz8jV75WET4k+X/ZO5PlyJHt2v6L5tAD4GgHmkQEomdPZsMJjJlkom/c0Tnw
9Vrg1dWtrJKp7NmbvgmNZCbJaAD34+fsvXZoLhfk07c2icnkVfk3JmwUJSksFWTC//352+vS/vut
45nC9i307A5vxJ9pkStTC94CwOum6K9NMQlwif1NUDLSywl6N4P5p+sbVPQ1ZXRJFNyeidCNpZvl
RLYwHEkQ+zdDnwabbnbdM9nE5Id65aMwa/fUzJDGpSpi4E8kfahuBrfK4m2N1Zbbbfgbepv915Ub
1h37mLkuno795ys7ti07jr3CuUwOmS/10sZ3imAC1LVpddCrPwklxrU1OnTFbumcyo7U83j2XgVY
98duIUS3NWnrDzh2EOQLpJUUm02bQn2YxGV0beO27DAImIiUoBxUEU24GRlH4nO8FwkRYxh+3LbL
AN106m+W39+Ziv+4Vh0Hb2G4Xq507H9f5Yoy9LBFtVw3dKqPJJVX6yh+2kz1QDrV+G1IdPN31Kff
wWH/+JsrmY3wJ8oQ+8/3h6Zt18BXEJfMDfUj0a/zPR19WtuS8bCr0KRUQXpIIbBfPj8E9tbx3gsa
5H+zKVu/7z1s9I4DuMsPgUnyWP5yp7Z4gUspWwP7RgHBwTKfsOGXpBEkxTbVmT7A6zf3bRBgeUsM
cYNOl52wU+IY2MznQ9QLSaKSp9oa1d9s2u7vK+r62PyAaoyij1vaEX9m97bF4tie5YdnGdKMJ4k0
slz81sWI8tVL6KaNQ07kdRDcmOhtLxZGw7aKg7t1X6ETY0e29M1NMgrjMrkIlDydHd0xEXsrlChx
ESCohsu4rl2ciBM0U6oyjmkEUmqbHyRXjPHQHF+0NbhXvaZ5hAzKb4PMk8e552ipnfgBT9rqdQvp
vrrnXrXJvssD84CjxiRAjLqvSKvsUBV6D+2siiiPCizTmb3LMYNiPA6PTtKa96QdWE1z+ZtlyPoL
oo6tiD2cGxdzF9K3PyPq6gCbmSYt6UyTEE+R672YS7rsm8wz8PBUd0LHE5v2YO5y5ESbhcdOt49c
FSq0tGKoQ1xXvmr6YRDVURbQfTIbOZ8rMRcALLxN+SnN7qd8T9n1Cm7ztKxkwVTjtU1bjU8k98QZ
queDnrBog1fLNo7RMBrQPZHjtn+mF50fJm+6xa9IFkyCwh23SXdOGcFvVRgj0lsclEmWhnuVVzWy
S8KvANqvX+uc9L8uRHRnKsEm03Kw28f09sTSpiejpHU9taK5ZClxJQGWwvOkj+TXz7c1iZ1xOVQX
wscJpLE9WPa5zyU0EfwlNQlWc3Bk3cgevF4YAHVo3mT1V9IsxtOS1o9N4D6yrqXHtSxS5QiTTUdz
mXZPqU1KLOohOwolEVyt58V3SF28jUk6RM8aejfRaUDxtaSRZ7bTifr/IPO0uyJaBMjjJj6WB4xm
/tyFVyAAeFpA/fHu2frskIy+lUvpbH1NphSirvosOgyh0v7mrzq7LBng1Y36rWMTfirL17zOvwn3
SJhjFllDX+78MdPXDvUlDi/zazMmyWmwsNgTgR61uD5gyDLgb6y4AaFU1jvtmwbK/lGc9w2o1Y3T
Zs7JHW+h+Xo3XZgfFt2Ml1rBd+xD/2miB0dieIwJrO8P4RJ753mZX3IcpFedi6PtmugDK++j1pi2
sWlLhiJkJYkmIxjWGnJQY31yP450680hOwrisF6Ler5zgppecjY+Ig9kaiIo5Pvh0SsImYghFJFa
FDMbzkucXQ0q30L6D6kVq22AlMOpKnXATdefskDSpK3LX/Ssk0djJJ3MBH86uQUKA4IkDrrvKWZh
Ld/UyZeixUnSsNZkmFdv+5gepA2Y79vUKnKu6huZT4gI6JYjofaHLempU2SBZNsl86yeiZGKQtUC
QsB1HHTzY4D22m1SfWu4oFcrAlyWFh2nx2UNt6ZQ2943rChobwnpqSOzZG7NtSZ2jWIWb1i8N2CX
CTG2sXeVxGbtZEI61OcVrsgQ7KuYKzXkM0vGv0Ja0Zdmad7DhD04DJfmfgqaW1YykpzSJcRIg5vN
7UySKAYI1l33w+DWeInF9xy+W1hk9nUhpHgrOEkfWuyDsLjHG2Mo9+A+5FMH5iKho3jfk1SWkzHC
8gFuKvQ+sjpYzW5K7TsjXQfjY0MaNPHwJaINJ8/TvbfkCWlj8g2QXXdUXQgsLynfYpqXLBjh7eg4
8p4niA0qV/4ptuM3J4Q901fNL5TO000yWKuoUASMKz1UTgRrPycuV1idnTsrm7848RO4S66KYfDf
+6tLn+qxsVHXwjeAyuYLddcRrrasKTAoZgWKq18hUj3s/t0bogV55xBWVA3Lj8Ssp3M9zF3kFoIU
oEx9y8xTWUr/a9eo18wCttm42MQQdSJ+TVBgBWFxQ0z6dpp8cXah/28BylTbfqVULJIGQDGUt4Oj
5oNprNmPFUn1wLbMbc0IE8SB8UVxHD64E25RRqQ4jsLmZ0VJsSnoxFZ4+O7bIulOY1BcqyaLb+zU
w2Cz1E+mhpPlheI0Gstr6s6CKCpCayzDL08SWHMsx1eCYEj064gi6sCbNBuFYj5H8DxY3jULrOPc
xTfEf3Zwofd1HOD2ZFa2dVwYut3UdJFaZVdGY1vPtU+X0k+eB2ANKM2rF+XkmtS0Iv4iHecjMfWM
rmUuOEbzSEbcNQ9liw4Jb1P4ZQiL5pZ4NqYCfgmKK8WTxmZdHzPf2WiFitOK5VdNhbZBjqWOahj0
tRrD53SWGffbeBAIwu+MFGOwQ8ObsacGb+rOz8kVwTLVtYNo0U/wAjdh8TomZNFZebK3oDeDHcK2
2UnjNKILl7Hkx0Gx0boNaE3eqDGY9p+Hs5qT8R41Ki+ZUnh/LILvDgrR2pYwxpJ68WnB2rbR2pGn
kNXpoYiZA9c6slZy4lws9zVak0jZ9bivKmz1Zt490xzzL0kVwA4qwlf8J80jWSz1Nu9zXNbThLfT
xg80Ota4b3PNEIPFSSwFO4TdfSwzMJ16EhgjYtxDBqehDVGcQ1Q3B+yKtNRTZ44ajwyrtrAfEqMD
7+pylgCOlHLrFm7ke70TEV327BtEfInuOo/KOIaNHHakTSXzBbkPp8VW33dBjJ0MdkgK5ejaQlYO
aY9vYoO4056RzkEPLcf4QrHnK+YtAI5hQQI804Qon7Xpizt7Kpi0+vgK5BR+k938bSwzddSVMxzs
UH43JGV2QpTkNrYqLzKTgsarNONjsZDR1q6Hi8CZuneQbAkLJHSZollgEYJDipDh/Ko6kWLrccVV
pv5D70nIEB2E3bBv0UYM5LKPvXqgDl/4c2ESQSXYl61KL2XnSOSvgC8NQjZ9XZ+RmjonMUeuuYi9
15AjtFkNfHsYs6vr1TtNs+Z0KaCzhcYINg86vS6IFNYOUVW91tdR5XnUgzPjfRxc6qCG079D/8aS
gboyQDq7WreXbLRBHi3jdGYdhveDM9ufyUPsx2nnIYYsrdC7U42UZHMTVUsyVn+aSRa42GN5Gw7q
HffL/AoVnQJsJVrOaCppjjtFPtx2MejLGL9kpMbwNpeCRt/SrvAMLE2QSYIdoiePzd/O971mosEI
cK2TiwAsWqXR2TXkMXa22hkhWvlcVPG+Ehle3JKGw0bKFTG//kVSJAfUmDivC/d7mVh4ZeIQmQcX
126xc/fKcCCDjarsK4Q2UfUO5IfZPaVpHYAD8YobzQ6OGaljNKug3aqSeHG6URGKzA+/D36lzTid
OrJBxtp7b9uc4y4CvDrO+50Vmj8KJvMcSap0Nxnj/Vj17j5UmuvfDvetEjBH1HI1BbHqHuGCidN/
t4Ed9fpizFzfldV+OK71Kog4joSNxT/W+cHSGXsHM+F2ShHFVd8GKG7HschYppFWdZb3iPlF7+PA
9XayTl8977I2w3Qq0oOPxJhTyi8GzcgO7eoHrMmvblecfNPbe5kOd20D1NKp3f2CnQjlXfeEcjGI
Or9GL9W+grgpDpW2FuZjxN1J3Z/KMCE13KkZpQzVNk6Bc0oVb8e8u4Geju2/3pMh0++D53FabZ9a
fMFmgaKdt23q51dXF94+S0FmucTelm4/8143b2Y1vw1Wfhxm6yc5cpasN6lZPo0zedZtkDtbp3WO
lfpC3Ds+4CJcxQadQJf1bpdw/rpCYV63yBIcGERq3gyEepTYIYoPJlUEgGv3dl4TjicMKhTGUF5E
S+BKnUOeU3LZEiALwSCpH0aQCZk/D5ElVqqdYe1I6CnMmUHdkqNmzYoI++xVAnjdFbmHDGxKFKAx
SfXr7ZpuYJpqOt1uyprbJkcJ0pM2CNOYl6J/GtqFQFVpj6ddGGYxlhmiLzsLPaYzlUi4x3I/Lhr5
3UzdOzIHxc8SpS7kg6zvjrNdsMnGNU1xt4haI+VyTvCbLy3sbCvvMYkD+7QIZI449DU9cpnSxxKW
h0yzveVOFreGKL5j23itUhBvjqehIQ3GVrj1nQEgaIjNfjsiD91xUttRIwakSGRoox3Y6TL74MR7
dOq0j5QT17sR3AUbwz216LuzeOADARfksOF21J3TzjH8B0JFs4PdOXuhXLnm6D2Sx13jja1lVATp
ngodKxTxpI1Af6dZ5XyA2Ib8mF2OGKIpDiybX1WMjD2klQQ6hLIyMSyGxPaTmbJakNYZoq5uLk5e
wfkTxROnivMydSRmtnWPcQVxRCJm1jEPDC/subxDmsamxfR78KtDXLwHqfsxaUxWKaznfTcDptf+
cxbLOSpkykaQx1FVATVE6n01caHt8aSam5GJ/5Yz/kPVFrdZMD22FMGsHz0SPSP8ORJkw8icNj1j
nwT018YLjJ9aAgkd3ScMvaD8pvhlUuJdtFWD0ozGOXjGnZJYi3BGoLCIYgsg7tI0VI4N20/X4wuz
hh+ivl/KVOOfM9xdAWPOINoI2fOucEWzq0aMaE3zA5I6Jug66Y6F/V6MUxeFzQjJFmwv8dyRNdfd
FUkxVAHrO1pABtF9SW6ho1aN8bH28Vw7buuz0ur063LoZXcL5BDxzxQyinW6BxvhUGTEuKV4ICc3
5ll0AB0344hbh1+3jPvCadVt5SG6DfyHGlUrEjK32pi4mlzvu6ssc+Nihbibx2MMbwOckltt81Wy
MPm8xly6Aa8/gsMRk5CyOI47NKsip3LOsNwbloof2Wujww6Jg34rM0SqRkilHNjsLgOTVugHPZpd
x4VUibCFWFiJsKpOHh0PF0aLmx+Rcgr3JfGuuWJ3JSrlUIDyEZZCdcwoV1lHu4az441vyv1W2v27
ERaUJ3AN2MJsPUOj6pwL2I1yyylHHJrFumZqAElkEsFgDAVG2/ToV8kXzD6/rITledCIs6aQ47AL
gCgobxN2uZhE+G0RevdGP7d7URbbhfb00fcY7xNw9jhl7Q5y33ilBTqtQiIr4myxRHZIl0gsUkUu
sVzsPgWWAbM8CssqsI7PyAFC55WOp3lWsQBNZgfxLh2H8mghOqKFpc39YAB4IUu82EoJ+MefgLXq
Rn5AYrduPK+5jizDZ9QGDbg5f2+OWJNts4EgC5L9lt+T335+Vuoao2ICDG3Gk/Gv73c9lmADzRir
TpNxoiLQxVo9s59ffn7gUNKavMzsuK3AVDgwv9/ojizcEVjIbUvKn0k1O6IPiKdTv35vTf4zN3Of
vqc1NpsGpCWUMeOYQJk6+xLq8OcH978/88Akb3VC8qxOghcxed+cUkCl8TRNp7KbwlOaGFdmPnzp
T/JakAOwcQsYpxZzApnZEXC19hV8XgvcozPKNdAFm/ucE+xb+5hyBqMgY7YyXzkVQ0exFlRlbY2m
ibfQwidete9dnWPAAE4BVmd8CCa4qZx/CGUu9i2sCyIlqWFS07rMHfu36flnntJYd/vBXWGlBhJa
d9qn4B53JcNDFs7K2fme8e666ro4aYc4nf6YyzZTuMNTnid3A/Z+ssxTsE3WHU0Z9CIr+ye0wnKz
YUpLfnJuhyul4bmT4m1GQ4f5Mv81LKvl0ZHcQGuPMRVU/zLdoQysoFMzaANi7atT5yzpY2CN184W
WBiQYllAfyenPmjw5zcCw/x1XSmneRbs3AllLXFzFyOZXBoigG3cgtNgg5kFwFQYXHQ79Negg3C5
DPVdt5C33SakaLJJ6UMmuHniPDMe3cE6OvYExz2V9qkztXspq+V9xrnyxPTixrf79BoE0jiqFhyx
nuPwziMX1e3Ug1n44VFRWkDIsvwnFB4KUZA1YsouqkvnVnedC62iTEqi5aq5OhbFHLJi9/rgYwHf
zC23aCqTs5lZaLGbHA1M4LBCr9DSLs0OOAKae5NWGb7CZovjv7tCokbYOH2tUCjvGG/gfajrJ0/K
OzfLCSeF0NlJ37uZ2izdBzYPuU4Q/a/5swdP3tdm50dpHFgglB+LkozYCW/217EjlqZFtN20+z7Q
NN28zN+1IJ93ho2vgbvlO7DY8liV0IsIoDG2PlzAY+O/5H7P8j7p5Ya/VRZ4rpRmHwCpqp7K/FQC
O7u4afNT4Xu6c5BTH5cxgHA7s7varn4NR//LYtugd5RVXXjq6aGt7DHSOjlDtD5TqBJHToQZJxTH
u6zoOZ/DLTK75Gaa7+1F+NyNE4LlEoBp2BKnnnVWvGUiiJ/KVfNjS3nfJ4ME+998tUlz3hID7R59
vzCuIBGfwrnYh8AH9gFU1W3fl9UVbqjYJhCBex0mX1Ubv4HpyM7wwh7nyVFXBBcvVulaF0vb6BTp
0Z3bxXgx57RBfyNOHLex2kjIuJ+HT7uRyakfvRs6RWTYdkm6qWoIo4VIUH3SP7xBfGrelA4Is87E
4MM8Ntx3nbnM6Ov45uf/gSM43gSgN6neHMADqWOmTxO2wn3GDJiGFSUA5nsqk7rqH0b8kSe2Qrxh
umyIbmwc99rEWkQVqI9NWDkwoUbNJEAME92ROjn4wbPVGuoMVf1WLFAyG5JNVl12f5wm7zmMRXiU
qoLB1JCiSFv00E6IUAlbopmSY/Tp7ck8tVC7nJLMW0gt/nodP6aL9c3U3/JVqydKcCCOKLDsmCPv
QUqQfQsb18BkvRM1pScLFsJsK1IKzgt3I4+WRQ6LZZLHVHZEf0+5V2yrJn3Hp8mmSvw4GkTG+ZhY
MhcyIaKvQd1h3cA/qPFsbmSR/hReakWLYZBZm8EgSL3wiEPCPqOP8k5m8qXFcnP+/MB99AjK6Kdj
BKykAZEHtkmrZQno0Q8TPfrPzxq99vDb3O6imr4BOeNJczE59O9C8nS5Yb2ZutzlVSkDWprkK0+r
eHZLNQYPHCrQCBCfOBRJ7bRxh8bAj4Z1bBrhWyaaZI+xzjlg0D8JxNWruTdMlma8N3ofptapEqmP
NLMkBlFxCLFn72megFIkgCBy3Pusr9bzhGr4MFrtw6SQiGqW60i7+i4jceFI+HgaYxBSArkpyao1
x0nWr05AYDOG/JyKjhpP9B0E549KOvrkO93FWPC0epTqO69yTwUEOJIBm1+uKgxSqsIjXThgCIMz
H4vgkLUc+WZPTAeYnOQlt+FLu/jZQ+bHm8BNPgZHEsI984i1a+TR2LM6ciTbmKVKbsg3HpBghu02
N3KqrBX+VzWxOHKKTUq4C5KVE05pPJ9TqR2OVeUNjaYiMnvciyatiI1ZhF/EaNgXeExPWplrBwRK
f+JFIdGl7Bp9wpwsvMOjNW2Q+b6OnCVPeUZj3YLd7KM3ZWiGdhNe1aBduVk6k9gHBMOY/02oIIVE
1EIbbLbnM8fOjTPny72wTsakuwNd/kPiOY8tI62tuwwyMgaEJUj9idcKoyE3HdogHpkuBnMMt3V2
YBJO5kpStvyFxqYhvmeWbR6MUt30jqpOxNjvGN7Gh7QtD4wUiE2oWi+y9U9acwanNVp6HmUo/UUf
7wuNSvlu0iSqCHAjNGFt+WjQ1mn75hd2epvqhyWdneNSmPdW0vYHlDMIMuvgNqsccWrsNN4NBsSA
ZgKGDrEBZFsetbZKIpohI/Stithws7mM3sBzCxBI+jX7Tet9SKca9n5YgBUIQw4++bY0mq8eG8M+
IecswMsTu/H3KoTrLK1wAnMwJpuqWFycrPWI7lFnkfYJuuZczS9jmFLYEqFvQ+ZAHO+tdnXe4SwO
p2OThgjavcfEGctdb8fvyjM+3ESU0YiTfEPh95qh59kYIcU1Yc9csT7noCz1z6ZsnT0LBMbi6sm0
gyRKvPj7VHnLLh8DTLGKLsHUoWsoWPYPqmZO01f+sTQFUZHiC8lG30Mlpm0rZiSkHhlp8wyjvAkz
VgVOq2mGnYIsK3i+8a43JHTVWpfRwrm960DN+XP+pU8FE49CPeZq+Lnonkvx15RRLSCShY06tZe4
buG2IbbNaYpkQ7SY3xaV0cLPpOTXg6lqA6JXwjGLVtScn1TFhQO8p6efYbu2OJhI7yan2OZKVgej
SSjTM0yU5oGJMDsePPS9tOarRYtij4zsxdU1Prau/OJ6qt1lVFagXiia0T+DDqo8ki9K72ExHPCQ
IwJ2EJXnJqsjkN9NFNpCAYnopt0co4T1UCIzF/7l5vhelJJl5M2Oe6A5TcvDukiIdQeGr6zxs3xH
IsbtEXTvZowDU/eg3Po8bXf2YO0LiybQxHk89CnAF7InTmuW/bS8GFXzAOf/EBpmT0TRZJ4xABEs
78z6HvdKvhaSNL8U28Nq9KCrzSBOKyRgFuF7HOEvU4PFjUPYTOl9FmFOTUrKyxZlDVyvCZiB4Unn
7GaKK0gu332oXC95lrrYk8e7YQyTB7sj8sSdiudyGzBYVXCXrlPJmhAbbX6wDebJk0kRXznzeIGQ
c7D9pNkP1QmhZXvt5KEO3Zc6CN7w90Imm/2jLHr/roXYAe0l3S+ZysHDcrCobI5PVlcSwzES1C70
U8XIcFPW/fOSGPElderg6gwp9ZWzm0QYw2lwwkPrUyghac9pOQnOwUD7hqq1uRZl1HQe4/wZSjtz
A66/wSLHddJR5xSgItuzMTrJk7tkH4MhaOU0S31TNVCdhmA6zLaQEea7n/UyrgjurjsKI3hDsmVv
klaYX+xkibd9JjZ2XXTHFuDPgJaegbu+rym4zsT3XBwn/Nqsw47YTl6Fbr7CKyByzp+SI1XpT7vh
2TQjpiEY2YyMlgWQUu7X0Jd7jGGedW8mrXmo/QobdUu5Qlj13hqjEpT3viZGEeWCswW7hWOfVtM2
xhHOKJgp0ScYwU3q98YffjrSLA59bN24jRdcRTYeC9QkJ2Bq7bbB2l+mjTjYFoRi4bJDM0MKdl0K
UX9ICS2r+XEYaQFw2wH5+GQGHT2rwTqgi/nBPBpGXS4fAtbigwhKMCGeJLygwxBe13g3sGPcVqWB
lyuLeXvoXmZuy4RLOw/Ynw6e4CRaESBLJ37nZqxuAAwr2PUV1ZYj7SgJZU/Rax2GLHwclGue4wRU
QaIDL0KYuu1kdVO7U4KposARJpOIpN9q09QDY0nm4VaKxz1M2HTjdPahDNvf45F3LkUcUdoaHpou
TiYr55ZYJmtHQ7dw+/K0jFzt+MgJTKELSQ1NR3DX5d0xlkZ6FhGMRdik7Exapl9a3FT96lbBXRdv
IaWy6S9EbUl/nNlqPHEiQsba2/jDMM4ijwoXr72EaX4p/J44NPVN+VV9GNfZoIM/CrpQ/gsmgNy0
k/ih3cI8DsFydkqg4loma2LlfJCJLK+qcFApaseHdZwmJ8MojKdYHoLCBUFF2h/t6OqOnCW1rT98
A1a5bp1rA+p9h0QFhAFg8cJz7WPb7GvepTujplQVis0b9cx2TUs0cOsxPYPynU5hNDNZ6zuMU6nX
coWSEbSjDUokn9Gjr7DQmkmO150XH0UTDKechEjf4FiU2IzEDXRKcH3XTo6fZvus4vCZ+E4EqSQ8
BzSM7xFRPZuo0jZNZt+Wk2MAB6OCy20ZY9mwIu+brSuirKhVrg7zdQgU3zllB+yuobmPlftLYpzG
m4Nk0MqOVQZ+TqXZum3g/W/D6cwGejuW/QGCQn7ndpj2DKu72kopcmcSJLRDex09dTPKuN+LZr44
Y1PeysXi/LlYPp0DbGY9WnKiOTQY3xGTs5/As1/MmXjOUb74M7dKYJQvrTm0+zSe6Jeb3YVsb3t1
CrPbj+5yO/DKoafpzziD1LbtRqAAYbDs4jXlBG/8CV3MMbEJtgqlzQnXsLY0JBSjB86uuYLQ7zvE
iIUJsqtVNb8hdPtqzgpsPD5YuJb+fD+5JkUnPq0oGOQV1UIf1UBZDK/uIsEpbAuyBmGD39fbsHOq
W9Va82GcvRZot693fd5zBBVBfC7GL/kWZo995zc4d3VsdntfoyBJR38zDEBhbYe2+6yZ5LQjM5Og
Gh8TpIJPVWhfCohAVEN5fI5x6ZLpGBG29DXj5QPqAdKoXdQuT8LLpMMXd8l/WEN6pC4c2HrzP374
/N74+z98fs8oTcmOIDQgcMCzTssweiV/koXSnAEwQfb9/PTzm58fpA8gGzfKtB1UveL64hMB3uoM
8lWdV051yY7B1//6pr9yTCV7F7TL9dPP/9nFXGcpmTS7yvc5f0+sFpu4UDPTe366qpdLTET4oTBh
IdGv4zGlnw/n81OzqqsT3gM2EMCJ//ogx3lFfv73N/2ZOjTz8p9gGuVZ8vTOi2s+qmmWe8dt4EvZ
3YpwlAji//kfzBWx2tttsO1Wounno7WSBcLp56efH9L1yfrDeCU3Laesh0Zb2ZoP68s+cfuX8NuP
/koaZaz6JAvo5O76VVig3fM8WqHrV5/fmgLR7LvEeXKqnOAZN4HuUxT4NOmwwowEM3xoxJwdR7IY
aOUnb97ivn/+eLG+Sa0DNNGqnztH0D0htGtrhEgePlV2/9/C8zy3H//xb2/v0CIh7PQKuNkfzTjk
Hq/a8v/zT0vMXyw8N29Z/fE//MR/2Xc8799D4bmOhwDWC4Qbotj+L/uOb+HRQUi/Sultj6hPpKE1
roH0P/4N+46D28cO/JAThrBNdOD/tO+IfycYwCcr3GT46+Av/7+y7/yu4XaJ00Y6iTjWId859Czv
T4Ly3s/ZfbSxMCHduJvV2m0x4t8RVmD/tM7qdXg2TsmOCaV7IiHoDy/U/2CWsf6kfeWPY19y3QA5
O8/G/bNZp6ndRtIkXmDa6A3hTEt/KadboipAM5HPSZMl8D6I2Ph//LOrXPgPHiF42O6oMv6s+jaw
GVd3g3GI0BMyHI27i0tycfU3f/J3q8D6Kv/+RNd34Q9/kXRIFQcjfxGu8rA8WD5OjSghCSNjo/jy
vz89RFx/+XOBZaEr9m3b9GFq/9kl0JUcLxJYe6u5Mj7DNz0QvLxis3FV14HEyV6kETUGLLkw6Xcz
8IWbsJqQ3PnM0KAIklkDWzU3YlRBHsfdegauOMkWMaWq3J0VMN0SnTnsF9/8Gvu0pxpiofZzRawZ
+KG1R6J54zdi8mv4RmtKDsKIQwHkEboKMez5dBcDPMHsO+HAtTh5LxxCSNKqd95nrtU47mjfI9w2
T05jPw7kxBDSQwtNz1QlCwQB4VW3MQjtcwzgGwfM1yJENWZk+kUEoB6M2X/Sfhk/3TDahzfQ0iKc
FjOKfRORBBoHCxLO0VNv3ay58gQWTFIUm3p+cZGNoItnxlu6ZyYM/tYiMMRHSYrz6lynw2my+5+i
wRQdM3bnzP/hVuABWvkKSuRlmlvO8cgW3OnrbE/+1u95ZZccsh+l3a5g/DdMwLO8TifbBdp/6f0Y
sq4FksAmvIyOZMA4vegOA2rbqlfajKsWstnWmbGfZwN7VkMGrrcKBUTDifAnfMsPYfBzqKW4e0kz
82x+lZ2g2QmCamvVy0NjNTRmyzlSwxRHvGxHQ87faoP2Naqrvqd5B0ce+gRheZmlN22TRY7TvHIg
3eZoE/xh/igW/ZJ6YucmMH+VfpknxqIl3FZ0Kxrt0/IhRPWStO+Mnd6GDgXqzJBkA9bKYHy1nQt2
Nx/5R6xpVvvenkkWE3xvfHHb6sOcGsQIyOTW38M5kL65ezc39x66eAhzKAVAxWWtC8MGAzNEzMfE
ZblqUcIstcF/aZrIsbsrbZSaqQiq0cFowTaurLxSQGmpOl61gNDHySM3yeY5nnQAL75qnA+DDOYD
QRFbpzKLTWGQZzxZhJxlvzqOpZuKWgUqVn8thEXwk1gYz5bqGwghDWm7ew8bekpG6utoKIpzVfC/
jUV8mGVG7ErCNWcv3jZE02FZCE1lwAORDoHpS73gwxgB15u5fVOSFQTiG0uC5DH7Xf0QWurRWbhM
Ssu6NjnT8dGAWCNMDlClkTKrRCZkW3CTJNcP9dW0SUv4EDRVstj0SI6TikuGHxjl4fONDhG6zTJ+
w6Z3z+9KAHKwxse8GJOtDi3gL/46sqMU7WlrPxAF+o/Lt7ZDEJcQZK3cG3c6KB8IL85x5XfLpneC
x4JgO/JpeHaxYaHkRsW3ES5eQ98rTut1o+f6GVvi7Wy7CUig/tWSXrKllo2aBuim44cklIZqRk9E
Mp8m/aF2h4/S4Og5p+ZxHIiKmJaLb/v5aTAXejHCi8ZC3QOfJgR36G6Ctn8xakUc5MDL93nl4d/b
se7WNM9b2BjchmVGsytHd5GpOIkQjpJr4JtcMAc4JPtwpKAkuoiAK8fOjyNIlcFuiQIkxyHosa7j
ynY3yjA/Kqt/wjRyW9jIKEg23lrrB4GQZNsNrPEOquDwP3k6j+XIjSWKfhEi4M0Wtj27yW6Sww2C
HA7hvcfXvwMq4i2kkGYkTptCVWXmvefq02M0+IwZOH0YW1qlYQ2kamGNS60lMMuosXmcF2d8DcdW
xnhNEkPRFzWQqllFzAjxLyIzKaQhtC0nsyJfftmmYlGfkI+RPHLltW1k1RfRU9laod+0Cg+YzgMZ
Z1AmqwV2Tg0sTeQRB1hCEDNb/u92BBF06bagGNIgBm1g1puTclmEvClEuviRWdiR+q/v2KjwbRL/
arL5z5NbyuGzCb/GTvlS1VX+1+ZkECmWtVsV/TlWwBnywujRzXZpVbdETW7tOAVUCg9BzlofnBMJ
IBhNt/9/XntfM6o3S54eXNwfrbWxqMInUWc5iwnA2yidHxvmDgDqy7DSLaebZpcToTYVr3OYtj2m
LT7aRHs0pTdG9ETpvZJ1DoNEYzWyl0GrU26Tmt8ksbghQf6xVsPFjkVZvT3HKt/oOvNxdULmU68O
tgiO0IHnBTLLWAIVgWe4dudB5KMoZr6dARpbzMcKZZ4ST2APMoh0NXrkjxqpsnY06Y2dcP44VLln
1H6cmlbUkgwg/wN5yN6ZJve8fyKXuln71yUjlo79U7B4a+gdOph9y76zWkh2y4NeN5JnlXEMZQDN
8HxBV7H+vkFJAMLfDPHhd8Frdf9BABEJjyCXrNXr+DOdReIcTahyjK7/w4mM80SOvTblC0dnHnpi
V9yY4Jw52j9iJXpvs1iyESYHurFmp4VjfDAIE0ZSFlhzvHXSFY+pzddKf9JJt10NrGFlT1JGr6hl
bJXDj7STKfHCjWHL5AUZQrvsqhrYZ1/TJ5qM7pYudPMrFLae2eqBFGsEnZU8QnG7ONJU3NqSh0Ke
pyvCAhKwu3NTauh2AJ/k28kX9/kZrOINg80Adj5+4Yw+8hWG9OcrmBzoZ83pUZPYSYXHJDZLK6wv
s/XTR2VQtJwAQGxrVypFsPa8hZ6GvIsYzhNWSDECT+zBBLuPaml5WAYyNx1VJLusENQMoV2TXpGb
EKmEu7SdaK8yAjGyp54RCPHdDZ2J2XxvG0Nh77AUOyaChFaWV0gk4BlLCwE96nJP1PhRHKrfnbZ6
NZaZFJUSB+B8yvir6klhWMJ+V8uj/AZB2TU1/NAj15owHY5T2g9HBnqsUs0f4VCeVoE0d5VGNbm8
xCxP2h/dYCk31cQfNcsfk0TkRkWqT1x3gLXWYT/qtHinyHpa2/kGvJU27UByQtiPoJ/xCiHrIk04
L2mTKrwpxKx8nLle4DHN7uMKQEsmHARFV/4lVEifTX3lrCDcwo4HAe1MTPIr5TYeK5qz8xqpBxTk
BOlO/T5tGKRb0CBh9N0GPfxSEU46WS98CL3MXUdY+DQQbiWGU0VNByBvMm02Pnws5r616BikMig4
YM304GbfIEedtRbVbkFZj5tmNXcC83h5bZ5Q4pTHbs1eI4HNZwTviqCJeRXUPW0Ud6YlER8v1S4k
a9wLMAm4ljGobaQisSUYdTsk8n9XFH+HVGlB8Wj0z1BWLf14R2PMNE3e0P5jxSISTaSl5mFRONNb
dYKt0n2z201H2lynSGF43c/kE5nTcE+loUKuEn5WzdZ3+X0RSUNi6KLt1OVJFtaTNScfgIsTl+RI
Ii2VnDjvOOZuUJHHqJAATDZW5KeC+MaQHMRoX+90ZRZ3a000lsVQAQwUzRHEm0FFEYruR70vSvLM
hLhwjX6MDi0DcrftCbdnHEDjEl2nA3W/DebZvKBe4h6oHFrO3pT5yz5h4uJpBoIU4yvEE+3mQiEH
NaCYdf4eDR4qNLv1OUnzPRswl4KeFiD9x8SO6cLverl6LpExgmHv/nY8moBevgFWk4k3xn9VYu6A
CxmLneYiM9aQxig3XtQLfegB1cy0+XsVR8ljBEXKVcxQU14znha23IYRHhc8XvzvimKjSAwz4XkJ
z7jQU9dCxGy0ZCixe0SMs6YagdlQwrdS5XLHJ0E8l15IdiwtOWGlYXKahfCaa98RUg6asVXqkT1y
Jt0g90iuwaBG3tFcaYm3mGHjKUnylaGv9eYioQJBgKVaRKdbOHHgrTAkotMa2mHJSGJt9Nan3clJ
L8ECFWTxkShwDyI583KqL8fCbEMMuvZZ0L/nsrVfzXa8FsnCNoB6UYvCIOQI99NO53Y19T9zy0FM
C/6Lqgi8vAxXp2Yw6mbYwBjK0C+sI050vIQs49QlZZ2BfqX5pSi/arDCtlkW6KQIaJ5UXUibR7Ib
g3hKfuFmcfZci6QjbrQtUnLjwJKawW7he9ty1xBjmbIf9bJjxRm7YjGmboU7QU1gfZagw5p1Pxhy
4QwbwmtW1Ytead8DBatjbCBC0JcbqJNDXzW+i0j+obvKDELjaltvZoBG5nvV1Q6rmt7soUVnTifC
kIJW9Jbr2ONqMFTS5jfSIPFHZssqkMP+hmbfHQ1pQk2dwoYbkCHMoafVHYXtkj42bIAPmG7ac0eF
S5L7ck6KdLK14CR5bI4dVwuAt4LY9BSbKB65U+oQzDf3YTdQbGCxjPWB+BHG/jqCtiAyQmY6M4DR
znzvM4npgSq8JLXxLNcMQjMBEV6ubNxqA1kiM4AxwvSH8olL7FJ3QZjurFFLzooWvoRnUMPac5dV
LcBRElSI1Eo3mbpYaZCzEOcAWKLmMDSXeKByz799GWsfu5Kg+5MFtjYiKMUF48lug3VIfYNG3RMj
Yb0gmen33KwYPs96CI84JlqCsanDijtxES4Cxkqaa6F9mFaiGxJaBjEeUnrXLTpDaCc+rfs7TAJy
U+cvtc3R/ICrhAdxQXI67Uv87mGuT0FRz1+mptG8jHnOJDi8CMpKancTRB6fLsu9n7wqTRlLqxFW
hYlZvqm2YMV0bOhq15/mfnvc0nba6STTrcVoomYBS0i1yfK0CPKZo5aURBQO47SttFwVXYgwgcLU
iz/bn2IqxlZCvzuxW6IdgD2fCMoBbPd+RWroxw3jcb6quIpcOhC7Et+4oxtkanf0G8rME8aKvSY1
cHOI6w5D4rGa6nOfY1m19CWQGUobCfHhsUoLXoz9ep5FVy+VP6VUb4pisHhgwgwh/phSGMB/W5Eh
FLcarK/NZ6UK1AWzBCVaxXUcngbcGas5B8LYkKmdFTdxbf5lC55OjmDHagnwjFNxYf9n/dIv3Old
+UdcCPesSmm/VPWtSoTPmhAvcJQUXwV2g3FRnXKUONO45sBUtJ77GIzzk1TRflba9lucMmKI6y23
Avl8YCSNv2ZG41bDbCHueB40Ktmwr2JnI/imSsSIvFQRZqikYPDHvJQqncNsy/EMPdRtwEAGRTqF
BsFDpUiixKswG2Ww4svycT1dZJMWGJM5N8YP5xUlzlBiOdAZrb5aIyjq6uexiF+MMnz9BQ+CVKFk
jzfXa86maggb9kJwi1htgRhWb3WvyS6m2AqfiofrkQvPhHcbNKIDmm091qvi5BGvgE/3NLfKrUvU
s6IzsG/FKg3SWkK4o8x7VeXV5DpOaE09WSt+VFhoZyGkk5LytXGrVa41OW0+Zu2NeVcwvxLUQKVC
cY2s8Iu8eYgl/ZMZ0DP2mtUnMUh1o7q46h2YMolukrfUlHc9sezuwMUeqRybYFijyGjGa69sk1Kd
TXwQ9VedS5JPdrVTtEPrGOqgHxVT3JN6A5VztwC+tYt0+NFjNBcpqlEQmWUNp1HuIu5IBgPofEV+
r+QYDtqCQVEjhYccMLJNXgJziXKnV5Xh0H1+1Eti+Vt9Bxai9ZbmTaaDgQqEoI+S7S1NzSAUGUMQ
fdd7TX0ZDB7HGAP4KU+5/iyqcKhE+Tmfunej7EnMXcj6GYvlkhmtxYZCaLOS6MFiZKsfEzAySFKJ
eKZb3CVhC4tBLWYlrhYlzuDCzeMZeQeAqCQmL4SW4G4plslfpGreCQhILIV/q/JaeRtS4zSQk+GT
HVgGKvh/ICQzGQbIYxSxxvCopc+E9hUolrSb0ijKseQSFG5bfSYi8gkrn/lnxzOHhAx+JLK8hc6v
EkWF0whkqSgiYN5lVb7irr1PXf0kG4RGKRu21FoWUjGm1ge8pfI4W2fQwS2Yj3w/yvJT3lTacSa6
VY3Q19YMg52C2XM7xjScSK8hqeW/s1ofrNzZPA9pTNVkWRzYuGi56oaGRTtNxPC1Nm8V459iULlr
Att255USXtpQqbJucpMzwqu1WTMmJD2/7NpaZrC9wf/JhH6ap+ktTCvUqLJIrNcSH36RzBW+4H0z
/e6L6WPcXrwl0SnWO7qu4CICgtsw7MhFjiOHVmujvYXVqiAqC51Wb7/rQviTk3ZOMtZMoF7GqZBr
Fu5yPkD8HnuEKCYXStOvYQdG2YLkxEospBhp64zsvVCENL8rrVdTw0+tqXymyEBwHpuZX5gMNGf1
kC/tUdeKWyzQNezQtnDRqbixZDAc+CJwpfiTjhWTVWNLSwZMcGOSqyKOlThd/GUcOlfd1lc/KEkg
qia0/QKh0cTKyQVoiEv3Vw9V2nWa/EoCyjnJmb1HSexmbURp9EdvsfpFiJqWOZjbdl8VxNv2E81H
8qx4VqT85xdamcXp4Gsa1/Jw6Huvk1jzLO4ZiZHxrQ0NTcGcV9YK6jlXhKcxbX0dC2WJehPut5xd
1Vr4wqOdRJnhymL9abXkEGH+ykEEVtIh+tCFH3kFEmnkbMAR0HiA97EVaGlU2MrIUMFASYGvIgcV
fJZa0l03DDJvhVvWMN0SpTwJKgWEtUqa01jZdzmzvy9Wkwblo1pnD0ozVjtNRAxlNISibizUjBTB
GRago2ws4c4oTpoV055DiAVMUieKbMNeyqVwNzZIcqIgue/FmFl+CBTDaImBanU6QViD2ICiiS4t
UtztJ4u9ee/MhbiVho9Xzv5OE5Y3cpFvyfK5bqgFuihnHeMIl3KL3ST/SkgSdSzSBwV0BNjVMU/I
xtYEXOmNV1PzNMnoJCj2ethl1WPqVcGOWsYBhG2/gWTe7tay7reSDpWCBnSPs92qnGIs7rgbQiIm
Vsb1AHANZ4m1W4Pkra8VcMiC6mtj7Dd1vUeY+tlo+6XNsAk3lOSdFn7pYeKHqXnhcuVbKnHiFvoL
I5GASOrmmzIrRx0w1mgsq1320knQaWM3nV90PO8T78Ks2s+slfFdW2yn9EYHu/Oqdvy2ZFrKiZRf
9Cx2tCzi4o673KueZ/2k6Au4bXkWvF7DFVoyFbd7EthqvTtFdQgAcpDuQo1EwcRyN25FRozfUNTi
W0TmmNZWEp0BTItipryFgLfVpvk0ZYS28yDcuKF+1jDAyZB+SyPzxJzg1klsdpNwqBMIkqvcfs4Z
2saprnY6RiEsiNUnjcG3ZFbuCADvU0YIfT+dBWaOdqbgBYnqFMq7VHwSfPaiCuUfteUXMqE9Wh2W
mEUTuGuRoK4L9XNex0BcOCxRfpI2AoSWPtb7L2m3TqxTwVoAgVz9VQTA2n0L0/SXB768Qgz4aBaT
j0WVPaaaVIkbtRa7KvzZAs1oA02VtPH/kKptQg2cG4Cplp1IIlCgNikU5mIq0EfF5w3EKlHWkpM+
u4hlI0dTnytdtV4w8xPHRhGIL9cpQwRec2diR6i5c2uMWXQEt87Yy4Qz7hceSccKwzEQxda0J7NA
b0fOxa0aG4Tu84ecAv1NlKeO/pKXQhtzan2+Ukga9M9hjBf0mmT9nHXYTpbOeFs1/V3Usf3LBVen
OMbepZaXeIOo/mY+jKBibDEauHTWOGw21Gq80Wh/i7wcWIOkjlzpQMjFQvLVZst86VDyuAnpmLg+
U14DYGswdODnDQM/jFW9SKNignano7cQFweqd6n3qF8aXw976zYVgVj8m0brqzSJFCbyx9bwu88j
uwWoIIS9d6Gd+fNSaLS5tWxAYAAYXIxWOtO56WARZpqYLvSUt8K2V3Za2GJH5LHKFVRRRoFArucr
TNkg5xhBxRa7YA1cSwzJuI9S9Nw2Aw3UcYrRKSGU4XcaGLi2NI35kfgijFHYvBvjOqdldYIuW990
cT+iQywmkpy7VtQxrCdv6YDvRpDyjpB1xRcqMT5WzOoQjusPrZnUHVE7tAXw4IR6eCy4u6AnwSpe
y7u2yJ5BqzYXHeVWBQk+WLsoDVSJiEmigLJKAegwf3cCQQsCTf8jl732qJHaJMyFBYKVEUxINT/M
K6dJV3HoRnwRcqizU/GZmUYFJXhs7632QBse7UGyRTvhrSHcmHyY/dqahxBlJf0Q7qm/Z2Ek8ANS
+RkFAKfBrF8itJkuKeMXBe8gZhOerlw7N4iU3P+Yi7Vx/yWYt3NM4iqpcUnYMRudGSOKfHm/Gz2K
hdLupvDWa8CpG+jbv0uXsHZKfFgu5LE32w00pu03CT+5RMQOgKGTWJhXkcQKt8iA6qyEWm4kZQP7
h63X44cKSNocAWL/PufUKz9Ky/cO8bpNJPrKTf0zRLFnhvxYq4tT0uIqBcEXZP5tNYy5dbe211ht
160mW93epHXRVJQWbFpOk1aVi3OFmdhCIxSSsV4z7kW4sZsTAMaImHlQSKAjF2T1B0iRTgJ+7yCn
1qc1MSaFGuzVubnsUuSfdmoUIKKkYduI0tINVfod+RjeBvVFobFIJuhKgy732H6gQefEgdEdjoHq
e9bKqbx2A6PvdqJkF37ScVoO0oIduixXF7khz6BSrNxPeJEy9Ya8EofTkydtbdhgai8FZx1W7Fn8
SSQSra3YMg6jcZB6/RuhnAUpKRIxQZLMFRv9fPn9p6EbJZeFipASQphvhSS0Drg6Yc/jeRc5Ivpo
nEBBwUKAVFqhXjdLV1jqBwFr2V7KdsZ8kwWe2bQvNDChWDrKeakOi8luHUlvchIemVfmB2kUeJJR
1G2pM9ITaWAkRUxjtEm03RitGplbEhY5Yb5CVUTeZBXJUy/m/+AutGT6tAMtBRIhQjl/b1IlaEUr
UHL1D4ACvAnaQimZXGM6M360pt+laDAmlU2mNpLiqkP4Qc6RwbgfZk5dfODzRzU65dwajXMZu0RT
Wbag9+nF2iJxmhWaYJQ0b2UW0o2imBLw3RGnEEvp+8Ir55kE5K611HZ1ZLmE1aGHNkn01OgsyA1W
/qGpEzyW+t+JAbwm5zyzdVI5GqmQ5ZTmf4yquU7bgbZqT0rdihx4KelHSjp6jMFKlJbLz9CPx7RH
mIsu4jpSR9haQkB22QS0/r/DOjkLfSm5uSLSeothe6MMXJHlYVswovAt6gXhwwAHALGDCuheNXja
Z6P7ZzGXdwVMLSr93roHo86AHvN1OnJBZrTqqtie/N7QPuREXg8ixBFeFOU+zsAnKWlOdRkzRCrG
bt/gRS9q1JSl3AxcSDq/UhhgSeH4KUxleZ8HWrEWPnX6Wo9yqas9Tl9H5saKCjJTHNFi/pkoCJA7
7AI0xi5GtmwJBdEScLvZuuDzeILGEHvD5JWkDTxkyrN6xC0ghPFdUluwBjpGWKtc1H3IX1VbXpiO
H0JdxGtupNYhKs0zGYf9sS6kz7xH2DnnuRRMrEY3Z/H6gNNXrzLGFn8Nw0+1zE5KtvzIDETcYVzW
g0xvKVCz8r2MGXZa8kxziCm/H8/+GOrTUW6sfYdlPtC1ntuRLIOGFFh8iM+ZE1W4dCI8K6kwiKhN
kpRFs2knJE9TDRqlSzm91OJSwUzlCOViAxWdWZ9pADBAyhsPDYj0yrrCLEEyus4U4Sa5WsAV/D4d
nzJ1krAUFlh8Mtkr15BmCvVQ1BAYLeX4AoxIouyw4u7w+7eKU/ygSCUudJQG//9HWWSBSRB/RfrD
qu43ZXf5739lfshv/f63Td+uyvvvT0jEexrKeAnWrbJIykOvAjxp+R7px/Nj06JPfCUNH+jttT02
gHuZmO1TPikRQ7ZICahsQHqMMn4DkCc3iycAE5u0kERbWzvJ8jOhjJwZO7EVt8Lns75iJeyIWbos
BoullL/K3viX3RYIDfsEK6ZfL+FT3U3HLLbWK+8hOYg1mUwpzB+8MHYtjhi4ZBT6FvadJZKTW5kw
Pc6HOEMA80/T2McKUTUQtmXM9/nzXiQO9NVEAE7EOTCmE9FJ+1LrKz+t6z9ZnPV0EqY/oL+cYg7H
s4jJI5hMFb0mhRb3GuUctWqPcYjvUCHna66nwWeuX5J2gYa6KObASvhEihrCvIxz5txUaYmiZUY/
Tq0nc2Uq0tJPLOXYJmHGzTp7Loqq9YWseswywow0LLAZqtwglZlvsBje+oq87ax+WYiS9yS5v+qb
uBnMIJqTrj3SkyrRm4EH7DdssSALbDFSpu4VdH+OJs5bhVWxIQApNKofWotc0rX8zarIrkwMf9LC
DUZ4aCPAbG0DLS89isX2pJPBTELenDyT/noZJ8OwYzqHnhR11oEp/r4RmS5PcuUTU0HpA20lLbAS
RKKOpG/hFCbMwJ6SyfSBWHQX7OCo2bv+oohyEayrhRJ4TokUZKxG90EbHqh0UgrvxY8Tud7TACRU
TbR2U+70VKQHANH/ltLM3hBUYKeSDmMczfuyQ/uRxEybm5LgqgXgkV2OWJd1Sx78rGSxo9aym5xQ
YfDTjL7gjXkkz8r2IPD8Z3X9vcaK4dex+VzXE52JmiluszCaTjcZ0hhr6VGdIS0VLQBAWS/QmE4/
MpyxYeOkWczujLX6SRXtVZuWv0PcICtK1JNmaEdmby6NIZqRktJsnaU3ZHn4GIfyziLWLuoioZZv
cVST1qm+6FeoJ8NtSKBXyBENS4x3LgHtJVy2EOulNBn7kpB3wSgKL2e6dWjRo/KojMYZTsMUaEZO
04yCfNf2hXkkQjDZx51gHcBqWPtG6eLDpPE2WP7FPrJ0uL5i1VGDWPJJH8I1mDNZOadhbfqZMmqX
KmTCnsbnDrvWBT2UvPmHxKshASiEoFjuVqY9KFyIv+gJf3yW6EO6mqSNz3RgB3cSNOFZIfFlFLjA
mVExv/QgpNxW6JN7owqEP7SNeB+sZiFZzSgeSHY2m17FBTjWGXIyKN9LIQWVyhPm6GXYvk6UMaTE
Ze0r/ihWuJbUr1HI3XQWh/IV0AjEhVnPX2EZYxaemAuLbY2HZ+rSVxI0ckde2vj1N8wNxkX0Gi7M
l3ouqY+5RESQp5b5YGPaJP+18UBeVTkSovoreYseWZEyHW7kURv3FoUA/5rGq3zRSEH05uR9yHUd
Twqz9dCCfwiW7RqnmrZP9G66ANQbL32fTJeprJXTEDPH3H69b6beq61iZE5laOdO6o8Ea+2kQTdf
+8x89BO6yHL9yucpcYdsGy8ApvMKM/qTrj05WDGuBjXqDFefVYlPKZ39aoLQ1g0FvfWRL0KYK8lF
6/aXeeXiJ21L/uCoq15TMRttRWmBu8eCXuJM8bK++AQrdRJFqbpiOiHvt75ME8DAvMmM68orFlL9
VEbpwUqb/LnQ2I6ZAAOdDy32s7FEF8XrR+dvHLNJDjmImAiqNUoJeFGbYEfoCT9uaYALXpvEOroA
Yzxr6sj0ZArNA6Id0mLa4bmP0mPfVkBFOwy+gpZdyY3fDe2UHkBultzc2OTxU9f2rOSnsDInp18x
JRg6+SlQqUKuUxwC/UcpVuuOIVvnFUv7bYYpDTfAMNuuHeU1SbAFrsShLFyCojVmo1tdy5QENB4K
LWW7rRGOecIDz8cbN0z99GCNEGIhBKsRCIC/MGOFZJUk08F/4q628lFkVZkEnWs6/n8umxRNpAkr
y3CUVEy6JS1g7CLpicnXsWvblZAis/Lxuct7NoR5x/LDRVk8AahrELESWTYmNM8NclTLBaOCaqzc
0vJYA0GiU9PPQFQX7iGwyqgcUgaLavrodKm5RssMb5OmGNv2GgCpB4OCLS9KXtd1XJ8j2ggno0Hb
UipieO7IGHCwODmDJVoHJHFOWSnYkuOcrSQC8DNAwVlmegK8yXWfx/16NVZJplN3NkUpu3Sm7i/T
oJ5y8CZeaRjmQR31hCQeQLy5iIUmAkeHq+qJqSBCVUV5E9L6H1yJR4yQmZW1POnQa9FvSMqWr4Ld
uBtHu2PX2uWRRtOyolc7tOkJ8w5NgRQu5GxNMIC5ErMdA4UrDpz9IcbUuHQwnr1VM/ORRbSIixlK
EpRndYIbT+khG0+9CnirixnYDLVcgM4bATTFw2lGXkbWEIiW1KyaEzezC5bG0R9Yb4zWM0cR4+pO
WSehNtKJg7DmQz+rLb37kYhkdfAYxw4+lQnAIkNovWlBiVdFfwTRQvZOyzhYhua6zAVHAyzCHWfo
uyxTBsUKaLvN/WW0F0sWSLHt8tQvGzOHOYXt0gq3mDU9OgxmweFZt7dOoQIeuRC4xYCpXShBTq3z
zCw2FE/cbBYW43gyjN6f5rw9zp3+9Fs48knabaELQdysOyPHDpaDDEM7Bws30m+C3spOM2i4Dnk/
fi4bZ81AjpuXo+5lInV0I8oow4XoshYyftaV8kJQFlJmdZW2TmjRJUSM50wFuvExTV+VKCSQYi33
uijrR0vvSYDVQIOl6VWrFrokeQRQtlGHPZF91EJ9lEvHqBqk4zoyH6y3w//3137/Nm6/G64WsjSI
HzSri05zC91Qdq3e7SLNEI/I2EwBkGPqq2FT7JV5EaGV8xu//ySXjPmx4G4d8T50zbNJDM9t7ANN
dlYCzVmnh2S1UYmat/F9Qu5+j9xmn7jStXw3P8a/1glAoxoTF+jDFqOxS8zXK+WCemtYCKo33Uir
Cj8VsqymG3ZfCy2hAD6CG4YD3CwGCfonAo4ZpDtxlwelp//lF56qF53/FRk9sGui+YpXmaimCw7k
lDxxqFaOdi1xG9O+fhinxAfCIvrC7rUFd0yYGxf8J7z31p0Rofhl7DmlgNW/ZF+64auVu5JaGsxu
g8n3u75nNNqaM+EpY+zqt+hVLXZd8zXWZzaELe2Xc4RRZnmUOuB3tiK7A2F1hJ+dUUYXxHnAVYYA
sFEfqBhyP4VhHCCFkZ+br4pUWdAxZ9O4CwKedBtxnq88st5B2kOPafpu9ghLekaRnxjH5ouKTAu3
3wEKcXYvXrh1q8SNSp6IXJG944aHZNiXr+mr8IGUgFYStgevCgbNU17Vr1w+yqKtzM4a/+vPysM6
pCxV2BRoj3cRw0R7PDYn9G15Y6cf42cx2soN4uaVN7c46t85mN7q+UB06X14lfxWcZDangXQnau9
vHCqISEKqDiBZ+j2eMFUWgO1RYVhlw+xclGTCPeUPGoC2UaoFm7YX9Yn/PDpyYJJiIYSRwIRwJoz
Ya47rC/TDvtL5TPsgYLBdOtoxAD57OVQnopX6Um7l5Ojkh4i73IUvmf1AFBpHA4k7lgv4s24yxBQ
WDgCEOo918v34YA3YKU3DFDoVBzNM41jCsk7NJ55WwERFceyi94Y2I1++a89gyy9zYcchX4A7txT
jw+Ekx45G7wZco0cBDV0k/92XHk/W5fe30X6nmn325rbYHN4ajnjPrBDvLEBF5AjaqBiAcAElBg9
h+oFJBbi684x9gtoDmWfPkzRGahk54NBk5lH1R3u4BIu1OFoCRZHEA/xa77pql2+EWiaEWSSE+jO
Q/QyP4QgvWhBsjcebXnVkr0egV1y36SbfA333E2zxi7fegJz/7XHwmEb7GiW0Fv1IwLdUYL+IYT5
vT2GtAHfBl91hWeApCU6NrvfxbGPmiS+AII7tGfjWgefc+x0JyWoPVS5jUts4Vv2gSHkxbihcane
Vey9Lk4V0FtJ5MWw2H7SH0KoEU90jY0I8SIq134nHWn6TB9sZcoXc75NUI8CPKD7nSPLuwAvFFFq
7sARfQELI6LtITiMTAgfv/dHTPnNtJO+ug8x8xi0Wp5wbvbi4KACtZzZMd+bvfkiEfr+V7crFwzj
U/GyOXqQ4sII3GUvIKiEO70iQKO0wAZXvJPV/Ld7Tz9JvG48I9Buq2G3b3Xumi/UiesPqSI9wKeT
+KLcrFuc7mmDhfuVBvKFT4hiPT1kxHl8CaoLOsSLS48xkX6ID9WT/j75xkd4ao9RUO7qnw57r5N+
ka+4gDMojgbTE364Xav2INphtWNOdxyM5/wGIznxR8HGFXxj+qE4pLaprrYFM7rdDlg5YmSkddNP
JJ5JiU4BDzH1+UbHCUHCNC8T0hoF2oDd3vEsNJw1LBoZOZhdY1MvXY27JykAyp5P3q5f40/BwGvk
dH+pWGcPkijqRIaxuFW9biddY9THQZq5+nEAx8eXzWIqJWc7mjbtg20+1TeyIs2KMHBmO0dhCqDZ
IIBGXqd73SF8qLWjLlADgW0hjb0KLzJzx+f0gZ5boBVs50UA5lY6LzuMd+qOmWnvsOv+jS7muU7d
0YVWeYJec7VO6xPIL2h85tk6Rdo5/IcBPj0RckEHmInonROR6NnyXbsbV+NP9MKR8MfYK9/Cqdvx
/KUU9TQMCvxoTrxrX9vDBtdHKeqITzBaHH71j/4THZGJRwxfbfmPRKN/49LZIzPSnXSxIjsJGORa
hy5Cp+AgABYVKKSe+dIWbvsjRp5wSD9EvtJnaS89NcNneireQpY2d3D0ytA8HKo2ZDJEW8OX7J9y
trIl3DXsh+IUqPsOfvG+WPz0x+pfhdU2XW3iyFTPM69ls424kebyZOEnJpD6T7HvcH8PlM62wTrf
AzvvbFTWi6sglmEAsltvcRmIsl160ADAc3oG0uybstiy379aZ0kM6iMmSM2wm2A+6YHFYyI9Ce+Z
1++4usvX5F90TivX/BbHvc6eeoXpgXZhcI3if6SdyW7r6JalX6WQcwLsm0FN1FKtLUu2bE8Id4d9
3/Pp86NvAXmOrLJQqEEGIiPiHknk3+691reW6IQ5BKkfiV1t6HHG/MT8sSHpvJ3KybTbIPP15uk+
ebGeOaNL21yYGMaUNqDwRp0fOa7zqe3DdiLfh/jknQE9y6R6t0R0egiMd4XDsjATDvrRbQ56tx42
0axcllMXA9Ay37mT5j05y6f+OaZp9E7px1ubG4KW1Xn5Amyhn5cfTLmRy7VR3oUHnu5CWoPZ4oEZ
7R0PYoBTS57wCR6wZR2gntTSSqaNBq5B4C0xpyfKWYR7Zs47+HpbadLY0nJApPFc2SPSgKgQb6J/
OgQQQX2Y6uLGAXq4a/5Uog2NDVJJEC+TpxLB4LR5FF4GnjQBFlzG7syNTyRFN0/6h2gTJRvwKdz9
J/nWs9V31TrUdwgToQ9P+0X54awUYWr5i/oh0GyhXZSPAg6MeFIRy41ni4e3waDYz2Wf9rPd3mn1
FrASbgx5a/xJGdv+RNMmxo6evHao2e6FY895w59qT8WhRSb/nqC5nAs4Pe6FhYukBmWtgTJ5AtCG
iZkss6Vpx5VdDHeMsPI+zlZkdHnilIYV8od6E1UzEytSspYf+O8NYZLgNmjm/UPXbIxwMWorYVbg
mSQN11soBAeRrsIVUz9wUgjSR13dAfoszRMXSaHecWDLvoqHyjpWge1wDH0N8MAfWKCQP8n+I0XB
5KG88+8SPJXrNp+7x/oc5suQxovGGoVxaGasTA4u2YdoQKWduk/aHSEgBW50fY4yQLfdlDzXNcU5
jnOokPy9+2a+yjsWiegrODSvBHzAiZ4rr+k2X3nrelO9QLOKlj0dYTSlpJx5E2hWeKC8wfbiWTbP
iTZ7BfNvoiiKN6ky7ZO7xJhhAfSmpnPnDsf0M3sdE6lxb6J5MDmaf4Enxu6R/MHbFatfeMv6Z7yL
2LAinTxztPNYGKecGauFcVcQi7ymTHpKln69KY90O50zvMthN/xJt/oxfQ5gvdrmyeX4tU6e8KBO
lWra4c3bZRpAQ3xPs0Cf5kxW3hKD7ZBL0wIFyjR65BxXJW+w+VJKo7uOut6Z74k5FPMA29c6RNdN
auwDHTcnO2vNQbiPjzhlgI9xHKd7HSAVfUfsOXyxseUYIzYuR4mJ6WzEM7qVY8mtYy3A/qDXvjdt
SJU8vmaYagdth44+eOoXDmfUdwa+ACtuzbkVw8+Mgnny6uez4qvelsTMzDGMoHzuEeQ/JSzVa8fm
3DKLD+FGgQ2zSNfRglTuHRFWeMFMTsFTY+dBOZu7r8yZaNMAEsACoy4rwiOO+rDOQAtxZw5RsM/J
GnawxjDatLW2N+JJt6GuTp0CZBcOvoxoLvBf0+xI+9d9lViwOFHBumCd3cB8i54caUZEx4vwmnWv
IryuaJY/U3V2hZWz4ATlL5EoIKTmeNYVJ1IGluYDfDwHTt6hwrfP2UecWJ+8DHbVkGM8F5oVTJRd
fOoeTXDIr5Yxg1HoTaiyf/baRDthaKE7KcFovy9o+S3ys2jzGp0HB0lRy34HEwnF+IJCsCnb3iMT
NEU5vlDX8cFdIrI1WT/X0Srapm+NOXE30cndZ1yhLM5KNYKdLwoBD+o7/RkuohxYzTk2GWuLYtkF
U8rQ8O+TB762dC++igflRDGDj8UdxR3hBa9PgyIZOfsmnfFyhU30Su2Oi0L0VTobBCRjl/3kfrIa
x8IaRVW1N88Ydt+DP4Ud0NJbZXP1w9mamDUd7nyckSfpznrAy0hdL9u2a7CV2gxQ32cc0MPiPmRX
E595BH5jzh7FeKmfKRWwX9fPlD4qMjgwtszkmXunPggv8UL8EPtFBgyeqXofsh4i/OSRV2/gc9WP
4g+7VpvPqmFKeHm78pqZMnc+nE15dotNgJh3JW+FmbGOsbl5MyhntbkSF/mLpbMSMUN52AQsLgRt
Yq3xgRhoJWZOt9CW1qE4VI+IOc8mMb/4HxF+MldRhC76rffGqTr4w+onRTMSAKL3ngKfO/lqMlSW
C45NY6RQMqvO9cFTttGn9szofPDfnGVsW86s82fWxthL+As/6S0gurCGJ48C5txQkMJP1FdhK9o5
Rvm5RZzxjNVf39A6mXk7hlVXzoMVdCos8PfScVxsRpEYdzhjJd1n4yXWpMOwpJ7n7vtH6fk5l2jL
zyj70LTFc87GmL9GaNmn3ULdM3B4Sd5B3nhf2F/NByCf/p/g1HywCQhHaZG8JKce+Af7xMFZAls8
skYxKYxPum5bZQu2EqPwy5gbF02HI39Y91K5s5qA35CQEU5pU2/Fidj5QjnOdR3tbfAF8yjmZKSi
nJx4O+xV4gOrvDvpsFvsAjwwJwDzb8jRre1Y3xTo+sydB/foMZ8mzjn6Ygw3zxyh+zV6TPHg37Ec
ySw5WM4mtLvKc3nWXsozy6P3AGht4t/ni/bM3VXdJVtpYWxW4UGcG88Fsy1HUJouWDxZLLUXztaP
zWtr0405Z48I1IRZj4503XCUXvTPXNgJmCy3GTrJfFYuRFp+NPuerDWj6b04AKCFaB0iCktm7cl8
7ruNNWv2zkfbnYNyIRA1A75e5W45QdVvG/uQ0j/TBocPlzi4m9JEfBknULfP2032x1kAdxrURcwJ
oF6Iue0u+Q/TJYkn++yOVRDNobUmRuRcLIsHbd0teQLiVpmXNAQf8Rh7k5B6UPLUQTCkLsRGSXNr
Px6f8RK+JxzLvHk3Fz9zcxmWcxbws8BCPgoXJplt7LK38hk7BVTGTjoIj742dbUKhHtTq0sDEXRr
Rc5aoDWz/v67sNOJpwkza1YOIvlSBVMa8T6Gplc3dHh5StgS2ND6kr/BK+uJ4cb//ucgf8k+qHKG
ihVuSqkx50HBPo7nyZn5AYYpZYiehUgBXFRp/G59ZKSKGmg1DKvhGschHb8Ad4nP2QuVMgrRFoKY
GOTLCL7azIO8x12MyQB2R1oHyG6mNZ0NPN6Dggyu3KpSx3GpS//PXzqz2NVqpsPX8qJ11ya0KFUO
lFER5Wvry/pKS6vZWvAl6zEsnCIs+oR5nAncVL7/og+PEVBPeG5g3clNQloI+oXjg2eeEVkWtpdx
MEf3iAWRwrOK9xQlByXafvgUteAkhPcuFYs2c01EAxLW52LfqvKnHBK2k8Czm+rmweH3rn1wqmiZ
asi+3Lkcgfu3hbs7d/svJXN2TgX01lXdGvPYc6DLJVNFxH/Mi6hVMkNFIZ4I7cD22B2Msg6XA1YL
KjM0zpzsSS3PvYp6dfx7H+gsapHyE0LayYqyY9GVD5UwEDI5qFN4vm+tnlFC7c99JijLShVtKusL
qTfuwx5kniDvFS6eVuM8JJJ6NBwuR8CWJ6Hec2Mh61COnINDc2feViZUtkFbhC5qIKcbHttBvuN1
cIBJVeKM++zTFEhEN5p6VojdhylrwtpyYO8CS3eUAvx0V65qXFasM9BogYyxaHV2Cwt5XxDzQxAK
TnEnr5eN6PpTXx27mKVBdqjVbZqEQ6bVUAzMCZOQhEFdWpb8AUdSmZsymFgfcQaJNg7+0fNQa39U
sg4QiTDrCJxaaBHHhVqs1xjYyYXxuA1L5n9oSP+kYP+vpI7vAVRW5f/+L2nMy/yf6FNNJdrZEg1N
t1TcmXzoBdBF7yI5aQSzsFsVPkRqgSlo2C9kx1+VcTWJ43xZqME6UwgKyYr+8b/+hzB0BZzzk+8y
frolKaKp0yFSL6A9Rqd1lZYahQ2k9o/TqTOxdCkdBFQxhFGgBGeSapeIV/r3z5X+jZ/9z8+WZMWw
TI3mFjz/fzk2YqlnndxJBZ2WmMQknGKFvvSN9r7X8cIPImr6uNhhw9vpFnpO2sncbFNlpQKPu/FV
xt94+QYI/pUVMJCEP1oXb0AKNbFHHlrYjggWISDjqhaFL4/cCVu48+7cjP7kCIRh+HZ0z5pHzYGM
ZXESbtz+xnD4N131P49FltCiKqaqyWTz/vtYiN2UZCH16ZUTXsrywAY/YgWiPnvz8KI5I8D995+v
XBuAMhYPA4uJqKv6xZsI6dgNGVxuW08o9xlt/GgoGjpJTlr1ADt6fPyGVL1mGUhx8IglTtS842iP
HACXCUFFEbxbhSIaMGCQJzJnfVXjf+SEC2y3OK6K4slEAwI9kgysmNeb1bTAc8gRXIgQh5G8UR1+
/1XX3qmsKAYWWXOkXl2M695VM3YlckXMmI1QBw8z0fP2xuT5HqSXI0eRmTuaCH/LMOR/31aH07mv
LLmwm0I7waY5NDGwV4Pid8WMySjBGm1yGLIGHIPF37Tmqgu0Hf6PDvt6dNA9RlRUZvft1lHNLe9+
mZnql1WNzBIyHPJiN/QANDI9X4qlcy/W3h9AycXi94cl/6BnsQYpsq7JIlkZlqReZPpamtpJrqxw
HbA4mrpGCq1AR+NEq6WPeafggGM7NpRVB+1JHMvK5iIpoidXahE4hhBG9O7LteQvMywey5G5oLjQ
CobWvXdis7gxR66uHYpK425kjsn697//i4GllJaeGj5fl5E1rSWoNhiupsOInZLi5jGkpT56+l8J
WwgUapcuAjhqMpDSCQ/6/dFdXb4VFm5RRVGPMPRiCLgISyTB7Eko1OieGHlI9CW0kd6jJpTL+dLV
mE8VmTa6Sxuj9eLP37/A1emrWJqsinDedAbiv2PQwm/ynzHYISiaFZJMkbnxEYn2j2YdkLKmpJNy
nHn4sgiYGCkxSiMfA5O60oiT6bDJYWPvvpwRiDIg9p9WgfRVGSEFV3eXRRnsnohbtlVh7+9Pjee8
w4kAnE9hRAia9UhZqkYM1e8/7P/yZE3dYDeWVfPHuoQGlQEkFnZJwkNNiV1XcAWiWltAGd9VAVri
QbJWROOhyE3Pv3/6tX2RETYSz0SAe8rFOqx2jlqrMXtCP3J6BEoT7UA3tWkJPHNJpdASCiRtdeM3
X1u1VBFiEunNgG6MC5xc2NVJ00dtYQ8d7xLBzatupq+//7Jbn3Hxy3ytkvGJMmAR+e0GvViqZnxj
8b06JpkMEuGqjErjx5i0AlgtcsWkyKWF0tIC6FlFrI4BpqXJofvGBKn+nBDGHX6ZA6YmmvHoh6No
Gzn5xi+aXSPiDzVladb2EV0qg4qB13uvPonRVYkCuFEYybXQP8IhoTI6AqNc4wFg//sIHCNRvrvx
cqRxKv+72iuiqJmKydpjIdm/2FNULasVAViQTQQizSu28YkaxXMZEdQ0iJlmRhk94u6m5QDuxhVy
uiYZR9/MSma/v8N/E+bHUwLfxDAtDquaLBmXi05OBpnZZ0pu58kfgdR31ZOpXxuVRB+3P3RF5WwU
gBWeciMg++fpBNWkibDO0E1ZMb+f0F8Lr+VK1VCEUW4PgzczZOZkycOeplmDH41Ft3BunYfGEX/x
zPl9pmZgnNcU9fJ0DNTYH/rexB1GmvEkQJnNUfY5K4Kn35/o1c9RZVHiBbOaq+Mv/+uX6dzhFKsw
UtukdjM48lJoMTPkzo2zpvnz2KtIxl+fc3HYEpRIJ76UzwFJUREXOUPzzS1fB6GMLEBKVfqKD5Gf
rtIy6Fi3sxc1WBl5cOLnU2to6mZBtBeaKxjrCnosSfHERcBJaDJ4Md846U3+HeSDFgVbrgK4qV1q
RqrVYb/PxGQJP1QgpUNE0Qvdp7bGWAXHPboxPjDZ4ZofQMnOS3dBMlpKBt+2JXViIjUEBFmuigA+
JeEhHT7wmQurlgslnskWeSS9/Kz+aEzyGozQIy0wxy8GUOStNWZcT2m1uV2FXs18kQyUEmAfM8xN
bTVLV8iQpBM+xrXpei+kI4gIV6HraCOaPPP+iDDxZqFDB9vQTGqY4J8XhaY9iwuZOAwuzfnSocKa
WjTAGx27TRAiHjA778kfhpPr3/0+UqQrGxMHSkNjCooow7TL01IUDYLCNS0ldAkggOy1xyZKDkor
H83CeqcaQTRIHx6w85ytOLgvLU8F0tRi9d+mvrbuE/WIef1Zk/K55GWPgxC9SroCalipikkaycuh
9yjs5PrMJzimaIirGzwycDAlLmE+fxYl/mojPGBro0ulek8pCQETASCoYr1HbXvUKms/VPVRDim5
Ns5CDcjNEGJrX+REdGIjrEg3ApBDfmFXz7wWL2dwiGV1i5fkIFfNEcucW3wGfbJSFOmzd6WlIxh7
eDDhRCnktzqRlllH69HnsY+RuqpP9gXdgLwYEFfgWZiO31NW23BWGvXR06XP7/9do2/LtDygvp2V
DYQKGTlfFVnrTnFsjbZgXYhvZUDOXseaJqnPipys8FmsIz/ZDZ5872rqnRvChvCKR2FId7hdYO54
3qPXhi+Flw3byoPJ47jCQ5WUO7U2PolSoppvFmeSLof7sLHwbiX3WOPSB+6gjCkHw9WNEXJlo5At
aKkUnzRUmcbFYgIzP+dS0KOOBkOWukW/JuIQFoJFHTIuNIjr1qePgB1JRoGcReS1h2VHE9RRWvvG
dxm384sFVJENFdyEBcvDuryiUGVpmpbkJhscCPL0dSgI/mhUi+cmerlalxoyAlNxKmTtW2dUH1Iq
HssCZY3nmeo8bTK6iabgrtqqu7GJST9vHQo3NFHXyRaFinm5thdu3wherSe2i2VgDLIwkcrSeEFc
7m6crnhx4gE6oSFHdmnA2fKEdlXXonNjUxvhyJePCL4t+5lpavzf5V2x6kOzdfoavKz5CBEgXuL/
i4X5NzcEU8ekC7p+k0SIE5V0VYw0jWr0nKuNhayYpAVT1D+0eBNhJ6As393D+xt2qSMgf8JYIhOM
IlsoZ52img26cK80Eb/Fr2SIc7C11JTMEKKksGxE/++XE4X7kQKSQaO2IcsXd4MyrAj8xFMFobXe
V7JF6714g0FFak1xytvkFNU90h9lABaTvv0+8n6eoNVxN5UMkNCGpWkX58ywyXA3SQF2FJN2E34l
0nb6E9W6ha/n21aOHwYB8dDvH3plTHFqB3dtGByMFFG/+MVZmaa129SRnYZIPtESZmH5Nug10A9y
Bhx00gkeue4tDowDKurP3z/++wj472xTRYWfLUuqpOva5cHM9aMsUaM8sgetUuktNowOXUZ6J04p
rd4FxNo0mANobxOclgigLYhB4ThOfrtonotaOZEchvbED+/6Ei9/1plUTNK3vn9Q6h0Yv3WQYtE3
iltv6+cywRfn0sGhXdP4+uOS9tf5J9eoW+t1zBfHdO8puIEH8zPAhA+C8sbt4NrAUCj66TwmTkLa
xUd5SIUdsyKfNAzhGpCykrjGMtbqnYHOG8sYN8rKOv/+Yn4emPl5ENMVIOfjYnN57FIzwJqCGaIE
4o+3sre0l04gGWZiJj1+P/KQVBRVNm6Mx5/HSlXkSq58H9b54ItJoJUUMSrHCInvqNc9kbWqGt75
urj9/edJ154pKRKwt03IgvJlGZdjV+f7/Nm2m2gHveEOnzLRKLixVaYvuaBsQ1VeBCKRELAF1JJV
tlBwWtX9ykcUCKRKgwM3GGfBuTWyrhyXeAZkgErshaLOjfDfodUJMoGrAbbfAh/Q4HtH0m1YA5xt
5VebunmRnACRTwAjSro11LRxp72cj+PSZ2hAwthpLj6bDaSyoByRhasBl1Ax+lEBgbUgGinrekpG
K0y3CQZNcA2QSBLFZZc2URXH7p2HCX7SNs4wBT64+wbemhJGQJNJrUh4jwkYhVjDTuD65MepFMwk
uZjhjEMUktXJwimTh0jFRN6NBJlv6FiVqRjocZPgE4tGR9vpm2Ug5OZca4EXff/nAPEs2ElAnzCR
U2oFB9e2r1WprYsGJMOQiqMp3l14ppJPYR+D5PDfqeuhfOuA+wlpYwPisqaylL8BeF5k4zXgxoAb
J+mPB2taY2lGMi31csANAQxXT2Wh61vh1QnG/A1trvfruECNlgNEcTQyQxJIJJimPnHnzJWsvP/9
S1ydXEQO0L6wZLD4FwtJrOYcHtw0svF0IqniZ4uhdDKN6sal7Uq9kRFs6dx7WdR1an3/jmDcbkqS
5UlktwpNJ7SJZg2yg3W6zJs1R6gTzAP04LybStEOXi1vC6fZtkQF/f6Dr+5uOgdLUzYpfvL0//0i
QyBiIwbNaksl3Iuav8y6Ylm6b2HcP2ujlbMso/ci1/ajET4233///GsPnKegsqGrpiheVuSYBnoT
eqxmfeh8js+7QF8WF86NxVr+eUmmCMbKSJ+B8r18OWu7MkykIWXFIHjMgHmC4DrKItRZxiHsJSgP
rFmBQgxXo1uTtmKUQ56fNGhM5AKKeDimuUPkJLEOsDPtO5/4rxhmjuwQNtAhDywlBE63l+Frqw3p
DCo3fOtKWcbUCxOEXxOi7KzXQluthYwsRLTxiSxve/Hmqn/1OckKrDuwF+aPzk3EQzJ0ql92390J
Ug0SOczeasqmICFNlDWR/15H7yrgl1YAV9VyItXztZ8ggPl9YBjjDLhcDnhRNHlVSSGc5GKfs2oZ
wJObhzYmY1w6gP5NwA8QKHOolT7aL0xSaVXee5wmOBIcLLNciuaLYaonUuu36VfnYl3x48YuOS4F
bJCgpj2iHPhLY43BfJ220yxn11fyiQBhWGkMBlHJ3tQqfLKU6hhn6ZvVidsMUP2kRDmpFi+Fqc1z
V0Bdy3mJUjUlSOs0SPmDAq0ps/wRPPzlpzTbPTMmS0zWt3iMHxoFBExmFIRQKeAtxAUd/pljGABP
9TOplPOcYS+iOO1EsJby1mM4TELNh7Xz+v33hh7Pv59yllNR8dL3QLy1q6pX371BhZX1D2/f5dG+
cMqxpBCzs+XFOgG2ZIbNuqXJORsnRNG26IO83tYkIuS74F3nSQeWdAqK5C1wi4/aK1eDqJ4En1Nm
1bJg50V+hMVxP6hFy7GUoLjC+yAFygI5UnuIEvT+HoeXncIiC0fOlBHpKKMF/bNhcJmZVk4bBd3j
uBYrBv9KhIAPXooUq6jBSZC6D1VJP8sQbmwD1w4YkqhyjcTgTfrj5eEuMuou8AGI2EIlTaQueXA7
Zy0SMO/mj2nRv4lk96VOdLDS/sYdR76yIkoshuOhmWatcnnelyVmtYp92x4c6RNc2zOw/ydD8ua5
lRyD7LWWFFux+y99NJZpCHe8ZzE1yElW3symOiY5QD0zo+uXjZWqZdkhoJCdZEG9B0uVVR2JnV39
Plevra7UtCSd8z7nsR/X7gbaale4aWq3AYo2I1nlhAg6cXsswmQ1ZOFabMnn83BoodLsE74cOpJJ
K9bHqEIdYXhYZ7y7yBg+gk59jk3xc4AFF5iPUty/haV440519fVKEm1JejHc6S53X1WwiMw1y9TG
TrfP9ZZs6PLJrbKNKPoHl8NWEnUErZE8SOjvjYXt2sGazx4rz7KkWazV/+64LHltVao5Y2vMaJYZ
zVKnbpk1Sy2dkSp8xFm/JqX2M4vET+rUC4hty6R19ppcH7HmT8LKRMYMfFoRk93vb/LacYAvx3VG
4QzGze1i1Y2dQgU4z5scqvQZ3NiiH7TnQGO5dD1jwv10KybUllxN2+uutVY79+nGN7hyr+LNiJZi
6lywzMtjYEb4XUV8GtkxfXMc309L7rVbAjGvnlWrOYpi+JTG+rYLSf3FT4bOIw2U56AcPivDPQiJ
+pwA2RdUXLOGdGN2XtmOJQVVjaWo7Ek/uvMNfMtkoA6NErrmXp1+aVp+ikoGkO/mB7Mm6/X3x3Hl
FsaCLMqyJskyXYSLwcLIcFK5HBKb6sCiIKSzgGcygbw6y3TvGHg9/7C7MZ3Hd3yx89KvFzVFoQOt
yta4Qv11cc+GluRph+IVjuXzgI6xwxtuVDs3TW4Vvo1rb/vvz7oYb5YQhIGqjoUyCz5W6TsYTCVI
XdxwJP8t74iH901kjaqy9MR8P2SpgQnH3Ji9xaTVZ1jWTyPRN1aNhUs/r8j6lZiqZ0D1MZ180knA
LUXEvku1D4ZHXJVCdsIS64HQVyqKtVAkNsYmq4vTN/kYiWZM+xE2X/alJpLdK5wLtQbsSjCsSlLM
88SYJ2lz1/ufrmzMrTJBSWesTTzYlFzkLrWrtF+KubXJimZvxUBfhH5ZDOVeaPNTCMCnFrCaYgCN
ml3c9CulxqWW13+CoDo1Jd/STfZdAsEkdoajFtEpkS0ijVJM2lPfAGETdQQrvpsrL+R6RjomzBdH
fCbK5iUsdbsAWSb0BNAD0ra6WSMSkqNApFnk+NG+CZcWP2WhopLEjaeudTRBRuDmi7hDKS3GbxnS
LCqLJTlY1WZw+wgWasI+ouck+aSMQPACS1UZZKBIrr9mBuMEpdWyDNwW4WbVwqYDFNX2AQERdfhQ
xxwSFUsFDBKJEX/ESN1HlggrQdt7neEtIQshGaeCPSGE4dnJ0VkHlrJMiAUyhewARg+PDqN+MJMD
qPOZknEeM8RuVSZshRrUuBC/cEN2kBV+kWM9M/zyZDrmRjOLr8ZPD26RHISyQkvhoHkiFdlIP0pT
OssRvsUkTJ+CbgXLcGLo4G5pHJwN4EhOhskbSLHl2Z7GnxU6O5FQqxpwgOJpi0pYjUOi0/OD1Rsb
U+8xkfIlx3UASPoSfetSCeEeOt629evn1HC7WVL3y9/Xh6vzRzIMicVBQbZycWHV8zKviOVNbNKc
Z4XOiuy1931G4gUqIbXX5/VgbfiJN9bBa4cU6h/cXhFToFW6+FjN62GouD0uMto/kmjtkzCmnp/c
WImubkcaJ0w6nJScAd/8uxSpiIOA11uJ3faWXbc1nihI8DFuXaopKXK6SeZ7B6uQdz6xOLl0+6Rw
bcVnUzV0njFV2MuLo5XFeZy1Gh0FPBxRjuK0Rv/eCvqWf7xHKMClz5w47vDA4j/3fBSvIBG3YgEg
2aT4WBPIU1XFfSgTqWXqGyeW6WBpwJIdgmhayJmTWEqYgqRxuxGpzm71UHsuGdMMv74BpkDaVKMV
OBQSqvkuQSEuBuK4Jfo71U9KDQYuZLms+7FHGAlTuYBW6vWj00ns35RksJOBwB3PIGXW2MeeiJD/
Uy5DhDkNBnxyvSaG4j/k2aEwUzTsKqYBsRrexreZQgbD/9WFMzPQn7hKhbEOtKEHnxUcCnhLkHs5
ibw6QotwYezYeawbChy9meT6FGqaYGdySCWrIACnQBWqjI1qJgeNS5UBjKMEQjhy/CWRH6QQIFCv
ouwLIxVgUhE2d9eA5UcY0boqkQaVesq6Nl/0aP6NrHLBO1g4tCU4FPQejUZflyImyqhwJ3WHx7YJ
noYwg74RjyJxPJ++wweMWMHf5+C1/VJXuKJb6N0YquMc/Wu/9MVSi5OwSaAf0mOSH2M92vStuAwl
4mr+vz7q8orWZPCGU5CPtmdAUkzgCyfU2MEkTttKuPGzrp6Sde5V6FKQo3Gd+/d3ibmcpbla8LtC
u/RI03OTudeli/HcHkj9i+QSL4aTHdzwjZ957dRDlYaSFEct7mEXpx69QFaQRCwvHW1fCOhxjOWl
qvaGZ22kjPfL///7g73+iRqV/DHY9Ee1ATg16hY4hnYRFBjAihNUmTfJ6c9pVHxV7CFQnea/f+T3
0nF5zhr1sdQ6USsbl+Kfocyg+pOgYAdd5E1VQg4bNI6YLS2CRkVSoyv9WMJmIguujY6mecpDKI5F
zxmhaMdWX4rHvDoIbFQlZld8pnHFidQfllaPtEETUqgTJI8YsbYJEb1R6HIwxQ0rPTP06VAMS9fJ
qqlhMt9aXGlkDVDb3jRwdGfMlY3vw5eieVtOJedYRBjjKphwsaXYaSw/dlZ+nwhJP3GoxCJonnmV
B03YEsKZTH4CtdkW1/HoPs9LoEkIAAkJS6fcPpMpHP+XwIQ6oQHH+/2pXh21jFmFVhCtaTSo/47a
tnPISvOs2G7z7CvqnyxoI6EzrMDX7WV1XtUkUk+H4VYh89oAggdEIZOCrvrjZlA2AgHqsh7bEKq/
goHXZw3lWx9Vb/GoweiK7AD35/T7j722+9N5QvEujn/5Pl3/tfKIVhEiSIZ8GLKFpOBqphY6rXHr
L1JtHZjSXZTmp/F88vvnXlvx/vrcy/tzMKhRk2pijLG5W5oRYywwy30rS+cibfa/f5Yl8cIupwkl
UERiXEtZFS5K5VVrEuhBKJOtJMFD1zXtzEe27lKNlYuoIsYl+6MR5kb3aVj2ooeX3YSZQd1Q4kU7
TmlMtNJW3M8ohX6k691d4CoHWJVd7AA4VSJEfoL06ep4sUoVWJ6jvQRoJOeyjCyvI3avhDHoBYBz
tOGxqkGaDOGRtRF2L+SphZesONNii8ZtUuLWJrnt/G0u0c1AJPYJ2521D1PcSLnAfUMCfz3h5kXB
OOWsLyQnYjZKLCHUnR1p6TYaGXdVSZoewZBIqeaJ1r40g9oSAse1R6q0JXKvvaO7kJxb4JdkmrAF
VzAmwqkrwxAOle6gRt56PDfnhXI2ORF3JWODSIW563Vn1R2IwapOQVrviXvI5kYobLpQm7fgZ33B
+yMMRT/XvGpNxmy11wqPtCjMryT03thirk0aawygpvHAbL0UdUZRVqK7zKirZ9yuUuXcgKOoRPWs
ZdqGhu+5IqLsxkovXxu8FpoM3BAGreLL8cT90iW3kAVCj4y9DPAe2a0jz6RymkPC9cd0KGlswZW+
ZetOQKRh7Ow7PwhsN4iPRU1bM5Np+8akdsjBn8TJntHbE27VDCNaItzA4oWXUANUB5s1jxoswJIG
DeL3eXHFKaDisUDnIbPcUKu8mBeu0EdoKiOYR068QD+Fw12k4t0V0l6N+VXkb2UTH1Of0MNfDwWP
sD3LQpjdp1TIXYyIglUtm5pVuEqOpOqh38LqtCS1ACcu/HYiPaKnRlk4ugI8PoN4WQkEUETiGA0t
kvvqN579+4/6ri9dTHZO+5o0HqZMyj/jiPlrRbP03owrWYnsTg7mOUV1UGrmqUr1ZlrI3UKynGyW
xqDDY1k6efAVuMMn2HtdskGqJFz6IdcAqJWmZ95Yh64JMRBt0zoaTwnGj8Ks22lD5jQstpnpbWs/
ehOi/OClGKM1FSNyRcZJAce71LoT8Mc7r6t2Gq2vSeNw86xK46ldxF7yVYW8KCj1yNzir560AqPl
j6gTc0NoDWofVfhz45mKV1ZQtBFIBRC40di57GqKgePqlI1i9NkFQUohfr+6Z9lwxDXJz2hEeLrd
kPqr1ltbLeiBNAiHnSXCbmi9T7HP5TsaaHS3I4hBijPmc9Y5qjepf3MHpksfvZMPmczbpLqDjgr3
hGRFK6PGkejMFs1vhFkAV5XcTiZbD3X8v9k7r+bIsSRL/5W1ekcNtDCb7gcAoYNBFSST8QIjM0lo
rfHr5wOYXcxiV0/tvq+RBoO4QEBc4df9+DmaGd7RWUFQmeXGNoktFbXdjLmUqexzGYUcJcAvPEe+
4E0J9hCoQdKX4KDoupnX1HsjT/HuqS6VAKyhJazEsgB5Kih3phY+ZcCQbKVVJbsvsJVMwTzG1nej
pwvWo/aHr4mup2HNZN0WIJtb6hcYS998z98PPtxPfqS5vpLfzuNJZzwgg3mZjcImUZ7qqjpLbftD
JtZH3PypC2WJ6D8XVsTmHGDz9323s4qGAHlw0DKzc/2wf7/yROVkMRr4ahRv8BaSkl6VSKZYxi1y
yEwfYQSki+3g/Cqa7ZTMvKOjeMny8fvf1IW/qgoA0hQR0AqT2q9RtZFgQlI3SrodojyBFlKxofe9
S/162DCf4/2E1m2nCoh4zv0XeTZxKv0NsuQvjBYSBE1w5to8on918CJ3XZbpbKBZOZ+vT4pH3YBi
uLNK3g1w0q01lquJPFI7hGv571rxX/T+uEqI6eDGxUL86n3PiLG3fRpm27hFRLLIoq2aw2FmQHTv
KiXpVTnJSEdTu9doA+vUCyAPrbdekaP7HDTmRs6ik9eW8k4ZZwnAzoKEEF0uUdt17eBdwZbpIph0
Dk2EQ7EtNlg12IRV9TGK/defkjzrf/4329/zAuFVP2i+bP7znKf8//d8zh9l/nzGP69Qbsvr/L35
X0tt3vLTS/pWfy30pyvz6z/vzn1pXv60scrA1Yy37Vs13r3VbdIsd+G/5XPJ/9uD/+dtucp5LN7+
8dvLDz4BbMSkPX9vfvt5aPfjH78pKj3wL3V+/oWfh+dH+MdvD81L8BcnvL3UzT9+E3BF/Q56aoZk
LtPaufL1bx+HJPV33Du4u4n8zUkmeIKyvGqCf/ymyr+LkqwD9BYtfU5mo1XVeTsfUozfwWyDxgKV
qM2AEe23fz38zce49vHVeBk/t3/N3JVJ/fiztYtVQsxPJB0EjwJj+9cGmiMKEeQjzIu6BDtWEgNG
mUHqxf6XVd1oIcjowrYEtD2vfi2gJhsmgAYMnnWM4GtuAGrHfLRrK28QugL3rffWIyZ8v25z9Yg9
FG6yEcZfQ+q3VWseq0ro9yoJhCtBmt6HXIAuZITQXxrHOaSIvEFeCbA5qxPz1cE3YF2Vx01k+Kd0
6tt9H0TPgTB9ozUYdoKja8uwRh4nswU5bfE1G3T4DFRIT5Z6DPFnjD0c9trkLE9iplaWXy+rAkJd
0/2yqqZT0h3MKe9dhtQaiFKh/zwhbMm8/3gVv1xmOeuXt7SUWnaCQ9mEiDVB7AJl6sqYPMhY4lLv
vi2rHrS5a1UNztp8YNm1LGKGrD2eieIv96l9A/fIUjCBoPXnqip0ZO8sZy6HltM/N5d9nz+TLScu
2/+2+r//+ucNLmt+CNv9GFbDrumrYi+aYbFf1rp5c1n7PFDH4s99n+WYF6DT9uWUz8PLKctmkOC8
EMOEzNv50p/XX45Kmj5NH0d+ueLH3qWA5pMJiD4G9xcaUAuVwcfNfrmnz9/7vPfPn1r2IdtYIy+p
Ygn+8TzFoPL2l+3AM2WUCAkTFOMItVu2LBGIyva9GlE7l9UkMbO9npb7xK/yzbLro2A2H/gs8nGN
pfRHofnw5+Yvh+MaqVS7VeN8/7G6lPpyuWXzPx9efuKXu/QbYvlYv3BLWABi4D4rs308P8pSEoAK
zF4WYmKzhHKHWM+8vagjLIWW4svmJATRvr9b9i47Pq806Q0nLdvJfPll7fPMLO2tn9dcdpoCgPM2
lRFzCgS0RIRy30gk9EId9cdq62XVPpXkcr8cH7I0dgtAlnYv+ChYSbHidq2BHp9A0nys3qZYEJCW
pbASmm29z8L6aADwXxuNAPlgODjFlHET+KpSlCfmVUlKsz26udy5mHf/Wl32Bo1xUCM/2Cxby2I5
cSn3ufnLJZedy+Gl4Od5yz5PJrqDSAL6a/4ENKpL89duhExo8qoDuSAKPUVCirhmQHmQNBcMgWK/
LJR6oFPPl65dn/dK6L6jaFo1DhrO/b63wmGvGh7kTZPoxiNhT7U858QCXbmrDL5sOqR7QvFVWo+7
RXjBnJ97WftcLPsyHQBNLqP3DIYz208VAQE4mCI6dlwDKizojBOSvg2qUtn4QY9gic8igXx7HU7S
OUyhyybRqkYbBaVlEI3IlJI4VFRNs29C7MewL0Oob9lMEWFQG55C7gCOjUM87SO5byDQMuEoiTuo
L/WwgMmLKOnemA1g32rXTVj2O6l91JTuRTFbCfk5n3RNBEsRo8GnYVmoiKSi4q0Habr3YIPRixYS
pBJxD0tEQ0QTjJ9rtVmpW0NuHWXuo82wClaaTtI0Mw4YxubOuy7MRWqb1c+dYScixR5M62FuQcsi
0Giun5vLWjUKZJ6m6qmbZUaWRRxUNayN0s4yEnhiA10U94J/XYqNsNErvYCUvacJjCn6zLoPL4uA
mCn08Dey1fUfFVGZv9xn9VvWln1lUsEV1RH4SKB8FvI82ZhzKyhGhWeurB5M/x/by1opt8A1CYyP
W1NJXMHohn1cQI1NgKegw8uCaBUu24HJoQHldGgb4e/MVKOBgRGz1h3FjJiV2QuSI07qsP9Ybcqt
1dbyLphILOkrde9XEIv4BflGvk8DDDJrH+eS+bEo250Klc4eZTdz31S1ua+VSWVuB3153ihwFQ6T
QpTWRzzEDYYVtMfFAC0lFs1WQs4vWo/3EIwpwa6+Hy4mxMWebUI+lTnTY7IV3vNg4ytumTqQZFIV
4x/kjMU3Ybcp/G/kARYDtC/bsf22+q4UJ6Jiar2VA1cMVt0gOyujC1cyap4oXo0G+TlOOJ188UYa
V6X6o/VeunS+dFQRs2Z2ukoGt3lEuq1ikhngy2XmDzvZ3hwOrQlAAvefG1munn8Lxl06vcnyKoLN
EMLAsF9r/q6DK01wYuZSsdOZ3bpX4U3cqhpZcIfOfzLe9GI3ag/ok+btqpIIP1zl+mOgbEpUAVAU
k+10PKjxMQuuKnFXwOtHnltDEhWCekiR2FPbuIWyQRTKkAW7psNRua3wSpoTMXeC6ShoIb8PBeEw
Gdbq9hvsnxJ8yfHRK67hFkqzNZE2oT2O5l2WbPr2KYVItfVviuaH3m1IoCT3EmkuxBg2WrjHG2YQ
xoZPX9Ac09yq7b5J9358B0KvVR1PPPndHqliiAI9c6u89D6MY/kG7GoR7+T4CO9aB1xAPAWWUxOm
5P0q51B5RO0svRnBW8nYqBsRQrl3OXHEb7B8CPtB3CrvkU7nDkmwdJXWrpBsPbDhwQq8yKw8h4T8
Y3QYrFV/7eOnfWiuQlcxVz7KMR5SULgud6O+G2BEDogD2BohHQhhEtjZr5DakMJt7q316WjKr9GE
HUk3idIlOhLWbS6AUtyY1SaY9hVcRe0hCveoPbSmgjsksqP4PQfWVl/51KNDYc3vG3Ex0d9EPBs5
uO+41dBDpw8TqKYDGre+4ysrPC5qt5mKg/ZOm1W1H8FEbM0t0apv9hKMHLdZvEPHWkEJELxnhhQ1
4s0Nqt2ubGxLcxcJqzQlw92BVouLNRfYqdBDDRHQyEgOcgR45RGuja7CdpVZDkIcoGREOHEHF0Tr
Hep6kgpR034SiVi49Q6mUFIoB0i08kMCy1KF6XA0+smGmJ/wKRSi6pHMBHs1XIaHoLIjpJFg3L9t
ZLxGAlIWRw19oWg9bHhMnwwCDfryZtdPB3JNpbdZtoJbHey+3sii28t3fXo09LV4lgVXFSA2uwqN
6/Aber64XfRuL+lY4E76bCn7mqYAQh4OO7wkYng3Dak9QTpIq60iaL1w4AeupK6hWzNGJ0ndnhQ5
pEU1HOp2Fe9Zh5Ib1uB2Bpceo+oVwk/Yo+xIOrfmdQPFRbQFfTLBZPcDdjPrATZQeNlPemCTiUr8
Pcc3X+0Db1WAgXmG6lY3NhGiC9l65kyrnPwbqnJICeG/U3RXLF2uUsP5TTwscWceYiqzcWWdlAPc
stu8Rv9zzTgOPxiKAHBR2sBqYPjgTkIBFQ5QNA9MnIjsF4cWEP63skXhAHrf9k7+4aFzArEO9wUM
CAX0xDxVxYZ78uqNmR5l9PdQDHT8h+JpptUJNwrhxIPYrkAd5/J95jlkjll0xQgId/1RB4v82oan
CeXvdie8JHyuEoJMSODq8NTZYCsAJzjhQ/aUXpX74BqA76qZ7gKo+4FJlRdFIa3FbSFJ1DNsuBXk
bgB3lORKGhD2hRH44MMkWDyM+ZqUFFTSrYSEtZm6E0ld4iEqOEhgW9AtbJsbQPW8/+/5o3FIED/c
qqvqPiNnTd35t9MByuFJWg1PRP1NMFbw6MUr2C8R2ZlwMMK9vdcnUNIy+O5tnTDWOeTlWLisJ+Q3
bVAIwbEQzpqA6tRZnfbjeAt7BMl8lnhsKgYGRKwgHeIjOxTXkPCrnDnFJ78H6ndGf41kT5tISxjt
22Rl6Jusvfej93587mA0ZD6JmtNTWsPg3VzJPqIEgyOyIa4VZIWTTWLezWrt5TZGFmvY4hPNw30h
umH50hdoMRzqeMMbQjG6Mu2ytMG4owqeBKSE2FYD+gnadbv7Yb5wl9fBt1A9cPX4wIQmIGO5gyrN
Ds4QxW76uxwVbtmdGhJO7aS1M+bZOLdWJVxJrxIAug1qUnHrnqF21x19LzsQ+q4Nh6b+XUMW7qkY
Xf0GMbKdeou627SGQPQwIt8Fsy7MrZGTa46xoqYZq7iHqrKgO3j0zxFJUPfgNaMVdy45NIbgabBc
z9uCcPMf1BvzB9TXV/7VW/XUoqx9iiAb9WF4gHTXIZHggQ1hRSqsrd0RvoAVFw1qG7SYAyftWrv7
br8Vq/Z7vdbdXSBCQa2ciAHegJATMQAeVEB6vp09RU+iAmkPzPDaXUfeFAT/qjvA13rWcWEXqyC5
omgPFgV67MaNkZVxvRvPWHXyQxKu0VlsICf1HNgUAQICvYPOABMqd5tu7ferHQyZEMkFxLQv9aa4
RmduBqZv/PqO6RL622R3+dV6XIV71QXlx5fQnEpdd9lp2ivoOEvuq2WXDqo+8qqV19LTTkVv6uL5
DpyZK39L4jJgwe/iI+oZSNnVLz7NIN3nt8T3b8UHfx9fwacP0XWqQ61wgrw7f8gRcrXTTXhrPkMz
zTHpKY3RSHKmV6QX/RVoH+QCAjggHGZaAYyxUFFSZ+3IDW/hOiFRHnpb7UmkheEmYvb0IJ1B0Xb3
8mN9ytxs3d1ox4HMiZv4AJU8JI72urUclZfmaJB91qfuptp5m4sAEf9xOpYnZQ2zAnRnbFrB6orm
nc55NGyC6qnOjceYYa8nDIQRBQEy/23BZqZz1NbBc7PTgO28jCtkY/eX+mU4pqfBnaVMNlgfRxmZ
iUC2pzXASSd2EIp1LTu1kQq48hzo+9zMza+StbWWneim2elwVp7jU3EWvoV3IPheorNlR2fYMN/L
x35V7DS7cOEbbZ79Jx3FFNc6E0cDjKRFKJ4ieQCJKuDb1+aJnoyqwxtG7g1uTgxEmEkJ/aDweDPd
VUczcIpdfBK2mmsctXPhGi5Y8o11g5Te2niGrlVo4GrVK2d6bh14Vm3BoYcSHVDm+rMAsMIxGVye
U55q428wSnbJgerwGJ2bY/8en8xNdyxfEqwePF/fxPdv6Sm8G1fee/Cc/Ui3Im+CPkY7aIf2yoJw
FJnz++y+vcpkZ91exIfwVs8dnb7FBtTB8iy+ZS4FRfTnHhCBGewzdBOXRubLxofyNt2aL+pD9Tye
6AjpINWX6jn6rjr9CYjXcB8f4oP8gJ70TXmrPiCM4vBSN/IVS2dyEQmzX4vYofdZ107m4ivUjsZW
d/J98G2udCgEDzBGkVHFnLaBfBZ4C1L3NsKj3El6K22za4bEfflGXc0fkszeTYdoXT9MEDzTlz1B
RplfMTrFb0u9R/TyGlAZ/wOtyB0OkA2rkTurZCAc5zkonxawYCKQxpz0DTb4ZtbcoDEhb6tLB5M5
Cq9GtTkt5TVBLsuY8Tq9RvcCbNqI1/Swlqwl0VbHDVzSDdKaD8KreEW/rDvaetgJKFOcsht972+H
3cAHGU/Dj+oZelFSYdfU9+yMAoLy3Ycn3MkfhetpLa39bc6IFEnburLFx175Fm/Enb8LdzPJnN2V
62ml7IUr5Qq21JVxR9AQ0w6ONOvHHOsECyUzZKLK/QQtp26tg9vxTtwY19OxHW/jq+qASaEBY0B0
5hnClRVUGDdv4W3Pqx4gVrWlye0xlffRdXg7PaG+Swe49BIw8NGpoAhdP+RvcF3TqYi29tpyIpzS
4E3oPxgGX3voFB31sdkhp4PknW2+NNfwoL6myUoQnP7Oih3zhbXqOfimHbtrfZjvejr6SMncdY3T
Vg7fvbs3nsSH6jounHjapLezfXCRXssLt4hQQYhuy1s3HqcnBsTudeIzQjmezZ0xHRsmQn9V0y2N
KxSJK3vcj6tXMqOBHNvDnXIyXdR+6CuAsK2qa/pShsnLlF7146Z+SK7p8pLr/or3Gm9Fp1wJB1Qk
pWt5H9BCMYEc6SLuEvDmR0CEOxq+CqbDgTzeBaFGd4MGw7W4EU9gv1ELOPtP1bpw0cJh6KIbe/S3
rwFU89oGWRZvO9zqR/AUDHjRNfc9wNhCJynCucxs7KlkxHk1fkzPDQw4P6Rn7RqCcjdag7B9Kg76
rjkEtWPdERzvjVUbrRjS5BvMQfwwVNqHYavQPVe73kFS/CDdm5tyg4XKlTc3CFPcYVP0b/DZlBd/
3x3yzbRt3zr6iS0oAqd0pG20ju7D2/hWO2Tr/m6NhhYwaarATPPmyg8dLfOWNus94lvkA6pvSoiK
yEp8HF/Gl+KmOiOjd2qOcKycjO/WdXA27qXrCv7nHQQzm/RkQq5MhOz5NULDBjZVmjMYbv50cqZn
BnJHf5RfkhtBW0WF3SfbEs31zhG+iclWCe0YEwo9DvubGVwx0oiPtQfJ+Bq7eK/v41W4sXDvworu
3UZr6YSZSa2VHyzJTtb00yRnD2d/r+6syc2itWyuJuNNHGd9x1uIZvmKqD0Y5+ZsIdqx16lHMJGf
8zvriZt49TcY+FGEitribUWc0CYVSmFuxPxocbsJsyMy76Wfi499tWcr5DniK8DpZM4BhWVNml1U
y9qyGE2pRfowumUWghNKnd3Jy2LxRH1uLmv+2EPi2Suqs3ihlvsxxWTfBlbh9oZ0D5XysAt8eDi8
vtgpBVJIABB2EgDqrAsPtXDpcOZI8DERUlmVnRxuRzH39yater79UEC6x4jzrSj61zI++U2VwJmz
LJi6IPCt7/xSz/dgMvL9slbXkCdOSu/KQN32dTR79aVkjitUNapey2rciCGjQE93mdT5DuiqLYck
MpDo5ZsVOji+gocky+7yqZzJLBQmvFNEPGlUyptKxTcY6ngcpHnX0AfdPgik2oVs5VVqdLwvSGhF
ARZ1MfgEqIZhNsoBkMTJ1VjomEHzHePVIiIgRkhMaHFooceBQjbghxMR45k3Q7jGR7ut/Cqh4+Se
FF+BHz1/GjoY5dt4TB3NmmMpxhweWVZbcgCcPIS9OF1cuouPd/HrLmvGEqHry/KQen66iSDd3S8L
RNXLPWjtn5vLvkJow21FIr6fjUj6tFJf7ZtSq/bdvFg2l4VY4LjqemZgix90WRSCUMqrZVX3vNum
RZZz8ct++GrlSYYPqgxZ9oEubENoGG0SQfF4zp7h8Y81rfXxfc77lsWXzaXcclosFAQ20my8SGaO
o7t+i8X6TRxMh9gqHUDc0lRFxplGyg9SI8t7qzolzaxRO+Ck3I+WWO1LSRk2UT6dUg/qLz9y5Vah
J1LxihdzFGeoiewta7FpHaYsQCt9Gm5yUc8gfi/xMqZla3QHSWmv27KSUGIiH3mSi3Jf4lXHR6o/
Avhtdx9bywHACYYb+vjsf9m5nPexvax2w8rKjOKgTPhcAfgwrOBEbnzoeeC41AJiY8v6sntZZMQq
98m8+Nz8PFrCsDWUHTp5f5RYDn5cRWmR0XQ+D+lAOM0WzcO8NBSnE0PJARCiXYUWUVBbrscYL0MH
fbCq83ppg15O3RbUTl5Z0vCcJ1q1yS1193lsWfMLSpnTxDMsJyjkj6DWNF9gWZSywEdDshEliaKT
3aXQchLea7QUpCWMOBcfjISSH5f63PuxvZywnLpcNDJihuFl9fN6HyWXnZ+nf57zcfmvxQfNz9ZV
1d1/OWX5wd4g36uv8Gl/Xuaz3Nc7+2X7L+/s86dLDd142YqIPM/vbbnkL3f/y9N9rC5nep/v+Jdf
+lhdCnw8oNUyz9QTvLaf9/wf38nyywbshT8/3i+//PmcXx5muey/3cHnT0yXqVEfCNM913NQI5s7
/4kcm4/Fl31fNpdyX/YRA8Cv9eUy0hK0+iy+rH2WWS6Bui8zsM8yn4f/at/Xn1ku8eWyH2UMZbpr
iLet2/n5zCUW60djji5vtG/mgbydx9vl6JdNY4lw0j+jKT8vzCWKuhT/WF32QpQHHZXWbv7qEkuJ
ZfF5mWXzl7v5j+d9ubH/eJml3OcvLdf73DfMUbAFUPP/sUd/gz2SybsHFPRf/wL4/Bv26OqlGpOX
7Mev+KOfJ/3EHxna7wx+M0GdSNYrib1gmX7ijwzrd5IH4OiFLOsDSPQv+JFi/U4KHJBY0mEU/Sv8
CPg/2XGEkVVDNETl/wV+JH1NdrNEkC8z7zj51yQzfYXmZWIbVWkQT9tiavs51RFgqlpjG6DvNgoA
iQaS12IQ8k5ZWhpsFb0HLskwbbPEEzLqPyzYPdWswR9pRH+TLiN9hS5yc4ZimEC2ecx/pyaB1DFA
UAIZUKFu97KhQobWoRmjNf01FB4EUdLqcVTJTU27jZQaeI11pf478PjXxEduwiStBF5/DTTtv4HH
G+i3MMWCYTs2YKZEBmXy4QjFjgUvxfBIIiaS5SsnRA7eXqM8Y9rX4UwSnsSYWwQKBW+qdJ8biBVG
jeqAeyFgKSYXAAIq9hTS7dyzEJh/x9s3gyv/jCyjckHQIEM1pZoyG19zKdt2NMNuNJqtpuCWstqn
zkgKvLjKNsEwdaJBJ6SXhgcjiEQXkmwNE8Pu9Ok5FHnKRkhuACp3zvKupxilaTGqYDtpAFvLKlzl
UKoqMP13knge5KDahxbwrM575iUp8Jo2ByPjZ5ogvG2Ifm+LTguZ/cYbX8SfkLby6MilGW4JE+NC
ZPpR4YgZWnkFqH20R3L8QQADyTSLOxkKKcdTpZig3SzvHfWr0UCZ3fJxc4uIUiE5YmbxFX0fUY+0
h45WQIy4Q4HJlCME5TxwuVqG37W4933hRhh8pFJzyiSpzpfJkLuJNdMxQnkbVzx84pkm4b7iYqCx
1Qxa6RodpnwqYtdMWuxqKEjobYAYtja/ybl0Ra6HHt0UVkrO4dSGiN365FAUFWKbKpzGUuwfCkNZ
SUhqIxKOXqGSfPMzI0TPtcycxFMRMpL9d8vPo12fdrg3TS3YyF578Xv1G6g42S7nCu7JGLKwmYpI
TRJosKAI6UPs8TQ+wOTzPRHV2FUiM3ZHwbeg1Lrm9BFotdY5pVz2iEKOgL8JroMUmdZh9Ki2fumG
hoAc4kirypWjEckx8dDipiQ3DaFNXDDkg24yi7CtZ4H1ri/Mw5TAvFZVnLhlPW6aHk+bhbNLK1Bl
jRufgFghv+kGAtONgFgOXN8Ix0CctLRSoRPfoQKwa5MfoTn4pnYuVWb4ptE/1Xp00bLgxJzHhan4
UgEsV0pc6V5qnUl/wQscaE5hqLVdERYcfaL/XITZu3/oEZkJ6wgvjRI9DVp8WY6kEp+p6/v1oKn3
sOLWANqRtpvIBQIwiRwvkbku6OC50AVcAH39oIqoIY+R+ij4+NV1L8GfTzqsmsEEFGfok/HujIJm
XU7Bu1H4RxJeH2TVtHVBQyO6BfCjmxaonypcM5NBj04mJI+aaC9AWmDQeVRk3thxUJ48iYqYMcPv
JR0FM5XYYJKJZJsjkdjnEt1yYbrLE/ghuqd5Nt6rPYxuvkVNjSock2IHcdD83adOfe91HGFVf1Si
/txPaeIIUklCLZ8uj8kCrMl2KeiWKqGO73pcZN7gwuhv7LKeFGMP5dpMaUXbVIqbGvqAFTlwrqV5
V13IFUZTzVw1LldtPleMzvBXFqgR2/BTMk6qPHG1fnqOulldVJz1RYPuegrR4KwHyvtkIUwlOvZa
sfZKcustYbzupuQxIvF8L/fKK6SSSB6MY7z20/yhqnQEgvo3FJKKVZEIqDL3/WM2arVTCJqEpiMi
5yLCSJEHHCFXqL2hBUko/EoPaISQ25NwIhPWbSUQai1ri09qlngD5m48F0lVqMnOXouIOQFZzI+W
btY26CBcEblrzP6UpfMryct2BE++9oVHWMe+txpZ0NDsHauSEGIlOUaD0I/VPrYSPZsZwcO8fJui
pX7kVnIZJ5EEIXOTI9Vb1jJJHy2NpA8jy8YZBO+dTj6JVEhXoqS+VilDRJyM8opEBrsdURmPBppz
dN1BJONEDcOvGtO0ly8CfTFwuj5YTYPwpg3BXTXQR4xohZoqdw1kIXXCLaSDJA37PN0crcpkYkhD
wtWDPt6k6E2C5zHtnOSmvFiqKRnucE7Cx5wjXGoAE8gfJjJD1HFWd4gvklIWq+WHsFJo0cNeaxVc
EVT2TSKGj7VZXivoaiEeyWdnbJBXfu/fTXIdOtlE0+hqzZasl4j8k7z0vy1VZOrpzRLRf69zBMAS
An7h5K9NqUMFM7wj68MkMp9drKRCq1SK32WRAaioGTzaaBiIusU0cSm51jQSvjs0OWs/JlljthQU
HQaByo1z69qLO6IaeLHsVHTh6O1dIR3dRpK/+5B123BLzsTixY3iIUsHD2vOM/BCTXHgYNMSR1Sf
6gQpjGbwdkvF9EYG79CP3wUvEF0B6Mao4H7Pp/q1CT0cxxA6IpJ2v9QixaJbIR/vRQnQJK+Ij3uM
EqLM5yznCl4jAUJmcHocZalz2jKIbR2KfLPFAZ5X1O0qoicT9PwiJ1biDH68rjr9ec5Ls2Q6lXTu
ovNqctOU1ERxZIpXggNfjhVpsY/98nsWGBZkS4BZ0O9Cra1cmSld8QSpwMKTLjTzhTowQFn4qM+/
PObAydr4OlWyS8GwSorTaEfAAzvEYBC5hdIoL4hIexZdsghBMp08Hx7uPOQYAC35PuNOVEYu8lnX
kpoVhNSjHzBlUImL8qHm3XqmUjlGG+Nk19hsZB+Gq/aiB0Ba1Rj1h6EWnRBdzWXEluApdVsreIuC
ek02fu8mEIkTwVXWqqc9dDy925npZbEDhIF6P4gMk3wTe0qBbMXZafTz1vEMMm+U4akpGVSiWKHB
1/F7XLTPhWrcpJrgaHlzHEFfkf+OGDHon2w4k8dUOqDpLsJA5RqNYjadj10+5CuGWoZBHN/wh4EO
oSOTp3SXiSNc2BHvgHemiP5LFyJaNZseQoEUvACIRWAUmkQMaWj3viPwFlqt87NZ8E5DWd4AoOzs
oublfpggUoiqYpm6mTUnKNZUiwasGI5Pi+SW60LxNrqsrIOAZu735X3XTI+WThKsCjhdPSlxNmMD
kbKDph6MF+KKJORsVR1sUA3XJ+4p3JGesCIfHiJO4krKaSyFH0xKyMVLaCqt18RgHORDoVqzfNzw
5CcVLXLuViECBqpQ8HaqvLig+YDrDSZjRz7pNWEkJYA1Y34XdSuCCE49Oh8oXB3B6G0/xb5SNG4h
GvbQxXTO0mTl3rNJ1Cpho6EtCz4XU43xh29CV6SrdKQkq84YNFNzGk14s1TYHON22MZTSW6VN5u6
ABx9PKISVF++KjzmffJumAytmkX9yUMBHWvrnfnGWivAkFQMwWMmf0OBBGkR9MHhmqqDmpxbsRo3
02zHD2q9TpvkXAjJtFZGHjLL/e1MiFvL9MoC+VjIw+brZlS3FskMjPZ0oN0YkngZQ2eiA3qUUypM
Vqff65agRkn+W0lGqgsn96GItKeZeLBTJkjNn+u5Y4cE9xCaueGoA9Qybf9IVhMMHd27l9B0gA37
kIgCDDPpkwK5uW4w9EAjB+/m/PtpF5MbT9RQ7HvAaulNWyWXKMpuCuE1GULIybyZXGsZR/Obxg/E
rUGIQNXjS9ImppvljENCBfI3Cghn5aK8Slv1MIYGLuBBXPsSdbVWUpI7ckzEOL8s1c/qVNIkBTfN
u5U+lS/p5K9olFdQ+lCNZnsuH9KbxQwK5eekR0J26YwjyTwvNsjSiUc1g6sUibeeAlypjQlOinFF
Kh+0kHzKtq0fLADSIFFoIkpmnos0vBmy+hIVzGrkTWcMpyF4UArJ9SfMDMtndE7FWaCujr8vtq+h
w6jugaQzFeGQdtjgxczbRn8AHjJM3mEBpHVjcCd1/GwxvbGlDhNSF7192IbvoRRfAq+iv9TT29Ij
ao40bq7upbG6IRC0zltCT5nJTDuKaqApcQNnNybqNHf/UwzzcgmkivEIa8OEQsCQnr2ODraqum1Q
a5c4ZSCF4+c+seLbLOJdd2FyMWogCiAMFGWeuwPj7c1zG1rnIVPoIxv90IzaZRkdJ4GJq6y3p7Qn
xo4JzoQibNxIu1HV5BLWWDVkDv3AQHGN2YpPUg9MCI88Pzvxl6PldzfdbDdYqYr9CdzMzKN3rESm
IYx7mhoH9sgDQeNMmTg/4vnACCiPVa2jTIDx74fai5y9tSGdxJTrUOIjLL8phPhtqfuG3oeb0CNM
s5RIQlfFVnaAl6dO1tb3KWpmRjaPL/GE0RJ+m+0FZAvOicmkuwuxh5U5v2h+N2Y/XYUQRxMM717z
5hKXDJjLZ56C27glPdWK/AkZkODGl8wtzDbHnuCbW7bZRa6510qONiFcX+DiLBiQ6+/kQUsjnvlE
iN7nKRLJ33OHdt9P9HZLPZ7H4VJVt+LIbaUtZnuc3nS9eeyl21FE09aMMJFGuX3D1LyQ490CSlLW
qZa8NwrArq4bV2M1z3P7gORYn4AmUz7Cc8Ndj0YajEvHQkzDq6KID0LBh1Bzc13qk7AlFvSshNpD
I4IXs6yTkfwPX2e23DaSpeEnQgT25ZbgTkqiLEq2dYOwbAv7ktgSwNPPl3D3VE31RF+Ui6IoEiSB
zHP+8y/1rXC5vmqjk+SUF78qxxsPiEHz/VOus8SI8Z4ujJPzRI4H+6Sp5g9fOjab2tShPoQLsz2n
300LukfTq+xNAHaN3n27FpUKAzA62vXawbTFNuI/TWcd713EnpR5FIRGk77lTvTNq+frYDUjBtmU
FhgjvbpskJvA0yb6LzbJBWeGuqzTg7CtsBZIy5rUuA5NMGz1CKNxYWjBMYmtp6oIPsfIm5GWMSXP
nXwffJi16A/RyFUzxIgGGJ6E01Bd2ayvsa+IEEtxMpVXWdAuXOyOq6jlE3ps5Mw64jdKiujueeNJ
jBlEFrch+aXsX9bp4d9mf1NRR9sa7ehGr0o0eNMC5STzCXhGDIAjvJW1Z3mriqTWd2PpG/sAN/BV
//DXP40an+oVxtcbaS7GponrdLvOiHUZh3bpOUcyQJO9LcZXS40d14OITIqV4zp6Xe8cIqxTa8+A
165mr8WYPiFkhVs7D+N5pBA7ew48l9jyBqiQSvu0TozXf9A97tLCT45/3fXnIXg/oqcx1Rx6/ZW2
Que6mdIBRxAlBNPVv/5mvfXXg//6xfi/kor1vvXH9dYqqVhvBX8EUgpiX+/86zF/PfAf9/3jWdMS
DdQIUvOvt1eub3J0lKrrr9dZD6/zvAhCUA4V+3+PLGJ0nqiZgFFqbYf/DQMBzC7s8u8fSvCrRpZz
smoxnw0I6onlasSO66WNK+yqqmlH5qbWKKPukvuMVdefY899Hhpf7COl8wiizjzIYjqIvhrOevI+
9Mz4+CzlORriJpy6aAqLpHDPA9HAGID4EJc4bue83rn+IwQxmlacweqJLcLXAZLo4nIsvrrJO8cF
mov1Fsupd04bPTSn3sC0t7v10IX39RybZ61tILcAyJyjeXw254AIKJcOE/n1z5z9t4loOE7xCEl/
Gui+vHLnGiVMlaIkolnPDly3vEGdVqTU0AdFJK7UAcyiRJG3qzwnNLfB1CywXwvNDX4N8y6brTPZ
NQLWiN+FcTSGhkm8j+OW7s7O0oexppU/Bc6iE34SwYQ1cSWK8Do2SXHZB9iL9cmj05EXmlSaxR5t
nrlWLS76lAKio+scnXuWj8/NiEWk0VWPml/AOmuDx0gnPz19jfX4LAtssnAwwN5P+uW2M5boSBbN
ftaSh9yV17RL8W/z3J9dlN8axMjM+4wh7MeFlgYGEPFHVTg4EIaWKH6acIu10EosGjZwWj0cl8F8
Gfw8v8gijdno/GpPKutvc7Z/+pUHrVhoHrhT+SvoBphBov8psLObmDVPgiGg5jSHOu1vTjY8do1B
FVxOV1wtaVdcFl7hSAKxbP/EmOCh6pHBdsRHV5actnL4VRjz+KWDhrGzbIJimtLb4WcCaYkTwi88
JA5GcZociYEjjKm2sOqnqfQESzUV4Bx7x7JN8QRp8EgvldWH21Ub9Ps52A6J9WabfJlK16VoySEe
O1CU5wIPzdiGVJ90+EJJ/8VR3hYBvvFmgnFHNVoNc4IY+VdHlCa2kyE+bmC+5fw4lppx9LIZIwTi
/AS0mtDuIVz68XchCMGxu/GC8KsO69GaT/hxbbtGohJFXhhZ47thQxomQXErgxczBYbGpfpiytEA
t5XXpkf70Te+jhePODYW/qGlS5PZRP0vjoB+xYiCQ24hvsjjbTXiui/SCC2NTHy8Mw+2nhDooUMa
S9qew8h2ZUowZJz2+F2b9WO+eNex32L8QoWPtSJ4nB5maKVHvXdOgfC21kjU+NA1P2kNj3FjviN1
HuDo+3e8KfTdEMFyi3IwxKzlpUS6A05N9niyXBK0648j2DUnEPZ4rU4cg0j3pj4eUdJuPVnbe6fr
4eA5BpLCAvp0bD/pMtpXnQaduoP43Fvyze2TGzDCqxv5h8FisXATcavd4KE0vHsUAYm0PhpSI33q
NDnftU7/oHEFUnGzy6DVX41kQLzgDbemm8CyDBkWdoPeMR39UxUIMsEQgMggga6EAT4Q6qPXQ6TM
Jb7cfStx0JhOdCofQEMfyZI9jIZ10QpkIWn16D7aSTbs25g5iSFTNmNsEiByaQURUq6ivU/ac1fm
P4yBbIyuizltIVG5xmM14Q3Yu8BVsYs0pdKxGKMuP7bC+zozUn9CcL9X6FzlLt1J1OJ3GZSEyVMZ
LeZ8zStQhHKZdpEyaodH0iLWdG+t1bRHgTH7bCb3vimhV0/ZZh4U9hgYT3IcH2ZFOcJ59WCleRsC
fHOhwsJ1Mv/kd/FuiRpzM8gl3Q1NgrDJDhewhVPidIcox6S/KrLkwZTzKZu09NSX+U32ecPaaQy7
muSxy7M12s6LltKdZTCVooRg3h4H9SEmI6qf3TfHdl6nKvQjupe6G3faQKaqKd/mGXKx422D0XU3
+GLNaAYOS9r9iJYHp8zuhHUdWOruqZQh3jVQYHE3ZbiH0B53JSUtEs6xd61zMNbn0pwIctWCjaK3
5HVMXoglXpoSPRujoGg+YoS3x7iBCQc9YsmsL0nN0GxGogTd7WJ6Nz2ixcnZxHxnei665Kdlj4i0
6scZxz5/mDdIFgoxlVh1FtvcSEPhIzojplO3h59ZMoFNiNoM+zK4DsL5sBWWoYEwAq0zKdGQUe2Y
kj0unfnQ1M29d413gmOfmG25m64/RWP5gYXQ0VGntAEJ7Dr6WnLta2un4Y8q4yhsx/LaNzW7JSkx
xW7COz5t2ifiUx8Skd9njWUjqOuHbNzCpvlITMpgU7THSjfeZGw+e67YI7/GLS+egbUcGMYGZTn+
iI9TJy55FjMHGAi371EASrLZMBlfzG/G1NyMIr6aqXwyXfADxwNoX2rzXNv9Ni3KZ08vri3qOa9n
i83COMvFZjEQcOQJMJWdLduu8L5Y9FybkeuyWCbkJtMua9s3TUdYBB5R2fab+mrUU5F7fhSsbD7I
mNk+ZP43m3BsOnY8odrxe+S7Pyfh3UmDCVA0TpP3WvB1DFPzfeYakliG+gap5MmHg6lw4MfbqHCY
eCV4WRXeKV7cc6OV58AYtkZemGAu8gEMfmPbxt4HAh+m/qQhFZvHemsBnRa+2JHhuMUw/Ad4ypf5
yxwX9Ix6Zm9BPLGagGGMCWiyBF+0kgkFy1J/KApBq3pZtAqSMh/8XLCypd5z55c/qiU+9/XNB9Qp
uhb7Q/GuZQQLWIn2A5nvps9AlgiitbeLgbMNk/sHS8OX96GfzKvUcvbADEM4Q+RfJmf+DSb2lVIF
qWPzs00vfsZpWLFdheAHJxxH851dXqYS4xzMNvWguyyLgJ9v5PCDc/95BuDwpJPQYcvj0NrWrsoz
ERaGd7PnSg8HWklA0fIakbwJOuJcXOA1AxqcxsUs7Uuf+RhLF4/U1fF2drtlS3D7O0mUv5upC92+
C8LWiBGXGTtRas5lmvVj1lSsBhU8dBc6bu9PH10uPtyOXb+yOQn1nBGrA6jcXIkH38HbQqo7bxPi
AqZOfiYj6jV8w8LOMSNo8Q1tlBN/lxrnmlwMBquUB1Mgd1LDr7X0nWWrDz3x2F7Sbfg6TpqXvVoz
/ZEozUM5IWPJkwrR80RLVZLlbUvLu6Akb7AR+ALC/exqlhVmBRu9O4HRmjnf/CwhdBpfZookhbzk
KPmQOUW0g1jW1vMgj5mmX7Iptw+sfj8NI3pzYi09QCT8PpCuhCRbV+rh4b1mgJpMfKXpra6X7/pU
4btVsacTK3+1ZXlwNHZs2z4gpv46mpwjMiu/DgHAaY5J3b5KJY4+wG1srg/mbHHOy+H7nCT7QS8Y
atUiCReID2GVaq9xYfOZFOJVG+cHN01eSx3usOlNG3xSWowzUIqazkG6ZljO5lMegZt4egynGRY/
Y5B0g7nVZxCAq2wdZl2b2k/uwglusvRfbTA5K/+wF+praj3XA5WaS3rhvEyfM9JJZYSI2Gy+jwhi
0Sr6EOUXJq/8N8OLoF4PB2kygZN71xlfdKbvZELIPe6BqGZSUDFRAXY5NjCsvdGR0ak/89m7zX/9
LkUqbVPet4QRsssxfC7DjhNE5yVcnl49W4rHsGiMw5j8aFGz/ftPzaRhNYIsoh4SMLuasD7k5WoH
VR5PMcB6zyNEX96wm3k6Knn1o2lVWyt9XbCq4XljMW9M5WHMgyNeY0hQN0QG+iF1VJNVYe07hGl+
9+ttWwPMgZ0FVb432JCaxN023LbwdVpvq9/xX4NlfMCZQ5IWAm0eQ5FqCGTXGBPY+gfONzXqSytZ
/98w3qWrgI5zaJW4E9FPwN+rhzSkxarb6nIMeJ6sCh7asTtaNV6RhDM+sQ5BlWR+3+uf6sAqKMqM
KIF5U/ncZCbY3Ljv+QsclAN+HMsACKfiwjk0NmIk7lKv1yTNOamrrTpWpxPFbimjdwtXQvXiTTvs
1jfA4NrKpxOz5Emg5eFv1XGpl9XU28HefX3vPIdwDjHdlvrrxNefWibZRgliwkNbGYXq41FvT32E
/36rAUdlTlRz4GZioZlAYZcyWKsne8f6vRcZZxv3dUzAZq/cqtvqMTXzft390Glb7BqIg4d2+Z+H
k1J60NMojHi6HLq+b/aw0ynaEQAl3l7dFfPruvOP6iF4qm+XgQ4FR1XbKH6qp9I1sGuDowF0n9v2
Q9bVTT2lekxQPxbLk3qEOqaq/p08/vugYu5UBxzXzkm9FC/xIMeMlXrZZZ2xvpx6OlcOeJM9Wm2O
8nX+EixHmeCBodQWVX0tW/JWGGL5KvPVBFhsYcb3FlM9Iuk21dCK7Wgy6Yit9BMLzrvFVZXhp7BZ
NLc5JLGusd3Pt3WA3/TZJ9vtXZs4XUsHqU9S3uOMVE291I8DE3NTmoyDM51zCSxarzgV/aR/yKJo
OkBH+GyC7jhNTLOJcEv3VR5tXOmIo9NiBymyq4h/ZAB6bDbmM93CRzlOJQN372mlQdiCE3VElKHg
20ENRfAZsWu0V2bpddu2m2sa+a46YSKemGVysuLqBWL4PVp82Dq9Qd8kJXBDce7q8Vn9VwZw0BtF
E1NUsA7SkEkyxx7VlNcxwWITCWVCAHM01vvU+4kDpQhbZ/7aRy0idgeIWk9BvhcqNseCbmC13qu1
ZN+tysP4Q7Tk1imbQnaI5n12+pc8ph5aHEB212TaZM3sGTaaYE0/eVOFBZLasNpM5ZcIQGO3ofb0
Y/2+wt14cfHIOvW22rYtyyvh2cyq1AQGwK5AtMk8JrWOs2anx6CtkxCMldMbUHgu51s/ICTIivoh
JvJ046qRmd7DoOiq/Kfdpt0OK/dLYEqOv/pd+9hWtVbxHf7ETtd6KiaG+yeJ5YNeMkAyUz0P9Wgn
+uZr1RgVGdl5tkWbgK2tvV8MBi29P9QYxOgv2EYzJTOL96geGEIKVMJqSFHHEfncFr3OOpykdj5W
HthBlQB0m/D60DpYhyXqmcQWbMOEnOD7PB8sF8cAcxovelPYp6bVL20AGDHL1AqlGmY6Zn1dIfzi
VNYc5sq8qqGKbfRGwv8b9+mEy64egWUbagwtDXhvRf0SRxSp64nue5gbDJWLxUXg7OwpGvYlncyM
Gceh6hj6VWXTUWExdx7UKd9onks/jgbbEVd3dqzTrPGtDqNPIBl1o4b3ROXM8gEzyy1jFedJ985B
rb0t0fQz9VGJp0G2X19aTPAv3FxDp2tWSTjacXXSqa+dSuVW2JBIJqt+/EUrqPpKDx4jFys0N0UH
q6qHbEnltotJGEk5L6TuvhWT34aNBDgdCmc/BtQtS/oU1cR+pDN/6WVO6OhUVDDC7pZiZkjW6Ayr
0glXFcVkOFSkxpQVUHMiPQRrc3S2bLPY4h1ZDHy36VcnqpHegW64uLjuKyOpDnL6ScVZE0s0kxRU
1ZceDS528990g+FEIosrfaCD7c6S7wdZ3ayk/sm8O9nAvAl2id2ch0jchi65Gm726RcPQUBphMuM
jdkrqLO6FqKBc1srMXiIJR4/LmuAgazcRN++NfT+GhgnzHPN3ZTA3ipJjycsEZbFOk5VA8WVJVXW
HA9FXtgt6bsrrQeDet8roIj0kvKoR1YIhQwfDrahINFJL6A0slE8oLqn0CtSzDWwD2VctA4N2oK5
HOXHe67cQDEbZ4LET7pd35zF+VLCIGTYw+CGC3hozMd+sN6cjAau0g46I8d8rK+jK3ZsB3s9c5n5
yCHfRx4TgXqoNn29z6PbpKNmaLHrXBZ4cZVFVaZeRDKJriLja9Gg9S6clzyBB6RYXmwdVI8My5a+
Ah3iAi5V3HrhF/uo1H+r+dlKzFlG1mFe9OJY8CbAih/iOWJOS49mJ6QqpFd6D1Ak1edOMfibNfoX
keXvplHerIZzoQoSdMMJujuG2uaQeftCelzPE/Esg751Ijb8fgmGa9fTgerT1yTuvicKBnJGmDzY
/rUbHLqphqb8bixgRBXvsJ2aiZ7EysMsidmyY4iVpLn8giCGdj7DTTwGItNinEWowP2t28qjHHAS
Ip8zuJaav28c82rn4xec1FOgQ04Qd+RNpOpLsqOKMqJsd7XA68KvrZemC8SZIds2rYdp4xowPerM
KU7kUT5ZtfOeuebPZug+0GWx5i/UAJWO0cLIVxDY9BdxSAbKnzEj3qE4cZgtpDosO+H09CoUI94Q
WMsHqcZMQ0v3YA/+Hsv9Y8lwro27t3wKDhmxm2HrMdP2+s8q8+9/yFOy+1E1n5p8TtGk2cMlx5ca
iyDO4iJ1HxbTOOuK1tkppidZlds+xV0naUYINV0LaSSu3tXEzlVD9gmB3w6TxE81FHT95q0z5Utu
BIA19BvjzNkLEIxdeOM+c958qVq0nxq2uuvsDAfRTVMH31q5fJMTC1CdMfsUQcIibDRYmpBH8zeC
+v/jOLn6Sf7dcFmxgg2XxsRi5yGr+R92+a3JhQYHFveXBg7FPKxDUSa/vp+h562clwVy6LHsgBFt
5M3ZEqCe5lLPBj4kBEt/qIE6NnOw+5JPxVUSKWdD3dY3TTEZvZiyKAq80/qTE03qdC/e+UxwE4nd
g5n07sNs0eEg98qKgf5tZBwZqAGeQCFHA/plifnc/vsbd/6TTv7nbVueY/DeA2UU+zenaWhcddlk
oseGwTkWLBzTYjwEHuRRja15s7QPefNZz5O/JcbN2QjfsDY8E5yLOuOCoJODFUC5UsO/mxXNJ4EJ
sGOy9EkR8kN0qgBbgg9fjBBO/P3g8OmtuygAW5hDKBgLtjUzKV/GNuJCgIIcaemnKpsSdZ4StcKa
YPF9/OHaK4JDVQEFoXq7UWV9ly0rtlrhStekJUrGk6+L9Jgnl+a3SJenViMU/r9/aNY/vXvV2cIb
NS3XJ0c1+OeH5nt+7o2a1R211IIA10T3hRklaZKsZWqWO7UvvclYbCVTrvQIpi6n2gaOU1sLDcvV
qwOXNUhDS6w9xsLcr+SYhajizbKweHguTjFGWlzyvuOTczmFEj15Bib9/ofNZluvo8kcd6FFUuSG
WKbHJW+fsU9mU01ObU0SGKC0ugL/+9v3/vOcsUgjslFh+DAZ/yOXJB5EbgZp3KGL7cx9isda5Meh
h7UkWG7MfGtMYW6zVugmAdSdn15Wkp5m8VWmpSKBKzZ5NEdPTkNuvPB2LH5HnBZDckpPXQPFci0Y
JjE/TzANarWpxHb5Pvt8MhVRo1VR8oIGcAscCNYfjUAhyYwI86GVOuQggKWIzD6LRscaQHboxFHr
xT5MqmyC4VFgjaATObLMKw8pk7Y4O12DSQZhMgSD0GAnRoDXl32qFRHLj8cmNArGQBbwUUoLfgha
2J/5ux7BPYrn1xxqwuJ1LnoAdlfGVQ0FeY4xlTorTMzR4HEDgNknARNr+9+/EVP31HX6fxcwzzIR
rVgIM0gI0v/hGO/g+t0Us2yPWU0q7Uixeuj9bNqauFiXlXx0F9fCtQcXs0oMZ9cV5rYdk0/25GaA
2Gz28eusTr5G8awqUV2wpn4g9tElX5Q/0tLqa2vS/FfMr/4sSp1xsgkj7UaRYY9r/tDl8stL43e4
Z3vZpXczKD79nIWj1F4APthQW5MZCqyyvHX1sKu9h8we8B9omt0sIr4P97tQPE6y/tKdNibpLpmL
Xelpr1GfkA/VDPIp8CZsl/qLhjnTPkeb6bcVIn1DYvYB3TXP8fRuGZMkPPV1LPFxDMaWezAnjKS5
TUvx1IHVHUl0zim8Oowa6k6HTQ53dttI4MZCL3csbYg36nfFwfeEC9jJgqeYYSudzephoDvWL0WI
bQtqJFWkuW3xWQTxvvdZmxybrWFlUq2/NynkrFZ71sf4s0IFrmV4bpvdr7WgjMvm5mpMMNsKu4VV
Z6GIW63n3LHQvKq+OG7Sb17WnoI6emWlfFetKV20Fc4KG0qK/psMnG+R3mxzZ4DSO0ZIRwK8jZLq
KhYqrkCjRljqUUXPfFfEICr+0CYKYQ+H8dMep2dRlhdTTzBNyODQp/gmyiX4NVfxGxLw48pU7ZMf
dTx8aKZ6roQeAvNir0IS4ZQlwXy2thtzzpQlYWKnD/VOy+lEU1FdW9e75xoMXsXqUhVnV3SmIoMU
SHqLq18kJz/GpQxjeEU2HlTfUY1cdDomybgxiWMKh9QHRPASoA5FoLMTxk456YB2xeGaXYkhY2PC
vbeb+2DA5xfdGPqqFaaS3XUQI/fdYD0TnfwtUquQt/Diei/eUmF+Wy/wpG2SrVNNz0mGerhrYgQw
wrw1GYm3WJJiCgPwEDPRS/32qx/Lm2NpLDb0PRtHZgeHntzXiJQl6pDmOaAtMjz9yyTqL01a32al
m+gZJfe0x0HH5q9HBQkudnTXAM+3kWGErSWCP213rwGcjAZQAP5uN0PRH2uNP8xwM0jldYh/gPRr
2nraJsnFMFp2D2ZGheVfGheGf9Zb6aXlQ7aXBpJEVX2T5bITPkK2XDK4ZjL+OuBUeRmgpxGQFEqZ
p7fMlKd59uWxNnGG8T1CzuQyRnsEaUAWZBjW1ch+ogfOwV6Sm0NvedJyt9g2kc4A0JdXOS8fTj6b
L1iN5cT+XbUELdiCiKX3Xn3iDpnBlLjj9CBOKXxPPSm3rdf0wFsVgGyf2vsq6cxQmta4o0P3tznC
imEoDm6vOYz/h3JbB5NCSXs6VZvBXd9A7IGkWR29ztmtxKAeWc+MpxPfxG5ykugMq+xs5Y3Y5xre
r0vqbttJt7DyWB5MUPNDMmoQWarqVPazeV6C5SGp7HyHBOamDQb+XSTvhOWSHxYbJ1or+9bMQrB5
i3gvne5zMrnX0cAYalJ2z1DSrLPndf+6xdjQyDHE0Ez9eTHI4Ia+dmx0y9wmrnV3g3o5B/0b7rEu
+BJUFCxDsdxab2KoVAx9eqiTfIKvKLSLSXY2lIfpKKJFu6Re5p3b5XP9oVP3rLdQ1DEEbW1ottWc
7djHHQiA/sMCef1o215wiYYlO/iV9TUVQX6dYhytrKXcBkbpMJqa9QtBsw948UBnkdiCel52LLLC
QDkyQDcvRHkptEoL61GZDtaOc0lG8waJzjmsR7keheWR3lNZ3WcdwWGJ6gq3pyBVLjuzEUa0oWEt
LedQ4qhpxnNyQv/NfEfk1yLKgtBJeTm9Ti+VrhOgWQCcGwwPd5YBj7eDIXjxyzcxQK8zsRfNvda9
NKoIiQwSCvyJHAfEZs923PdH6fgHzwBSyak7GbRMb2RQ7Jd03k6m+cuSWb7LBrO92KJvL1Ni/BSQ
0/flhJNk0mBqBkMm3pPRjSXdaJw8u2KYA0p4kabthVnM2JC1+CWK/bc8HVNEdjp0lgjREcZk5NHg
4GplFzk/O/38WHVcLklg3EyN1gLEBP6g1mXH6SWuFgOv3vPCAQwLAv8yIwcJktN46IziHA9zf9BL
ly55tbZY3X6HyMIqnCFKmM3GrYLhdIZgn52yOoJ7jHIBjNDI+zNtYY7IBNvlkq/EzLzt+hwxVF4S
JfGdNT0iO4s0ecRYQRUrQKA0Yzi8UppVnXFeGcB5hxKlrnuYWVoVtl0MrO4lx1XCVfc9CHA+fsYu
fB0Ia9d11aqUNgN69a8icV+xbHhdqwviXustc7KDNBnnxX33bYxhO/qM+2ByF+8+YUf5MvVbXekZ
nBqgPbN7UJ7dSo0upik9JAiqZocQvjb/mOP4stKzK7NwQ49CmnEdHrsmojXpao/wo/brUa6EaQUR
LVF5m/DCdTGdToxHwxaQTKjXlyFg/NXd1zqpndk+JF4lGNgk1LNBi0Es3RlblAHgHTrV8qy2z5VD
jvgFVn/L2s+7IME3+7LgjL0tu/xdKmqwDu2cMr29L6J8V3xYxT53LRjoCJsYJU7bDklAiggyqhc8
PUHNZTxv2fUppV2eqZFQc8gq6SKqyx4RopUzh2swfhPFOQNX3AwDr9NDfc4FpDNtELRW3LOKZBZM
ijfvK7d/TOjcPXzYCjCCMsd/eZD3pU/HEz7kWMVYWOwW2ALqHRZY1N0rQZiUyjJsdXrREZ79zhMo
yyBSflpNDKekA+csLfpbMS3+JnXLs9GjfMXPBA1qYB4nTTy2enCPHfzeKvNGd4s2xJV3B+ZuWaSf
iyi4VhlBDdo9n0AcXBftQDu/ExqFcYouduYsbsKzj9XsIjRxjmsD7Sm28dB5T7AlnmTZ4S3WweLq
vfZUrGia0gMG2qmN2puu0mTKeEYSgcPCgAc2JkFLYb0UCtBslLpGy8BjdBFcZDJQtFhXx4Q3Rac/
dihf+H8qwSpnr4pIGJ3CTBf5XhADBGqMrRoOkbqGiiqOfo8JDkPrGbEkFlgkZeQmM5tHimi5WcGW
KaI/8cbiqxf0B0LYvyFNO8XMV9AV53KrZxIlEQeNIe0AXcWeqJ6qmLqIvOKtNZAlUJTle6dp+67Q
vq4vEDsRhB7WB6ua+k3mdHcl2rFZH1htxVdVe674QUSGGl468VbV551oX3JG14hkqH1LQJsso61P
tPqatlqDDZ/3pZitR6H1GNPCgo5amM5dG9z1GAPgRmW/BHx0AU48uzQjm93FRIxD0wfnLh0iEeLp
q27AhzY9LpBe8vXETmrCQ+CBBuhzqM/eL8At+PxSicBKTGZ71/3tjwEGsG4aXHslRU2VFIn8IA7N
Zk63togaTxF4yYM/xr+0+AFn+A1o9Sse6Z+NtuTwJvMDvhRiO3k4gSLBvMmKY41ItGd65GEzP9ZP
BfNWVh+kLhNWqVr8YVR8hqpKZcPeubP3vkjxfqzn4Ltelp+GiVhAXbe9kTy7ZNqMffM7j/KToQCQ
EuQXXa9+yuf21whyaqljnKh/G2/A7ytYcKnUAphDFd1HudQRHsvNqbQwa+/JgafROEqNSyeIbGer
aaTdjRbixkHYByeBrWtN2eeKiPjKeEyLyH0FCNzaDN3Xu7Vk3kQjhme5/8OfgkcwqJ2ql5Jx2Omj
HymuFZ+AUvvV8Xvl2CgkBwz8O1xlVcP+Zy2L+aJlnb0HU/7Dj5PfOFQJ0OgGJfVQbSMvqjCh388J
nTwkcZbDDt0ETn6ThQ1qj710PdDgKM1dR35ROApvr0Qrqh9XLYkz015Tk/EieRIK+DMzUS/bVV+f
WT/ILkMwqBQea3/UJOzacdIgnukJExmD+yqcWhUYhjqpxKy9VibUJOTUKwC34tamqpq9DlFKL1Hf
YKgArzRG8kvhVyqc2ZZVHlpcqDlA5HGYDGT2OWHF6lRc9Tk6OkcSjYH8vREqreo6bBOf9G4v9VPr
OtS9VPajodlon5/d4HFY+kNZ4y9uwD05pZ0BGcv1meKkBYEUScXW8jrYLl+Gc8ns+GTYWKJanUcO
uuvSj0H8R6SrPY6L+6VvcCgmuI8ZT6/c5qyfs1plc3pQ2bfRRmshntOvoSdzGy6i6mhP+yaB0qqn
rrezra3Z8y2uilg9xSeprIIdctqpIODPqGj0S+yvwvUQ7IwVV0biu53o6NO5uLXJfuomrO/Usp+V
NIvCRrXvAdDqHcVBLu2diOabMeNbbKO6IF67wmBN9zb1jJAIscZ5FYhKTFsdnA39fovUU6ue1gHn
2uSa+EA2lncdNBVuAPrelvV3q9f2MTZYneRCXVW3kce80hHTsLc+hmC6B1qHFb2NQC2dKvuU6UTA
5u6vGhnEvi+9a1NBoJ09gPxm1q1TTf5UnYA96CZK3+i42nTMgzY/mPZbQQZaWMoRYYlCfJzYRvPX
+dUVbPrsBWgPJpbQdpafda7B//TIjseHICyKW5bCEvKpmmolMVw1y6vyJFnEiRXtHtji+zpym2f2
Or+fvy+Bcc305Xksl2wDFR5gLMgVS6HaiiD7vsJWKEXZV5Phw4uWpwnetqzx4RPTG/G4xFO6dxmN
D23tHHzVvw5AFbDG0GwpX4co1updqVReatzsCsSyHPw6xtV0/BoIF8mwvs2BfNIawjluyh373brz
ZU176wamx0wz90qBuF5duTXvbdFd/MqEuoSzcMxbqTNxCgY4dFG/KVR5J3qW5/WSK9VEZh1qqEHR
MH6QT1uDgOviQABtYdO795xcVnZLHf1XNXBdalqyH11WzqDE7UAhx74H11UnyHo9MD+PP7SshqrM
p/xnJG20cgMlylWaqGHRrpHmvKyT3vU7hGrBrD4DdG4Z5rdNexo8ZhOdd2fQxM6iaqRaZ2UafORy
8K9P04QVvhrGa7r2e7THb30kn4HDGDjkGLEl/8PemSzHjWRr+olQhtHh2MbM4EyKIYobGCWSmGc4
pqfvz6HsezOzyrLMet2LpClJiREBONzP+c8/nBLB41EDYKyrwWiTer8+FyuGYDBgYeTDLwSfJHfV
f9I1M6TNbLdOLtYBVu+9h7J/XrVEAdLmjQGp0VtS3J1lhN9iu1ziyYDSEMaHknoY7JH3SkYdQvjc
2zJq5NdnQFBNjqOFic/4bxCzpypYQdUJG1G9IGtF76xraeXgp0APemW05UNAxDSsw/LGytl8O2qm
JDJgPMD2phDCK1OfeBLKJ1Lu/EHXYw4J6AXWNVoviDeExr50pWVReq5XOY3d7yN1p5wAfFaJl/Xi
LwID98xkLtkZnGLZJqLasUJ1PbvRl571JTH8lKW5q4f0uP4uT091l5pJato232j8v0oDSTRJgniM
Z9F2FRbrlEu96wPbEUGXHFcMaIJ1suLNU2RBOGUmoacu8M/ImaDaY4JbH1K0h83YLwc9woRqxsxL
cluK9gF582tHc7s0wQvSBwYXYBkw6u3bLI9f12eosazx4E8tghW/2kfVvJc9ChPtUaMlcWIiCTaX
0cMqpJVagK/VvL7xkQNSoGIKjmhLKDP0kymH/A3gyFzog9edQjHQtuZpn1EoTamtL8ZlHXEsBaYE
tXie4xf16RFsv5lczp7Qv0OX81bSUmNEz87YMeRtyvzL8cu3pBgfkgDPfjPCH5zmxvUPjQP3eNVP
GpLq1q45OYuuvJm1mUDhZxj2T0cXPUDl0jfoxTon1Pa9Rqd02cKMLNmRDHNYVYW6nku0FYJTIH/V
GsWVNuI5xSF3UyDjhqE29CnUmsbJ8bEMRhW0L5MQ2Dhl1eoHi7HP2ZvcRztiXmYSxXpwETuPtUsk
cfW1Egag2DMzLfvd6ET97q1tDQtGefGQLIoCJRJvaGFO+pKx072awYxPaI64lNXpdoXObON557ro
XS+t1R62f0lzFDmbcco/NAY5KmrIVcHN+XGJ8NLByYF1LYmz8Ey0PrpOr4F+FTrRJfSuRiGT7foR
4oHg2oBMmKbCrdOLn9cJRqnX5iTDb6uvRYbMmjMS9m+PlzGeAFltEsvi2W8kTzMU57lKKvB0GS1P
k8HgrMG9iJ/j10AbUtvoVaPOEJCB0bS4qM1pIUiXsZqnORcNHS/Nn+K2BDX6WOVtBgMhMctiLVZQ
Qj2UmGGWMv7SV1S/Wuy0dGRa0dHZWBZrTLpw7R3Ts3rjeYSpgCAvpEQdVpjfpDG1SOUpPhTBKbpy
WjJKNGrbQ54mqIpL1g5jlYtpAcOEaEQLaxw39vK9UQhwfYAOoQsJz3bxmY2W63XP6LQuPU0hNGXo
JzfoWK7DdjoAi+95uzR6DNN/y+KpbCbl0zpLsFwLh6VWAJNWE3EUVBsZkgq63ajYaecLYCLGO1rh
ULT9p8nAw8DGZGsPbCTFF9RRwN3Qv1JWAJ5CB+Zqwa3XDzu4ZFiaY+0FG2P4JdL0qJf7uidmacLL
qfSwzkOEieo/9xkpUYKtZaYZS6j83i9ZIYFQxU3qkvMuZRmemWlux8YQO42Br5YFMvEO9FF3q1UB
roTFNp5BeSsPsVRBDbk+P7HjI+AA5t0UeeHs2yW60bWX6zMPraPlbhqzcNslLSw+/2Vuuhoa98sK
Jqw4htHNEUwg+3k1x2jzGbZt1sH2RA80ZGyjMiDLqXX8c0xmvROzchYOGwLGo0P3bXE5urMMZVYh
icGtv2YXA6TMQHraeN5zzAR8UxrLaepZA2XJwW4Gg3WospPSNi+FX90aCvt3xpTvcvxcVephk0Ev
CbjmCqwGu8WtVyc3MUpdKQeOggVdVzDazVYTA3o6ImD4epsPPERVCAwZsw85YcNxnWDCX5xjSzFH
w3Wf6bvpgz4OlLvTWF96tmSNrBSkbbAaTw2dkR9A+oM8/LU20P3SPTuOugzj5G5t7k+W5clx9Vgi
hOzVYGo7Kmc3jXhRg6tuupEGwxfZZ1ZXV3NuUgJige/6muqrgXrYZT/mpHi3Y7YIpnPDdiQxxvGh
bNk+5AwDkU7S7N0aIteYi+skNGcode5joRkf+TjcNa29MK9J7lwJB6vV8Y2FJk+Rg2OWHk8l4Oye
mCtSKAVpJgvoWwNKujMJ0V4pFz0h1xvhRTeCImXbBOzH4fLpU9jCzUH1UvpliUMXdZK5FK9FgxrD
a3EBan1+30SYL08oxK5M7FfyUCzg0s0R7WlHLDLxwvnr5Dm/DY6s4T0l/EElvGW/fXNsBrIelNyt
Psn1TGx13kkEA5DG45cahDUbrrlfARRudUNV8n01V0myBoPq4Vmfmw0cdIB7dY1DlY464ZemTId8
i8e8i/Jflfq+bqHrflamb4mgKXBquJTu9zxIjmECPkB2Dmb0bXvrM3s90Oa/GbG3t4r6MW4+B6ne
64a5uky5Z7lNyZbAqiNTBgGmk910RNGuY7zVKoRivN7g5gf++qa7uzIKTjIZNwNEHacUgDzRsVlu
7CHW9gAdeA385YNbB9eGER4LK/u5mnIUBjtcoaFpNASbVpM+olB+Cwjno6SgApNs5xr98jEFWDkd
4xKfR5m8wjgE3Js2K8xZM+rZoic8BoOfnFZjqJXphXEwUWENeB5Phx7+ZQISrYyyTyhPVEYhqWBu
k32uxkIEbTNeqpwdJ/B3lbqfaZe/aAMjfWyaVYpIo2o/ZNXdQqL8WMd1sP2Oc1d/XyR1EK47Nd4u
2rcBlFNzhoYetmXHZDfWDx/ev9+QaF6tA2DLZ2IHQLNxg+ABL8D7ELrfHlEGW20E570Pn3X7NE2U
96TIwk/VcrPB1w5WVIeFpvgpt7gVWWAT0WB8ruCwLbSceBqAp9SWCQlEVo/7bnUw4ctWwrHW5jpD
BE+G+RyiInUYIL9t10XKYHTYeoPYkjSHLXoqnlQMe1ZffRY3vB4GkEVf3wAT3miuEuqF01r7rb1b
ZdwlRbhfJDPNXCQemhEf/VcL8RFitoNBExRdXLLd7Nin4rtlsyXDNv0Za0ptbLX7oLMZkVKHOK18
kvS052Sov/eWbHaMd7aB6O/gmkGE11ZiukubtCUSej/iypIfGvMdihzrAAPwU8PrVfetc+Fcr+1N
r53G1jGqUvaH55blTnkfuTehKNR2Erqz0ehowglYdvgxOJOPLJGWLefHvpbPaiqICzUkHeT9rMzb
uFqgCjj0Z67XnHHrZBst/Xf9QKQF1DQbXY2uolcCXNZRaflL8qO5T1saikJ/0FhXAL26N06iLcp9
OJGHJ63ucfXvyhaO60Qe4M3j3j+Tz8Aeae8F1PBOZ16LITQO5Yxw2mZkta0Vwk1bfNPo+FL5H6XR
vmtHK90zMvh4QdNyavLmQXuKVIl3swB6ACJTM04u09PgGdvSV1SE6DDZydnu2FceisX8tnof5vrt
B8bNZBrmvsnQEHfajQ4nkeJIlhSh6teAmO8rymJN7Bxxt9CIti8VOD/C0wQaYOLs9CWclwwf7HR4
kvqZrKrQYYACCYZWy8nLS26uU/WVQqkbz/XJXbS7nu7BVuwJjOLsUL3kbvHL0fipvsqyXm6LWp79
mnHdIn4VY4NMBoquWXzN2i3Odz/sZHrUt8fxRHaIGW+y3TMMEKxD7oYByMTMhvCESXFP3eYJCR8H
OmM8/WOy6TkIShpbXVnpy7xWxBpOX/vryeehX92K9N+ecYeDLU7JvHaAPfYKKI+z61lvFPoER3OU
9TjvqSmFJFGnmLIZWrcJsu0Ye6+gH6ZreEOX/MPr2HiNVlBw41PDlVh0qS01fI/XJVEY6NU0y3NR
MK7bRj6tJ8kAywe7I5NSnvl+WlOJsER/CAwLi6UglznCs40tSt1mpfqh95r17PfC5c6BeLSHJ+rO
B23FpqDjbOwo+Qrxwdh4ZnJt1XgbJmX92lfPs+N9Wx2kdNErnOUtL4NrFHjafpCwhSWKvvd3Zhf/
qA3no350D5lbebu25obqqmI9bAyJGnSeD1AiZahLVT1QsO86zBI27jBcpeV4hUzqHor+pRuDaYO6
/ls5PsUFk2QkEd8amyApgyukC5u1vjVK19gW4SbpvJeqbcbfaJxlAQZ4HspGO3J+syD/v6Pxf3U0
9lwCyP/J0bjr3n/FqvtkjvlXW+P1X/5hayyCf2EXLMHYXJyIBSHo/+Nq7PzLY/+EZOk7tmvzN/6c
qi4xL/alkMLDUdfhR3+kqrvWv2xHBoEJJVUbHmOT/H9Nl//gtP5TqvrfXY0lDBkzgIRoebiK/pvx
beDMWHXURn0y2/Gucs1diLWsH9fOwZAVy0wiI//TRfoPrNr/9Iq2aboOdDUH6sPfSLV56ZbuMlGg
j6SqYoS3yPrFFmg66AbGMFb/hZb5dwqc/oC8UOCYLuxEV2rn3z9RWSMMVZmmZPXJIrY8ryDS+/Ol
XrJ30SyXf/5k/+GlYAnbrolZGZ/Odv/6UlgGW1RSS33SaEOWZ1+as5o4e41X/vMr/d2umA/FK3nS
tXzWwL/dtV4ge449jr7QGIN9INkuuhgcLpuS/3b9LNb8XziE+rWEFXBOBh7e25b+1H++gDU2LlXM
p3IyEm8oDC6yIfZSimuEAdAiG5PEHnlltT0i3rk5MBe5c6IGF9fy9p8/9d8Jtus7se3A5m5awpV/
u74+5DCjD8YajZ9xMLPwVigtlZ4uljFfIO0/da7/GWIu8s8vu37CP7Mo19d1hABytuH1en+7Aobl
VY5vVSwhI2O20F/Z/gDTeXxq+umJ6TSUiOgmLZdLKhvaTSN5b11SjmZs+BK3BYWU4lsqsm//L2/L
dXBF931XoFL7640RbaXsHE3xqXeJCYty7yR8Xq13CG40Zf9BLYfgjm+kNFUaAu+r/HHOCPCq1fAs
PYyjqZNHEb3/8xv7j7cJKjDbE7UB28tf39eiUrzb4I+fYBu0WFnbqFDVsJtnysLR5YlgyOrb/Y/a
JkLsn1/a+jsJeb1Vf3pt/fM/LVYpA3cwYN+fqOzvMeOh/gAjJ6hQR19Nl8nk/DbT6TQK8TMht7MN
+/+yWv7TJoDh/P98+r/dlTErYlSAvIMlpmNA83wRU/q+GminbAn//Hlt0/r3qx1IV0rWJY5Btr1S
gP/0iauw8GSBeP5UmfUBCsa1YJozmnrSbYLNuJjoIH0dcqaMeJVu5hgv8FyOT17rnPpggPVgzteS
fzPn83UQsnYcIyBBKDjUnXmpIyL4soEQaPXkOuqpIsRWB/6wwQVJ+i4sGLzdMJFRfAjQf9bRUYmC
ZMqK36P/vhLaxZFSeKyO1ew8zzNaWiLXt528gdx03QgWaIat2cZDsbNx1F25kJQOXspa8UCABvhz
PFDTMD65rrgabCalVnzCj4FIcZo37mh5u6L/hstcqZnfx256SBr8hCKH5JfpqsI2HsUM9M+sfOj9
aWRWAk2tKBRpsHF2VTTRaQ6dQ5cul74xT273kan0XQeLZw7+0kNwoH2HjTgOe6JOvnSLqLtnvZ7s
gCWMkY5D1fjoeN0vqbdifWVMwsNxlewO9QiGNNm/SBwHPNDk6jjRKtNb7IjCzcjnsiZxgpPyLe8V
vEtkZVzPdfPoxXSNyw5tflsb22ku3i1e0225QDY73hgw8h3n+clKqL1N9T4afDi5KLhaPSBgHzMj
YB2MfUAep8VouPC5LdWE625RoXhjA9OXP/So+bNsb1fkv2JGDre7+MId8hC0MBr86NaG0QVFrsDG
Mjavw6H+RdrAxp34qMbI1oMv1WVIhrs0+JxkjRJEjpd45JywF0wGAvbFOjg3sXUPBYAoXpd3Esrl
cXJQIXEIB3J4ChASFwWUwWzg3wddsH/MtPspZs/vgcclKEMC5ZKPZpiuXTN/1y9RLlTKcFRpk9VB
v14yN28dNI7AyN+RlF17+kpR/NxNNRY8mXnB03GnYamswj8nLd4HH3aIM12aBnIZ0JisokensnG2
ba2nFIdYKBSsqcjrGaSqx6yo+OUOsVkzpj8MGMKCFvFmKLE8C2R87Yq8gQgxXxbe0baM+0NTJ8a2
a1ItNIYZOTf3Iho+ZcLL2Q43qxXBfGyyu+qzsPbWg+djjdSX4sxzdbO+ex9m7mayhid97qZNh8rg
XYulsFp4HyGRjrN7E/QAsRNjPLyaHTJx6SVYyqM+nB1T3EFWbXHkKk6pxb1JOO2PWJ9iHTZcnDat
D11bdVdZOr9YSdneQPTE4iGPFV9QHzIYDtv60JjhxPpwbPhd6f26HCELfaX6wV10s4Ke5tWxo0e/
J00z9HVmpd5KtBnmKOBW5jwr1YntlmnGeHFizilsCpHvhFjOGugtoorMQhHE7/1AHeFmFQ9nkB3n
+blbqAnXbWvQR32sp5k6vqyO3O00ESOe9vMFAWa1g71i/mKyMeCCYi50s0x5n8glw3S+qhs4ymx9
fRth+ZG9+G32bjTuqUn6N7Lbh5lnYGC5WBHsFgPysQkFWCiOrGCkBJ4kokHgfOe4/oVAHbFp5iHz
hwudHfGoBm8LIzIuucNLWbxKyDm0aw3nDodvg0xmXEkAjKDrkU3d+i7C5Xa6NtvE2CHrvzUR5pGS
bajjaJ68YNhPrQ/+65BZPpIpQn5BlBy8dkJ9oardPNkXyHA8XaKq+UVEFfdqBo7lSf/NyrOw4al7
YshB3HZVE+a78HbxIu8GzgLzLLD3PeAb2WTjGRtzuCLxeHac5sonkGzX1fqYrBDcGTC6DsI0vvFs
odAR2g2Ortbuu1sYNhiHxmWxjWr3GSQQyutUk3tepy9YUaGxLN1iH+RcuNwi2NDgucoxUUeEP19W
4t26INfiRaj0Sx8HZpF/oS4h9ZpLwxbX95gXzr350YTmcxqXSAOsxzEMrmdGMgDohBML8sh/36K5
x6+kOE4FVnZ68atixBH47GgMzEhYUGVavltWNmPVB8hDTthhblDWeizreBqqPYYqnwrsZ+9VAnFK
MF+N8GatwCkPCZDRJscwGhAlZJ4StS+N4opEHZmgsCr6wPB3bWP9FKrzduGSwX8Ksh6MkMmGSNHV
QPMk+SUyjgTtMXWZGF96tgGzAVFpUi84c0wiRtAenf2RNw9znB0m7HcDBH5c25dqV1f1zp6JRl4w
b0BkNe8aS5J9XQZXSVk6mxhOCAN6EqETHsJWVLdlLZhGDZTtcv5sZI81MvvWzJkJxPUpTMC5ouEi
DRmmH7kTb5Wc6oPj8WIDm3mTOgB3ybBHscRgW9+7KucZGhYUou4Ffef9NLFc+qLF1i2w3/Fshpxv
Eqo6LA2sfiZucc5t933rnX94Z7uM6kvMl1wXIHOtibCX/xWkHk1SgBpqNnCazSC31Tl8mMqLI8aq
9Bfx6EACxJ5Q6Vo2VHG6VZ+TicKEFI0Koc8mdaunsheXcuIRiEP1vJQQNvRe7om7xfSSrYcB6zYa
nVe/xE5j3YI8hU4/tYp9XEN68G2GSfWvuvMuoNOf+cRj60jzxR99c7eUKQEKC5aRVRKA0RHhwZtZ
SLCX001De8AMoDjTaPY7x42wlwHs7pXCVdX2dn1UYsdVJzjY96Tppqh/Xc7F3TKL6qQnfL5t8YRT
GCieZYRWk3ejyiTelM92L4fnsmEWYwPQ24v8NRfjo+XL8WcayW2ckafLcOiNvAjTP3S9MX5LK/dm
GJz6RPOd7NIxeZXdYF4XQTreGNK7zpI8JNc7vbab4dhgo3AbNRMG/1ivbns7cnduHs9bLZGHQQAO
heSaYL49OXuXALaQAHbc2lP+knCU4kgBIQJ609y0HIIkuZvN0uxZ0Amu/2Vy7ApZQbsxzJ1Imnk3
2/OeaI2rNnZukQk+l6PA+udt7cldlj30u32vfG15R/hvMeFp4dyUCWO31rMfoIaUO6uq7jOBAMIz
5KnG856Jb0lweVzsk1lerGSurjCQ2zUZoXxRoR5Mi/mb55OjY3fRtVs0142rmoMScDNEPw97WAzY
zzT9hzGKO1Xi+zHZ/SHBTeY41cW1B22LhyJ7CnD994qLhP4NvYHnE6U41avZ4SgJpQMeldgXIZJW
TM++PP9XP3F8mGq0DlBcyZSo7lvHwuTKJfHaaKutle5MSb01TO6razA3myN2ckJUKLQiGpPG6Xn0
Bc//HLinochgjVbx0Xd4wQA7JDSmnvb54QgYbIX8jHigbUoSZzrvvaBFeTgHqBzmpIb/p3ZRm5lY
cFVghgIxCQ5f3imGzDL6c3MTQ9fE/lRxIk0HNXfDUQYEDkODY/RD5H3Zuzurz/x9588edezwo0t4
0pZlHPAmaymjZL4rZYIC0kZ1I0ka9f24PWkPGT1ta7qxJoMIF4xRYdxrYGrUcsLs+jicd6ImW91g
goV8NNhbRviTWQzLSfNkXP3qou+PvYcXpCdgMrR4twakRa4nXelUNJmoxjHlREIyRe7V0qLKicAJ
2M6CY0hmqt249nFBHJ/IyDmpAMYwp8IRwgVejHZ8G0DPgb3wkodNcZiH7mfeGOFhjmDREnqCeVYf
6AgiLMdRpNvDAR9YiqI+iY4uQlvZi2/Sz5ID3Zs4hMlwK+buJcAmbTuTDbGJE22NgKWdaVMbLEqe
5BRRIJaU6ZZycFFjEcAEpHi37OE4qADzTYw+ZGBdkNJhAzRTphuUyV6iYxfq/F0fmL/RJSQQUbXN
EuqfFEB4w7MOG8z9jtgTBi1sI6GLgsxfBmbtxnVlNJzvNnWWMOnMcKzH4YpNMIkDhEyUrVns7KN6
1naZ3/MeTUZIN5MOfX1o4RRNgWAQ52N/YE28U4cbNBrIx8itXq/J4shvVVk9sCd9r2R0t5a6fUqb
iZXRtOmIULLxmSZWoX+ycFSyP/uZzw0b8D2oj7pSRhh0KXWMtM0QXJTmcExMMs8T44fH3sEmGG4m
XAX2i4M4mP+IDMFxuWU61DL0HCC7Yr4U3hs5Bh5BybfqES4NQagHm9KuLSk0dGqCxYjhBGtetu1N
LPcujemhJmE5dRn+D67i91NdMBBl2yDZIUR5HvpI9QgIgs3BbUx1s6U01qL0VYgluhCV+C9hl/7E
bwibjdZAupi92y7Xf1w6Ok76NGz00nPDHet1qEhOR3K0Sy5ulT/4w3SHYvy5kOIOK66v2oWam/b7
QTZ3VagfMW+5eJzT2zppoFzWHZYEzTO+v8V+xMCiNnF0NZo8P1gSizzSI66dAca67xbE+0qcPRP4
Ci50fPpLn1AZBGgrGhpJWlNHX1lcmzG7W0uqvnyEZLuBOUsF1kBcqDsS2BYOVN2Wij54s3uM4BPu
KdSedYVGiijsNiCGvsh3sg5xnoM9vb5tJXFPr6xoO1h0Cwg8T7Zj3mOAUu2E1ARRrbewhf+c5IHO
EIACWwxPThGMmyK2TpEzPjnjfJ20FMfK58JT2dOgYbjJIDIIsHpUw1PWUPcUeXSOiupWVEQgeFjl
IvK5rPdA6Tmuo+2alH4Pel8tK91b6P7YjOfvLrQVVagK/7AEal8YWBvfgUGzdslODu/FN+5Mj1JL
mIDVC88hmQYsLv0m7K7aBbq1LUVxq4sprhM8ad2s1ulyrbwXP0V/ZFTzubTtG9HwTHTe/Aj/+cb3
5+s86+9tYIjZWs6M7LCGK/kb+ldr/MOLBpy8XlyyC2o1Y+fOGimd+CEA0nMI0K6UfKt1aFxtTTcW
DlGMO5N3R7foY0RJFn5f4bf1zVv6zKld1qtdAFSkHFLYmn31otyNFf/SyApw3kBdgTzrfhfZcMeC
zxJxFyKn2VgTMjvrcbISor2d6RaNj9oa3r0xQDwmikpvGIohWk4woslu409w3hOnZZFyeYyGRkfm
3Q2FBkUwvZ6SVFbN84omNxE7Xeu9GVIAntm0l5k7X+tzGfItYS7lZzvwTOumfqgo2ZXFtALXhBsX
IkqPse+2D/HAayK5p8QI9j2dMCtY0zachOn00TLxdtFP7aLRMQaOH5iredt1zUunQS+4PmgHOZ0J
UXjLJhoQvdHiPJUMH20zYKqjDvquxos6icp7n/L4PbV+Id4g5UFk8MBLthnjfoY5SkbQvFsSPraG
IIaOpyeapifP/5ap+BfuzksJqtIKO+JUvwoVWwa8Rvbl8HFaplf9MYWhMWU2xboXd54EzPTxyl+B
S9XZdJNYcZbpi83T0QiAihF53B4vzni3zgacnsFv2MOPCUMHCo61XBoDdWqdPzUkNSwjyWIxjz82
+zT3cXmFONnYrnRJCyoZcuFzagJ6DeXrLFLyj3P6Dg34eBGsKhdUQ4y867gzrhj1HC2KRF8v7fUL
3j+AU5tEU7IaMyHvaI5PIhd3kx5Rdw0DJgYWezFOD77I5/0KLMTfcg+bBKL7yLoeWXhRQgPeBwVJ
ZixwC4qnrePFqQSUsiwqM3D2DNSjwMlnRTycAAfUVt0NuX0YwE6Ep3trVqWNwRtkyiOcIbr1FT4j
tiJwMjz/wtsRmsvcsasHXJzU5mPyEad2/Al4uG9aUmBUCFvBovArrOK1H6zb9XnoSS9pRUtnj9f+
Hsb0Dt/2D28hlidrZl456w/RRKii/O4I+yT7hSW+Pn7wAJwQu4K11Q7hwWDHdbbAGIeKnm2eEL9i
YBTq9p7zfmiiLxGxcXv5slcjbRFsrat2VE/5iOFdbWPkC/i/mS03Qk4yEciiG0lQ2LXTijRUlk/s
DGWN6Kov5E7q85GBy2bFSAuDUzcBdCs9PGDpVtOY3UBEVG8lqv6hxiG4j7khXs6SbBabjRTkrmCK
Hif1ifbUQGk7ViCD8bGBhAj9Aj+1Zk6eO9HgMHQ1Ouhd2iw38MWFO+pUjzH+ZVhAIrUOuzs75Xc3
bK9D+tJHqLOGji0m98jjaAfrbu09y0UgKZPxLu+4RL1fvLT9fDOmMKLmUBnbvC/ImPP8d98qqBju
Ise9c6fia0VpDIMP3ZKU0tS4/wrsxPHyMLdezNGG8uD3YUepSIphw7L1aI0DD4OwNKU8RZHmx7AN
Ag3JFaHLoknlp8xoeVvoXjhSYkGqAbG6htrZOly7LICjRajXiO7poUoL/6C3ktU9rQ6YIcVW+d2d
xJeaMOGUJENVoAhoLaEqPxQzR0i6gCgt1Wu39Pe1QesdVhlNVO6xoXK8YbOMlxSq/rVnxuweyFmf
bZmgjO598dngFAxjh+JIQ1O2x4NJ0g1qu+oelGHDsJogzk7t2ig44DuW8ldgLbmqeNduLXI+4A6u
btdnuTNsetR6uV+rufWDUnrNu9pz2Ztp8kBmi0DfdKfnl7rGcYjs5DGCqdzJ+mfAgPGYN7fWbP4g
VgS8gSFAGOGkkaDacWInBHLAWQia01a4VNdjc1WVEWYQrPope2oyTIkNEkR2rJBjV84/0LlR3PnJ
3RI8jj409zoO+2snpw/thU0yx23HWcpW2kIIK4tzykc7u9OVKWuagnb+CB3/u0HA2oH2/OhFOtw9
mBUkyuK1bhBN1zDZ8SnV7KVZE6KLEmpT84twRXEgKhSXxis0ND+WSPr4tdLrhn0HmzCqr8rMx2xW
pMMOAzMk4Yl9O5mDep7N4qXIBviFHmlbmj5pBIfFm54I0TL2PvDdNjEJiCPIEO5WZbQX7CGXyTtX
IXY/1eKgoHbyFD899xqfqZ2abHUwh+ZuyPJxY+RDfchs/JQE4mY4pEpHEefdIbcoG1I13XcYE93Y
MELjARYwiQGASmE4nKJ0/NYqR1wVCeoiym3ao3doLuTHyhcPfZdXwPLqauOtrwKNkUbpaalJ6qzN
7Ds8O0TbkJ5uLMxUII2VDwR0RhY25+aTaFR/WDXoRSf6c6a/4EzXwDZDF2LrUA79JbT4on5gJWGd
WQvijy9e5Z/7dKb8NwMDoAOtw2GY68e8IQVk/SLwBDx7PDljFFVXXVTz6/PyHm+yaD8PBmGlKDlj
Cz/8NgYvFtrUwWqiHoSQ3S6EZLgTFaLmLs9/daZhn1Vh/ihrBgrQ2619gaPJphoJfl+/JFn4I2jn
YG87jXeeZPznL+v3UqTP+7jJfiYklMx5NV9xNd0zCZvuef3T3/7XiZVzjDwCgSvcdVxXTXsRYGxp
lKl5/t8v9RjlAIp1uh+aEAinmZIO9hBy9pAQZWNQJ+y2MOWOm7EpNj67gJPcZJHzjJ4Pw/JAHSZn
mvZmnNysbhbrF6UtKdpOP1cA/vv//UEa8kJ5BqJhGY51Xr8A99u//6S0nQ7sJH7ijxqbNG2XpzVp
HgLDZLhXm09dZplPFbY9h6wEGoxDcRVDF7/J7OTFEW1z4/Y4j45GUpwMUqnO3KWnqo+2BcmDz6Zo
b/jxdCcsYhacLE+vghyLEZmUyZacWIz+y9Z59CzDfkxis96LFFOgIID62Fted3CpCLQ8IkBxj56L
BaX/F6C9QSQZbdf/m0bP2oPwG4RkkAmgFG8nGuf6aXGK+gm/Zx9oHJxi/R6JtZQfSjy4xv1ERt0j
aiVAMUhk8B5ds8rvk91Ea6j9qOIBdH9xM5eDCNeQThkC+Fv/0SvjD2uKYDpqE5BSe4Ksfxr0XfjT
90zRHYbIfUV6HSOpDNVutP0fhkkWzhRkzTVOE9F1ge0JJLLzoL+sf5qG+BngbNl0NSe435nTORL5
V8qgfZ8xNjyv31q/mFnwx//WLYaTBF3nyCYKgp+YM9hgkmcvxo3AeswGVrld9QhDcvdufgz6cGDa
xBc5z784jtyN8JfwGc/NamyfPaiBYVvNJ/IC9rZ+in39dPZzYB5RBdw0RRex/BABGGV/AHFH82vx
HTuyqf89c99Pd75qM+0HiQ10i7VCwlazixtdn7b7ubewEdOPOPoHvGb7mtS4xMRwKsEuMFXnIROE
jRDU0J9zvdFUYXVMMhUcHcx8LZwQwxhrWKQ6Jj3lMZ/su1ime0aJ9insD7WfyQPcbCwmLRyPxBDg
j8GvEqaHbqOQ9yrtY/wPrWWbLBOxqYsBXVGUvxqcgs/z0VUmb8Ft1Zl4TcW+hgkOJSF/NKVLoI2M
0j1QxLQtwwQh6WK65/VP6xcSrf/438Sr7UMRSE5OdUXsCPq2shnOsXB5kTH+40/r97zohdSG5Qr0
mHDQcAIej5MFXTAS5I2NuHAP2d3F67l7Q2hy7SU+R/Q8PNRx8prHTQcZuN3FdTufrKh/sTOfOz9t
4nk2Ec86OcDDGN2EiTzb+JttCbmtb+rAA6QT0ZVLy0NyB6rB2vwZSveY+tddap7ianoLmvqyeP33
bKJitAg4H6lL6Xzt9DzblPDR7Lx4KZJ5lbQpO0l8b5ZgGBgXgHu4b6bdghMM3UdDUd63uTpCHK73
Xw4Gw4mFTdo4Su8qnm2xt3xoZGhopPDrXZWh8Qv87jX1ip+dkD9pTHAlRB7nqegnGaTvs9tC+++e
yshjW1+8/8PeeSzHraxd9lX+uHPcQAIJk4M7KYuyLHqJEwQlUvDe4+l7gacj/mNunBM97wlDoiiy
WFVIfGbvtdmHjLtACw/LL6Abw54UX5dLYgxhAS8+p3iiuMXjTmFk4LkFNcmQZV32wS7iQIaKxdkG
816YzjUNOe1q+y1Kze/1zDepCbt2R25zQwfSMmTUKKzsNSDGjJ2G+2So4Adenx8YBJh73UeJjfwz
oIKzLNrvGZI2bsnzbB7nymAZZ7DvtbN6Z80LaGJqjTMRcN84hS6JHsJ9Eqyn0Nvuja67GVWJaX/s
Jm9O21VWa3JLYB7G+ogb3Iy9gF1cv6rvIVgOW6rZ+jzbTMBZRf3CPTD+NuWRWkeGJbxjfo1waQTS
+Kl3aiin7JTliEyefZ2vWoNsSy/z63uh99hqaZ++JnqxCn4toyCgOzRUOhMWNyMK3PDJdFjQLdbw
UisyPS19UZMzhmh9GkhzbdHoGBp9i4xh7jVOfcO1tDXt5D1S+qNJscjskJ6Z1Ll1RCSr2zMXQJJP
1YiUoGMslEbpu1G52sqTlTr+vd5GLhKzP0jBlE5XgKxJsRU0hfyTvqiZ50B2DeOrhU2YT/QqpdDD
rQDGPrIjccrsB5UeCShVyu0sYz6xjJoUC7UOpbsKY7hjVN0MKODZZktn8PVUBowZ5eL4Gw7Bkt5K
ybOMhZvrGNtsmS2ay86n30YEPvTTL9vkTdDF1IS640WFhSKcaU8R22LXVN+hC7yP5LuttWEZHaQ7
gOQTJX+8yTrtjDZ++/dPilgEXX95UtCQCkdai/7xz7q8AFSTy0jEqzPx0iEnqhNa1uUhRSSXCuc0
D16gSMYesUX//c82/svPFrpt8EMFAiiCp/4o+Gpkb2WM+lOvXDbemU//xQ8S4YvFmEEzrGthTA82
apFpFC+uYxwUUPalC2Mt+uArcmpqpODUEayUWxg36jBKRj5//yjtv4jCYIPqjqVcV1emydLwj48y
r2HYkwzL28blUYYtDaLbNMOKY5hmEqcNAhdBDIKNwQ7D+/siGauG5Nci5ogiXsUMmiyKDHdX0BGj
NXg3l17OTVF/OkX+jsHxHbDTL94TO2lQlAVxCBAwori9fUkQA33p25dxYFvJa/UtnkAGjwFN4ZdO
gzYBV3Rhb5wUJnZPI28kabmPueEG83iCks8PM0PSUHpWcWOdXsZYQonCap5Z/QMBRp9QbO6+Kzt9
WBo25jzvdj08pHWzODFejWXIGNnVwcqpb0EGzqwea3N6TMfQ+/vnWph/EcfyZFvCwO3gQIf8i2C1
HKNCcxl94NFPMD7pcotGle530ZvUy0kmm0UVlZUHZjT9ChwahgJ8qVfRyx0xoAW3AybKrkPglJaW
DWy1aPCaXtuny517GpjnzFnq4EUMmJ/Uqn+QPgvgUhTnuVHZrtfnX9ms9RxuELTtaoJmsLwmIRML
MwjXWfgeNBpCOMG8GmfO+7JQzCOGZPHA2U9eCAnKpIibGVWXwUDUjA2vdJi+MWYo8EmtbW6h27i9
DSGLqYScMEzb6TdnpiNmp/2eGaAdMEGty4mTp/YdeCcOVeHy72HKh699a6d9pvFQ7pg5aKLFkJu3
PzH4LFuGLDOoFDDAgFMI9fy9M1hHZqa+J1+BlRcwzDzoyXUznWU1EkG8y/VnCj3mVUx8JKO5xKjP
GkMuNAz81pZqH75m7aVWXKWTHMJS+yyMhV8EwGhT+NZ30VPu+XJmMZLQYOnoypqgWdese8l8HvZa
ZhDeHFfljnVJDJapPJTvhhlPxwHZ1DpJrReLf2RDcAyK4YccQjIw8p0vuwu5tIdyEQkQj8RbQNke
3M23YAnGXB5qdQiK8FMbxgfoh/3dZKdAiBakXd+NL6ZvIdbAc5MMbX3EEPT8D2/X/3JHEQCQhI4T
wFKE/f7xaAg6NCZSaxLPXH7l5W7g8DlqOPWhtafciWlacXuhyIng5S3Lu2VhVixKOrnIqKo2/Qf9
7l8V38oEtGNYXEfAjA3jTw+JSLXBLiMReSmJR2UW3yifD8voOx3wr9bTwV8UZ8XQvyzSK3zV775e
vZqu9Q/PzX853E2F3trAIiGRRP5Zet5FHfj8vIi8dokuGjuuKry9MYmJKFvaNUrxnzWtWj9bP+2a
/UuA5LxZ5hv2oh9DT7FuyCuFYOU+6V30ZMhw2jIJ8yGMj/+gxFV/kckrqXPmoJBXQpjyzzpcCmzJ
GnwIvTGJ/Q0kHtij0Ubvmxjvj7Ess2nr5xQMj8XLBsHwFBr+cHR0WW8N/iMD6vOURMO2i9xsi37C
WRvLNCoCDeuaMtowZzWBGiPMKzr1gkEXwYM+ZDSPOcE0Za+aw5CMz9kUF1AlUMUaGYg/P5EbpVnq
RdELGfqDUT9qSVpvv2bigRZx96lnz0jMDZM+te0HBmvpa2m1iZdWOTE6XRTuuCzWLcrKZzsziCxW
Vzuc5ovq51U0sbfQTFjzsrSPcc1lYwKaw1UmQHcq7bUumxQoT89wVenfphSxrmZ6y8zxSyqaM1Nz
lfYUssAlaH0VGuGttzmQ5zx/BPfNqWlmE9E52kHp1g0Y7i+r0Lu9bXp+nNYeWQMMtIsxJtm5Dtf2
XJ0rVZYP6QRD0U44rbKpHb06ij7bISp+qz7+vzXqn6xRAiHD7865zXv7/j+f3AaBVb5nn//51yX6
yan/nv/BFfXbf/q/rijX+LcUhnKEVLblGrpJJT18Nu1//qUp/d9S5zKySGGhuZY2kvccmm74n39J
99/CVWRy2Mq0dUY1PIr/tUXZytJNZzHFcHw51v+LLUosP+T3RS36fdoNaeKDd7Fa61/ZAL/T1Veg
d1qGp+Kk+eKxravi4s89k1jTAjGifoxirI8AjUNKplbfFsYCla+m8KRmNhXL3zpRuMcsVfcTMSL3
BEJ+q4p5OH39zYK4hZQgzHYkF/yUpGJAfr4vNE2eQ4Zb61mUREAyGTgag73tWAefgsS2SMWlUdAW
5fpkZcIzq7x6GMf+e5kmNhw2Mm4hcN4ZdA/PfsyaSRv15mg4Lir4Ibvjub6hEBsfcsdG1Wn7rFiU
XqM67DKfkL3Rs1Cs30mDTaOv7xnMBPfC+rJu5PgiiVZlmTFQ2bWVl3FJ78yw17k7ivwR2ELIAsaF
ybcAuFD1sPdyTHk/c/DiR7dvvW9oj1lsUbk2+v3IoOQUWRoPuvppF8Hw6GRy2M9kHGxicpSXXPO3
QNfRDHWcUU5s9SuZ2TXVLdBbI9QgpzQ2eS96/5gFpYe+QZ3dDmRtGiYZWZdQKnj52HOZ9ObuRCSt
8BuYHyIOz4xj7hZwQU322EG0Wn8leGNXEn7zOYkO+NjQqEd3BtRqAEzvccSvmiTW7wrDtzdflKeo
Ry8fRE1/tlv70Qa+tDcI6KGAF/ldXmDEgpN8HtuJAyoi0b5hm7wgRzqL6XzBl1/BrfZaUN9YvMN4
1XBZxMD9DOID1vx2LCkC+0YUpn8KreDeHfTkkjkEiviwpOBj7ifbaK/IuMetZqJA0AbLukdquyfX
O76ErfaWTnO8bVtVnfzJZe9XvQRZW5xED4CDoenDUKlhbTkAi6Y+cU8jiBpEffRHvRs0nmsIYneN
ZE12g7g1ahzWCLnQkhGmvZpM3tvl8A+t9Z+rDoMOEXseRwJ7B8ui8PhjIeQ2HULneq5Pg01VCa3c
5sbdn+GqF5Rj0aXRu/BgmdFjSxbwASDrd0mg6iYEVMdGAmnH7w6s22/t6//kXXYjJL5t/vMvQxjL
T/xdX8sjkrpYmlqskbbiJPjjI9IY5ZRaVwQnFYTDIU0yEpdY2azTcqBUzORBZ5TBNdkka7ez3zKh
a/d+aZ1q0k8qZdavYNHstV+JbZtm7o10GEaHmR+8DXI427TwuKGH7w6vGyi/OHhSPxmvTRsJEuzU
E2GwFjgAV2RQ23sCWfxt3Firjl3pum/5H0URXtilb6oC6lHb8R8Du+w3wRJPB6txgLxndSvp0Di2
VjffORNJw13mldPkHKoemWJe3olU2nCa0UboogW9UQfjVeqH1vSzHxp11Ub3NWdvkwBeyzl+Crr2
PInQOTk+kWOu3jNcToR5kMK+JJoILtS5CaG3iHQJ+20vWY2CddJgoQTTg1uTW4bTOTFieS4AwNiG
Jm9z7e9DX4QkKQ7kE6t+08al8aSvodLhaMDpfRDB8DCWRuzR7ZBVFpPEJcPxIDQH0ubwK/PNds8M
9lnUNhd3BMuQpK9+06jwSrwol7GjFyd2VmfQPuj4su9Z1gbbaMhJ20pVu2Fl/K7ox4kLne190nWv
DtFSG3zj2P2GalNmKj1AXAxWTskGIWxDcqCamYDG7EQCHMOoAA1inZj9fU5uIxXogYdUeHCY6i0L
YvbHDVmj1TCeR1LQt3BEEep0VefFjlgZov8AK0iaXIzygkyDtRCB3BqZM611zSHwJC5OlJae6zQN
Bhl30/QWaNFlU8ve4jsVqb4nlgWISWDbe8kGeNO2s7a2NACmJWtERG1cI7WlebOO6qfxp1dyFHC8
TPGu7SX+RVq3AlWsylhkGGQFsjpJFVr+lsU9bYaUJ/YCT/xOd7PjP0pm49tYonOEZkmiIBaOFFTm
9Qvmt/ATHOXq1Owtk0YlCej+Cj8zXvpqQqTD1QHe1Xd2Tg0phA3E2ihUS7i37hWuqc6W7yALiJNd
PCDMcNPMgXmjsItZ0V0tlLZq3eeKhcQhVVNMaey/WwoAR6ACyH4i3NMN2wCqHrWOFjslpvUiFwxB
ppIHwLKhjVAyV4Xaq7EvMVjU5PF2bg/Ao9oWJWyNVowPLsgpR+MO4DdAIScm97kc84MmWVyPpfVo
jkLeYZ4sxWweGhN3V2WU5Bshb00i/4n24AVCRLbSzHzP+DXaVnFRnCdssxDOoZaMt1Qib5mS/Fqi
E9z4hq62fh69QGPAcWYTlM2tONnEMUA4J2Rc0UwYo0qsOMVi6gibrFtpfZTvF8vPBGpu3bowubIc
diow6E011tYjIQ21h9oH51F6T03SbHOh0w5EFcvRaVRbtymeg376Icuu9qQZ3GJmsqsWqc5+ke6M
bNz2FXFdTOXJQFxOnmqu30Id2DO54cuoun7pc/XcALtaiXLGfJEDPh2W56GorZOOSBLEF4kq6Uwu
m//kdN8Yl5CaKm6trilKoBExQhe0KF+Qy8BC2ZJ25SFuic5FiDkrTIklBgj3E1yqvJo/s9koqBmy
TQf6QFri1xBlvBfRb1hN+BGhF9mq5WLMff8W2rVHRnREbthChYzC9dcZVyYw1WqQwkyXzXM59u1p
aul1R+T+mQB5Iof6rRiG2NOWTEQcC7XevpVZUW1qVyKGWzIFiYPYJxMzVjUB5oqXK9eQE+sNe96W
Ax40f8jZmj9YiAxIyG2ArozWtR1yB5IYX5yZEfSvsLg6Tn0sGwqqmlm316NagvRd3hN7tA7kXJ/L
CdpUBUAfZXlgo0VsP2GFNdes64iN7DTPByHt18K9IdZTN9edUAgGA/i7AdhNb3bnqdtUPDa4UEuv
WLGhIHcaBqGZPNiTdpLl1JzSgBK2iMJDq8pp7aAeW2h+iDBt9eSnpu3liCFQQDpnBhBoYwwY5Fq8
yYPcuEBOZsc0h+xlQo0FmRsfMhf3XZ4M1m7qnF/DwPUXAmzeSDfST31ufgJxij1SYIBjCVhctgqc
nTXwFVQlPswMKz+mAXGYZhd8JCrJ76uEeTkxgt91X8bH2uzuyZ9hPMJhcq1TyzhFUD+Rp7TiTPdw
SOVoHVodjWvDgAx6JlMuNIRFfsWdEh8aFg9mRjBnavjbQU7kBUoMWey83rW5g29qY3zpZie4OYG6
TGgyDnpqN+dlmcOAueVmdJeHI2nRJGxsJh0jUNVJ4oNRl67zbMJKJMrroIfVBcqDhFM4vHctlD0k
4822X9JKwcoiZ3VbImKE2rn9EOOXSiAl91AQG5Qkm8wNuUFIiCHYS/jdNC5GqVXWwalrCJ8xc8Ec
cslZi4f7r5zOr78NidasQZRFe241bMS5xT6mRuhZJL54lbVESubEiGTBuOI9RkRXz1kugvFA2oF/
z8DN0vW96br+K8k6ZMn0COLbUb/TdUR4M+mr29lyMceyM+6xC2xBdgMdbLBaEAj+PNVvJTuhbbEc
sNFy1HYB+FZ7tvS14lI6iG76ZmZzeDZcv8cyIwgFMhAexk2yQSvCLb7GexKGD23rfhJ+WJwSQxNP
DbqQTlE1pZS01C31h4jhkLuOuJameOLhxF6eRJ8jmETmB9bBTEJewdHO9qTUPDelQPQn22UW7bf7
oUIe3S8ve4Q254oG8iUZunLDUaQzgEEfrq5tpR0Wv6Y0k1+RjpkmDKe9znuV6SebszBEzZlwM5jF
T/bs6PXdas+AfKtxkXERbnigIwoUntwpxqrm5NoDty4UxgLtpn7TOXY9OTMbyQgcQZxCbjwpSN+J
gqxPYKHu57DKH8oa9j6LPLktMkJv0pJ8ekuND5FuNFvBtOVqpmwMEs3GLBDUO3aK5jNmoq0CTxWp
or3hoEHCZBOwGS4Ck68PXa5/FHHMl2shDVgdTKewJSywz05xp+C58R3Wxsw2ryW/Buqzv+gaeuWN
+JL25NUwDLItwo2+Gsg6cuYH1FFRZOF6AtVzKKOZUOsZH3JENbhht9swZDLlIqIfvXD2sRu4RuD1
fnuX1igCy6ElHhxGx8ooIWpmk916DNg/fd9Wa+j5A1+KasoOQnkAHsACgtgEFXXl9693ZYbZ4NYP
4TnRrTtVVuUtrBZ56WiVO8Maf4R0SITfEH0GddhADUPlXcqpZONfvRp0dwupmV1vY5VkbRRi3ee2
fOeR8fBaSFkBNT3BBEm2j/sJ3Wg6hbvZZHS3HP2QEDEcdMsCx0jwmg82bWi5CcfB575lFqciN+eN
k5ft3g+L5Z0+e0rLfvi6aq7oHTtwyNfaPUx6Um3NhNKcFcuDqUUxMon0FGjq59gZ+pHQ3E/EmT9o
cSVL1crxQP4IDBzuNi7ZlI51TDoTRoydgib2NswAqUmJWgdwCbnJcSnzeXtftzg6bL8T6ADR91QW
M7/AOJh9L859Z/wQE1VOINXanKB5dSWuRxY7M9sJPDNOhAm7DyUuBp3aynLBRxYglwF4GkhIQGH6
EvSTHHBhNk3vn623hfF4HXLxwHT7qME8A0aYBzsdYEhqFcWLVUTj2s/Jpp5rx8ROiKsg3Zr3BWBD
byLmYF8g00AJwlZcg78ha+StWcWYn/KDe4V5/AnSS7+mfQDwXlX2Jrc5241uPkTQIfEyBN+rzCXP
oDUeW3dC6lMtNMXBOZs8WVsafAO7fACXeJFTkcfINl7KX7wq0bEqE7HJFihZUB/kLIYdoajmymia
4mCF2X1XxS9+VNhro0dCHtvLVaBsZISCA0Bl1Q+fdJSz1WEhaKRzEpisr63Xgzi9pAOIU/DDJtwd
rSFB2LgUnQ9Ha3De/XF27i3fyHADLjtNw9IvOjX3LqmorQN5awtA0FFTh1ur4vI2s0i+UOU+phMg
PaM+jHl7pQZIzq41YC5t7iZhhkgWk+mmM8gRDpBmvC7mOsyRxfDepP9PL1ZWl6fBIskhU+PJqqR1
EQk4gq9qLjd8VGVxcEl9R99ZNp0DDrZ21VK7bzPdhMA8NeqsY10bYlecvj7MIC1Ro9/5If7fOjZQ
LbfF2nUK3bNzmtrYGD4SgysJ5zVMBGorgpm0hyHvitPA5nBPyldxIQ2UwRfgLWoFhjeqZjBOwXPA
SdGf6kK6a99NCs4pOzxFYxydvv5UiWzj9zD2lWxJfEebjMa7qM5UaK5nCnEXRXr8wHwyv2NjRofG
QbAOYrwDBp/Ds9C9m36c3LhWEhJww3pjdjSPpZHsHNQodxXSrLNPzLex6sVILUpu2olSPznl6B6B
SscQ9fXZP9ZAgYiuahuXEj3+CQ9bApjMswcGoMITUye2RqsFrFPWUYVCWOb+d79rsRSHy5WV22oj
u9iFJ0sb0TvVuJa1oT0NSf5KpdshcJpQpWeoZXlLrlPS4LZQB6Y7kc314oSKECoRzZQwewgACz5o
ZDFjqkzMtQ41GmGyOLmhkd0Ny9BLG81rPwIiI4462EddED0FqESOOGvRl0Z6+MQpPZ+nIvgA2BQ5
j3rlOI9hxZ5PEzkqv8mqCZFtjT238fi+mJJ1RGrXSS9SOpWas3GKN4sC7w0xa8jNzAKKZvfFHimg
cetc/7GnY0fAp8iWwqKHBr7QDhBpD1+/NMTgXRGgAJxq44J1S1y+3iutEAe6YYzhRnkrsQ6vvoaQ
JdTI08woYyN948O3e/LChZuSktXfzf520vOBJDeGJXPSHEU81quIGCrqZSfeMAykDG6gIVbPs1PP
55ppwKXW7AcfJAM0XLGShaZDdlPyXF3a9jOeQ+JRBo4l2HLYtjWDG2+dxfua0mtjRZFzKiy/Bh1x
6CwVXAA6wIXOkrNjxJjnXLC+YzcSJeAiqSkDfiURkV2oCl6pxm2eMC2zxxiT1mvq+YpgEJtz6g8X
VmL+WhpVdNUaTGYpKvCLqcflRoc7sIGRkclVhKyXzLYHUjbdcyJl7aUc6NxtYRyEs/jMM1WemiEl
hSqiTUp7oe19SLh5rAj1GlufsesUrga2yKevD7Iw2v08DI9WbzinfonPIFax874KEBLvjnNQZ5um
GVFfCqCx8ywOrHsD8t/1dLM44PdUKWYWC6L4hs9S5Q+jU52GXDPh/Bbvgck2L2I2vjW4Q+1U62JM
DLyGoQfgPNM9aBazH0A+Du/uPtpJ06pYCF0xoDXAJqrnugR+JAb1nGcXA9UvOrA4uGa5EBdLw6g5
ao7HLcNA1s8JWiWNewNzH1PvuvedgzVbQU45qxlcrhuZp6ou7+rQKk5j1XwzS8CSrhouX+vkL8cp
GO2jtIonP4OLvTSSRZPRN3a4RFwGOk1Dc6tlBcrINkeHyK/fkEOzKuziPWrmzwL34E41rxrIwxkM
1cE0o4sf6NVuwi0CCXqc13Fsz/u5AAU+pR0BW8Xxyyz7BZcwx/5Qarp5LrT+vs3D6GIF+bcw0gYq
T/VuLS1elq5h34qnMe+xO0UkOzLVqG1/AxV/PuanxhqYKcT06rIymDf5vGmzBUwuGWd3rGp2HDRo
yTnGoVq1GKkj1vcOaUh7+jhj56KL3wCi3nZUys8xwj5klOHKLkydiCcktE2Zs84vC0Cby+tP6TZh
USJAyZblq9a3+R5eDK1Q2sc7BOvUzeYLwpL2bsrSa88U9Kwcl+4+MM5zynoB2qTclmljXqbc3ZFX
JfeE6EiaCgaZdWIxM8GliwgBGxr3yjt2v0MCkonnkQSQWh9vTc6FrtUlbgC73UAT/TUYdnVpOJma
ziVol0knLgaUe6E+WMcMcI50s9hjlkQExMBBWHcOR6VJuFmd1xvNyvGCuJBme59BZRmZT/ZAOzOW
Tr6JNcjgQedUa5AAuG7CPW3CgDUeMZuVxLUXTTy4qUBPrfpj4+c8CwFTTCqd6Lg1BVHBQ29+cxN9
vtbSfiCXq2aeF7xYIWzdFDAu4Camey1CahhG/keC/YB+mHuWntUeYYjYN61qXPk5Y64Vw3b417HD
fddmvOQyGf7l5KI6a2mgPZIevrNJN/ptmNL51TfWHg/lmPTbuU97D+UaSYqLR8nO42P2gtNRHqCi
DyuzprSSdvFh1tFxmvBKdybdRa4R32BVLaT2EH4b4tdlCopcNPCRpRXiNhHkjW+KTFSqGbS5zbxy
bMY2tmS+w/y9g1RBlm5XDvlWs9+SARF1U3DuoI7O76FL74LSOlJ5yR1Rgf1W77MBvzmjoFjIfIs+
HSnce9j2w5tqraeCk2POWUTF/sWEHwAvJtjgmsBkS7QZbaYov7vGgLlQ5cM2Bze16XtSAyLjqS2F
OgSyjU5jh2LDH2b7yPv028g4K2IK+jW5N3lfO7KqrmYbPTQ2jbaaWUW0tLmqMMJ1GPnqhTSja53M
9A4+HIG+HrRTVwCY/ZpIdCZnuBNTbbkxMkEjJcV3YP8FdzSOGttz9BhhAFarsztDlcGTHXm9NMm1
7Cn8OL6YcdnhI/IaIhoqE6O7T7qAbXbhYzNBlR4GorQsUZLftHxAHHxBit9ikKRoCY3x3ikabadS
1OYGbx14xTjIXb/FSyyamMftVqcYpMUyE8DypezkYPFXTRnZWS0fclt7sYvCWbVYL9YCRsu1qNSu
Czmq2xZ1uSBYqTF/wfQzvdzp34CquEwzJN1T5czboSW5O20C58SY9OYPMj+OxHWeG3RA+lQGxzm2
33QtqPZFUcZMD0b/vhmiV+7/P4qqVY8AWZEY43/cSCpKL5mJ52Nqkz6hEiBAKSZINc6X8ZEy9iV7
U4KHeKC105uv4dz+TBqab6oicTRiO9hIvMz7MekGorPyVeZ2BHu1ouE+bmdbWU/VJh6L7GnWs2Nl
uNmh1fDztWPH/tdnxQpC3nqmBPJ6fDTboe9BSqe6f4m7mvmMER35zua6U+781CyJXLFibYBHzEPd
5N7aOHury2EXurrxVMmPxtXR6gWOfpvj6qyGKN1VRpQh1DCLtRyYgplz+2xbub8z65JhhxjMkzCK
Z93l7azMmY1mB7E3GOdvKRDirWl9M+FycEsdSta1GfT0YcRMPVGgqD7bZywDjzrCm5i5pmlA8yha
1pFsac+zkrfA5qkmXW98RXL6y09m2kGmbme3H3c6R+m3vDQegpjZTZKXpIsN3Fh4ibR9VEbNDXQ9
JYp15uoQlzhCeOz7LSTjnKp2jkDypgu5BVD8wxgoiNm9HuyQZxPmMiJsjePwm9ZOOGhRHm5EmqKj
bEzt2KdOzTCOU1K1VJh2DnR69Kvye4mOEtLdTKL18q/cM9mL6mvGmPnZ1grgzSwf1+VMPyGXoE9z
uusymrS4K/aVNd3Az/QHVOPGpUctGdvTcOM6jPZc6qCvcCAAIe2e/fC90iZESsKXCAoZmtATIbdn
wnqR1sScWlHLdyTbrhyYAa9W8TGFQcyurWAITh4fZ0QVnoIurLj3Z+NpBIkNvcG9p31jCMsKcK4n
zLPZLC+53YJD8mPE6rHG1ejozmasiT1BlsTKBuFQNMcUJFXd3A1ZZp518Yukv9/W2klMha+S7slv
o/rRHV7R295s3PJkUTkzITDuzz5tmX5H5DiiXWofR+ycJ4Y5N22aP4Yubx8Cc8sAX20sWSEAn6ER
9yL+hUuJVN3KfM8N/ckObIUiUiW7zSgRPE5KI/QhmIJ1O5p3kIF2LXLXfRQHd7HVPUoDPjLNxxa/
N7J+3ua2rX34QSM3oSYSVsK0EpVFT641l5beluey2QnNQ2jnHMeGyyfUxYn+hjguDbtIgY/NzbNm
D3+o9vt7J4lbJAAwDqY++xC6CNg9rJdVii3mYSdyd9yITH9rNUpzlu/ueownLvqoZ32gpRkz8Q5Z
IIrctHzTyohsZ3bkO5ms49JSK3uoznoGpDQMbXX5+lMQaOcEzvMBgkJHZHBq9h76jm9D4GLkYEpg
mQs8vwoDVvt8+PrT1wdtbvRjb2hePtbBNcgzZGZt+FGZJj7aJq3Ca+kPh6boJwQqy+e65XNDA8a/
ldwn2LaiI7RtgQPFIfRzCRm4fn1A0xbsOvQ4v33Onyexq1s2JI4c46seuPGV0n8+BEF2wwwfX//3
819/EjrQm7mviVdwdpCfGKd0pRsfLbs4E5pHh1ZUn9zIOWIrZ1pqyGTdEhO8iftR3/H9nXXQdwij
GQhvKnjAzFgS/Yhd9M2Y4AzB66rWOtryXkuW1OK82BhzVW/Fwggkw27ewinGy4WW7jFhNHkmfXgj
dPVg23NANEUUewYngt8y72MWf8t4Ztcah2DjptcoZ0Jm+vbbQOe1KovoGYjmr3yIXkyEfHT+R+bJ
LUuJiea5YpTTTiay5Yjxey1PYmS1kpktVrH26BQZ6+nhI8+/23b/Llj+dUEtvKHaGwL3Zeq8psJi
rRY2uzqwz2piWExvR9Vmd2TO58FDwx41sQhACVQVr2cmZyuSPhpHofjDBTBpCsewFa6LRH8Hc9Ws
wrdO/HDYF9FJSRyKI7m8FZF2og8Ar8UJwHPCf2QPYinvUgiosZWhMzHEauw9KYvxTtb4RqT9fRbp
cXJcbH0iQ1LhOvepnbLiLeurNfc72laUmFBamK1JP2MdTX6q75fhYv5rtqHV3fuMxAn087HIpt1V
80aU3a+mVTroVqgPYopG/GLM8dr0TEZXvWgYvue4TvQpbzh2K4K1cd9EswXBhu+pp0tX2HiJRgxZ
XvxIewvIlwUvpJ9Jg9J8G9LRlsdhbUyRjCtngk3zIxnJKEfNuxTS5GQpYYv1oBLGNju2VtTDGUh+
oyPFnX0eTY75MQ8+7AS5hLZbj6rEfj1HH8Q+2s5yXdR6uAaNQ6J86fycoYpip0jSfegibS/BNmb+
PbvjCtUzMUZ6MlY7u/ZPhgm6rwvUtpHutEZ+M+Ent55c1kTKaRnxYEgle8H6VAmoUYetaUOwXNSY
2Fk6RKPg57wsMKeN6ed7ghzb9TQ0xVbv2iNf/Tj0WLdg656MmODaJm9q+i75GGIzXkIm9W0Z94xA
QSqNVv1qFMl+tIZozb3j03J0j7J9ZyRkOg5tcuCEZxgf7hDN8gqQS/1/2Duz5baRLYt+EW5gSgyv
JMABpEhqsGzpBWGXbcxTYsbX9wKrb3eVfKMc/d7hCIYkV5kUCWTmOWfvtf1iaRCJimZXLGLnIFrd
G4r96NojE4UIl9UA+jMaotqnzsTQaNx6SffRDEvPgHjpq6JDeJX8sFcoTAt1imElmM8p9Xq3jbwu
VDGx23Kvi/KKO3JrWJPFlL5wdl2mvjOUfON9TeqrMSlc4EiftxUENF/tGND3is/Umj2moo1StwTi
RHhlKoXPJ0QS4fchUQZ61h7jrj1QcxJjHwmGMDVN+2zQIeWRYq9giBnn9NaCFmX/E9q2JjbHo4PG
hqOv3Fqjlc+WzrG5HXYlGdP+kFTMDc3WK1vYi0uBMAnQpxwjyYCeeIx6YquI7OYM3gp0AOQ6XNhE
kWCOaCzNQ1PnJ8ib/NSptyCkHysnNbchFIftouDfSBjrzL1ishAS5mmV9LdczbgwDsXKpy04aVBj
b0ZX/dblRDGToU2otswZCONFU+rvCH6NbVHTtF/gxRMO8Kly9UNe0EuRgCg9Bu7P+JDKDbicyvyj
iHKmK/NXlE1fM1a0jU1kPeGm0xGkgrUbQ/W9mWn50MHYEFb5Cr8s3tgvRa9he0BQD7/pYNvdQ1Uw
qg0tGnGgYTErVZ5Yz5vmKLpjYg04STnEq86Y7Yf6XSJ52Y4dpKVmaZ/nMSHEp0RJWQFrFAkfqqVa
O7PNjhR2n9M0+6bFgCQEi3EpZ99NxnivOu7LPJ1IsXvTWYk8mCYTmBbzSaVdHzs0l02HyjfJvuAu
iWFY6X/UVfS6UhpTF8tVmk0c1KvlvXCLH/bQ1iTSArN1jlEt3wqL1HiQT4walnMlgdXQHKIZISev
LzqxG5ThprVAVVIlTMC6qN+KMO28nHwjio8KWp/1HXXAe1QN49HqnJ/D4v6Ac6D5Ta7sRumov7EU
3bXvfxen2bbBn7vtycBZ9HdxWlMVBhkTNUFjGSbM2flcWzU2CPJut/FICIQOa4O2hE6wTB/6WY4N
L1MeMgp9D5tw4ptAIhBLWvE+4nT0z9o57QPjXyfqwBYCXa+FyNc23Q8QbDNcYjtmlhDgUTOOcm1/
WW5CcmBs+rTo6efn7oNrEBVMRwvGA8HLuyXZFhaDWUXjXDYuISVKoZ1JGFH3+vz0mxe4+vQ+vnuW
zcvDXcBSqH6Q9g2g+vrWjcLApMyLMNVwmigRui8JgE5eOECbcQI0xsTxjirNLbKEjOryzy/jF40x
b5OtqthDERuDJv/wGWpYCZUI6WGAmoYhxZIBlyQwrhDvlcWhM18/zBoGZljl+W/kjes//fc3ACua
wyfjGKqGWPqD2rKJXLtGHQxpYR1Jt4wL0yRxfDHi4VnWVPSIRBUUMrDT/vl31tfP/sMza4L1kytX
tUzx0QunOVVakeEiGEElzRXZV9CNiueGrXboomQ/j8BTtHZ6KRfnJ6xcSfjyDTM/p70C++Bq3Sum
nJQy7AdnWU7g9Zf+lKdyeBCi+lpYHOLROvxOnvrRVcYlzTvlqI6tGyaXzEd56lzQ8nE5GcOTlfRX
lCUYVwVBxdDBywxzuBnalkmBPCDQMyF1bEN9yeHCMkIPm2HeoUpMR706Q3c82QoEUtm38wGb1GPd
1d2pB2TQS/R7tqHsmRsjIl++F6MDD7hNGTgwmtgUCC7OGNjRytnWllZ0inqCpFBG0+Sp6drLP39S
v16djrAoyBzVtnWGjB9Mi1VpNirvtBX09I03LTfwRjUavxn6L63BSTCRNIA1O/0srUzd/fNz/yq9
5bltTbjUJEJHEvz31S0P9RH1e2sFGuylcpnaHSJN3Ch26Nlr2/Sfn+3X5coRtqs5QljYjX7xYFmd
oTeoJa0g0ZUfY1V/kjiu7t39TCtgZYU//vn59HV5+XAPQA01VDxRXFb0BP7+62VN0dD5qESQhaHt
J0oKslbutdYsCUVbmx3riCAh5nIbKU91LUtkXga7beXQBFzHow0E6aMR1U930WhRu+m2NKiqRqxH
lSCMiAVr6SJxjdom4Azt/mb50H9dQB1LsHzxhpkGX334gIChhTOZhmYQp4oNMZ72fdrKm9Y7UTDZ
7nTQNOWLwSDMcnm5CKp60pwnemyrHHF0UIjUYHzCPtnk5uwyzrAewG6/6kkdvSzlp1A0y/6f3/T/
cDm7OsEhGm87+/3H99zVYUUstdADWg00+AXTDuGQgoUC8KiFFSmna0YFrfCoUE///NTaf1jzuJJt
y6ABTVbHx/3QpnnLcxd6cEeWNuUybzQH5c4A7UIzmOaHcpgftM4hzjPtmHWtmlo5qdMGjd/wm6v9
o197XcowyJgO2UEC06Gxvtq/WFsGNQEd6FpaQIIs69WqHlpWzc+N6y/eL/UnqnJuOM6Hiq1Uv7mz
70a4v1/7Li4dgaDOZmDz67KykjLVMlaDWlXf6AnWKEeM+Ytw9oWRPy0JI2hDkHBVhOsIR01BDuer
4z+23u0EUkeuaN+kZh+WvhLXwQjo3MMJkbUnlxXyAXVplzC4vE6mdgMdT8BnaAaR22sneCZDIARe
en1Q950orQ3GwoXCv9MuURL5Bn2WDYYRsSvgvaG5teCnV7nrpWbxNBjdoW/c8sRQYvWRipkA9JAV
jKx7VLPQ8vCfxWDj8pZjuis19jKtfE/V6Alsc7uDiGAeRy08RLAQuFC8xI6mc5Tq1n5cDaZRrUB3
Gub3aTQOChjfUSmyJ7liRjnUntthXJiLuQw7WyqqtFeJInUGh1j6/LmLslvfxhrVWan95nL5Dxs2
HmlKVnJ3dAqI+2L2l8ulhIOWzEoogmg0ndOSiT1Kg29p3DqPQ6eenAgZRjajGYDnjpdddCto/aWf
yEpWF8lwmSZr1KAr1vt8D+WWPgFaRoYlaw57Iz6BtIDT0S/6b164+PWOJySLVRY7q+sYzkdLZpQP
yFY4AwZ3mahAY7Io888+isS3opDvjjIHJKnbD9myhFifcmbSZX/rXBJsqR60FyQ0gDIZ5KF8OIfA
n+k+G6gH5QSfXDGOWYTx0kpfI6ZV/sCUb4/ZGctRzayhZayluV+MFMrRRlMKEzIZk3wLmXqgTfXt
frLqqPvPJByXJgujO+l+rif0kJktg6k2HieFWUgu/5D4R0/elJMlAey1PzR08OQ4g2x7d4waU0pB
BiE6LH4/TvcG7/C1CCcIz7jBDlWHzkvo49tvlrQPflcWEWALAnccCyo38d27+5erQm3aeBkctrDc
Obg0ey6t3TU+cjb8Re7qdu/wbWqrajSrzApaF1m9U4woInNJiZHZb1Z37ZctlYyvdX3FQsTaZn58
PU3SMriU8wIOXYxHu0VSYdv+VKnykph0ErrHrCurrV2jewQztYsXlOqlzeANOnN77hMt/s1J99dV
n5eEq8nA2e2yW348QDmLjiab5mGgx4mBzBSWIf2KkNgCiAoa7RkdeZ1tqfMD/f75aOV47NVBPwHa
MH6TSqT9ct5fXwtaY0011sOr+LDmF7hzAPiqcyAibWXxiPLYds0+YQwIoIYPLdR1pK/MPb3OUjTP
7nltylhfoyyHZNYUN+b6If9Pb3oN1S7FZJKelml5/8119evuZHGgWIsSzE0UCB9LM8i5yWTV9hgo
EjIl3kn1WETqGXUsnErGjgcasAAV0fxfw9A9KO6+qbi13aSIz0ryZCzANUZbfIojKY9gDHvS3Z3i
nM/jQ7ybEPo+1c1UrObxC+Df+pkVojgxscRwNNa+3rMMV1lbe7OZSX+p3LewJE18Qf5JgFG4U9Su
QGdVl64XlwjCRWrSXFyF1XETwn5wBMpCq90bKPXN1hZH0RiAkOfC9ju9aYneiKqTiGlto0zbAb+1
930Le3XQ7JIkU5aVnlPqbqnKxCNgYL5yT5d0JceA3miIvJH4jQrI3mkyGAvfH+pu7nbDXJn7ewFS
MdBD/Wp05wW3JO6Q0rouAAq9wS96W/+kzRzn0yz6BCbiLW8pcaMk9xWz0444OH9KFT3IYCzExpfy
IYphylp9717vi2hK0/CkOsPz3PRvarXgjVD8EaXVOdGUp1YHyx9NaClsM3qI6s8M/FM8B6R/W1Cm
7pV0EsqfU4mCPXXJdqrZCbblEmkXLU/Y44rw0Jpi+s2Z49eLX2hU+viNXWHAYVmrjb+sVUmJQwY1
VxskmUG1BnpuPUPXo+/gAd5BRGcuMv/f736hcdubNsmO3LAfz5tdpOrdMMUycDKAIcR+P+T94J5S
pcyhH1qJtzjGvuuAjKyqrAIzz596BdFbzvmfbyr9Q4EDjYCjls5OiBlMqL/cUyXWD62RwmQ0rbw0
tlOeuYnYggUNW2S/e+wb5tGKwwfF7Gdv9Wss2PSP8Bfd1zRTdrEcGZU540OSlN84iNA41gk9QOg4
KQVnJ5dR/hI/Goz/vAplNgFgoKqy1q+mSf/dSk+A49/LJ5PfxTIsy+B3AbnACfbvn6eZM6k0EW0H
8dQknqPEWrAUQg0KCGTF5v49lkUtuH+Vlfm2refkONrhEqTkH9D6Xr90QiRPm9wp8t1sKK/AqZfg
/pBwikfiPnHwlAJqET8XZGIxfao4GTTdEugkNDdN14GBQoreq43hZRkGims/A8pYGKaklhEkIgXY
EtfT/3ypokxRQICRClEZQRo7sy+s9mfhzgoEyGVif2/7LdlboQCGWMWEEgzIlnKjOJgiO6QkUgdD
aoZBjlw7dGp+7QmEf7d+OWMWYiARlOvD/SsXNDvozFLlEXcyh1VDfSxFh1lGps9gi3FLh6SfUYvm
h8ky97qjIrOZ4uemZ9NiFUMx17wUXYHQmBRfRlbL3o4/xUUk9naDnY1ZAnpxxUo2uoxf7s7MP+1X
6AWx3BFyICb8QP3MWKbOzeYGylyDoxIaBQxFExRfJ0k4MrBpgbaoIkBiYFEntCQ6w42nVBu0lzLu
vRYtiz+FGaOCnAGrNpvy5OIJIkCab+fCcc52QUTMKKD4m6B41nV0HuubmcJpqyPIfrnZxYcOo9j9
VTIDfyiZvR9B0CVb1S7Fcwed0nMzrgbKFybzSIQ8i9Sas2JU/TlF/ERxUSO514HUyI5eU1cOtzBs
1Jc0Ut19hHZYmm74jOd/mzXcQ6rSGOxLba14Mfgd1H7mQwTT9tqkCGYrOMhbSCvW8W7XYdtSNtHI
6EqRA2IKYsAw6WGXx6114BqMAIzFiFcNpdzHk6ReaCmnXRFVu7b9A+/sAfaz9jKaEMKzJlLwgNKS
nytREE2prWoncRYZyjPoffEeVGS6x7lF5EZH/eQ2sMSy0HpBMKb7KeqafVXgh8yA4XdOojD/iV7p
EV2xWtGG0syDk8faUS/MQ0Sxj0Z90X1A1cGcjFtGH1nZaF/KQryaZfHFaSOEpX2MrxRX/FHv5U4h
ee1gRBpWPrCtlorFv45x9clB/4xwlrNzmZv+KE1C72N/5EnTXk43Xuams7DH/9mhVDNkh46ENIpK
HSPZ092YOq+y3KlxX3T0XQxh6GUKjn7ncuqvlQYUqVTIiHBG5FWkIn5GCdvsB4fL6O4uDlHY3kz4
21slsZI/ZPxVjRZr77Zavh9j9H2zmkNcB42NrZVyHZcB1+uiPy4oY15GNOKA8vMYcRLf5k3/gJFH
Y7VVLXQjdBfsHrDxAjb/lkhO/cYAsYtciPTQNurZFUp5MAZ8z/Co0Oxh+PNNwgBwYYfGE3oBnn6R
8DZz21MBZqbkNWxNy8k3KTvv1skYeVZHc7bqZ8gM0baWTc/wxMy3xsKEtcxX/RHWW1JXSEPDcoqA
ID+YUeUiGorWrXeOENuqSCBlfKZZEsN5ZBVqVW4I8umVnTSy1uuAIXgDA6wHS4cXDDfw5EL8feBS
GHgBBgo9nAWncT9nPwhEik5o++qzmiSrMgXDSY6w8uwSmKiN3ZlWb+7TgHS3jZ0aOxLJ7G2uVNHR
GVpOmVbUvHCu3VZOaT5yYsKy4rYPZddrF9dQUjwRTxh3ig1mKNaYtoWKPHQuDRVzGk/8/jF4HCBb
qjPdUlHONxRUMVcAXOjRbnbCjJ2bErXateZmaihntxFizCDBB782cMdgaJRzCnMwjBiS9eqXqp7o
yZXjS6a7ITvlPHtdHV0REDvPWfYHGwMT1tZwQP5S9VBJNpGObRMxr7nvMFkM4YAQ6uZOWktmjNB2
ajPDDY/LPJjy6FRMARAgG2tJ9xWGjdwnhRFtozqD0Y0s6VRVzhNsVwjA7te4j44uPpkgcxHBzYjf
dwlj7Y2VayAR5bCypj/1rbGdcFudEtTkh2GoA6aM6UkRbHHSFSEekBpdo21yrKxZUp6ULNrVUMMJ
vHWvVUeo1CRVuQ+z9NEsafV1NTd+VZemp6h40noU5ke49+oxmotPbPksVGhUebfXWCS37TEkoW/b
ciZ2sSBNg5czDN5HPUlqcLru09S0RkVkOu2pRjqdbAC2Kg1pvnSvLm5q/Mwiy5sN4lzQBeCSFpPw
E1RTZcS8G+FsdZoLjstN6Fml+R42s76BhqDvOkdwbs6zK6p7PoaURKIW0gMT4BHnl7KPcowCuMWW
CyNJGm0wkzxSRd1djG3ZxxVT7MOlwSvhwk6V6oPeq8aFsgWtGnya6ygNnPzIWtEmQd4n97LaT530
CGRwzgjoer8SVbxDuqWSEsdb3+UkFzTZdBRGg+d8/acZCidbbaW1IN0BlWZPz3eim80S6rAGPTd6
lIKM6yfEEzdTGOK5YaksCKK5LXNV7sehG7eLtDCcDBkWn7B3iFRUNZ93ErKtLfBSEmmAZSQ5A7FD
lbdAFlTdVyu7EPZjv1nwNlpglfi1KnOTTuPwjEpte9f+VlnCmCUWXwvbQlWY5vHRVTq/CRXzoSjN
2ZeDvFFSfteT5uAAuTxqqmdylKIwmr4j58B9WLSPcL0Ifqg0cTB7MKlZdNHpcV/1diaMpg69PMrP
equ6B10W6nYxkNrCqiTgLRq1PUc0v08W69BintjYtC7pxVF1xAQ+WTNthq4dAOqp1rHIGkByjfl8
H8v0nZEdLUWSm5aW74aKgqMbrDNxgidzFVtPkQHMJjtXqSmPetYzTg4jjNZDZyLMG6eDwbNoRT2e
oGvtkyjWzmKwTouTf2+61L2EyIIMGjz7bpG3ZjIyfo1wJq926YNEC714OZWzW1/QlyEpNmvlyOQZ
yIsq4fXxdiRAGmgFQRCY06eK8NAHgX1CmzXn3EjLc0g2gts3fr07y+EubZymiH25tGdi/BwSUiHI
uB05yuswpKsNZdMPmdc0muZNSFv9CSwvBw5X95nno2lVRyI+69hzCu2xpjuS9n+oYtcgRjBlSH4g
mpJNHMIcFCqGe7PEem/VWN/H1cKIQxSfsDQY1MXfkBZPh7ozbihaS29OZY0IoA8Dijx08lijt1rj
SLDBfb1PdPE1CQ3jQSztalRKj7qafwmn0dwxD9U2cYFVwsbrk6hld5K29ezm9TYzUyUI11RRq6IC
zerxuTRa9dSbkccQdd52s1nSLG4PGrZfnaP5E729l2LW1VO+oFcZw+wIBVYw3h4GH0JZfEFOshsX
7M0ASuyz1ncYT8YhCeg/amTxsfrSFiwomMXNUpJXlnEZjDSProQGcwNa1dFwYhaQLrv0i3CvtE6s
BAFlwkQQgSVjv6Yd3un+1Y/W4x1wEmX2dLufQxFN73LXiM+c9w2WcSTdStNJX+HOBxS3gKy2IzSF
PRfnQvqe2fVHRB6tFxnO8Ki441GdIvWh65UWJbyAMiQsEvli+5qqptwrBYlQ4YLwDmYBQpU2+WYP
2XKcxh7Hqls8SS1jQyuUZxVI2z41WpflHpjkIkbM4El4dKemfipJ7DM08hfZOaNDWPNc05B9Hoz2
uSkIsdbG8IluEXqoOtOvAyZr2kMAZua0RcyXOcWhzaha8DZhzRuWU9Kqy1XvAQ+QG6a8z0Z+xYnU
W4r9M4yhI6Ot+ko9rHhS786JZDraLHRBu0w7yqzkfGNybeSrqQoHWFvjPBqsdjwb+EMPVuN8gw6g
4xw7NR1TsiWciyCrmto3hWtg3IDu9KcIuAVOgHiUcSrmog0szjGA4/OpEbofuzUZV/DSj0nsTIwC
+kfHKOyvIzeYu2AL6vO2DCLEkU/1GkDIanJMIgf78dSnGNTDdc+g1JqKOEjNL1ajcB4sWyTJdVtr
XodkLWjrJjnGxXyLmqXameYSfrFi1DaTtRmrdLhFAzkiIm2Ni72wK0uk33MS67fQMK+uAGunjUZ+
JqcdakfuvsBgPSXI+x76xqR/MctH0dbt4zCgiBzqBR469cP9uh3RhG9HCcOl7VH+9rYxPU2j1C5p
b7iv7D6uL2b08Bh9dnMNkGBAH+tJu5eeO87HRaHOo8J+Nd3RPCmFisFS1cs9n8xnQhgFM7oV25kC
/HdRh5ayiB5XpEwN6XYzZ5MJoMmYnosOaMGYDYT+YOymbeg8585buAgAKJr7PIJf+ZMrwm0tt+1C
RNB9XNDr2J642jAvViFjxBJwS2uuiNJMbmicobkqp2OhduyT0gRRM4CtXjNtq57zQN6QWeXk2bJ3
V0Auaa/mma1mhg+hI0Cqy5+0MlyfqQpAW1kQXqVPBDVouCLCSRi7FJHeA/ktO8Q82alg2HTs7O6s
T3ETTAxZHCFv/HOIf9MZCXOW1fvORaoxqZ2yl/Pc7atQfS6ZAZxmGtL39tbSxn+UAzNcF+frpujD
9IzFmqVZt14Ywb+M5XyRCq4ukxPcXLYpjke4zkobo1CXeD21PVEJLYk3MBHaVIAFxoPTtHnrh6ur
Cat+e62bod2XkYvPSnNIk+iGPf5qZ6fT/PKSvv2qd70BkmxYmCag3NkM0bqGlbPySUW+HAkqA2tW
vdzRLwzLprdcYEGZd0WeWxxtyaYIR+TtUU1SmFm2l7HrsgDuclB0eXVyiL2IugZMbjTh6DCZglUG
87A7IqlDP+sj2yIWLSPlhBbUBSbOrhStfDRSDpJhKr/NsTtz1EaXReoshMsC76fO3MVKJqKUGTCc
hqgzgiIRNMwqAWm/cpKzKEjtWqKHqYnHHSYAdyMZlSABB3NiMWQVMe9hCTx6S98Cu9k0HntbWock
nC4RgsvDpOs/bTmLh0J1zrODL6I18aQ0czoeYmSZnqoY7yaKY9+ioqBoGpbtwPt3sOXr6LA06Abb
ej+OT3cQFGcjlRvf3WiQ2e6YCaTm2iWck83QxPJBEf0LIVuAejoJ6dOxiK9qiMEaIi0nUWoXjtV0
HsUUONQQQQ0CrEdZ56P4zaBqWfJkp/pVG532ifqcy3M1yBbJZXCKwMlc84ov91T1+YTo1oxu9O/X
MN/Gt6NI9TobWeWsxM1ZNjWRpLK5agTKfe53aMo3tRrJa4sQHVDq1h6WljwGcYqGmE8ePMQuFNX7
KPkP79ZDMcJWnfrymmEV8rQI9WWDq2KTOd1r0xsvAzZkbEYzsBNza6chmDAYRFtW/m+FEuNBy/Xm
YeQ5YXKLV6Vy3zmrbBrTyffYajnm0tTY57LEQJOnD00LP32tMmU5/9kozWvLOJaAl1uN0esi2LvU
tWtJNOil0WMOvH3+HBo/NGBc2MNJn3UWcSCRTv/shF+hKH6LJjwzpj2GfqyTtZVrlP2Tbjg+NkvN
C9su2uFsO0S4Y7LFaH1zgB0Tu/EDzsHvEKaxbtAY2FhaI8hYwxGEYBq3mv6SGbTENK23vi9kWL4r
ixE9VHFJteNoLy6Z5W1kvRmDGK56kh+lauentCmeIknhZRom3JdweiTbXUGBpZCIS7DFtk1q55h0
+qnto9lvR0N8HbRE+MosjlZWGldq0TOXfGW10xE1iu4pxP1s7ie4itVVS5heJKiO+ZVcL7eAMNpD
iaaki/aLav+MNfpRuDIxevfIAsaZe5Xkpm1sU79WI8uO2xpfWq71TRzN3dFYhglnlVL6rjr7LBPJ
LunGkz4zAh205vInCHIVkAF/mrw0VA0MDnQlptTMPVvQeQ9JMhyGHp1xWWFnIYlGLdJnl4hMyDoI
B1H77p2GlGH0b/XWUEJi2ZPQwjCTPuAaI0wvXErQO1iElmX6YVvA+RY1dekITvHqFVwX9PZ7nSby
AEsE6/mwfFP2cHlw/LiXUe/HwBr1cTsZ8eDd8V1QBWAnTcj2I72rg1GnWXsXTTIozgKL5uUmEwBd
RDTtTVvShaWsc8q63Zsjx243p5xiC7IG9LwlxvJNN2S+HlVlMHTZ176zkgeO8s1GWgZ7F+emY1x1
j2PnGkejtdlSZvXeNKWTt/5MlfNZK7TIM0Q57KJxeBtN2e3GLi8JGyNtEI679F1npNCbVotKNyK0
iVv1cN/x+w6SRFUNO0m11Rj4wrgmsaECtZvyYvxitfoxMXE92+oFE60qJsKriORjiQAvhlUDuOl0
Q+Jpb2zJpFSV/tTrJBWyyBLp2Z4WVX1cnEy7jBJACPmFOLbHkXuHQtRZi528C7/JEWqCI3uu5gbI
hiPaaqO6YxqYoL+2i2Pt83WYqOLNo4wakdNXzZ75iXGssQdtFogZh3DBWKWFzTt/h/lF7/0uSbRz
OzYXfZysozJjAKeXfnOD6rqF2GLRLSIhdcTpckwztfVarSbx0mqf61xvn3KZmsfC7GglKsVNXqxR
mI8ii87Sqf5Qndzx68Fs9g7iBBoVTr+j46u9NGxVx5KpRyWrWy5guY0Jbr6QDQGD+RFJ8/yU5OAt
SIVb9RvJQ/qUNwQ2WX2ueSwfN9uawQWMTbTVU5boJZ6tMyfRYb7SQ/YMCcMjhXb6iGaVIV1jzQQd
ji13YzZfDVxuGIdJ78MHaTwqDoutqbfOIQQyQy4ojkZqZcEoYr1yG6gwWH37PfBTAF2ijBiEt+a2
YsvFhz2S+DTpNlHGPfuaotOudhPrbZy/OzHuLIVgsEtKzPdFBVAfuuV7L2iazPlLW+j6J31YcJui
fwTrUZ90MXyn5o89TFMFM4slvrJbeSYxbOcWUMnOwLW9oa0NUyEyn6QQ/sLC+VyxGM2xEwgOTQQC
md9qwgJf0Rt8cbSacBdX/hD0O6Psk1M6xrnv1fjBZEHW0JSd9Z7xgUO75SDK5Qdw5xhrAxF2qLjN
1zB8oyJ6KegYPVURdOskzq5dn6tMMpJ5t8QxBtMxISMgAs9a0k5X0nB+lrXK7dPNAo930xOZORKh
ttCTiq2ofcTj9apzBHow6rOiJ+peIwGEVJ4465kGNa+Z6Ftix2Xz5qxWhHCsp2vTVOrjqJVf8NPV
t7lqf5Y9NDJ9TPN9Nir252XWV0LdolyqGe9HNi7mTqf0OrS9m3KAUtpLNN16KEjV3s5Dz7DTNaUm
w9U+hqxVJDBlGJOa7CxRTwdhstAAJG9qwSKDnweZLDl6Jo0ul1DlWC+fx3T6HFbKtItB6J4JbDwZ
a2vEmoeB0zbFXFHJ+YKObr7oLGWeMk10dfv5U9ZH5m2Y+Yc3Ji+taUZOu3nHELpvhucYy+bBGlRu
jvXbuQ77Z9U9mlauXnNSyyu70j5F8ejbulq8SaYr+xxMxU5WWvfJboojB39vsHC7b/wQrzLXI4Qa
UJHKV62e30agJ6+xiw3ccR2fpFmRd9m5WJCRuYU42h30Kap4x+pOZPoCH+a5cYAQ+8BIOsXvAL6u
t/z9E39+/LgNG1L4thl/2K99tJZ7uFUnAoFuzkv+2fpON1ivNyR0jASclZBcGBt5HSeIxEu2wNiF
77IKQweYD+CN5Xl0rsn4jI69hlUsPVSze9Pz/Yt/ebvgLNt8JVJgS4qVP/n6TgTNMbklt+HV+WL8
BHvDqbe2AAvSztniEeXb9Knp/F4w+vCzYud8mxhXHdRjfppv401/ad9AuzOMzPBEkeMhtzSuQ/Le
KxJAd/24p5ePexUlCA4S9RLPxUzWYPwS9/WuBYiGW4pBZV879QEQ4rAP097Eii9dEh1m5eiM5QXb
XXVx+vhtrIqJG9XymVsb3zIOAhuOswpo0Mw+RGV1zrNh/FrVwAD6SakeZiR3t35UX5eo3LXjkH/m
ixRlUhVxxkzyz3SSt0IiQchE3OAtN83PxmDRMUs5bqblycDwUfIinj9Dqd/gsZl3t270cGQGtwxw
Vfh8sx/xVTb1aHminZvg/tCYdRM04D7//NaOU/qINa6fVE9lYENtC8KmlcH92/tXWcul0RfFWWOc
FjD5OivxuaBzu2v0qQrc2qqYl/PVh28l05HDIgYvJVwwqAobkkccNTxqzMt2U+483f9mCS2xTYSk
Q6wVZRCmxtlmQLi7/2VYDWXQDFFF4mBxHkdd+cvP69KmCYcHpxyJHrw/RGlYcHPz8L8/u38F1mZd
9tmzc1zL2vqcbcl+HS5hs2zvL10kNXUlM91tpNXYcPo6CNuo2s8d+Swntdb7fQXebRHiv//1tk3K
P5/nw8/SBoCTJnO5ZU76aSmbeCdtHSNTGyedx4YGEUppyoDKpyT8Loczky57dIw6S48e4xBiUK3n
6l8f7j+LbJnT0qtOyvqu3x+Yx9I7TdyMx8mawN0oSCQMlVWfoGsoW7Krgmx9opHx/p/awf8n+/+W
7E/Z/xdxyX8g+5flj7bqyBT5cQf+H7+v7Oz7//VvtL/7L0TtqGSFidwaBRdym3+j/e1/UT7h+3As
FcwTNpD/Rfu7/zIcOD3gtvVVn20j4vk32t/4l+m6QJ+Qbjv07/5vaH+e5u/yEdXVUNxDvWeoCDdF
vyvQ/iIHMuLsv7g7syW3kW47v8r/ApAxJxDh8AXnsWap1LpBqEpSYp7np/eXKKlL6vh97BNxfGFH
tNAgSIIsEgQy917rW37W2iRw5LpWhBUxOYLq9rmw4WdspwYX6xkvlfUdT+sMIYZwMY/EZmz/4qmK
zUz+EIY1ON84Egvtox1Qjfw0lHXb/JCTnRZfZ2H12rceYndNgC+nnNmawZmMZU/vpvI8posrLn/w
U4vSTZvH2hETGdBIPz5FJqHv4GzLsIO2yEVdnZWNYudDxQlenbAb5ZqkImmey7BPbxPNs8pNMGjY
p/pCI3fX1gEEXjrYAlRGc0bIK90LJ1R8Hd7qPck2jklEHNp9GmKmJJ+kS/MvJJ5hAWsFEQObmmzh
Yk1mg2+vQDjYjHLQQBjfzWmk19yAQx6RccqsXIXV2CrSDSYmCjRd414AEyV9eNvlyM5QhbWp3zS8
WjzpWDKlgyU6i1MnMr6KsE7kEQxQrGQfqQ7heUgS8qHDbKDVGNoP9oDBJLbmivlsIYxW8QhL2s9F
kLzANicAQbP9NLy2ss8AFaQioLWt23YKqmIO4WYhG/KDv7D7wxXQg2bmYu5YGUDTyJhONHiseNMz
cFDuZzH5dx2GteGjNXiV9cgD/fKbG47hR+kP6auOyrHZN0kFvCWu6xJQgUMvbj05VvvFZfAXbC1Q
hDeZz8nRNAPrKTewaUcGQ27Az5jtqHxCPIRXOJqnxDbt+5w8KCwA1CKqdWkURMc3VSA+dgIb/y7v
y3a89zv4jpzz4jjemCYY/lNd86fShLaQGm2MxqQeas+tW95hj3GibeROXO7rqilVu9QkHhqsRMG4
ugvnZlpFWp/fgcbSvB+OGKxmpfnzAHJzpB4Hz6TAnbESUS0Y+/eRjLQz8CcsyKQuMWW3y3L2oGW7
PVFLGHkHQnfw/Xn72BuofZQpmOZtoDcZcALKSeYBRI2KimG6pd+UZW884iU3Y0rBzlBdU3TP8qqN
chSfcgdizAH6j+edAs4olk3jz+3mZBvpJd/KsKLMMjA9IxnXnGhqulhrT8kstc+lnU2PvbCsBwN6
yxZjJpc+4M53upjkhV8AnZLWcShw6ZSsxjaNvqVkez9pNXFSQw6BCVl09FL1oO5GzXTOlP9KqqN2
wIQ6y/dmObZbgQZ7yxS1KFezntfbMG2ts10b1TVC046qhsKLlswY2CJtfEpr19wPkVecM1GJyxjq
yZ6AtWwjDcI1g8rOjrUjh0e3ksGGGeW0BoEWH2RnmUc9kM4nfaqCcBX6kYMnz/puZ8P0FXlofWNr
vX1P6FNwP/SkowIyy+/LvJd8Hk1I2b9v7r1Cdi99apTHTo+sx5BJL0qcToRXLx15IKCXPWmMxucs
byKyQ2I6pBM/FXBiyc7yIxA5Xpw1sG1ypCCRTNDWMhYDeicvsiAHdIVQkvksZ8hbvBb5l3y0423V
+fLOdWtkrHUcbIVDUC3ccG87T2MNq85s6PvSaPFRAGB5aOurxaG476HV7WzMBHe9HWhfzQjQedUV
5Sf4De2d18XMuHNtgl8WQ+tDxXV0Yz3l3EDuk+NE9h1GcxM6W2hnNwl+gk0Yx/qPTI/zx7rLmhuD
dGYgHFhgXGQbmXkk9E17RtoKLKQXKYWBacKkrIcJuFgrxeHeU3qFii43Jk0gem8+ctme/klcIPii
GkL9zyLwAIoCP3PM0OPD7Fbdzg0w/rlMxTA4wOo+BNL01iZ9h32SkcLtNQ5o9IzCwYp+O6YOCgqv
nWHGHCGYmGtCLR7p9Ls39eg0AJLCYhvw/RwwQjlHcHLj0SxbDapIrO1ImLdOVWSo7PDBoZdrjlct
NlOuVhP0tBYcc5D5YpMHjnitB5v467mKLrqlSvh1iajBtMr94JGsYUV+BYnTrW+8uqVzOJXhx6BJ
p2vYoUk0TZ1ApXkc9y2Y762P1/jkqMTNmNI7vDbX3KDDM/ddaEONyibvE0qGGA5c7Jxx1FDgSDDY
IJ8Z74MMAT6fgeCUnMcxc96i2Pu66uMDZaaugXDMJzdmP9XUlApzLnfUAKNNXtvhTpNGfqzMAiOB
G7Q3YirxbKVTdyLjRSXZQX9pOW9uRyko0he9cZjdPgD8J3sknTiauCB40BVsbOlyDvZVWVIRtAlT
aSFIfqPWBN8ibmhiCegSuVdke+RB0bpMYuQtGThFzxvGo5ZAmovnjg5WjAHSEh3f+DT1x5AO6CHP
OpBIlsX0QRdo1ZGAPQuEbh+T2jNvtUAQdRVKsR/8mAz5FgdpoGHZ5ufNSbSdAkpkXC3QWk27yra8
H6Gty7MR6clOm7X6AUocdW0HTGg8wL5BEYlyIJsRnM4eEaOTSzcJHt2pm7HKxn033MINLrdal/U3
BmeO/QzGdJsKN1jPYy/3sU2yb050KthWEgwcDaorZYZopBRi9esol/EJc3xzVYlzeFisTkEh083o
B9bGKkiV8Ttsa0SZDfNZFi7D9jmE6YcMEIRer5hi7nzsYorq7kzagQCruKHHT+XQ4JeR2flEmnLd
bMbc5xiO6nrXxjHQnXwA3BTr3T4cMnUBGRD2cL2jsaA7IPQMjtIslpt0DNBLxTNuVEgD8Tbuda6h
tZ5eoqnrHjQNKL+TzflhNgr32E64zjWHuGZmQ2g/a04zjeVrBwr3zhYZxbiNcrfbz4nbE1w4Jc3X
oi5heem9vc+L0QIyMXYDDseqDO+JcSyPqeeFuDi8pn4G5T/vrGEub2ySFNMdaE1TbGLJdG7XJE0T
XMcIWf1GJy2424WG6zkHgqOG+eLxIdEwrEijexrtuWQeFXR1u7EpzF25qKfF2jJUmdq1J0qCwCm6
aBfbvlGZK4T4kxOUq1p22qRfOhKxXuTc2ybtmGVo/189C9p/L1TsV/Pf1Y5fi3KqEcS0/+PPm83b
bfm9UHOKP25sl4nEffe9nh6+Myvkqezo5yP/T+/8OR35381vmHKgFv9vv7/Cz2e+JZfdfc9p0af9
1zz6c4rz9sSfUxxhf0A7Az0AQ80yJ8GN9HOK4+kf0P2TdWYyusFuoKZTv9LLzA9sIoMc1brhW0xo
/p7iWP4HgdEZyzOWAx9Xlf2fSi8z9X9K5LGZ2szBmN7YgghU9veH5SFFHjNnpT4B4ikp+Q0zl4b4
0Z4mfgmcbXBzE3xt3OapPu9MHbovub4oUSmyN3nqHPxKpA8lWt8mzldzC1vTn5GsuJEtt5kru5UY
0VS5aT9eCtHcDz6Mk0xrS051I4790F5TSuldj2lTxrC/4x814K1cVAgjExrjOafGt6Fcqa0Km9ao
myJg8yztxkzD9mTfVKkT3BUv+PojBCEFBFeAL/Pgh4colO7WTuljJLkdb5oqKTd20nn7Sdg5I0D5
7Fug0RmSdoQGEJtZD2587pr2Yxzil4b3SVF0HwIAPEhT/IVoDus1kNqpkT+GhjGSZdAQpLOfTqV/
sRnzwHMZaYik6QlBCp1RZbXL+lRfV67V7JqRmiuU+2olI7SmaUygMIT1CUcEgnVdGxMS2usXa4p+
hAFMXmq6H1361KAT9X7VTZB4+9Q7ZpDVN5FrXkWQUr+M0c1Tr78m1nUYW7FKbHnMwz5aWznJXYE7
QybBKHEcE3CSwu9QFZv6sK39JLohtTxYxbhuCrdnnGq3Z8N9acImuVAbv1qaJa6uSDM6cVBp6rJM
qONy9tXdytz0o2A02Jhb2wXmJKYK+lBJ6RiIXrzudeDvqMO0vRVHz7YJ54wYjHZdSFD2UQmgs5jh
bs6iAbJYAlgaoN2X3gEAb+Jh59W19jUwiq8MdiK4De5t54vs1rEJz6ExQg6t3qmkyfY6M6M4poW8
pXslDgJJzA321NVY2H8JI2tvYVlexhJqsUYp2PeFcQB/CwB/9vZWoU1PTNaZ8aE5iZPBP0+zI1ZD
Uh8JFRHroAs+jj6YCbfAIdjQUNgqJSG5sjmWN7KOVyBRiaWUyMoT14Z26pnjoUsLxS4fnH0Vfqsh
8NUR5+AsA1NuiGzn5Nr3KoEwmYwYWWvJXVJaD623C6nyH+O5R+gUd5ecUFs6AyPDHHS6F55SrX36
u+uAftwaMES3cenad72kQUGb6ziXvbquiy9tGCYHfaTUReNbbpuKKKq51eGORuW6J8V1bTPy0kX1
DXQCTxkbOql0X2UTfMm04ZLp+eMcGhxxeXQFlWMTgSxWOV3ELe5OnZGF9dmv08dmpllmymnedA0G
ukDjTyUFGfebewVXPNOS6kel8jEfSUahO54P975G89CoDp1rmpsGVsY+JQZJDtp3L2J2mdBPZUZO
2B60ClElj/SWCbRp0bOQgfwjU8MJ1B1rsiEsjhdUAMiOPUPWF8drgWLVBmnoBJ6uEcacebPWPZ/y
SxQPJ1xyxhpWeYd1VrxUosC34Fe3GIKfaqO+4BvBGSsc8KCUfM5t8tEn7R6Zwd4uZ8ikJOzdJ1+M
sf+W0GEjo6drNxO99pDIFzrnGFopUSGkwIhHh3mOPxPm5iARR4+OcJqxagclkKkwbnXXPgdodldZ
Cz1sTIjemir7xXLT+WRQJs3HvtoPoufwC9p055j+U64yuwwRObs8MYDn2WSPkHXXJSgfowotbRdh
oJnTnrgE5762ZH9TjnS/yLRgSmEzopyxR1Qkok37EVVU/pHGpn/EuLEv/XPSVfsQwDuyLcKk/D2+
WfNQm/MmCuKMLkr12fEGfBOpBUA1b1aVbj0XKf6WdmKo0fVTeBgsyMCU1+pDNyZMzHoE7w0cXTeP
h23fHKcqx/zQOs2n2eZEN7RPreNOa2Qb8mDMnC7mLDz3lRGsXSu7nah7iJ78jYJmdSlLQQNj+liS
eb9iWug9fJ7xN6D+6Wbm20ealkrozMiPCBExJtF6soiW8/STFaf6JUfWY1unYUjimxla1arrZHFN
XPA5rfNK1VujZWXRSaGp5GfiVfOdg5lnwV4zM45fckC2TWsHkL81hp7DSQOEPQvnm50ZD7ojyOUI
6HHUwsBXDayhKqKXuYXP1kX5c0vrGXB4jKNSlwaiAqNGPex6x+AgOv1F76Nq21rhXptBhpWlcZAF
Gh4/6I4alA/UfrRtTeTD0vpRuTldQ04YU+0bsJMjkj9bRH9eYCD60SGg+UiC5uSBORCHQotLIqit
R8uE8A2ID18uIXKECQiUFYQ/YqdFzSU3SB/jjQoyosCgT1aGLrqlC5XBF8LDSnD4TdsH9xXSPzsz
q7XlcxCV7r7wjb+qkHBg6JnhDuYyMdtA0Vp9mCACGy1eNWSLqfeImhursjDnndNqYJL0/jh7nrmz
SgBxdmp362CD47JkNsFnjHp2XyUMPNxA3tcGakEz3NpheT+m87FgGojerYNaFURfet1xrlLD2dIl
/CkOrbc6FeSU4GaXvkWJLT+QlT0zOMbFPPvkIsGGJzt5GF69Hmpi7e3NOPgqJ/HRn3yglggjpYOr
Qp8LVFbTKyVTKHSWjPh6hr3h2xvYCa+DL46dmwGldZ5haVFpzQzUDJ8aT6Nm1d4Z9vAs+3naxFVz
q8UXTgoB6Bv/3LrxbcAbbHOmHXaHf9KuV5prXSuKqcco5SIrCEnMOResOyo7XNsmjFLgHhht7MF3
HaP+6KiprySgauVNzcu48jIAJeBowpMJEdkoK4YjNjRCckouWWvdFn3/KZkyjAijd5UtB1eLxroI
QmZ3Y26v9dg8yqJ4rjtcZzVnt7UoxD4ymo9kQwYra0q+mWMFDVdDNJT3H2dMFNDaEwNAeLsBI2me
ZTvtObi3Xii1FdNmvveO8UqVbqj1PeRR+DGvqm9a7+6SLB+hN7l7EBs1bsonjLgxrBexxxqwdUOC
rayQow839S4aVyVjq9JCXJs55HR3Ls0dcN0nuMRQR3TIF1zZ5bZQfa9lMbSYe7o0KwiabLngDqi8
4JGnx0AO46lGBvrbYtnmjsRqL3dwADDkdHuY7/BQT+nfC0+1oRAjkiMgd1NDHyl2EoD6AggEXwy3
+XGmxx55aVZlDRN2uoczs79tV4bhioSC6RiXj1nS2bjdam2Vm2N7amT5c5E07s+15Q5HdSqXP0Rr
TcJYA9UO9FUDMFRdvanFi28bzX7Z7i29wr8XyyOarnp1YobYyyOWTe/7eNvn++6MMuAqWU5JeYyr
FyDZ1qnoH2VEQxwiWrIvteQmlDkF7CyIbEXRtk5iniDvesERbgvKO029N2/OWV32u9wOqMlhdYNq
mKi+Z616l/XS/FxWl43vi39sW/bwj23wnTZYpUjOVLv6d0/1Ajp+MT0UzlucyMMQ31ap+ry1Wkgy
vk6lOwjsmOq2LZxPaQnqaFDf4PvXGksT/oRe8N0uX3NKJtbMaJ8HoQX9lCVpsIWryzZdyOLQ2P7m
/cnL2j92WCcQJ10RRlsrz8vT+0IX+KtMtVi2RY2DpVEoSY96C8uuyNnlfSw7fFuVgftsJkB0R6Lq
T53qni5ryawSItIWG2Zrdd961ZKl46F8C5ARCRsSoEVVxxb09lGCZHdQHihN2fK10eTn2W/ry2cf
u5zNC6cNyOMaeQekmRanUnW3lzVXtYiXxdDiuMj0oznbSbrSVWv8bVXSrwH2Ifd4gZVSvH1efkbL
QgjaHOtS/aLwFyuZBJMagzTb9YzlhU+DH9E0+fyI1M1lTVc3UURRRF9uQ6lMmIm2xGAK92CVxV+a
73XnIiJ2dWQLpZn6js3rRivrJ8cA6sKpxGynL7ROyGKcxwejuSAjTx68CERNHXyu8WPQ+R+I32Qo
vUvQSOP8CuJt1J6G3C6fcpXmjXXhPrdKuSYzI96HBeHzBT0Wdb5kMudG07aY1cjD1JKV7RApHXYM
0CovxbM5I4s2KOD3GIhoy2Qrg+bfyYn1m0oJvvzIQrdZ+/HRGBlFgH47Lpavxm2SM02scGVQdb4h
hIorpDszdhFMrUvLTU6BmFajI0tCu8cNbBHz3I39X72Zw/8p03ZDX7DZxqlpbSo5IUwccmLq/Ceb
C/0RXx9ZBFoUHjrIybusw9OfDriy2uaubXROYK4rj5M22VffQ5GuEoND2Uc3psWI0KhrSmv0NrND
YrYVoX9MNfEC5adMnZVJmuaU1ddcWpbV943/eMxyr68UC++PKxr3L2gc5bq24D+q+2hKuJxl1Co4
mW5H3Ncd0c/Fafai8mSoxXLzbcG0ZO2nCEjqzi5PRO4YMx6RiuAhfe/i0GaQ0Pnky/AL1Hr/btSB
Fy87arBCvO2yTlAfJPU8Ht3x7v2+AADuBsY0IYfqNSs1xdcnl1Qcntipxfsu3m/mjUNgFGXKTRMp
tUISYNGeZANvE11CmcJaXS2r74uUZKj94A7HOKW5CcjD2ozqp8DBzm8kzcl3Bw7ztu39jmVtWbg1
PclVncty3+WAztVzl4VMpq8mAAROJL824UOx1wbjvFWpPq/lc4lLgSAqwD6CdZkj2rUvELVA9Kqv
YPkeXC/ijuV7lfQF6VGp791UlySa+s8gM8Z1rWsmV1AWkyIZmCHJCX0NM6T3QfQhnitWNLrMEy5r
8+AxcFo0KO9qlEVc849tcDTonAxw6TeFHdAy48/I1eXXH5Y/OanPlXAJxgvm+yKLoiMBvYSsMIgc
pisAY05UPX/lstZn2UTjekC7bXJloEGyJ6rowMRV0tBCY8YkJ4KLpE5783JCLP5W+tA5MQne0sPN
8uqjOwGqLaGS1Vp1ilOtwZr8BW9Adxq6aV+Wurlf1DymG5HP4Xn3ltprs1wfway05+U2QOwCnUzg
U7IeAa6QtEkTXch5OtlpPR695PsinVkWJCXY2aFTVwQ9o19JVs+k2ibpiYYJghe1wIuGjUrwcS9q
m+V5yx0d2AmuHMv1A4AM14EuqckqheXwps55e5Tax/srLq+13PG/3OY1Ift6f51lbXne+7b3m++7
eX9779viih8rMr8KgTsheu97Xh4sMqDdaCfUe39/Tph65B7BJ3jf9PYQzaTH4jowNbvS6k/z1PWn
spfujvzM20VtVEwi2nZcepni81Ne9EUUr8LiYFM9OS0bwW98xNAS7uw4dg9EVKzFHBSnQhYRZXkL
JcVyyPxDFrYc0qMgyCWIzB1t0VLfDvexheYM3Uh/ijwu/8Ms4EbnQA1Q5GrxqlXX4TIWXEwW7dny
JvS6fxxMNwdpMG1lBPIDr1xzwogsNp5XwjXJyCTkTyjqtj0B0MBYZtdw4jSCH470AttTNBl3Rtr6
EfGdTAqMpD0t++AqPjPomJ12X0N6L/FF7qM2+1G3pKT+X2kZXEEnFE3xo/2zSbCU5d87CP8PNRaU
Nuk/6itsItw80Wv7r+LHv4jb7rKXP/sLb8//1V5wP6BPBRpmey7BB4aJgulne0GID9CEMNnqlgWM
bxFX/WwvWN4HYJyg7lA1QfoSLrqrnwoq7gL3a8E/gkMGzJW7fnVA7t7YjLRn3nouP2//K+/II4oY
EiDv+oeACvKb7oAEpGGBzsW11F/+O08JrGFihNOoIxAwV9DLkUQ58xkH7Q4JCN3uYaVTmI89cL3G
d6fBR9I/ot1e6fM3E45MowfbCIWtJEtrGO6G8qBHOGo/Gzj52ujut4/5371Z79+9W2hBXJf4eEww
r3++W7Srbul5knc76icj9BrA0iUiEYLMAvszLm24U8lWgiR1xAGr44NgjgYWYPL6Q6W1LyaaCLpr
QNP1rRwSWg/BNSq83WC5x8mmjDpkK9Tn1FXDlX8rrO9KjghsHEP1raILUFwD80qATXmndje5GYmn
bOMRST3s7Kp4VY/pEw8nN2IfXq5w/MPgB2ud7oh6KVr7DAuJ0+mWTeohapdVaezVO/CIBlK7GhyG
KV631ctXm73/elOVnW/Ue1JvcHnDZKcXurN1RbZWj4nYnaxICGeaGuDta8AaBowJzQh/JOsV642C
veMjMEm4ayTqHE+/VY8JM3dbq5o4T+VueC8KZElMOQ+VbIvJCKvyjdfe2krL0GXrqudfjVSBZ9uR
f9Cz4IvbVLAJ2EeEp7wKGfNp4Dh4LimkqryJZ5Pur39Vu0M60fWISogKUY9IouG+4tFFS9iketmh
1X+YHrGOSbfGRes0ZxtEDs9IcnbAayzvixevKLr++lPV6zWUsqAE71tMaDn6e/5y2wqX/48HR3/B
NL82AaosfwD7sVEjgKPeq49H/e3qxdXfYCOZqHIAUeq1+AgDtc59TYGDrcAr/aTz1iYr/2QDeAWc
RBxFags+Lx0JLAIvuDAScJvLel/cxeYTSn56yBwOnOJ96q8K28VN9eDGGFcFFpCJCF1dJfpScbJB
oHZxtu66/Ky2BzNRlBRv4/lLxGuo/TYJlFTolgm7U7swWffpMuUAKdS7ck1j/eupntmuK2zUCQan
CJZiwLq6r1K73ZY2fxl7S2woBZHRPuoUrDOert6Behp9cdf/y7BQo7jBoa+mXU9M3yrugXXDHwLq
CMJGrDNqYG15MaVc6yTufu1h9NVd8jBqwZMvNWgNVvklabJtakC5may7IEuRXbrxJnJIQvccKBvi
3EziWtWQuKmctzH+JVKaOgxNm9zrqDNSgm/bdGV63lOSfzYb7CIaocboCbyJv2l4hcS5yYDXEDbN
D0YzQnzK1paxHMdZt7WG9h7x8rokMUu1/sHJ3XISk2+wxv/qtvv/d9dQU/Hcfju7/xvxMXJN/ivL
6E/58fK8X/Jj74Oh24YBQ1cYruAy+vfF0zc+uDaXrOWC+uuq6XzA1GhBsnbYi2/6dNJ/XTX1D9Rw
hQH8EVA+bSLvP3XVZLrCleY39DGVT8dHGuCpa6YPvoY/9vfrZiSiyklKUi7SvogO/tB+6Wz3hs4U
/KV8DE6MBDY+8IR9NsK5jKP8KEfOak4b6rRu6H/aJYpZMd0lpHCdfX++9YMWfpZWfmV2AZ/M6L6P
WYCOSuIkTzIKEoMcfvSF8mGhAkZMBwFVJvMOAyspUOSdcnKdBGfjUOtvrPizPhW7hHrEBk2pt9Ep
XkG9sikXWT9qdP47ShJne8gIvL/DhUq+R9l8ySroFZh+xG4CLkB9igrJqwytcE1p+tGl87WuI+AC
lgyTTTATv6IH8yEjm2rsaD37OvF4+Li1g6uQQ3GClX/W8nwXh5yTtCC9STQnuUMe163tGYN7NEaI
MVNYpkYmX7Xa8DHNt9ZT21rRAT3YXyHN6RsKl+GNCNA4twZqMzEG04UiFR3yvtdJ8cqOIHaJVM6b
0tzWsaZtGx8YLKAz/ZCMDbwlZsF7iGPh1uEq4JEGtYqmtL1yqrxOPnoBJ+mvEwqrQwEAgFrqcJeG
86Pn0pQw4yR59PSXsS+OIJn77zVAm7kJcG924D58SH+aEWDNg0yxqYZNhZufxlgjVEk/o+tsfsoD
z96YxvRklPm092nFElpB3UmbBJgZdTZ3+rM3DBQxBF9oaYXTvhiT4qjAQs6spRfEQswV2LHlaRYc
6/qrFRb05nn01IY3TjH75zF6yIL07AV2xaxI81Y6O4yzyqHTRhL4oGq0kx8XK6vU/APFtVPgm/Ue
pr220i2DggU+I+Ex8hva6LUPnRgBIAuduv/bAmcIxNC/by73Lo9btv27m8sdgR3r5BbZl+WWBsZ8
nfXIuOq4U0y6P19j2V+53LOszhk2m0q6D++vu7wNO/baYjV3z5XVZIRu/PFGl306HNVczOE5/sdv
b3nu8gx4e7RJdDo2yzPe71huyljSE15Wf3t/b4/U5k+OC1xXUrkhfv7vB/62ujxweZmZ1EgY3CX+
9Izes1fol2XRGLQS09kD0jogBhtk0kPDwODdT8z+HN9BzCEJ08guOPiT3xZU/xKyp2EguQBQ1zK1
lfGMbdB5jJ0V0Kcf/lqes2ztKOKsLBJ6t720T87QPCO5K7aVaeLQsmiLHab+EmrIoscix9DKoWRQ
urgE7QDWXK1ZhDxt54CBQ8tc9QwG7ERdZz7iIB22LXzwPGGApBsHEg2tC3pw66Kphe9E5gUztUS8
ukE99kyIFVhFdZfZmgShNv0lENp0zjWHjxp3xK4vB/siJaWtZQ2zNKOcaXpQeLrG4gvWOLBmM3Yu
Mtf6dQCplWCRX9sEYbNWR516VI+Y6uC19kNc7Il1AEninsssd8/E/zJ5DxOgLupzn8eQaLK4hHwU
Mhrx4x08C8pujQOcJvX0y/KoZbHoPpY1kELxvhySz6ZrFZw8069DUGV7K6P4EfhTfpoFkdqe75wb
1OnNpFeHjAl7a0is83b+yhSAtKoqzna5bpQErSWf8rJ1iXkcsl0Dqp4UtMwkNwxPvzUDlRCuGC8T
GKK9nxVPWT6h3lKLkd4SnTns2oRyjBezvkNkbp0zzvQUb8Ob8C4abJfQNUIn9b5wjmNUkPWegzRS
i36MCeNNwrU+QlNKAYB5jVWtcsEOaY8lKzdKiquVfwH7nF7Q4eoDQ9wao/wOKM980SZjvugByUtN
nCUoXgigndm0bKcQUzGd9OLdcjNWR/6y9lKRxeJ7BbaT46CRYYYgn/OUgk+hkOpaTNLmLSgOorFb
Ors6EdtGBCys7+v0ElBLu8hZo3SPoNJpH3v6tgnnjcs0klU+ZcPBLvBWbBw/sbZ5OXDwa1BPS8v5
tBxYtYWD1g1TKOtekF4ru8iuM7MM0CFTjZCXm7bWNLsJJPyq16fsSnpMsRlE0QH4xDHTBHJF1uU9
2QZ3NZrIbSFIQCySHqmUJNyd+N/02CUwekYNYlNXSONWOECoQTY+R5gxD1YQ35JtbhxMVWwel6pf
qPqYS/8I5XN+mgKyY2Q9UAUfKExVNL5/NsGWDtTSDnvb+H57eWL83i5bHvR+93LT5OvZkd9EdY1X
ESYzB9J8iORTL//+hN92/baa4xpsAjPcFe/vZHm9Zf9zpurl9RCUa+lGxJ6+v4nfHl/njbE2ZQ4W
UTcYzGsVFqtl4ak27ftN/IMU4f7cttzb9Xa4t238z6gFNMNc1wHpY7kUN1ZXwdNIxy1oI35w7gsW
qBfIcNVGz6oXdxZohQga6mKyv5I+SnEWf3bIABv5XI/pSFyEYzOTYiBobsBc7Clp94SNJmJTji7P
MMEotXa6HecIJ26aTsesNJ6xWRxdzAxEwRMdRPCcGRq0o0T50Lv5Icynh9YgjQpwPH+zFt5qeOPR
RxAWaUWbsjDIkOxx7Et32LoyM9ZwiiPOEjNVwRToaxS0ByqNjQiKjWGc/LgBu4jT6Qh1AcwW3tum
ZfcFRC9XgNCibv95yGOc32EsdnDLM8B8V2FWIDrb5glwPSljz2GPMIrrcnsg4h1mtF2N2A28mxjy
c4KIbh1m2pesRKXQRY6/lqN3qMIEdZhj0GAD9bTx+qi7dGB7dU6EK10nZNkojJ6v/QgIq1vlvVIz
sVwTQxutnSI4JiTIMUTB7RRU4xGqPhiFKCTSsULebsmYuj3YkNDpJ5xw+rg1qgZ56VyRlN20I4WM
saJQNxDFyQgsUACHxBL3Gt9DHTXxgUhyOv6J1Fex09DfCkM+hCH9WiJ2SiZn30nm6on1LVJkx0x/
dA1yDYGqXSfNwu+QNZ/BBMChDOx+G00JMA80mAj76iOV6HQTaZq/1vrkqTQFLjpqxbt2dr+g3ZZE
OtXNbuDwZCzm3k1OR4B2Un/JP4kudTdzim9DKxpIh4QvLXHio3gZBDwOcyw3CaXHfelisfAxGmLf
HjbmoDGoGElF1pOKv778gqcj3PhX4Q13SHOCbYA29mhM5hob2AHQVYlyFVCP1z4Th/E97PwDWJ9q
I5Dbgyt0j/5sHfjErCu9p3Gln1F4pdeWw7GNfB32HKWNGZ8Rc49ilVKIsgu9/kjaaehjWmuLH8Ku
4ZIGnX4GaDsM+deChKdNoxeH2iE1dMraix+7F1xf4TXH6oP3iKubO64hIasOYb/prdqnmdLDEQK6
VBnWF7qq0z0a3FUdJvU1GjiWwCkh7jcID2w5QL1Sv621/jHrTkA1qTZwgVsXs4MMK4Df6trqnOx/
9EONuo49OqgNAlLOrXQfURtAwk1VxfGKVRhn2ibnpLNJ5HhJBmHRgvf3IaWH2Pd2hik/GpX4ZMc1
P6lAHlCYWYduMA9h50aEw+JJyMVVTjQZff1UA7HbFkZxiw9/XDnUmnJHkghk27tMxt2hs4aDQZ6l
FTDKTm1vY+mH/8nemS23rWRd+olQkZiBWxLgKIqaLEu6QciWnZhnJIan7w88Xe069VdHRd/3DUOS
bYomgcyde6/1LQWf4hV9zjfAMZ+TQ6uHbC6aFY5h7klcbUzL2Wg9y4pNV4J+SCyRruUakUa2GwrN
/zZ1Jiz3rg9UnfuhbBukIPB1U97bpSSh1hj3DCNBCRacATHoWec0uzo6tLImjj0QuiUT/lLbTtCR
ORyl3JbyLQKpcRy76W3EyghUub+PYXvdEaf7jnLzaguI4n3eQwYZe+PgTL72OcVtvitpFkVExwfF
zOtOEaxt7aZIwgJtc5HGYmfL7NXOXS004opxRh1rW7hv1m6Y53A2U23v5y3OThHXQeJJIyyj7rKW
OHh6tg5T+j2xOD1NwY5QL5TilZQrn20VtdbaBUZKErHsZ5ra6X0FK3uUTwCCPLhZdLRyl+tRQwaq
Zpukc92tgM3CCaaSL1FHb6dPTyJeIonBP9isIXiwEgopn3G+oJQvDWgCUesfPRqRkRsdEreAYiAl
FPas4f8+pFddIQLtAGahq9uXXY71zKXHqfFppDajJ0aGX9K+S/sfnkm0ugUSPSiT6YMTK01KpRP3
tbBWeTHcJEq76LDUTH2sqOIKNtWldVP6pEDfNMvhWTthXvSBzrzvIOfzF6hQ2fgUL+47/D8YBQwt
0WOx4t2Gln2Tvull24d5BFBj1fbJJqP+tuI1JKJgYc+3EYE7od2S+Qzo6EsOqIWi6BnwQL6RD4VT
Rudolt5mltZvBOI3CsdwAJ6DU9FBszONtMrfkYEd2zzmmK6R9qy16WkGxsmggKW5eW9LNiWr73/X
qwy24I2mXa+MIF6Po7FBmocGtGnJkxe0KJwsiuLBVKjN0CSvGvNk40O/ArE5gIxeBw0ksFeeB6jK
fpTEF5tAYSxyucDjDEG1poQPc1tuiw64oF7iWs3dO9MrriLxnrAmXaR4kuNwEYCTiFLVgDjKtj+X
OcuJsN6lQTPS5mNwcAv4E+62XL4SnezsS2fE7Vg+1Zw8GztKqDbrKiD2npA3YpxAVZJWgiZlLp0P
qxjQ0oNiSPVuxTj9NNKqQuY/9hDak3PkNuVWdH4SqGrbZCYkB+eh68A/aEhJ2tRzcTDp9e6h9iqc
h43zXHriMSu5/bQ4HoOs7L7yUh5AQwKjnuyfzhKLJwuRdqEOA1lET1ODLn/hNORMNgkm+qG21Vub
Ulh4gEcMSeVfyM8SePxWyxq1KWJJibyQ0VvDS4HqilwHYXhbBEud/Bob693p6ZuwiExwQ6MMCSF/
PYrOeUVfK5cGH6LmHnwPpgwbYxk4imW3Xtn6hTdtCekktziN3xFJf5qgSjfmRGPLMMuXuKRpI7/V
xfIVL3UWZtY87EjOeFtg9B+qWCMxb7lWFZ9rLIkF49gAi2P66MHM4HCdEe/AqoinpwSDgy7Ln065
BG0KbqzmWTX66eVHvwqdULiyJirUgWkLYy9NIMDBTywyOvaNNS/3KkIvI7LqgyBm2FDZ0zxCfLNB
0yb4YWY1t3vchjadOPkNfy2K3LXkMpAdbayWDVpPOZ3m69l3sf1ml/jeyW3k3kKTUY72BR8qFvyG
HDbfZuLhOM3Ol8nOzyLWD9FufTDNYdst3yv06BvlcASa0NXnfe1fZ7raXW6bZ+VCOsKAC+adhn/T
+st+UpFPrkKEJ3y6zuNv2+zb3VQghybixdp5C17rooi/I6yGSdtaz+UgXue4NfdezBE+HS5wNc2z
NE+2KcbjR5YtuFaclre5hb5KUpgxjaTUGOg3Z6t581021cJ2f2l99UuiYV+zg/1NHSPgj7sqDePC
qHZ5dF/51nidC1odGhMwMhM4fcZecrS8o8Uc7+BJEOORhyKfgre/ax9THAtBkqR6kHvVgpXfuu+b
ETZf480gFhbnjHfv28EU1UftMOfLzaM2pg9YmciNL/xpW4A2K32QK4hdLMxKK4O4Y0KfcUPjcpfX
0cRuWattV7TOczJYvw1ymjZTIm2E3DMUrxIGi5+K7o66rsr0HzFF00CUAIGVrb1LG9fb5BxKd5vE
mpbLAHAdfbB3wt9D34H/+pxO+3Fwv2cR2IXMKFQwwCQPM/NOJ+q08Gz7VC3tFJbFmBxxkF2EJr+V
VQNRb2HU1SIMDFyneNfs+blHKshO24C68tt3muHOkTyglKyhzPg50JkJbGNJjr1pvI5zc25BRKH5
QqhmA2oC9LFhvMuuO5z9dGBT1CSQhfpedQrjEwFbSJYqKzTr5s7AzTikUbWRkNPnyZEgbWcMuoCm
N6p5UEb8JJCxBB7InW059S9C3jl6qU5YsQcCipaQMRHvvqHZq4FJYGslvtqa1pBXf9rQKv3eRV2o
94RaZjYnHPhu925HJ5CAmqtTgI1YkNFk0n5AtXq2i/6ix7wciqoL75MFJvBqxKQzOb33fYaREExV
91r741NWW6+NOVDx9r4KSi17yvUBokU922Ee6gkpXfFHjqkeUGmugizFIgFOgtbGfp5GPGSRd6i1
+CK8xj0vQ+oEyFJJOurwoJFJIcyuBDFqjDsG9cPGae1jo6v0nnncfd6BUV1Xi7qeOc2ZGF46uvzx
blTGGxz/dAsuIA5r07ifSgZxKs5MSmnphb5mfNXIOc4cgjZWRPO/bqmSF7si/PvYTjydG2OIyhgd
FBGKbWCnr4re9XcH/fVpMr0FTtAGYGP5ZebPA5J8WvLS2/de9pQYdRLOreuFIJqsoJa/inoY7xo5
4IsemOXVUyDcwg692uPwBWA1BGqG224qix0mnMNUsCk6KbpYbW1h9QePPnnIqcfZZtTEVsEgt3F8
oFZTdUDvA1+cpYNk3GyrYkNRulyla10YxKkdVzLe92l8MSAkt17nbaOZiNTc115cX3aBI3CwZ92x
glXhLwPVUX8c0+KAN+/sVXHPtB4vf6obd0vuuDB0MSTMXQs6ajRsynxapGCc3T3HyqPVy9+RUPkh
gTnNSg6LrSSbQLiUG9bin5qBKSe5ImKv2AvxPmfTtvGhEw9V/5J2nXHqYg49RWro50K1IPBJP7IE
cBcJi5Qkgh0Y2RfdMUl3avqnySVmUqo1Wnlw6MWBmN+sqWHwcIMuYnsf3JMauhI53kwRXHoSSirW
KrM+EE6Iw9C3YW0mFpa1kXz7tk4BEJPiAH0f/ha7ZZPj1SME6pcrjAREtHxP0oMH44PNzkqBgdgf
sHpZP3LFESOCsuy6n7Os862XD9TB7ngYwL/59Ju3Enj2dgajISwibXjHONqYzmZeRoR0zksbETir
D0Rh1r2AasbSD2njXUJVPUel9yqjduA9LunW+Bouk4HDsyghoAw1dM0ufqzxglC/MTwSotkuzYdJ
y1rvXtscgS1YmeqyJNrMR/SW4Wik3tJ+tDQpdDGZd53eNAQDk+cnd17RuE9ajr+Q7vupL6eaNuAc
0YawfvmLfEV4XTDVJcCHe4ioInPllXXFGvTwujT3ZJDKSxuX1QNpEc1uoTYPy/a1NOkaVAuNHFfL
d71FWkhOGLGcSNgEIe4FzSKivRqLF1NGQzj1lKWGKL+jaL+LF8Icl2z54ii42IYIS4ZG9Zw/xnxi
9LhT9vkHc6SE7gU9iGlCPeI7j1aT/oadfVWFegEF64auw8hD72tcW7mVcuBSofnZke241xoHnPlq
9llMp93ioH3JOZkdyUF7GhbjVLoTgn7j0ooo3TP/q6nkOasm2I3MYsdw8pWuKPpTq3/q15uUfiTO
NwiwBO+cRoK4zzBesh+LAlE8jxY023FmTGdG/g5XyzYdNKg2sQU4ZTl40GbQ6bkz2TFcmasdcy9c
5Cip9To60uYK7TiVxcvvBfBM2GsgEBqcxs3PSKq9GY/PnoLzIqcvexmmfUwYVos/LZqw9UGwJIzd
BFONdPI3+XXTrm7sjwWH74FtEzFR3mE5k+rKZdGHxYy0AHsCwTwFUOBu3R29WYMW4vsbv/mRdyvh
s34xSZLYJRG5HwP+o7bLHoWwXsZ84vLquoKevfu9MTKGkPAKNoUeukJyBl5+6PiBw6lpz/Hq2MJX
quivoheNRBnmlpPewb/buPrESWeskP+IiPvaJ9JmJHWpNvO31jTrMK5xNLLZdht9lZXTY9G2Ten7
h2IgtwFFzEm689FsEdVXAqCA9QVB46XNh2sOqIboqOmz9Opyo89eEyKgcNO+u9CeDMiyydEwPavu
RwoO+0zAzwcQdvJAmL3qyRBvTNEJpM9f1Jjps+swbbQHRbBFdQTrQBew9jmUY++L0zCzbQ5tCbQL
zEnMgHPVrVPRX4taNi7R7veGS0XedB2dl/KBPBzcwMQVBXE78tJYsWvyaYnpqfSDnfLfz4X5lUlo
GRDkvnoirg/Atwj0BtsazEPE4IrycuOyeG4mjdjjnAUt0HqNvqQsifetih3gn4tw5vYIpYER6ujt
axwJ3EAbfRXk4vZGFhyjoUyIjspyANRpM3+be3K/DEMn6K31jn3SgJ5VKcZAixlU5WGUHHjFlb3Y
G1XqyZ2lXTo0NJTXxdVKu7u5pHmI4h0CJ63jE3gvLkfskuBBw4msjOPokDJK+WoT4WMNoH97bSTr
THcP3DF0DfoMnlPKnjm2LaBwTL5doSFf0lfcsw8vXvcf+ly8I/RXW51sKaUq/850vuUJMMi8W49H
KU7TUgwB69MeL+8nJ6vLsvo0NO86Nv79BHIz8Cfto6/phSk6BfvZg3hl5t1FI3RgO5GDEM62o3ZV
LPSNXd6r8isBOrqxx6PRsW9CxsCuRv648q2fiTMUQVw9m/kDOmdI9WBLwjqSfVhr+KY1rH3Y5eZy
q9Fl0LQnzzwAKOEcqncIq7MioAlE31w8eHRL96Xml1xQI0V9bl4Sy3lx3XaPvXfYt3PeBrVaXFLu
YeeSM8oJ+s6JaHfChq4Cs9YfS28+2ylS2hpoNb666WKQ3R3USBWRlldwq2u60RBMMeOHZlI+Lpnx
yWzK2LhHvJMT/Bs4m3qW0IUeCTdJxI829uUTa/NvN8ZtSec0DtPUULucg1LY6scE/e5DUpA/ASg/
6yUJYoM8dZFWHPUlaw+GqR6Y/HdMcRC9pSmyJIFQazfnNKpVk3EvIjgTk/oeN7xpS5/xBoMpCFU/
YTTs41cqERO5H4ILqKlxkyfHpaOlOmsfEfnbUWepN3d29ppQ40PSkeJlOaCAZlHNW0guBAUT17Cv
vHg5jZqkjaDksGcXp/3ZTZ8uVwIDiUMvYsX10aF3sHK5dYw7m5w4RHXVtz9i7WG1d9g31fVNXH37
/vYVmvf/LRO//ez2TzypoZD88/2fv/3nZwlTbJjsieBW4BlKqF3LtlhA4Gie8fwvT/PXb/2PT+nl
OG7F3BnBX3/p9uzshgyh//yiv/7lCg7tqzGlSiOEIo4QmmWepOBdVe5/Xt9fz1OC+hQIcHf/8rRt
O5w5MyX7f3/m2/d//cXb/6Tz7M8Y4nN4e+qY1hNvxf/5LX9+1e2Nu32L8B5CQ0k80O3bP++osPVy
n5j6GQvht0jZNBt8epVJWn+Q1EaMknAq7D1jS/NOxUAiNE4uih1zMgxOkhmbrkHgT6E4FFMzP94T
mikCbzL8IwL0vSMIGZc9nTDyQ77lrHApqCdLlz858pNBUsFsYIsdw9SZWeYLFOI+43sCLTW8fjhQ
wIc5ZfkNtsRhNtGz2MC/1A+VA8C2F2hQ9pDdC7GOTGYMI7PmYtWXd0CRMX2nP9cRRjtra61QX2pz
+cwgi2yGxr4bDXAiaEmI4dyQta6V2r1ZABnOF539CXxO0Kke2AT7yVhED8JkQU1dFAKmvcZjjySM
LbULc5QC0L8SqU3PFWXsUhGLlvonQt+KMDGtfps4eGRAFZeQAoF0qK3jIHWtC+M89sWPpeXtrRhx
YVsOpQBp4Jvdt74ko1pmjGtcLtqNmU9HNraDVnt7GmlkFjnzp0kvbx61N3Q62hap5h3SnK1Jz3aj
PPyRdtLua6h1YRybO+C078hyODn0O6BBEoFXurOmDgn02DIyt+rXIne+qtGcAsSRX6NboO7MLBZu
E+pJKtkDySsqQrW8xdJ4qXLK25qVDHJ+nQXV90HQBZ2WGNjZCu5Ktq2W2IdxxRKWOnGEXssAPU2W
Gt2Rt28EkGkCzaIo0YN2pjNgmQSkDj2rKRQS1KfgZI79aPmbRRvemtGA92tlL2NEXeHU6ZZhz/tC
XjGNNESbgtCOQA75j5lNjdi/Aq0yOTt64ozAbo0gsYgso8XZTK3cYdPoN6CZ7lnGSBdCvGD3mgZU
DFOD0/h4tKNHQqptZmSQjKfOeR3NivS60iGxL292/bzjTxkz+e2Cvb+69ov/2i31iXzHz2JKyERj
amnFJBNPsJ5tPUes2rvu7qZ5cmq3+8vs8H8Xwq+Cvb8L+hzDNk1wPSalErq+vwv64gg6UzLQnJpn
hi6F0vyTmzFZSPT8IReoOxIrerGBtYdaUcIM6ONo50m6wsVQ6VvNPMLH2zNDQS0r5XDWC81/tCac
fzFYlIwLAbjOM0uB/C8vXF8V+v/+wh3B5WB6KPjp+//9hS9J2TozPdojg+DsqDk2cg3aeTgtmZwN
2I+CLvVWc1V8tdM4Oc2mX/231/Af3jz6Hw4oJKSQHlXe319D0iSpA8+CYN6hn69Q+Y+ZnsZHKj+M
6IurHSqyO0lDefa0hpJhECdyrIkr/C9J9ub/8AfYDlJRy4dhKzzdcf7NH5BV82y1mSsBYkfgMgkU
Og4g2jvBIjh26ZtaYCVXufOig4S5EHYwHRKaLaq2jnXUaRfl980dBT2mPBKSJYIZ9ivgQLEO7dxC
hs5kz9QvkSvPkWWT6jICV9Mwl9Yu8/CWZJKghN0cVpBRHU+pw0T8QeZX7t3tIVm/6vPl7V+Us//J
F/E/3/6Vf2vp5O95wiNh8+9v/yB6L+5VLI+ObpCYTg5WmPrZHOrS3dXQ1GNrId6iGTlbAvu3jfpY
TCXz/XyhbJ/uykJCxhGjddDtQh0JEybeRsJcbOtI7eEkGYfBGJ+HiByl2yv///Lo/8Yu00kw/5cP
+T/Ko6uh/Xdt9PqP/qmN9v8hMP9aruHYrFx/hNH2P1wX7bPDbfgHVyb+4eiww4ThcoJHzcnz/FMZ
7SCatqCO8ReEh8rq/wlXZrDu/H09IpjcNTAzwfpGOmoyFv77xdjqTtoMjYR40Q9bz5L0hsp+n92c
+7HRE4qa4+nOon2+fnd7QPkUtkKkB7GiDpT+dTNz3h48QlxI5FhtmILTPr6J5T7DpMtFSsOrz50D
MrKPXkAU8mXZ3ukMhGOz+OV0CCFZGi+CoOFE0bCf1/lAi2aRf57e0ZEI5AQjyxn0KwmFCTwE2dwJ
fDVlO9bbkkNeOOtsbN6wPKtZZ8S+YIwaOD07meMfAUnQBvWKEaVLgLQY+6Ojk/TorzoyQgevWRYC
NDitE5rvYsL+Oo/wdvO7KuMfl9EP4L4O8ZjR3eJzWkvAj3a09pylQVPD3H9reDNmG91wNuYwjSfD
jpiaRrUKYX3gO4ShcoiPCuf8ZmzQa3k4gQwNr/7K1km6W1AhTGAlp71Omvkk408d7d5maCE0TrX4
ZRovBHdAcJxLIwQGnYWdwziITVLDOM2or7IaGeZrM7ZW32gHIgKP7Db0jHk3VOfaRPCdyvS3k7pP
GeLRY4+GIVEWGUemi35aPnj1fOz1lHazQ1YtKQRbC1GMbgxq7y1h55EtIuk+J6FwiTxEq7ByruvA
mcfoMkbUM7Eho5CRy4OruTpHb6jYftahAmGEnpAYidGKV+wuvB9ZlBFklw74VkasmpAvi4rQ8WH5
7Izd1Iy/YGtFxyISHB0dyChEGwXgqhkSVPmzPfqwwcEXQE+ygqant+LLWGxYtKdwcckq8gDiQvxs
AbVoYERjLcdp+jh7ZXzI8fBvMtd68YuWYIKefFDlXVZIK5xb9+xC2j1L2/ylwKnBO4EhOep8vJqt
PSSKl8nJgTnNfhL879qcXq7bdiTtDi6t7UyhZLKgE8maQSDpC/ORwUwSZq3+uCxEgVepEb94mguW
puywNJkoo3JBadb32lUYvJkZeG5aEe/TYDMkAOuwzdfug+6U4TijLepUQEmEdFnLq71qpvhUdvQS
8sc5zn1egZivC/MbVBT2NzoZvHrDPokU5lpFAhSMuf6oYRECW9M+OTI1+dCabdxzn3nI/44M++en
GtLv4FlfOaiTD5Lau8Y+D1ZxsmZmKjpaZktfON57L3Ip3/VyIHQoSYixSCLsDdUT/p1kV1ndwTfB
ujUagRcAHWn+znsKGoBtDFb2gH7JTuLTi/F+9UIhkIorei2zsdOZgKkEUHqS1/dVwc3T4FPo5w4i
UIXXfT8s8sGcnJ1hOzvHGjjd0huiLF4HHQY8gh7RQe0ajAtWCHctaFcT07UdKYQBA9DaIEbeMEkp
yePsYujJFSVXFVrbJDHH+2L+1nfasrfrtthq3sEoNPls8tcvcAE5dHnvrvKOgNCbQNfcu6qwHqaC
CxkUrDrXhv1DMOdLlqreOx2f8V1Sg+NK+Hrj2YBgZPItGZEYYAwH9ERIb6TT/HeWrVwTWhCU9FtR
Eg6WDxrM5YLORWE/UAYsV9V1b5qKv6dWhqbaquZw6ZoKTJy3Q4gYMLr/gV6AHr2T7xA+E3214GYG
sQpvXHxKGl6MAqIiAbzOQS6kM/87xiY9QFyPsjm6NxCSbEZGQrSQOBa0oD+29bzEgSGQlEeohTAP
3sx0GzWUzdbCbUcCt9duc3dEjpYc7IUjnZXr52VxriaQPmZ3dR1mQ/fDKhijV77/K2mst6FJif4F
ZbRh+HXVZzPZxtPSBLEh6r05gkSyMLGWLG3BnECYoOUNH3r+nIk4ZuywHCLldrgXK4UZL75ADDrT
gTHZiVBVJzTRmnLsd14GOqFF4ZUnxkOL08SMDikZjvuaqSqidE5FhFzdc0Lrl1d34tAadeQ3e4v3
Nc4oVgy2CJwid/HYPDSubA5pRQSxSn6mpZeeI0W3udKIBovn726feWE7e0gsvIkvoKJZ9vLZJi33
S0ubotORrNW0kza1kdmbNsnHQybG3/NUVaGeWZex8+dd0hMAmU7NVpWLtoJxmiNby6Ownpuqsr/c
8dVJ8rfexeEyJr6NpI5d00LdsM3F+Kv3C/VYpuqJYa1HXC+HmdL0z93CSdnSxUcCfs/LLmgeTqKa
gomTdDsVyLIi/aQ7ctvXeU2SifQDF8f1xgcUt+mV+lnY3yVExWcRlyDaO1aV4n4GCbkXy6zT2hSv
Zvc4kJ8FoxQwWuIPNVjomXPiD53IVt3HNiM9pDgzaHQBTegeZgULMxELPT3FnauvKisCghPQe6Gs
mg+N7M7QzA0HQMoY7QSn7S1luhnGzvSNYcZbYtU1yQccp0dkglwfH5VHEngl+ndS2b3t4kgHGa47
bvs83XXEOLjmVHLzOx1UvUXS6MUtPWMc3yI/ejNdnK22o33RFEXPAv0tbElACCyPGQPKEBL1mIIi
I4mSy+jnoT2qI0xu86HSx+IoSz5Wt2EIWK7d9NTNAgdjk5N16mRbUJtdxbAkq23OnhQbebMOQTFi
79lrr3YTn7y6xWOJ4vokjJxDmDkGk8QbjYIBHKHdHZpWkjmHGnXnVuKVrsObmTDYmrsyFCZDxykj
maXKzJ/xrAJm3vca9BGwskQV13pOWC/rOcE2R3fQnjjmPIxcRlvcuQhfuY2TTvvpk3VujdqLL9Kr
NEm5Xbr+XmBv6ZceNAkknhhGFTfN8pbV3LyWgVRKgsYgDbZ7Y9eBpIhdI5g8NjPXxvXQrgbqHorh
YOooOYUnr5VMNt3q3CVE/aQBIt2ICphQn487oZXdTjnrML37IFGZVgrciFNr67+SnjqDsMFDqjXp
3nbljoxZLLKdJ442OO7QLiqEkuQYbl28iQ8kA6NMt/NvExPetf+gb11DRPdMRpawh0u2ddfcLqju
yDuoFbbxm6abb7zKedv5C2u1rsnXzoa/78JuhG++HxRFZFuVHBtFTCqUnZ64vdZWNv5zzFxHgc1l
ixgHPXfBCH70zDsLW9rGyxJ2wVpqjP8zKtLRyB6r2qBrQsdLAALOCn1XLIQMtr6DYI0ZfUdae6dM
nbOdTtB4YpzFFIFXta2v1vOrg4OMlAQk7zLYL1yfBsA2kW5mB1YjzgfYOwWk73HQj2zeXBlmH5Bk
34dEd5WUZgemb/HZN3HcF0NDAaMZv8hogyCso4Fj0hpMNz54Nh4bOQWyVPYmJdZ9V2O3Yc+JyTiX
dmgicITevYSkqjE9XJfO3AV8JLqrWVsfk8G1kljtefGLFL2W/VF62Cxm/EIvNMVFYBA3gPmRbxum
PhuVcjfiQ2IH8f2HdKA4ha917Lk5AtBngMjy6lm0VokkPlnuRrGu37nvbWurVnvXaYnJGKunxrRp
y2bAwEllfi1kd5qc2g7tpp8pjokEpmN6SXsKdtuOgQ43QdM8amKsg7x0451N0Ogm4ZjSOU1K+Lz7
oHPG2EZay1yDj7xIWbmLOom4CKtX1RTOZYmSq1ks32sNgnOla9ZZHwNpBI3XVQePeEvGyDY562m2
7yJUoD7mBtxP2Y8pBYmex2hOnYmMitw3zpbeOwQd11c/Vkhv/MKBnDozu88ZqQ3NxUlQ1XXNnZyc
Jsw6c09bhfOHi47WcLrvCMCpqrGHzsRJHFtRPYNQj0I9NhHboQbrYbLfjdkChD1r95bLkzO1Nzzj
CdTte5f4RyN23+eqojGaxWioKgTWlSFhirKMTjo+Aj81d4ok+8VMYl7phdBkutAwRnNvKWB4LVxm
XRcu8gM5z3xqCS2IOMFwcHhrPSvddwbbqtGrPUvjT2LRrcdcL84tCP0N9dLR7FffeV06J8uuD/IU
Y5vYA8f6abued0HfCNuS+PIUX8+zlqovMm4aXLGkXyXak0IS+hrbTrFP4i9wAmJHkup0Bzj2zNyW
aNTTAqOXTI53n54JzayrWPzkgtMO1SfRr9SuJLi05Hg2y5viU/ucU6RiU1b+lqFI1YXPfN46QkdX
0aD/6V3u6dhrNgb8312Oq4Te6I6OPpcSmXgCUFzeGvLYOsmh9gZJiAHpqUyyfxoOI8VRM2iQOqyM
jeq+yRoHhF0HUucmjcvWD4yZ62jxn9wYbrEEmkREO/sA0OnK0meIst2TJnAU+5Nv4eW3wyqtwiTV
yi8jJbRZ6dzaddNQ4ZaoRwruZM7AK0KDWeWEPy+5tr2Rv/TYw6Cd8v+vdQ1Y3EROpGZE2FNMO2xL
Qa3M+7I1uLuDhfY1qi+92mcugrW5uwIAfB4SpFoc9+VeCMyAGfHTXcG2Olf9dRqXd7MuYIEZw51C
QLxLDEhB6Hy3eVWuhVVHCC6EDJs9mTEA+uq4mx8NZY5bbAivhdtaO4fD/YTrYNfaM+IQRpCTqp0d
3e1pPxQS341jfMd+nIVxNI5HLTdgkuo/O48sY9stfqfoSuI2TS66UleDwzZVZqbRaDW6o4rUi5/p
zrm1+iWIs3X6bRJAQl1wVxojxVjR5AwDyE8mQ+9S190vZGBOiNApRCGPHpE3OzW1PMw8oMFkkJSB
X9bNpUnjLZHvr2T6JKHPOrCbLMfc6ULpF2QRbc/UUTV+hcECVX/uWiGN2k3SJd9bZyXRaiihoQc/
xz3+i065JyY8OIdcl1pHo8Rao6Qlr42PTf3qEv1bN0nr6Eo4tvIsIiuhmOMIAzQFtEYc5IrFpPYH
bDRG9mTN1tmw5mY3khQU0oPAwBqhMNGnsjqLDO7RPKCEyASH80pvkBszaa57A/hF+c2okl+LwdMV
5szxmFT1fGIE4aWfhmGndBz6O8mQCdgSdxsSTx2lbW3d+3gsWI4OkMadTUnx1rg3qRf/hVIypq8b
8d2hPxDXkuJ+rrEktFfNe0mILQrR/KEi04eHEsb1qbmhz2CTF5vb98tKQbt9dXuA1hQNRIN6Toce
Wnts2gq5gRbjvlofGrvRT9X6cPuWxZucS2PMt/jjjFO9PsT5aLEdtfG94zjp3rBidLS5/4D3Jzre
flu3voTbQ40G4wRZ+s+LEL2QJKVADJ3caOHPeLh99Z++BWwH7gysmbu+NkEo1qlzPytR6sfbN7cf
T2v8e6baX6LVmbujLkNnuVA4rS/29pWpkmtOmb+DjWsWf/2pxtCXy14eCS0zToUcECatX5kpmFrd
0LOtNaTeCSmDWqdvLjEm8UPf48V0e8MKZk30yNHKsGHhOVXrw+0rn/7cX18RhVHf/kZPAWCEBhSu
wBnR41DNAnlcCVhmBzxHiWoMmCwgBV9WoYi5/rtp6jiA8jGhpgSwoGRQlQ38MISffz1M6OZy3pt/
/lCxo3CVMCLhrPugtdl4imB+Ukbylb8+/PlZSbV+IJ9ge+PR9o4+nm4PuaYwyHnJy0SkDfFG+pNc
wZp0/yoc6Uzm60ElgTGBKfvzoEMdOVFkw/DzycL0hOwQ2zrJUfcbCMhaVh9mtue/ELcuNToXNLop
q4VYB3YM7aGHivP2rZYJwJQrwtJaO4RpAf0640486s47Q6jxJFDDw/NJ7iazGk9qfbj93Ksy9JZZ
onDUeYuN5p/QbtidwNb8lXTW5D4CHC3rsQEW73p6Ial6OGWTnXeHOkmHk+Z6KaqoEQqe/Ccp9/ZV
vrLLMrKooD+Wj7cf8fvTk+/jBVxGsld1syPQduhO9Yrlo1tnbmacDntZuScTpAbmghiPSAd2989D
uf7SzurR8d1++GCuz6Ajxjgl/4u988qOVNuyaFeqA9TAc/gN76WQTeUPQ+nwngMcWl8T8tl7q+7r
QP0wFJFKKYQ9e++15pp/YD1/CqkyKOzL60aDsY2ho0FYUb6UDucdiSsYK7FzhB63SW9AHapTJhWF
Dqs5JMci6t581MhMRYn0iQz7az/W3YrQAfoiMxy0pjvrJdZxSLVrgItQNB5o52DWjKeQ7R2iw9ZD
WaN0cYIP4ZX3MGrgePcOAB/jubb8d5UXA9kdOxKyCdGt0a0rABm2UXfXqLOBSbjuj0R7BmBSb8c8
8teuI96UE16sxM52ktU6RpLB3+XqRx6P2V5wHZNd4ZOLmt0yzUaeHq702R6Dw4ii4ZDYgblxxQlS
erItrewtFIzG7Y4uKjalTvqzeClErNVkz2UlLGTb3S+WdPIoHValWvoWE2qwchPul6hmM+VsoFxC
WZ/b5UwGVtiVehINPfmQlPxYoQmoFNDbrRHzQU4S4C5pCneVDf1K71zIItaPOesdrTb1hOvjkDK1
D1vnvCCSwOOqIhU0GINNP6CHJ3/lU8ve2tybNk7jais/o+AyRbWSbqrtysE7tn7CFC5BD5yS13b1
iuaYJv2bX/TXvinVqS4pz7AaWAivavnYSnSEmvVaY90oJYvlfNDeSywoGgggUrfmKrMgBAI6A+QF
XG1OsS0/CBfsVlBndtkpL5r32MkkvieX3oZmHhmxf0gor6joTG9bFiO87uEt6YbmhU7WyjUH5n9o
5P2MEKQ6yO5j6HgbmC07hywD9MfGuPUM+aV3BMu9mgZU534ysMm+ub38QPqJ8cmLvnWTFwMy03zE
ChwMLZRopIbiGzv83cySrcg8FJvkHHtWuQ978we60+cYecXsdAvD4HGCQrsZJX1P33D2nU8DZIbS
j+4Y7xu0f2lukzrBeIOVTAl3OXAfiuEQ6HidnZ6QBav0QKjYA7zWsEH/N4Y/MaE4K4sFObOFubvW
36caCalhpgiAJZWdTjCAUWYXZSf1xmr9VyqEcUVsUwm6iXZL+5VewddhJKErnHOdcCVRLFk8SqK4
fESpR+Zd1eoHSzANUdFr3zB4b7FhICqb6cFFdM6Nx+ZpMvnDUwa2LME/Jkt0OyChBgVpTyO0xgBV
kvNtpcnWMdGWNFcuLc4ux74lKpdo650PG4jMoZBPZY4bdbTGN93I7V3Yd18DTWYbzdEzantOszaJ
6FwkLHxKbRdFxUfIgaEOdzZlGNm7BPX0WlIxtkS+NEWNRl8RDoXAmSFUHryQEI5IHBfqzvDA/xhO
dOXiWs2jjAxFxdYWKlv3uXeEDFAhX0Pi4pFC9mQ/Voj5NxbAn7m1FdGLsU56LT5nM9RlRpZSnjsP
lVlhlk0Ie5G0+hSGD1Q0X5UttFNQORUaU+JMYmRJUWbcjUD/gmX0K41tAs5DTEtDdayEEZ65tyLW
7fYs4rZR07lbbaS0i3BjbSK0eZJn795Bejnbw14iBiuUJj8wRMerIALJ0Y/IPAG0Ywi23J3ItO+O
nSMz7fVfzUBa3zQab2U8TLvInLk0dv7iDpgIAZSQJBakcuvZvrvLgxGcdE//GbE996zZkkSje+VG
efVAJkRWqFMVua9D2pmPOuEZ27bkzAuQFB/LsoXypbmfRVu+FmO2Sb0Ol3+NXDoU9aF2CBcqUqff
xKo4EFDpQ20Lky3O0K0V8jjFNULue9TvRKcupuXcuGGRPh1T3JiW5HfTmqS4vEXZm9PHxOg19Zs5
JcFJm0l2fog60Iint6EXJXESOFpJrTk2pksuvEWL1gTx06hDNstTY/8trWJSv4Vt7g2Em/RD8r1S
8bVPQ+TMLD9tMuC8SH0LyVkE9zsChO3dFxae73pkabSxxj2JbQSoRA2CxA7xVR5e4xiotO6/y0CR
0d1l+KXH4S0KKrrJ3gk6P8VIBSHPU94zlBgiHglSMRW6cuYxFHxORalcfpZZ/14zOZj5KGi8+s+4
HMjEaYwnTD8F3RENrH7QrPMyHC69Lh/aPPtJM9DuXXzgCPZ6eybYBvRxW3Inj8n83vIPyyaeBYX5
DJ4gFvKNvia2holVyrKpaxankpuuyCPaYgq7Y+zat0HhPfCbJ/J6SEd31iBSTlmPP8EtWTMsG8g0
8vdXKuiCWb4RY7ELDNANeCl94o1MRitS688qsMM9iru1wMAgYz3cxvQkGdNBLWb8SfAqI7/QLqeT
Z7fjIQvSa57x4PH96iEaeYz7CTFg62JoRlis9jHVdcUKPx5PxBKhyaNxu8lK1q88JFtWKDPGFWOt
mbQlmUi8XyPA2hOVS1Ev7jXt++0kGU/G6dMQdC7+o9w/WdiZT24/57PEgN4lncIcNBdZjsnRm1nT
bltjLumcgbT1slihQa22Ss/yszWJ7DzhFz7b4UBHhPIqVDG4m8HtfIxreIzJB+baM9sEfQvLTvJ3
gCz/YzOAtqabPr9GMgtCd9cThHoukBiexxmXlCXGz4VIrQTXdmazgFOI07d0y36EOtSOTnPJcS8B
eywvKfWqlat1h0aRHbMcLS+I/3a0vH4a9hjvL/Xo1RuB12Q9NUm6QfKiaNjHuD4o/tbx/KvssaB3
HhJpxu5AaHjX81jbW7abH5LAwT3AsvCfG6tgqdiaMa3c5cvlXxQGzMCkXgBykZ+jDpFpX8S3Iqo+
Fsi30kn1gxbYXLVi8Hb/8l7nttceKgcXKpWfO3XhbjR7Bqqc3Qv2ePmKeXR3lMXbMOcycOe0Tnkf
ciWQyjDrGRZU8LKBRAK5eJop/VHQbXwrpzczVxF/IBQ7yWji3iiBJw1tfDZ7bZ8U9Knxs1ori37e
SWv32OdD2JINvTxr9PDbw7enrcey3gZ/sjK9hnNsXuovGy+W/s6ElwJ9wDx1sfhZKrqkPNaPcJZj
aUUsw1nCFTHnTjkvwz3gjJQtI22DWdPBwA769tgSwSArUlENl5DL3wjvheM9b3yklAcDlvpYQGqB
zjjmW/xAv0jphuCckP2wbPx/fGXVvrO2PM5RgHmkm8TyllrB39UikF2y1K0OG4XvXV8PyF4OnUt+
x1wj5nO16OOVBIhHH3c5EOHMsvlN0W4bz8XGSJ89YpHGEJ8leVVi2hFNgeYUBW/HCIgGZT5q+2kG
5IfJRD/Vrw6/BcJhVfZ7qWxc1jNHvwqeAt8vdsvvGRbqzbDge4iMtHeBNdw7MTHO8Qg9zlGGWY7d
8WF7G1cdxpKlENLAOvRp+WWx7CM9ReoSO6xbMbWtkzmgY2GS1zOFfHlp4+jf4zU4dnOR1/Mdm8DS
IQFMNjdKa64F/agmS9smDq9voTR1EYMn0dMUtuQ311RPyZS0u4WnDSqxOoGfAE2wvB6J4d7HTcy+
6Et59jLg1BVthUWCMy589eXLcj4/GxxSuKJ6VL58uKj+gu+oOS6fFMXfHO5jdlev5RD2IHwYo1TU
xyTPMJz1dyG/pNQVkBf3sPzIfwG5L6/1FAvI/LsZVdV4zdiY7cgH/efrvrfadWFPd02mX6PQ2rsD
SKy2V5xm5nx2cYYQLBBNmMjH+eYyv9fYbr3ymEJslr/Y9iRq5mU/JFr7ZcKuTeQaXJS5SI8uBWKc
k5dJ99S1pJcMsMOWa3P5iL2qcYUq4uXQgrC2zMW3ADl+NrdH2lqFe3dupcyvAhX/AITabxcUecD4
cG1HQUv0UE97YP5Yy0WzvFw20/wPg4wk6eb03JdPPiqt3lmWeSHy9BbaGeoSjm4CDR2fhiIM0tql
kKhW/SCPcPMJk7C45HPMhHTQv/AE02Cd5BmS5gZUzi6rq2dL4vbwU3kzCmOG2AfAvlCij/RaVnCu
rn2sP7KCoBnJncvMumzT9GiGY7IqQLrQvq6NiGtQO5kle9Ws+u8Vfc0VIeRPojK/JJ374WbiVleG
v6GiRC5e4evyHOeSJdO0h4LJ41zvTqAUzq1XfTgEaG9qR38C4kaANVrxtSLDbdXmX0PfxAbQm4Bj
q3hdEN1Kp0Rf9ZZI93Vsv0p1turgWiLYLE1n2MSmvJHl+rVsM2629lUOOFux/nynHd8+9fQq+wwz
0BippyzQDx3rMWShaM1VcfTgO288geerydwrbfpHkQQ4mu6GR9BsZQMHGd34YZytinGFLUsorNQm
hTGLVBYq3QAoqPzOFQmaWmNRZsYBNCgdm1qbmM1atMgfmBaA9a0dIpms4ghRRn4r9UfHC+zvxIuR
NaPmEU/JGrUnPVcM+ltoaw8+jYstGU9kfg/dL8NnXV9H/X2sIa+0pebvlouRprM8zInzY9Ho+8EV
v5MNfKILp/VyQ0nH0DzW6ogMAUWB6owHI5u0nR8V/mnMyT/+f63nknb7n7Se2PKNv9J63n4O//VR
Num/cXB//6e/Q+SN/xYIRgXxvwYU3EXZ+XeIPGmzuD90AmztGSE/K0H/hsO1weEaDiIg3UVgIdxZ
Fvw30aet/zd0ecvxf0feWkhF/wCN/yuIvMGf828SdLHIrlHPO5gvhev+ASJv9G7d63pYHpUeZg+9
nnVPgUmyETq6QaIImYyAlCaf3LQw+OW4KU5a9OC/E47/TwW/Mefg/qsQfv4UwjcQQAv2Bdz8fxee
9jTQp1oYxbHIgG9UTvBM5+Y6od28OROln8qbawMzalYkuaGhkSbXUY1VEeynKVnZJlFm/3Ic/zdh
9p+iex3XRlxreroHrt4Sf9gxjWaZXiX04miqChhgxj1Fl0wIssz7kXeJ/kgi9aEuWx7nVvjNZia4
ljDuN4aYUYbaEwFK3lYWg9xbjkOTJkO85vkTCB/dhLSgawNG1BpBQtmF+PkD2hBec9CG9jCYBuVo
OL7+9V9kzEr+P+xkR8cRCpTT9YRh/2En14zkQS80xVGHPXS2vBGBU1Q2W8bYa6vy7YOJ837fpqN5
MCp7n9Jg4bbkQpW50Ht8iUsPkqMp3gNT97f/4bNxqv/ps3Gis8Ynd/nPMngC+ZJmEF7Oumh4mgn4
VLnZscRkug/JaFi1KAKBtdcfDg6eU+aYPNCGmkZkNNJ2TKeHXHsICbP6T5/rTycmwl9adlgTXF/n
QP3BHZGQG1yZbeMf7PRYdwRtWjqNSEdTDfO24kKEyEpFnb+dDFKrTNqHVT5gZypqWsvOZFxzHGN/
vavAXf9hV6GZsVxhon/gWJqIvv8NX61aVC1hMPaAnIxhR8tIO7vYw3VTaFect80zwQipaYX3esiS
F9SiuE3HaD3Zboz/smdxFFTjrbBLoj97jSXKiNdcWeQak7D13tB49IDpXPF2T6sMfSqEZfuFsYBx
gb9wsqW9w9CEGW58SATKjFErndWEG3ATj9pWidHa9oH6VkpITwKCCCrQ8mK3Xk9DpD06VvkRdQwQ
4aBlKyrQg6W1N3R+NIVLiAcNummlfsVJbW71yJXY/qt+Q6I0wlBJz9z1wVhMPiU0eL1+o0zx8te7
17T/fJ14jmHwPtc9/kPT/sMOLjBohUneyYM5sEAE9HsDLYC+2ffPZmI1xwTP9iqtEU+NwQgfxJ7O
U1oUj0lUPGqSegRjFV18pENnn1Ed6Xxqp2p2kJI/hqjkb1d1cIb6EJyjwPte1Um8R1bls3/xWLr2
QFauVn0EHc3USPhMVU1yfwPTOzFNfUwF4m8V9Uc0EfpNa9gsX6V+GNKFl4+974J5iJSLMtyIHpZN
Fvk3I8BdPpTEtUm3PKO7euIwSvpj4wiFyTFeekz2d9IyQJsxX+1y8AHpZLxMEL9JfYse/KSqV2B2
kSPSVdlgonPNEvEYEtt9pTvN2jDm/DZwhTv6T8WxKhLcrlMKc7VCW+t8U9IsNuNohFfSxfXdNMns
yLhxo7sy2XFxx4xfmxSgQGtf3CHcJJfUKLuLK/j0HcbcqxHDXiSb4J4n70pjkYSjiHRWYwI73PTG
DROkiWDw5nqz37nWNn3ViI1hFv5liGqkag6Tqkwf5952ZeBeT1Gt6sAxKSjKM5QYRY8ybi8yZubV
kQmlRfZ4aed+bi6tQ9oGn0Xfv4qqpKkzHyM3i5p1HVnGxhvajuW9/uFEvnEKAYCsRhLXYMfRu8m1
G1OuYgvCwoO1OR0Jdo/vmFbPeZdblwgf4T3Q+viuJ+DrSr0m5Qr3kabVxrMsYNeZgWB0M4L2Mt3w
4jAAvaFyU7dB42xhbEhnN6PdSf6fTcurvvsEdB1Li9WjrLqv8WybbkcmxsqXLXATe+2nznhSnhjW
luIpn9C53AriVfglWXKx5w2kY3JAh+iWIqMnKr6L1nDuuM2K8SkZCmR7DnLpUY/CXUINxNybLPrC
bUjsjKzpERyN/hjQMYIJFbNWlZ9oWNWjzLXxse/yN0Z1QHs6iyyp0Xqy9Vp7iNGAL68sW38pppGd
bMCiVwrKX9X6J4eQMRn63sOycShCj77IgHbM701+IX7/Q0qS+brrB2h083tREuNwnapxD9pquizf
bPnA6B1RILbIY4GUDMN/FbYE486bLJ8EQbRksiwvVc3NtLGi8Wo3YJ3n77Axm9CgME6tRV647oto
b5pp+JwWkbcPUwaC3GC0p2WjM+eKMhBl+vwdkdDlIROogq2K8tpyH5dNRwV5QtP8fXmVN2K68edt
RhaOJFb2mEFo/D8vG5BhH1BgCmTQc4SI7MYZSwBKwOvsbZPlRPiNdQVQbOhWzuh3z2HhbXnAQnKu
aNZKy38zCJ1jgNYOz5hbMcGEbxU+0kPkeOpAbhnERpdI+k7OlBS/1W4Sx/wKngk2UEJzP0QNksn9
Qaczfu0UJ7He09TLnDfDaSHUlAxBjNmIJmu0ZRTc37NS+o8N9C3P/AoMoX9kbhlI9Sbd7my7cu9F
UXNwaTIUBXY2yhnSUnxnk+C5OWfEao1cF1sAQisHD8/RyRwmBiS5buPcucgGg3LsNc0+RW6+DQkX
WCuBbtyvB8Lncjj74aCDcEpSlBRV/Mvk1rbzq8HmziUBig/cJxpTuGtjP5UYpSN6MnkzBnew0l87
SxJFxs33kCPcLRopbiX+USDcsIN02i16BZ0Hp8Ir1bJaceuqH92ouCMHfQlG9EFDiDZxdKLgBA21
2GSZH20DEV6zCA3bsjcze9KOsD9XhmNaxyq1SeJO3h0pu0cGipsEFN7v+xNCfutFcS437Reha9Wd
J9Utt6bh7BPvvjbE+OzNgYnSOY/UIfsp412W7kQDWSP9iGH8arf2tGNyd5MmeEs5cJNAIw3umCF/
W2EMsRN8hYJBi0FwBPNppmTZ9OzCIb3EYetvi4IhJQTDlT4OPkOKWEMBQpO+BYEXoeDj+D2KMB7O
XYj1p5rGVaoH3rZWqbYWkXdwspJkZhIGJUth+p0APG1Quyw0LLWbyEPfwHMrATsWGL404xti4Ib1
qtzSbMAeWeBeSnpitce4i5BG0PKLxHCxw61lFNPNgKFSlIkGO/eg4IpgeInUgSZneqA3d5ukKHYU
ZBlU/TnBU4sQmOAKSft3soRZrozBi24R4IGG+TkN1caWOIk4HbW3UIZiE42k/8ne2zDYnx5FfW+c
xDgFbRzuvGqs+PWEWWHo5MHaT2cxNil4dlrc42BkD3ouXMgo0zUmhCIMouGY1rlzqkTOCjzkyaoq
YCPRvA4ASsK8oKGhj1EVnLm31kNI0N91xB8bNKrJAWratc7M8qb7P6OBtL0gsL6wqHGOqdP8jBNI
t7XuWket8x8MaXknR00NzhfQYWGWAJdCA//k2pNxLiDrQfGYE0bN1Nvr3dgAQqdf1Beu/UmmUfUR
e9Fbnw4OGp5GrAcb6zpR0NraJevraMuwOcnghFit2os2c1Yi7tOjXrs3JuIe1NAVkzxCfFqmtKn7
aCR5udfwbFVVeax94n06rxQbRqrJSnhBc1w+vNaF7b2S/rUMK41pKUAwR8GO7JjzXP083U8QtmEa
v6DubbgN9PEsGeXpL+yIhmTyUUdKu3Zpy/SRPas1BF8lgK9aO87PYwTczk9kADKtX9eyp4lm1Q9Z
0zeHsd21rVYdy77qwWv9bJyivAKnQXEXNL+qCTnCgND8mDgY+af6CENK24mwbA74tq0TD7ViCwiN
2YwxcxtCYGFR6qEaaLkVwiJ8N/sKn5XiT8DLSMaIVmpH2jpcNPyMLkBhWRRGDY6yP1oSETMqdAJn
Ztm2hSoV1Sasm7Dj2RP6/m7I3At5klu8hdolA2a7mRr4FbKFNTwwvmJUHyfuz8yOp0d0iiaUsaOJ
7n3fkAiV2UrQ95cmgleBR55exapHeNf6ffYih43UarENq6Y+D8PGKyPrpZEGehtCw0dZvgfTADg7
9l9MCVs/nsgbhT685uOg2PCLZidckdDXY3Ls4MAIlJc8NbBsZKusz77XSGSYRfkGIEoMapCnkq6v
zlnM78kcLl2IpTyauuTmth5rUwsflwY8bLO8ZI49XniysIt7wfiHZxTgjvFZ5vkx1cg7qAf3isNv
OFeuw1RVucGVZaq58cw0/wKf8BH2ZP/T8hB+tjo6zGpckz6U0gUmVcKcwx78Vsqt3psnkgi4QHhn
iZ0QJvibegJOk2Rxhedy/pcli8KU1bkB2bOycy9aZ0U8XBoJmFXqDNaKvBvOrqdIG4gok+zG5KUW
/PANkySeodJ3sZN/bSjIzjBloGPNXy0bL8IPN+ieRFVdaoiEdVsDCpljb+vt0/ItbZyeEDxp+3Hy
fyHZA0qhq5vmJBbBk675e1NkHL26rwOMnh4jfcovTCMrbEp6mT2IKf7Q60TtNP1mUNIBQXscM9d9
1EBiD2VQPemZ6RxqOjjoUlT1tLwnnbEBvNXTtq8s+M26Nk+jo+apJIZCdF39uLwK0BieMJskq+Vl
eHAY6e04jUmZc8FNu8Kptpwy1h2Uh3VXKSghREF0vplzrRq6LcfaokU+Qnq/6UN3kXpYPxM8jtrc
evIAApyYfOUH2+bjMOCuL8JPX41g8C5GJ47CHryNrYOo08PIALRm6E+RC+Oy5QMGnW+jRyJ3PTbD
La2pYWXK+fJBfm1W3oFyo7yg9Csw/xBs4mjag9H6+klNun4aphL3xPLaq+wZ0QFrSWBBSSiQzprC
fmTmGV4SmmgnWwuf6Ng3+8kaxbmKGPX0LOzkME6nZUMvF1/AP19HCiUu+rZpa7KfeWQq92dstGrr
ks7ikc8HyfieIVQkXRtjDOvyHj1bhPuwol8/NsnZI596P7b1zQwmLG6x80Uji5llmF5sWDccx8JF
OkE46laG+cWUcNFK91vQ6AhJSFTSfTyEeR5f+lKPObDhXR8SoITxrYHR7HbmCys8KMnyNsZ8VGUg
vMpyEAyDlV06ngLCGZhaqPFrjbtyXZvJu6bbpHPrFoT3+MUtKL0a62ixRusDpoBMInH75P53Z7I/
vck7DKJ/1QpEhf30kevutHEZX6/Dl6jCUQOdptwXI/rniOij1QCBzmgHlHPdncXJezQ/YTJ72M8g
dd1EkVAfTCM5khFhNtFjWrgM1wJWuCbjEqNAVRkMTOAzFV40hJiD125aJKd6q3+W8ol1PrD+GgED
lBc4Z41nHBMLyIjTj4fettN91mvGAVcZOHEjPsd62ax1IX/amoc/3Ek/x3SqVron3pm2dEfYeGPA
Cl2EmXuk1YZeJiO5xiDHY75dLpvcwcHFhA1+zM924u9MZLuvybs0RKdvbdu5u/EIUrJJ12bJBEgr
KoFtX4diKhhVW5pGvK15SFztCTQ1rpS697YM4b6NvmQRP7d3cAjVqXgjkk3bBq6IV3U7+ti4MbY7
DdYaPIeAN5Gwxz3lUJkbvwJ2dTUExWbSeG5rwFLWXVp/ph9Wgr4fr3m9DusR8Ccd5KKauh/cOB64
DUUraKr+g8AztGIkj/0oL38Nzmivg8TB6Dv6ZLq41s2fRUBx59MBdRE2Z5FNfRVZr65ffWlknJ3i
ihLY9gMQ6P6QXEx86W1defd0jhLVi+ZrDK3wnUNy1bLgrcGluYqb+tOVHUott572LckVaxDXAWKq
VF853EMo2tOzDTBwBe2KhplnRTct8zddbDY3yIxEVHbaW8/tB2S+OCeqF9uq4vElgqrZmIY1q1WD
6NBlmr+f9Cd/uskqLvdMxap7jGzLAeqXSyj+hCx6FOWuue+RdFVlkF/6rIKHKV/JUdEvyHuqDadw
Sy1UsxPN5mzXXXOuGjvbOFlTrw2so0ciCL4WNI5Wg0CSbUKu5b7H/Qt6MExG7zGiQV1oLpOvY28r
/bPSB9ieoUecQOarQwJXu2YttU97cden2b1kxuvUQV8oDPBKWe87u3QAwZm9DDSVD+heMZtXQf1Q
1vEzKKKNNgXiwlEjKcShnxQAl9hCZdmKpMw3npzcs51y9R+9EdeF0XvdZnluhJr56ivHOrJQgKcA
ZSpt+fRwNe/CHYLXMil2ZaXePB/rI2lThNgqRAPQrpGnwnjbGEN6NzTyu4uRubUxYeKspnU86/aZ
2weY1XOxQgr20JftLdXyah0xNYtxNaN60IOAsqg+DC0eTUgOAmXYEdI2isxywmYzCz2M2UTg5l65
C7zpVTjM2B1a19N6+RJ1GBqclnkiXPGvQmYB3NSXsvB3pNbjFRhaYfzNO1BRU1aevcnqb2LKviU0
I04Ta8Bi1ZuOOC2vkV6CGYqjoztrB6plMD9vlpfLBn89Io3/85+DeSz/z+8eoM7t1BA9C7PYG9VA
zqv74aU1pGcbE+3W1Qi3UAVRI3XuH5r5G2b99VSKhKcJGkMfuAKSg/q0bPpEGTv1I6IGt/T1yGLt
EmQyxhSUs/R6kBXTGhljNQ4qMDl4CIrcytZZlX+qHLiZZrVEGkipnSYTeRmaZWpd4P9pA5zKjYYd
ttHpKajn2W4w5TtjCO/evmmD/Dn2+tdGFxYiCLQa+qzmwAi7GpvGPBNUtbH2lT94z7JhrOL3AkwH
WVo+A/yXyavQ3Y+ruMcCVLrpabCEukUqrjeOp7WbtKwA+AJ7qvsM40CkH8JOqzhwkk4G4+PJJoRs
NXU5pKhRy09QWaBJhPYzJtWiqtKTX04/ONget2zNOdpDIdB0EkUUM6c3h86/DdFEGohPbpUiCCKG
y+00bUkFqGwyAwRt3YzOiszCEqxTexWMic+1LPY+Z/JG0wti48qFsh9hSGm3mPHTL26eN/B8aTYQ
BgilmHnZJc2Km2WUGjRtMew81gjHrAv7u6/50zx+6L7jBt57U7fvp85+9ryo3HMJFIcA+esbwS/n
oki0TxRz1doWRn9DuZ7deERTKPlzAkccfYYVPZ6Z/48r/gOy0N0NYI/m5Bj0XbM2ucc8ZIHV40yD
Y9fo6lDbrfstLyxB6eVwXHUa6ZmMnvyRgU4vafJSUHtobgngNDWyYrzcng4SkvZ+Krh1KCsjvVLr
WlpzE+B4aIJ6Pe5pcbQnIAoQICLp3sI6zOgHlsZGc6V28YBzbVTr2xuK/V8YcQ4UlBDXa/AioVc8
pEZvvNBsQ8hG8nWW+3AsqeCUVUbPTQc3eH7l1YzjZN55t860jBV+eO3Q2LO0V5F0QI0AQ48qOGxy
nF6iL/e2vtilkg3yOg11+FUljndNmpLnkOZ+h5mtjvhdx667gfw2RiQcsaObM3+FHeMbNrzsUds1
Ve9dhya/iqSIQc37GePB8cx0sjxyz0Stlsi7mbufhPvCg8qAzNDxfUz0ljSWiIeUMQqo3vJJgjPF
1aELvNfTj7YmT8IOFvtYTYKNBMiKNTg8NNAmkgYlsjfG7RUFxrBJMOO42jQnkqjmIKX6iKKOJfrQ
GLelLYUqa8/YyH0y9E9CbqpdUZY8wjrxxa3SCm1xZJ2yGHKrqqodpl3OsZHkvTSc3mKSpw+YGJ85
WuroFvi/4rSfdoUpEZMIrGO+J00oQ/q0MzjBuEVkazfx13gzcBCWfH9kNe/kIqOvZoxUKx0mSNaR
9gfFcDQ+PJk/FE7b3KOJmJHCDburlqM/sXmkNaTi7B31ofzh5he+fglxxjjs3pOKiy8kNg7n3nXP
iZm4t0IN7yEqzEdZBxfclrRoBzclTo+RTarcB78CzJyaLgl1Yfsw0doOPSY29iDj3VTW0bmL5dPk
AlwXzg9wLtvCMWGXhRqL7cRW29Yq5kodC0etCdbHOQxay9sTqhluxqH7rsN2Pk+aQxxTP5aH/lA2
XbzPy1Feo7o3Ceqgk6ZN16EWxIKohpilqoq2S+cAr/kc/V3P9Jvi0HhDcexTFPOxID5EpewO27Zv
cS68j+ZVzTkzQfegzL45qT59hqYUo6ivTKj2xsat5yw1BVQijaryGmhryHXmySfQ/qDZMZALCk8c
kgSfSH0/tZT/tIqrd+72rML1ZAfUh9iO6aji+CQh4N5cjVkzi6QW2yspbw8xFtQVyUDjY9RyO7Sa
TrskjcYPNcPHwaEZMDbTVdiBgVRPpjuDImQbMpVYuxP7j4Ut0Y+lkGdZ+q/D6Nf7Gs/ZmpgZ69VD
G8aNh/9UdfCkAun3TFQS8zwGyc/eApxQZYmGJPaJkFfMG0r/IjuesB5RPvvI4BDbmW3sq2aKjqGM
1Bpx6Rb7j7obaEH3JdKu9YDB9eaOzIArFn5JR4xlWKEsHss320iii9MC0oHN5KN2IoNC5S2qe6Wl
d8GP2MRinBCjJyQwRjO/Zt2P3iGm/j+3HSwqx1fuuWTNOEMT57S6br8g7xxNlycA0vvCKY1rHLlv
em7LA/eqN0YV6LxJomjRsrK0MBBGAaFq6S+ZnH34bsjwVYO9Gv+HvfPYbh3bsuyv1Mh2IQveNLID
Q29EkZREdTAkXQnee3x9TjLy1Y0XkSPfqH51GBRDl6IBDs7ee6252iHyuDoQ5N0FCY0TX1o+bInq
XYGKNKpfqtG0k9hQ7JT7TSSzItdAEf2BHWFJ1ILdMZYizYlhcxlJF1KIcRvEZNgJ1ZZOakYWCaz5
ZhB+Uh89ftP5cL5Vsz8SibDUzJuoTdqlEWr9MtP0b4fkFok9SsNUqndaR2rYAKsAfa6/4ROZ6dNF
l3YqtQOWQ+Z5QDkADGXZNktVdL9Bajp5DXW3kipSTgQsU3k27oWYLV8oqoqbano3unIQfYM2w4gV
aupGF1NzbbVQAQomB1JMvImRQB3QubDTbpW5W6fBvIkSgDU+LQtbb1gweIGgwMhMQNjVSAvYvzT9
jHhSHVkI+vUdi1wPCOpXZUdgGyBZMN5oKVBfcn2ZZT+QuSKWwyHUTGkRpwzi+7y9yko0rPLBB58x
5IyYUtxfe+AYs8WSnDTGsa7q5gj1qDk+lp2UMxgdSrIyxiNDS/bqVWvmB+M+plZHqdlr45GEoHBl
wvq24xxRDx695Bje7xmR8E3ETW/n7aCvhlRiNkr0Rl+nPObne73om50aY09jG7utiR/yyjlJoe5k
VAphyJTVoAK1lGtep1wmVVEkjAq0/ZwH+n5oRwKeMnGfYCS0mjzbWkMSriui6Fese2BcLOjME2vz
Mi3mj9AgN1A0M+vcSdE+b2vx5itz7oYDfCtxlp665u4mhMWOBoW8hyaq8iVJccKmFNP3QZJDNxms
bZlruMZ11cA6hko1KzcE0waXugXoO4wT/K6OtKrYIMlJMb+mUCVryi8GKKnylpS0+jaCwpp1LG7g
78KDVAb+Xh0RYlYETag0UDY9Wz3Sx6TPZCCXIMqYHrAJhfxOJ7QT0MxOMp2dZa/AhM+qxrrEubW0
wtYZ2LvuxpR+Qp/JG0mqq2MlFkda9F6SyOXH2IvfWtB9aUVOGofVTJeS9jSthUtUEqI9tDSXHsfD
48jwASKpbDm8kugIgNUZ3vwAUDEHN0d8k1zVGsGlSTtj2eRqfcqpTKdQ9m1RmVoSKXBijdp7H7aS
I3HdsBnG17sgli4MwHGU5Mxzemq3BZ0tyj7GnYBKkFriLltXuL7seITggjVvfMkt7RtDCw8Rc7Fk
nylfZwi/bj7L8/KxCCtkfLHOsafTxvYLTk4EVa0RSfmqCnfKmWySNywsO8HQwMsYL2FBjkdOTs0+
VOSXpDrpzP/PeqJFF6sG/B3mkbQMYwJ9J4LKN+pQliJtAe4+flbuHoXHPWJ0YBfcfwwnFZlVBFUv
01ouCVFsrZWHLvu3BDnPh1epBjI8IsF4yPk7o2Ry/5AP/3E3Yay9HqY9zWbkz/ebh3j4oe7/Q+nc
RVw9CkxOLqc8TIq76tvUaCbTLjHuEMLH/TzSI7IzlJiwIiFd++CRNvkg/deNZRJzDn13K4E+WTdK
9ytpswpQxMQTPPTpD+r1456UFNi6LP31D+1wf5fv/3H3oeR/KPsrg9UobLTMZa5cbn6Lkh8//r7R
jDDyqoRZbXTX2T+e4PGEfzzV/32sVi2QA0GxyijAZidNUt/TxuHl8WvJ47HHEySPrNjHS/jLEyYl
4izEjC8VPdJNoQ8I5B/OgT9+vj8YhMJMr7lGO9MjDTfTe7LNXZz+0NU/7v3+0Q8FNqpB+4d8/ffj
j4//L7/7+8ffv6cw5iHY8l51Px5MAw3+8l0I/niG8Pe3+PhZEMhNg8oQbDj4RQaXEekZ5HFtUqL0
FKfVMgQZVrIcBtOidXh+/IKgflpyU65HYyybrSVl+Kfuz2vMOUfH4+5Dzfv4P497Umhi/Yrbr98P
PR43sQn+YSVoLLMBl1Osfz/d4zf+eM6C3HpbLdHPZXc3Nx28dhPf/diPe4+bx//oYJ2TdtZhyCnP
QGKAPZYA//HspSQccVqlVYbnCRenHCjp+vE1hw+p+u+vNU0W/f2kepxO2DyqzeOGOFlcSPqUMCWJ
yCoMhnFTlfm4kWnP09Tjx983j8eycKYyFOiaJ60PZyzNoPDe30gQc5I8biajJrAnqUGKzCYs9LhH
6oReIMXSbKNzAZ2ArikkejWpFwagOeTltPsscfLMzMBwoaHYMi+C2cE29PVlnOUjl2isilWFITu8
kqL0rCS0YIfRmxjl27TOYWmSTSY005INmrw1NUp8CYTURIUHjqAnFkI+ZnJsLuQp+WVa1DsMwq96
wR/M2vtkkXNayItXE6NED57Syf0wWDaKsicDgFIJwXsSkN9HF/RFrrRjK8fBLlADjHT3ZnPkA1HR
w43BC7QH25iaT3pxzMoZjNoIwJLS55vhCdFk2E3TTl7r0/2fKpXuZuth18kQtST62teVva+Cc1C6
/XifDXctnj49PoqGtVUnUjno1vVtxYy0m1yt6V7VtH6iY7bs/KskBnhHJ/Or1F5bnQjvorXWTZB8
sVq7DAF5P0G0jAUTvVY1fc0z03s14+tmMGtOlmkHpXaVB+NDEJdik8XOaLRfZsucZbIMwQadr9h+
g98km5jghDLFApfxSMVPpYF7irpExaoveh09oD3UtfcqAsQyQOu2JXlcF4gtYiY3fUZt6ftPkck8
kYTXZUgyhm2QsetYrpJCwWSaQ0PGNOXFQANVbWFNokeZKd2kFqmDeU4BNkgKn1xDJbbx5X6NVxvU
WzOFizJMmZ9b0q3Ql7JFmaVkbPHLGm9i75+i9pDjD/UA2mH9IcMM1HPmtorTU9OmGIpdtl8MAiFf
qoq09BHb2GNVdUys7s4MOdpbtXKeWtkijg/0LtqIZ1pUe947oPwpQlEcUVcZEZ/ePfAm1mBulnr+
wtn5I7VuO9MnjRsG3Gzw12rAwSVJ8sqfSbZrlHA59xEBNZ34SQHRcMrKUu1ybMcu+0NSMGlwjQu/
LV+nFppoWUSfUXmPWjehc4kErpGvU/GGpefJ0H75uu9qw6ZMwASAgPSh0oqy58vZxBAl85f1qK4g
PI6OiHJnIQpVsmjDdrzKaQfNVRAmj12yvMzDXHTrquhXcTDCyICicCE7BVWSmMMKA+5kZpkGF1Zq
TkzVF/O9bHg8FOD5rbtBehbzSeAqpFleU8032Ze1fTa3oO1iwr9jlXbBHMjGGn+6ASUgrJig++KC
uSKCTs2/jKiL1xZFol1UOSeoEhk0DzQJuY8qE37HjlMt85NKJOU5JOC2qIEsCROGeno45K6j8UPX
gl4JP5BOZ6LpL+M4xYe+jK9cKPrL46bFTjo24jkuduCT5nNcKb8qWM7UWP5wMSDiuLEYcCmcv0nN
6TZyNERPkQJlc8iIRPBl1qrUWsGpu58mQvQchMYmVJVdwWDW7LV+W80aM4IWb3NmPCutYjyPUkT+
ydw/iZ18rvL6K4S+w/+a6FVPSn7U1bamUJcGQgwThVWjRmxTSKMrgb4l/LdegkhTDhKVXV/k7Rbh
9wdtZogQtBHp+0HiSHOVaIH4JStjk93/UHukOHEUDBeEHi3+LbLVJNNi61SyLUzFfaWb6l6TJ3Wf
y8gVR3QNC12YdM7kWMP6Dai0IE0iCkIJpKx6qvqe6ZIejB7tKjxJwitEKn2vtOZuRHe1mucqcknG
HEnrkEoCkdq7Wp3MPvTh31Mqn1FWhOeW9jy2zOyqD9tpbqyzBh0x1JLXTJqGnW9N5T4WpOeH6qaq
6UpGhbgJ5nrV6/z5/1lZLP2Frk18L6orsNq4OSR8jX+1Wsy9HFuRQYZcIpnJaugZercZ2dJoBq8m
osXzmDU1AUvTQruLO0a9jf7FS5D/5vbgNbCgigADRQaBf01KsPywhRHRlqtMQO7kd/LRCFgBhCEE
dhObt1Rmf44goFxYRR8eVCtwLJksewHnpNNgwkcZF4Tbu9gUflV27M3g0jJcXlOuioe7CvTRjfqf
Pzj5Lrj+J+PC/ZMTRdwT6PABCPxFkI2bIVXiYuSDsyAapJpkroPeP0igCz3EC+pSu7v1x15a9/oU
LimbElgSK0lNPqNh2hHhY31g/JLMEAOl+FLQzKH5o30jUNFU1i+2wHRjnpqC2N0siubNv3j9fzM3
8PotGReBaem8jYfg/OvjmVi45j/+TfrfUxPjmZH0gqUuZ+uuCoUbtQ1vQoNBhKB6jSojd5A89cB6
jbdej1geVPCEBDUWMjmfaPvhtX6S6YllUzffrHsHpIrLG2feUzyW5RKoxuA0WQgfJFYPapt2zuNN
/H/c/2Uqv//j3z7Y5eUuMLc6+mr/2c3F4PJP3/ffcP93C9jqIyubMKq//5t/+Q8fmHjH+BNs8V9G
r394wOR/1zQT04sm6wper7vz6bcHDEqohM3DUCSG+Qon8z88YPK/g2Q0TEtRDEkzZVH5f/GAacpf
zy+DaSqWEtUURdOEI/7PjhJV0MegMo15ZQUNsjRWWdZRAkaFa7VLVxAWZnlRGeyIvKJyu0v7oX5x
2r8Q5ZXfJeXARhYjGZDCa1tuO39Jk4dEJcBX2j2SeWWB/RTcnILnCsG6whfgP5NB7MqL/IPxjKJ4
hHVnvssm/Fe1hTi8Zl4W/wvXzN8X3/t7xOBmaZpi8B8MdeWfzsHalydJzsx5Jc7GSyex5nfzkgvx
UzyoX13d/QjCHX2YRDctkp7/dEA8/bFS/a+8y56KKG85pXFY/TefsMo3ZWiqaIia8pe/XkBEqeJA
IaTxag1b8ad4ro8qdM33dgF5G98u26gf46w+F7ArtuCjkjOywr11NuHJHavSU08SlpsdLuqP7DCv
k1MC/+kQcRk/0R8DwHqYPkzVxpaknQ36cbFbrMav4iXcKU/isjS/A1bXe+f3JflOACU+qbfGBUw5
FfbMv0EcZ8+GbRNx071X1+yKoJtcHA00LPGXbKBhN5f01+0ZdQcSwV22A9T7ixamsmoNG9kuua3U
06Zbn6sDFCBp2yzNjeJm7wUVhB1+xRfezmJ8zX/mpfA8E/u4BwHYEbNs96BwVsMOEJUnksX+Pa1Q
CboAy5mBEoPwI28hc7WMgWJhDVCv+cT90yFDc7PPhn206grr+p3LdQbX+0rZSN6QDIQutINLgQz8
6tNvjE/TE9F2wT7Qndq8FKfkO6AdDlZsX1yQSj+bqLtfs+ECrhhIIB9HsJveiPdbDIBpUJ/+EPFq
7HUdsPgmCbwcDW+w6k20e3wgMJqhTNlUKvr0RkQyFd4MyRo5ei7iFVigYjNO9TuSv8/iyT+2xUE+
A09DTNoXqyhgxOBYz9FSOGSb4RBsCHoJnqjIcLy5OrIGxSk/0k1l2khqwlPhKj+xh5yrw85li0gO
PltSIoGPw+QC+eT4bxAHS3JUL224NynwXKitbFFjD2jmdl6qi9BTGwcJRQT77Cb98vcltsr9/Mb8
xnKzIyDH93AvA1Pno21Kl53+DJNJg6plx0uDmZuN242U39d7qheAwMJNv+sThuzxgJJFPYo3iBra
c7A2IHIbdFkwdeOWcNDr8klQireAl3ewgRAnfXRrGDRH+RkBk3kNPnXcBtuWSemrfzVPM52pAwzI
vnU7iFVr/ZAdhzUNSmwzxqlRPYCb5Sr/HBY549lVtUrfyNGm8l/RO4731pNFtqxdYDEAHeq1TsbZ
Yaff/UHl08TOdWFPj6ZlrR8bSPlQqIH3RxjNN8MbaarGiQKqwwBuE36deu2HvmLrW9mSZ2Gow1/l
kAd/YiTc2eG+oU8N62ZYSx5BrYx/GXTzBvUFvp812seA2T6BnMMy3k8rv1ypCPmd+pBlTrcOiVx2
JJU1EEjzBBC092DfdLrb0/ZgHPIrvYZeulJuqLHSpWxPq/EJ4oi+RBWpreNr+z65q2kVXnGeoGXI
ybQ+orgJcIBc/I/mR6CZg1Z13/fr6ZUUag9csHViwgkrQVgS5Il1Z1yOgdPItnlUuqt16vftLdwg
AIQE/Cy+ii4xlKotPkvHevgXi/Pf90co01WTQFpJ4jKn/cVkKTOG1QZdrlYN/bycprGcGa9m1PyL
3e/fFmGTP6NZsoGTE//kX/ff9Z0sKPpStdIkQq35E9Y0rqdg/J4bgBsTUXriXHGJ/z9/8Vv/eemH
bPq3qytWWyKtNJUZhKla4n1P/qcrD1IkVR+tpllJQvaqTNG9c5oTSjGipM51RXjHNYNiOl345Usc
0FSRzI9CGQCDEKPSG4K+VsvpUvh+T+9L5lRjeLLokFa0kSLukm4kIEbAhWbWzUJSUJxEYqR65A+a
i1qWwJ5DZcKu2BzakSUjnVPXKtQtsPj4mM9KtVOHyWRAbcB+XPjEyL7IZQcXywASBhUK+2FeCB76
p+eWkcOCo9wQgumeu2lPZnFtNaM7Bww88Z6iYolxa2YJfZ1aDUqGbM1uNHIiUAMuZAwwblZfsO0F
q5HB5NO+ugABUg7WuiawHMYgMiyCzKt2I2aJtFTEeQ3gY17o9zB70ClLQfchr9S1U1okHw8DwHui
7J+inLfA196yHJh2jgSqqiVhU9zFiJgHX+WSHEfCfEpXqqOfrm7JHRhquG6FeE50X91HfQWndgbU
VMhg3gpN2CTmtNKq+qSnsIvEKYNkQ9sHhqLCizR/5Eso+aypzOxcDjnfDtKW0glGJv39WV2qFSF8
o5gvBBlJrhKLxr5tEIeoTLhAQnPhM9QjM/xpiSTrc7BG9cBuH43WnVlrpKu+h88ltlqzThqijof4
SSlg88u8slybL5r8EfB6YYBmv+pC9VdaSXNpRGYVM0wl8CVz2kLX0PzqL12kzZ6acaG4o31TnU1C
zyReqlVUQrp+1ubgLDLIxiB1EM1wJUwauPNf1ag9z6WgwL2fXqFhvZRj+hEeO5Fcx2ZsnscwP8d+
cJGj5ldsgvidOYBntUuIE3i931cHTxoiXHgRWYtaBqISKT3VJdRiP1FXKBoGopo8baaBLtNyUeUM
+FRMDk0dB4eQtiFD6b3A2JumGt+0KW9AWwtLIVUR5mBcj3tgUkoCC5F+0EvOkFs0SYUZy8BcCOM3
+D6XhPXLWMq/QChuBgZPLHxJBtB4KSR3s2fQ1Vwo9CdkuYE9cWVoDzBK7AnyCrYsojD30lS6JdLx
bjhDmHdok/M6ErcELahSa96jgO/fmejj2Um/rRQrEL1GJdTcAdtdDUGwxU2lPulIfjLNstHeOwzq
nTJBKY7sV7uHQGFIJUiBQtTJBqI1pXethxRfk2LExivXvuPwYx7Pc6+5NEGuZjPsLCVcUzMvMOM4
RgJ6cZ4A13GdHCN9C+5Q3yp4tpbUiccp1MhERzsie6Zxv2jUnbKDjWjCTzQOs+LGxTSsNVp5MKTh
AU34TwjpyVGJZt2qSVCHobEcu21e1c9CEfhLtQhQrFCMOoUGqzhoIBCXrHwofM3GhVUUrKa+R0iJ
Yy+BCeqUJZAVSSTAsIgWRgMx+XGjT7KMaqhmzyZbbbhkko0en8CbXNAaN8ZUZpPyUnrDnVs2qkOy
MfSPOEHkZz8eiszXvGeoUtyRZo9HHjrex71e/uKMiLdwQBkDBhKI1krtPSZwNJZb5ga0oFJ/E3by
dxWAS5aJxvWeIoe5mXicn0lKZ7vIFqBcmW6zL04QaCOkEsClbP/GvHMl3+LSI4l7n+7HvfSRAufe
NuD3LNd6mgmFb5zkNp0596sdYozxp15KHtGn2U45mDe7OIWmLd7oQavH8IOh+2Lcd6LtH4pP0G9P
EKGIR5bf+I70N3PbnMOVSoonLCrW+aNRLrE9s9JnxM6qfFAO8Rx4Z+vGMQ7iE7Mlie1p4tY6tEC7
Rz+V4q1aSyc6alBmVbu+SWQe4I5gTVBd6KIGgitb+zSfzF/muvqO+ls4u5ij1RawKP+w/yE8U3sZ
8Ag4JLELFgxGdj1OQizIwVoaL8WFjTyxYfb4YiyxkR2jJQRf0q8wLVkn5Sd9h7gGf/5zfo8xnyyr
hs4GO22YqGybXUl32227wvhUwpvayuOmCCADsoDiJ40PRuHW2lKXtkPiBTL61tVoLgArEaqgkEqm
rsGxTpxt7dbyHXEP94+1VBPtQrWbyi4rD5x8ad7354I36E8aUTW8vRP+pnmbeYOHBTgUwEqxIHA9
cTA3kAbZ8BmWXvBKF7R0IXCaBxJsDGBta8Sb9ZtMPJG0yMkMmBwYPCl5qaGtHeUNOaTc0Oa0CcSA
76+ZC1QzEC1Adtp4mqZp2YrYHlYyn4e+G7uFPDgxg5vem4hJaW3YbaeCT4vd5bcGmqPe1p8FuqBP
noYmq5jYMAbSo6VvkgpA7ErPnwdQ+NZNOLCEWQdN2+g3ofT6FYdFJqz5iA1IUsHZOKi/+pbVz6Mk
a4FpAadADTCzZzQvxgELahMfzGir/9I84TS/+Efqp+ZW4zXKn9vLWLv8bRIdnPkt3xH294uajFgr
9VtZoPHaZx8dEeCK3b4O12jEIexYB04bQuXuARgOgODiWi7qc0iphfHhxhmgfGYUa7FL1mh3R2hT
bjrVlew61dUOyVVjqzojr99iU7HQ4rj1a29ggluVvP4Nr1fs9jKgfrbdfNTeSN6MaF+wQyA8MhCF
XUkyngL86Pen7vunQnorCueu1zV3geYSFBAnDh+iQSF5SGpH20mVZ2z9DdMbrMFTwTdFBJlNjDhf
UO6K/kuXvATzkjGYjuOj2wqfau7RlEeoRtShtazYiB2wrNOYnPHJ7cd1v8OFWAQLjlxiHgS7WtZb
JG3jBtj2PmZoBoz41wRv4E20dukOdS61re5DRsPMsCbHC5Al1RwDP6cAzfHGcTXNDs431H3MIYWV
zJrRfcKAXGHLbXbhClaGYbrJW7psdYfNAAXY4I0v5CInR7RaJJkhulfIEsBm68ionDF1mhwiToBd
GVcduiR33lscNZSo9AW89P2u1waspznhiYo83yTJhbAVsM4X+BTdK9YQZVyajrIGivYmLeSlfk2X
NHMw7eC8t7V1uo8WqIboK3jGbltgEzsPmTc+VYTCPaUn6plbu4jXBEur+4RlLHBLF46g8QtpQrDK
DnDq3/o3dWm+8x5OVLpmvgo3PcJm5ou8a0Sxs2dBj3XHI3T5Ce+NgUZ1IR78ZxygZNhR1SHccynL
2+fmKNyqrXbu+OHNPAHnfg/XzdankcI24QQlzMLvzqrdn7HEMeBg0V9bC+tT9rIXLqHtE1mT0g5S
+iE41F+MZiaD6iqJHOsoKI7KdutafnautmeFVS/KIbom22ClyptAITnPI89OnmAprtJkV7brUnzS
T+reOBcvCDXZYNKqZF7oc9Rpq/oXpUFIQ6VeS2+ASOcjJd2BKwytEGrE6BPSIjwVK/BCTlYD6wUo
T2RTbulv+NwzV32rgH7aJXCAN0nxFIXDwDxorVNLC0NY9v4qFFajtOB78kO0m6jWTiLhaSq+VIci
taej0C3yPW0V0DbMsagqJdTFn+wqrMoF0KGewovAuNCWFuZJXlpnKXRBj+KDC0RHBnsMWc0j/qxe
h7KrdPa4i1YROwLrUB2gWovqocJ9z1n509eusuawC17nr+zwWOZUL9hk73RXBqDL7xnyZfLIvOkp
Wxab5BREG0X6DImvNk/BsI/ewTkPcFOBl6J+a7dm2bHj3bP4dxM5lsgYL53EkS782H0FPZawlCfW
H2uaKMEuyaY/E2/1Jb3iUKYiGPbpjQ4E1uojDZBesaVjup4X1UlC+8R+7hS8c11iMVCUD6tfdPv+
WDxH5Ip9tYsAVMkr2R4mdirRsfgAGNFyKWN9DCgFg3tQOMFU5TUw2YXjvVlaXFuKBRcVidXuFr+3
hpOg5bOn0/jmk3NzR2o77VrhiMXJqtUuskIStN4xZCUJsZBe+Vldi3diSdWXMnqOCfHcWtpKW8VQ
k+xeWEQfI3F6KSwJFx52somPTElmLhSv0qpcqEtMaLA1aYisyE1cU552+wiefo26dtF9m5oLK59l
M6hsEfvCzTyL88E/5yvD82/dd0sgOruAC9RyQuyV2uVECQ6il10N0fGfsJQ6wXO5y8CyfgBdr36U
Rfde0t/4mTbZB75PZPUNRR0aoH2P55hD2k7PXPOik+VMTz1z12hNaIA3vaudW11Z1ZWMZdLBCVAd
km19BrrIVURZmS8QcPDz4Ta7Bh/KQvzmB6xNQ7AGUB/SYh2RrNoxLFLJ8S9YA/Ot9oywWAsXYXrK
vsl7M3sv+9aYCCen2dom0kLwgAcoxgH3G/wKRBVcFifxXaXdkqqf/SxSnBCnGLzNeubW+Mpa1Svw
3HHqRRS2A/bQapCJbqvJ9ZvtCnA0wW1GCUci9mmroXJT9xMF+huyJ39fKz9N/VWHbo0cHakIUCbH
Xwff7GHyI+EH0YlRvU/aH7uEjdEyJfWwL5e3uGOPa6vfPl9jTrgY5YfdQdq2OY7DS7/rfxlfw7uP
iD1w5s/qm6rRaphtO/4P0aWMkWyMYuaGXrL2iomGa5YIWmJpbOb95Ga7bJmxu3QHsIcHEJU35sW5
ugSoLvVuuYWVSD6eh48A25D6S0RA7URLsjODrboH3t3aLC+VFxzSW76Ol0gMm08SAg3ampdqWwAh
JmBgHx3NZXUwza24HL/7b/PAUSkETnaZ9+E+/7IuwbHdY/tBXbWOXupdz1Hg29XLCGYp/5Hmpwmj
DsP/FKUOUCvcf4vxyzCXJWMKbI2SHZgc6DiBxihDomEGMkTiSdzOgHRoQlRagE0Lkw42ge0QEGE5
Pv6HJLb7PsNlLTZT7bUpV9vu/n8fN4/fe9x7/DNjIBokT5KGRbmTttYYSQin779dGHMJUPQpDVq0
snF4aggCQaKguMgt7pFjEulnJNmaYi17yFMUiipygLNSl9x4zNjLmw7pA8cgHDmxs6Z3slKKXM1I
TpEVbnXN5LVZLZ1bNRMXvcAVZDZEC3Vvhac+KcGgI+mkfySzeOgFMUwxOyrBaBf+JHqNQfBBUos0
oyyNPid6Ja+N25uEDsmrOoAxUkZSZ5ani0qmwy5abLhbBltu5ccjlXB9bhrFdAvf/JCxqrCtJspq
wuST1oEb1KnsypZRe0Na0zSXCdRQojF8iaKFVqlwVGJDWkQBxqJe8etFpaGsrGDCuEVVtM8VuyNT
IRwWo5ldjwHF2qhSrjXDVu24rpfJTCMFR0cYpyfBh//ck0i2DxvlBuoCbzTrQ9yhSM5RAduqED8z
NCVxkaBfLk5+WG170OrSnKKWrdghY3E/pZH/rioEIQHooVkPzEOPWf+aWVugfxuANmxkxHgJofKG
/NSiTAbHNNMSl7PEmwBT2NbEpiJrVbIlrGt4RwPEBEaHvUm8T7DDU/NGHq287gcSVLNWf/Ljj7Sr
641vSd8qVgWb4fbo9VOMD4pYnXsDJO7U9KaaFCt+0uOTMUu0H3Nbe4I/Ps/QsfJce8u6t0YAmTGK
7S3vyDKUoKrG/qXSfiShRAsGtb0PU66rFeLqobZ+qtzYSg2uBkEgZRAn7cbPJsmrRtUbgMtR+s6v
Qmv2q3ZUMAqL4c9M2IZUUw3hYka33Ycrn15e1c3XylDNVQeT18HrQu9bH+7gxuF1uv8xWaY6lSZH
xsRLBxpmSD1bnh62C1WCGx7FxJM0obwSS9rTkYKjNlEhAuQg9hFed/MryJ7XPr+HMlFTWwrdxr54
bVuKsce/JQTtRzTXCVpurMrU7/TTIgPf5Ziax1QXMapN4qUV1bd8TFa4S3ViOcgeEyuuOtNsvbAq
h3ZnBrwC40vym9cCxVOYURCXOVtUpWiveYVLKVcJbTYG67NGOxP5n2iFNkTzgF4u2DCXABQNFZyu
esNuiHmZjmOiMsBqo8Fh7r8r+m4B+QUbXcgIJa4iw4vSFAV1FqyfQ42hUjFR0SVhtSykiGKmEW25
Mk6kqL4I8UDZZJAUYIi3pBw+45ErjZn7y8miH5S1ay1C9ikjoUMtSSZKfCXgCNy6wpKSilTLYYOM
PIzIZSG/CyWT3ELKqXTbQqq86SUuAEZw6UYVByHidupSAB1wrQTxNHKZahqrdYToQgzfh6aSg91I
RuKZbbuWUyVZKg0azFQGK0QgFWU3ppA10dFX1BXggoBmKxMw/9rvXFFh3hZ05dG0wCYN9VWqpnub
DJMSqEMUle2zNTQNx9twzVREnZGM8yox7qjyhrEFqZ3xgG9QFo1gVSJfDHRhUUrFSblDdaQaK1qt
sqXVarR0fdK9wsxlP5Iyi2ENz3ZW9YIFrqHuj29GSxCGGvvTQc2RkAXmpcdhPhPl6stqsjBzcUnY
WGCPcEg9UBCTGyeTfCyZAwpi0S90K0KeaSgOuTGBrQIkiU3w/lj6PqqUyrUIsyvsFKypfFeKpdQk
qrSzoybVgSTyZdv636GuukrfvZYFmKCG+BVbT+PYKycGayICWoJkzUZ+hx5x6cr2JurbQCoPzDVI
uSazxGybb2tkcJ81rgiIzxDyPcpEejMESzjPhamtkbyeIZYdxhLC+KAzaWvFYU0A+q8y3Vh4xYMg
43KaIygzI+CqQpPSbDLSG8E9TcL0tyb6JC16mfboPV+AEme6fegTAZVaxca+CSsnJxsSm5a8Q5YG
RU2416rm8ByZ4OiTGM4deHcwXtlKqRj7jkXnzIV1Duo4W6QdjIWOKK2mmdfQ1jd+XIvbohYKJxbT
57FvbyjsKrvKwDAE4O9JH1HtLO9PhSBgqei8KVSOQZ9vkU4cMYcRJwL1zp7JGwfVQdCRMaLJDHVH
1fhRz+R65SfiMjSoifMA0j0JSyjBrOxajAMPlbTV6qHfpmFwFY3RbZBCJY0mLeFrpoxWB7q/vbxs
WM1s3Uxod/Ro52b5Je0nfRmpoNNmvKpaPn/MWrSVAnBf4NpOmckeNG1LDGwpRbTenuFZlQ7UklPH
cer8J3vnteWosmXRX+kf4Ay8eRXyUnqlfWFUZlXiCXwAX98T8t6Tdav9e79oyBsERMTea81FyDbI
f49chIYYhS5j3USvlUALm6PDQvVbbtPKwA1V7g1D2cUlhT4j8zQ/hqNLBs2pd+MHhd//FFM8T0X6
kjppxEgMCahmINMKA6U9uq2D2asn1VMEpjTs8n1icJ6qZ6NfycLegX66agP4DTFRS4ckYd0xxYWv
hkm8DcAh3qSYIvrEJUZUhiRu6N4a/bK2NejrgB9jARzrLA3t8YeJRdyXQ575okwPk6rtc+EezKTt
Nq6iKauoS8HjCsJOp2EtUWysJf67dNIbv1H5/20y5Y2IdZmGiAXfnXI7mm1+sEoSwmuk+6suF9tK
OMUukfqnrHrKuBmpNZdeUa0N8GO/GhOWDk131ego3ro+2kxmsR/d9qHJXeqabX0IOhdbF6BJworu
JMm963LqDnA2rlM2kR8Hzrm0A8gaIYMNTassix/AgnDENNYzma2Wr6b5axqoj7KOxp1F0BKUpGdH
DSn09cPWMiTgCa/JD31ov5gErftNoqwtDaSQmRfOSjOdLX+3JERWf2l7tLy2TU3AnWvWlp7dT4py
isrpAZ+EyUzXtMyNVnIY56a8kHxsEbCt/ezyrr4yk2ZHHb9cRdgrIKy092FzEJmDCi5WCbLCDp2P
nwnxR8CaenLd2ULCNDfdQH1NU5ixxQiyfRuwSjVwVDvVBx7p2brPLhHh0l+3Q2OvZ39mWvl6j++v
0LXHQO3Cc9+xUDBRR4ig6/0siR/SPOm2NGgwYrmogipa2dAnjNW0jbPAg1ofUamkrhG2zpVuMDPg
xHaFU3dcdd5dEBBv3o5Q5+Oiv+mNreJCTtCjzthNdWEem1yax+XaHzeHDHNDBNclrFAD0hnaaEZl
HaUb/X6x3OfWWFTIkXn79h1UM/WEE5a2Iey32waajvkOPERjF7i21GbrpZ6+7lWFkMwqhIQf9VT4
IgyJocZCdraOoEtUNoiqqGlmrNxmR0aP5vJgUnWy5miCtMr+cdGN5Z2SG8528hT72CRjTSDMjCzV
I6zry0VRoD9pX4kec47K3xcx8gJzsqrD4vXIZsPHYvOwqq7dOpZ6n0uXqphhFbdqIPFtd1Z6Jnzc
3C3d7v8XCf6PIkFN+x9FgsdfdfNr/FeF4PKyfyoEjb88VMGOZ5rQ2OHeIpP4p0rQQiXI/S5tUA0R
2bdGUPuLoAbHcfVZ1+Cgjv1bI2i4f3m8G3rTWXqqqahO/9At/LeceN2ZVba/q3A91VIdvKngw3mQ
U+y/6hjwcwD36Kx63wzIxWe+3tQCOwo92ltJTe5KEzLTg+LVbqqcgmCNUUChAcmxiXgnDapL6LX3
XVip66RN0nPRyJLEBSaWac0MY3BhhxLunWyboYQz1xFCng/BKYjVa0yH1lYbJ+MYWNCPVNARFXiN
nfFCGkwNqg3AoMjxIgjyMoDG9fnW7Lx8behzQyQ2xofqR6Al77UrEkRDOmdaCv4FSUxn7GZPOstL
Xypedcpwc6yZ2pacsRRS4uDr7rqsvHULGA4uXDy3pA5i9Q02B86lIWkaiqo+oe5UNlHqgWcYgFcX
NbodGhod4zcyD58O/7E16URVHVq0cEA3HXvBpSvMDzB0b5XhiZ1Q4UlXBCaVFcTgNuN0rGiridip
o5Ny+ld1zB9XdY7zSDcSIBM4rhuVgHa3ATfBEIxxU4Qo4czikkyas61MQAQWU8zArLBRh1h461A+
jhBT8Bvv3EAWO13yzkjvJdNDas4joZa+QAHfK+FLWFL1Zuy/1KQLoeK6kHo5Ys+Izzmn/iMdFsBc
8c4u623embRtYnLBS0Hwd9IHF0ujQ6lIlItFBwNF07lVo8+IRs3vSeTZFGxE4kgoDWdh0TMm6yQK
FtC4jMLvxgRjOEFvXcV8v2lxxLiM4yKRwCJBS+HqQTETpCdYTa+tBznFMEh3acU9nDK2W96TplFj
5OnnzL1cpdE/v0LajkKAMEYzN0Fs5iXcl0PEBxfQ3LbtuFd1NkftoVwlbSX2exNjcP2kKgN/CoNT
y/c0cLauB1j5Uzc9kTZFdsuUwTyirDuNTv3QIiGXcXClTY59dtP2LKUmtuaoy/VooSowNBbsKRG1
ejqQzcdUZezZvH3+qDvDvVfX9hYOAx2A9Di6HmXUXms3k+TQKNnpYs044ykmgz7YpwQmoIkjOm56
0gd2NQBRO/bhgWwgPfCx/baTewR62G5CQJVGRJNxAP0YglXZsgijzc/s3aF2pEP5pG1Q+7Y0lJsx
Tl+K6UaYrnMiQGjwnTbDLzMNyDooFmAxh4ZTQQuSMft8L99t+6VMtP6hU57J7mYm1pvA7khoA+5H
raJOcGy0bKR0il46pjpHQ04TK/AQYRNrvw1UZqy9uniqnHRLQpW9G2JZ7AfBX2BXBTQwrX4I2RXO
LgoiWt3uVmNNcKfT/chrjQj5vL0TNQiRQA+gKZkwYpy8na6yLHWJPsRmVCvlLqCH5RmDr8VwCEQg
DMLbcZ+U7Dz5xuxJc1V0bdrXeXlWIFpAXXT9zMCaRPZEDAuZ1Gzh7Q00JWjL3rTWAgnNiSQmf5Vp
S3jmqzh+eEthsfNLt2geXOjMzlh7c0xQtgF3LLbYBCisNN0vWzDjSVyWr9Liaa0uwW0pNlJqmlQT
a7sshGsdDz22/CxCqxkTDQMyH5tjj7TaLO8GB/XugGmbzMnsPe5Zz+Rj8lOECAnNsLrAKs+Iq6SW
Nan8vaQrUJGesm7tNCn1FrB5zER9kHXd3vwkipK5vOR/xrK9B/V/nBw6BFbskQDazvpTJ2L56/R4
5DSq8gZm/r6e8QrCfVKIstlMhPDdwT6VEsKAmj6GE4osTQFimtNxjppG3RSQsSvxyyUTpwwI7NIB
ybtR/K4M4J/sKNtTndQPdkOusy7S97pRNqSgwrKLAZ04yhxDq5EvX3IA1Xp6I1pQQsQwcZyCflpb
nUt+0nDKaiff2POThpDm5VAU+3DKmT4TjLwDcLZmCUqRQCbmJtn3FGnfdIP1RchMEnMUawukaRd3
Fp1JY0Rmw65QiI1yKALqHSQVUXl0qu4q1bxrN2dtL0E3rE1RBtuuIOeVcMzEz0SDuDoOfyUKsdjd
fFKNf4ZRf0VFovcRNPVw88SmcUcEuUrOMseOcS8N5q7tTSaLYcdpSynoAYvwOlXRANmFZW3t2P2M
HRbVttB7TFf2a1Oq9rnSGh0+PW1QUtVVUIwVS8a82dS5QTSQnWnnIJ4ivzP6bJvrIC/1kUZLkSn7
sC6h5pnljdMr8bnIwl3U5AY1poYgu8m5GzqMkpIH52ylY45T/q5uSrRKjCpwayuUYUpw17fjtWck
9FOdON1Ck/w5KMYRzltwNbbRsKs6/XPSE+sc5PyIgsjblR5XzVXVUGGcUk5N4Ld2hW6yvIljY1O5
3akRw6saeuM2nax5N9jnUUspk0ZJ3hd4LOdxa4Y5e0lzDQsJ3V/A88aKcx3zYgVlQSTsa/Ij8BcM
iGmC6J3RHlTd/HYkeT0M9Y9epYPTA9XARjfQplZxKnb1MCeyxAD82lngctWRRLdjasYPxiXcVKCT
QPZ3fqgqLG3mg3FClN2Xrb6u8ewOYjakueEGjPe0N/sBSTbWCBtKUaaH3s7OvGtCqMatVz/pDdka
0kO9Noa5L2pONSpvy148N2uG665QSeS1gw8X6gNhtC6FR+niFZAASlgk7j22J4KJhJTdPr5vFXdt
G92DMzg7084g4MsY9Y5n/Zh098Iw1K+LlgDn0ZWsfOcsDXdJ1Uj7fp1W5IBUhUQh1mifDMxk9IzX
mIGBU9nddZ7AEJrzOuI5uQOT4KthtOwYnG1TwG+Nlo5b0617fxq19zxInwW5JeeAaeE8lBlR0WJr
RGhcMkGyZOWsB0ZzR5urJypOUMMOjlqEm0QChA1GD6lNTLMyeW1itUJpT2+67aKLZzbXyGejrfTg
WZhsXH+Rgk2COlxWms+lwjJIznEk8RJM4t7UFMWvhGZt4WAc1YgEaU5yzE0odXBi2ESe3m2y8qCB
jSGVHZczhaaG7ZzYlJVKLI9nHIr8oZ3EzgpMjJBfTx4YFFFhYxW8qRvwGoQTeveUED7cyXywy6C/
1axkWzeJe58XD6JF1MN6u6GHGMuTpC7mddZZMDbnjI33SHDZRGkLjE/NjB1cXJy+MCtiJ74tzaqj
aT1xRg3hemIV1WfTaD3bRyn9/ExmQ2kqzuNsMO0GnP64TpcLGOGP42xGhWLaX8jbxPUwW1WD2bSK
NxEm/oSRtayRv8d4W63Z5NrOdlcF36s1G2BRj2qcAzHFlrM9Fm4VjvXZMmvinWVIBDcz22nDHmMt
tWrnos5m23S23bqzAbeYrbgAUvGW4M4FJeNttNmw28zWXebKK2/296qzrTfA36suRt/lrtn8W8w2
4JHShTUbg9PZItzMZmHs3lQuZgPxOFuJjdlU3EXYi7XZaKzNlmNrNh9Hg/lhjRHda8mfq+MnKKuP
piRUQB/04qpQSxS7pR0jUNKPtbVK0GUi1DnGE34Pe0DJIVVA2mTUIg2mua6ithTTBkqkuzpXbgTj
XZskNE8oACRCzQyCkRAlsEC6eTc66Y3TUeZRJmA1sk78ItTCfWPZoz/J9oIbzPdmpbU9xI4PJR4o
GgmkMPCY8JcBmrn4KQsBsZk6jdtcqaI9Q1y8Re+soVnWnqVKizeS1Y6GG7XpTtBDCrKNYswVs16H
CbXDRhqBZh5WSUf3wDsVebUbGLUOmlc8SsiGu5TyYlhGe6uzkTCwhTSmC/uClsE1C467gnpVrjkM
eh54mI7Bjno5JWga40nZOVug4eY2gcm1anvnkg+0BGVcY1dqSS6x8nBbxx4p7rr2nnGiQKfYYiEx
GoEcwzx1HDdt4VLALSZYcnRfXLaIZvlUeJKXuKNBXosOe1HZ0i6OVYXEPpq2Q9eCqgMtoQ79z+St
saf8jrkIGhV2ZjcFIGVcbMtrTg4t0nU7z1B6pTzXunMhKwH6DogvK7LemZyjtZ48lb8aypIn35u0
NAhtqE51BVIn1SXBVy5yB08L6zOrqQFHL/Me3dj3io6NBCmf56SfcBAbsNQcAnaVPkAZ2+nWeHCZ
m6zggrM4Ntxf+IEvqspqMm8GfQ2qdu8q9AtyeTfEar4fdA5delNxRP62+RJaJr6buNmBpSOBukH1
E44TrmC1WVtFgoFZe3FL/pE8TW2oB4i73FlY1odXJKYwXeyzB4AgZ6UO3lybxUo8NA99EdTrZmx/
hoy7k3Rcv83xy/QOCtOKBWoKUnczDcD4myhK9wDC38YSLU6PY+BACXLaWCaOJKXt1l5G4Inbpjb6
PlYRoLTUs85Egl8X0qTRk+4cT/06lIpzaNxtFobGPYjReRhEuAat1vfC+LMMxVZvpn5XxRA/KhpR
ZfTTcST21QyFXubqA9his987fGPUoQzdQRpJ2lqFuvKHjGUaeakbamPORnrkVniQKtLZZNCn9WEA
WMAKCjhUPSQ8BClbZ5C49BNJihgf1rMVZR/0+VqWHhqZsDzbWt7eSGG+ks4ObBUMhUmnZ5+K8IY8
UlxQTXtFXRMBrz0CEzd1lDiegxdpsm8QysfsKOIH04OPFMI8XadV5NkgusS0p99/Up3mEqZ0/ZjC
1Sh1Z81I2rV+aGkc8qbyZJEYt5McXMgPOF3EesSIn+NIIXGGWUulIVTUOEk2NNAVyJl+UcbpToMb
DQw8olXlUDSddP2qmeL0bNXvttO1JzPqrozKPcZkHawKHboVzEUks2ZeHTyI3ayv56AbCSGN0pL0
nYAptVspewErA5PWFaaMKwI8gb+GePHiSAMG6NDM1+xDR5wUmiOJC0RBYBt23qNmGtWaCdavIinf
J2VID5yAbV/niF1HPbMwCU7Z75KeDGxPvVjVh1vT3wpgR+1pSlH1x2+olHw5tSh2orHpT3UdVX/W
qRPtunDCV1Zo3nEgWBOjlaFv04ihPOyYNQK6NE6F2dyGegfatc5eRYziwwbZUAuxtUMoePdj19h7
U3XEJquRVsNgX0UqYsJOwPPtp6ZFtMM8ewL6NcA/rVAXjM0pSzmVMwvTVMqEQNX0GoS+bBGIscDL
GtrTHjKJApYGil/tinqudnfdjANN2/qJkeuzH/kJVIrvYHfTgcVjRp1WrIOQOARDUqcaUDMCugTF
AD7NV1TzIa/R9jhgYnaTGmm+PjyTmEWaUzvsNI0KWt3S1lSnX6aOTBi01FvABLxQAI8xHfnRt2hp
LIOB/S4RAW4CjLfuTDiHrQowuXE5a0zmR886vEu6emPYZeOr0bup5RqJBoOyJjceAhN6h43RQLds
mRqy9ANwEubbvruZTT9tLU52BvJNYyq0TswGU55m3U4DQrCEPrcfVclTDL5xBa5fX3VFiiAxpSsg
nDckKfVrelOYKuJCgcopA8+9nZSPqKUs1YRvmsEbeMzzkUELmM/oxDxCpZwCnyekDrQcrF5t3WZx
AEIYgTWNk4Ry1mau4ReDZW5ZUSJGnZg0GQ0ht5BHNmGWvE8RS2ZdpRQziuRU2K3n53PcCfU1ymhl
cBlhz/soN56XVVxSoQNWjOuAwYzQkRFNJ5J3k+28LCXcJuBdmTFG1SMAu2E7CMcj82cgvPhO6pRt
FNHBZMWVNErgAg0dU0C5CL8dUe9MOEPlPO8vk4m9iFA4lmcWJBYO34pZ4VxDU6faWOWUanKnKPdC
zdDDMvRvmkpqNC/t/tC05nui9CzvJfF8EWvkQhc5yt2Dkz0omvVSj2j6VIclcVFhb7D1NQgVMLx9
jcJVRUA+5faD16YKPD26umEGMpQQscvoOuGpS/LbYKwYtqNZ0tnkJZzj4CZj4XTVCzg7YRB+SAC/
5OBkD2Y3Zrgqk7vWxtBLl/xcN2jAWhbeG6okmFkGii5eSmxvbsTPHfAjY15qZE15auBxnoSN7HYU
ldx2WkeqTUkeU44C2yyHh3hyNzSIPiDYFGcQP8hONOv0/x2M/13SrT1jN/62Nv5HzIGo2+jf1j9S
0f741x7G8sJ/9DA8+y9rhhlAODFJyzRt7+8ehqaafy0IDBUCKegCFZfnP0kH3l+qqhKwabL0mLsM
ODf/STqw/vIMTTUw7+mAtlVD+z91MRzjX2NdWZ85puHYhs43tDhlG3848bHul40NzuuMT28OCV8u
MqyUEzo2uouqwxzOi8m2Z/l3/Io+/7693NmqnEl7pbC/2HOY+Aq0/3Aic5NMQXp3uEFqSPRIfIyV
ZXYEeGRLTrMzE+BqqlTbIVJulhD65UJKl4lgbPTA1FhFZG4BZLqBmrzA1pbblh6cjKGCF4uQg+YH
Dng/vy+wWvlTlD9Rh3uLRuOeDF91XwDyLrXpmIp4Y4+adQjo0SsAz4oEr79dlY9NOF1yTIhUp/OD
wrndS2MV73pabpPIJcwwJG4wNN07GScnM4jQMU2G4PQoThWL7zXN2G4zBCa521qOvo/2icjjHkxj
9WEIqGc0pm5Lw36p3PS+qcK7UW2fSW1z1rpVlfzCZNO7gG+dXGt2SgzfyraCc1VgLqVX/smSO6/R
EA8Y17jDxW5etldel+CYk1dgxRUwyNZzlY83VlrcaUb8hv0xI8oth3rprAs9yPakMNiIBmilv/Ue
rCSDxRQ+feaQQzLt5jdso+aZZLajScFlHFD0Wzny+xRo6KqZa095XGJtsoD1svJEDF7cC0UgGGZY
Z9hEJ0RyY1sgYWarDg41nNQGN2RoE1zR+rV03Qsnzgetqm/dxnkkHu2JgRfHjkwo3dhXHsQ6L010
nCp3OsE+SkND3KSIMpSon9FHRmH1s2pRmAmj+IkgdxD0g7Mp2GR2cWil/JCy+XAN5hY5g2eYUkUv
NhOB6UFjHbswhrZVbg01xqAaQFJw7EONggihFjOevrCCjTCrT6DOHjpmGutRhzs0vPNI+c1a7ZeF
CEbPykveS5Z4xYgUK7I+85DAzwRgdosKsnPaYWXLEo8IPxqpKasDjW3pdOx4dfQWy2rEsiZGjMit
sXUQPlUZNS8Ec6VF9aeW9U1RvEjVQKtdIohm+oFQxxIP2nOqs6lgHCIFM+2t2gdnavHbeX8qVcE4
iNxfQyiUqQ0elim7jbNDIRUYuQCqcvuoOPaN3o/YQyeLsMGY2bUAf9Wk48+JFI/MZkQL2+Smc5lV
tSlhd53FK7X8rkbdhtgsfaq14NkoSB7tbIh5kATDWLGgcrEsVXCUmq16q3RIrzGMVak2UfRP9pA/
qE6SqswOgRmiLB8xtv/s4JGu0zlPoCc2MKJj4Krk8IHzOXjTcGO4FKqFhK0CDPhIFBbyU9tZdY15
S/bnvDwKri1CK/Iwfa48RI5duq8NcILqaCAbj69qt73IlMJF5tHKKNiTqXgw1trZU9mG7gongq0g
O6eB5rekx9UPskcI2ToO8i11I0frypqqgiYtMhJphXcIPE9Au04wFEjwuVELHR8DxFrQg+MnH/Ca
x+atEqHnTuv4nTbtQYVmHjT1Q2An71yPVw2AYVdRSGxI+L6HMu7TrREk57gK71Hg991O9jQuxfx7
GguzhKG7koN0loeyPvHBuKzzkZVbWiQ3jeaypKw+k5aitXddePWF2dY9Czf07RrHNJql2w5VWu1Q
pMyaO9uIn6TZb5WGmkrVdgepIFlXhbzVYT853S5jlGD3St56A3lq3tifDYvaFVVfqO7KwMRWffAS
dmb8/tXaaeUv1bqGF7anqwAqIv4VaIO2KjN53xpYWNKivWgCawudvpTaeREhr7Q37sSQAkj+oY/6
j8YQ92rZvw0lXxLQ8bWp0xloCYzhl69dx7yNvIJEACaxTpf/UAakkMQj9Lr5KLLqSHKjO3vVKg1J
e5+p98Hs0OrHT+JtKe9SjI+TzyEsTqy0MZ2X7QbC9+i3rQmcTqyc2EP61WHdoStApuRGF9dKhVxR
tyB7dcWjytvrrgODJWC2mRqYk3KSI4Nuh5Da+wCf/al30W3iWh/TaA6bIXJ5kxh0oZuNGxK9cn+a
sNa1E5z53jyFWbFPE/OZ/v0vJ8C6LWhtRPjDN5HpnAO933qDPDmjFtDBmm6BZJ8GFX+22Vd8J/p8
+eD3Oo5zQDNqeK8Gaebn7ZnIwSHNb808EGwzkD1daeEt8o6xAMTdarssK+6yPvsVJkBY7Kbeev3w
w6ULsHYHcdsT8YDIFWzMVG0NBf6QFkW/yMrY9JL4k2AmaCYea/QxW4NmsKnirtLG21f4UIgmp1Se
gohlvnKN1PajhxnvY7tmJTy9t3r4NAx4Ad3RF32Sr9quMvaxDU+4cdSXIqBxyZqsxW83HobKEL7j
9AdkFedBSW/HiOkE60zL4SRfKNhUbLlTreleyzGqVwmlz6DyQXLzvql5pRYDTb0W4Gxi70vUdpXl
PA8DM/p5b/f0Uts1boDlHv9aOOivIe0oP2zwWxr1XS+p/MXJzstfCuJPnHFAM0oPJXeuMmk8lpr1
UJDSvHKG7jVxgnZHTMKxmQy/62xwq0pDRWcGj0jlQN1aa1zWEQOCW6Hfm1N0cvFy0yVYGTolWa8m
83GG8+s8yS0uXkUns0x/mBJBPSnFT+XEjqgmsw4BAD5m/7VjlZzvSFtRhEPtshDUQCeMzIXFfkMy
il9jEve7acKKn1UvlqQ0qVrcX6rsuUUwBmemFL4UKqMbe4gB8jsssr1dmkdbNY89gdJ+GU+P3pCf
ammyXPVeY40MyWSyf5JBsGP5RRiXVN49kB5+aRHTEoH1TY2rNgMg2FTZWyvBAIsyIfMSdXQqXV9V
U5K3KLBDki70U2zptFl0sSrj4mKXHOJ2Xv0wTCLZR045dV39MsaGrmr1CMLAo6iK5rzIMgyBzIcC
oXA4GI+i53CNSvcJC7RVuo9xT3nScIJnqn/RxorqV92F8G4LbBYiubfz4FdR1FDZ0Q4MTkLhcHy2
W/cIrxjVoRpzvgHlbeTDu1GyttJD9bo03kGgrkw6I5pHv8Z5zSH5GcwFNNrPdcYZMTebC10oOpu5
+kz/ctYlsCcEarjtSf7jxOo+Yx2y5yXrSu0pAHDGPJomhtyuo0Qk7Nwn9vdBc8sPy7s1PBWfnvuz
QZfnN9AM0sbFwWgCxokQcgvxGHiUZghfvSVAS10lgMcxfgCwYVm5UrGsKzNYf3DDGz3ad2Z2IHqa
+VEavqI9f0+q8EeVTteRkdyD1CX4XL1CLs7yN1dPBprylmCEGsHxtiEPjtbz8DQWs/d4qh4m13gr
SJcQ6LHQbWdYRO0z2WrYZQcsVfSl8kTeShE+W2IYN0UanazK4LyLHZDTH4Qf86LM1TvFxm9Je3Jd
xMOLlaDyzNvyNmBizU+hZTjaNZ59vDfUjm6EpUtczDtPJyA3/Vlo+AsJIACSwqDljh8J3mk1nKkq
DmV2d5woS1knZuSYfFzQ3WI7H+eVDC5xQ8WedLjZyxlfqV6I+DiiVOIgjzaQJSYNJ7gxyu4DhRop
PiE+AGUySszgB3WFi+1SpqX1bPjWiKDWbMRzSj701q4+ABjfI3hF9p1FPwZXvpBM+XOEtqlPNpwN
8U4IMX4LlW1FXtR9p5i41Lv8WHvYdBHu77Wgu4fBthstedbq4GTruNvpr751ITFREhhiTLaw8Msm
SfZJ7LzoSX4iQ+IzahliRw3ov+4ilHUxoDChJ6/2TiOByndrl7oR9ki1kFeamt54Glp7J7Lf2wyZ
cOHgk0znAW/wGcdFp7p+uNBf7Pzg2gqtJLVi+O8eTOG+G0kQMe91d5xwMbzAJ555VarJ/L9D/zK6
wwcnnHsAHysvuJMljj4YNgUErkBE6UbESLjI27qThAD4CLvgi4BDs5LHAWHWGIYM/z6N8MxHhoNv
U6LXjmb5qJKYJyYE27qjqVtZwyGmnegLCJ1T5NxIQlP0smzWY9Uc2ook8rahAu9SjNO7M3j+B72W
ka+AE+smHfOY9wG15Z6eLQbirrodpfaklu5rUCZnJbE5v6gcYC7FNBsrPoJRdl6q6FLBiETxGSmG
/RP3xV2qkBU7YJNOp/gcFZyhKu9J14JwS5802RgxBlcVkE0N4ovomKfUiTakee6qoKd5I/N94pC3
G1yA7CFjzuZZrYkX0ibSu4rlylLiq66hpx4bA9AUMeyNkXOU52FaDF4DqbWHDssbqUA0ay+Kigeu
cBAMNqMbHGeUhqT/EeTOo2FGT26AzkI61yXbNSwpOonsV6erO60inUp/NvX+VxwFP8NJvniO9d4R
oBKazLc9FzWwemuWzmeVlneB61IOj0FqEjKJIRVerIeoWrM+Er04aNpwruObQWO8DAOxcwXxMhnM
Q6Pb0/ygfp9nxaqTo9jENnK2UJQXWj7HNrEtHEwsaj0Vw8/kZD/yikXkRBosK77oNapvTFwFICcY
5j0lOrdxeo/9DzvCGP1K6LV14cVi3CPE7YMWKnFoZuzsi8BcRTMmfblIlzLDcjVpKXHij4o3y82c
9l9Usq8P08zZLgh+C4OR3C0Fl+gSseaFN1FcyQMqtwrYQvlzeV02ULot6ypce63uMhTNnyXmj0cQ
k2wsu8aR+Pd9kHY6UOADqv2+K7++kzsXPfpeU0Z/GDPwFXqNFpP7lgvJkdbVRYM4wcZPnpPb67sT
8QX+OKPwlTkmIYSayycjzO5lqW68JgLFD9sl37Ypva1xKo526t5IMoG3VEvnYoyM04NF75TelThm
zkhhP4rJCvj71xIeSDKL1YTrJVqu/TtkrkR/S3/RIm/Oy4ccRbce7A12WoC4xdGz5lwHZbk6Xwgl
LNapsqtoPzN4SzDmy8/KGgUIwG9Xl1fjaYqJIkQUfvy6OmX9xi7seL983tA0gx8AvmnT52nQj8uW
+9pKMR0jYWX0UeZtvWyVtGXMb5BE/bb9l1cs/87yvK/dYbm9XOAOgSbYRfuKOIdWdvfLHx87LX/s
smm+94blkXqQrD7JLF8vm2L5knpfs33aEKCfPtOVR6t6xwWAcCSLvravWTg9nXLT2OZeYLHXUQIp
sJMb0bYgL3fd6uM9J9jiaM4XeWI7FNYRJIQVf6vKGgjBVtPZK0o74j988G/fYbkKGRimng5XYPmK
X/9eHKnMocljWQ/zzgHvWRw7DER7uzHWwz26wPhr49KA5cf8dtSgfA5IfPrjgPraeFV0TUvJVaYG
E0qhTZvEjd6ULlc331uYQwQ/qIuq8+8dSKj9bY5/aLt8l54Ezcye1G2pWv00E3vP9FaU7fLtl/dZ
Xrlc+y/vgzA/IXBC3bDsCX2SUUsQAfUfdg59sB1i3+D4/X2QzU8g+JQnmEyLS+htyx48dJbcj+CR
JiyQhUNZKlhiSP7Lz8U/eAjwkvhegWhx+ezlI5dvOyVX0OkEU0Nhw7JajrR56y970nLz+z7hmJv5
jGTpE+wAh2p/5GS3TqiwIy7PXy6+j9bfdtGvq8vjE2XQvTfXQeaN/fWSFgKy8oQuffv1rxYVSFv6
04fvI3z5ectLlvuWm+G8F6p9v23alM3kxNvlMXPZ2ZdnfL/+z11wub38a8u1r9cst7+u/vH4cvOP
+75227Ky4SIsD4mcWZSVYRouGwAWOj02YqRVNAFf20f3LOhdegNGRN+i+CFkpmE1NP/jgBSdje3A
9mvvHPA2gXDPsPfRtwk6ROld4Rp7WXcnqzfLI7XGO3KaRAOhQPN0WlsiVeu9oahInpVur6CtOy4X
whPYSbUalsVy26FHj+VaJcDVEQ7Gfj3QfLfoEU/YFY8sz//PrxaE5m6lC6I9K6dDZl9wOUYnOV8E
yCeB0i5XdVvYmOC4t9Preh/X6k4aA4pQz7LD0/JAGDJQ2C75yiShoU1nWFouvHnY+L75fd9gDGzi
5eGvq8tD7rLbfz//v3n8+53jwRF7s9aT4WyRVrf9fvlvb/d11Zm/zm/3fn30b3d8f8Hvd/nP7vv+
9OXRwSZdMsB8vTMaa/PHg9+v//o4fd45/nh7vFLhtozbx6+3+944fzzvt6/6/TZkxw0repww4ecN
v3w8hqe9lqn/zt55bcetbFn2i3AHTAAR6LdOw7Qkk1aUXjBEioL3Hl/fE6BKPEd16lbXez0IAy4p
MpEJROy91lxfgyyhW7gkw/xldcmHMdPRJe4T1Orv9osxVGQUzYtl37K29GWWzXpAl+npcBeWpKUl
ean8ncY0Ljv9mJ5wPfhAcJbHyJKtswT3/GU7TgtnTaGKQehy3/8zfmmxfbkVhobcMu6Wzoyd9jzv
l+wltBdMuGsmNdVybyOhjrEYuv/lRNWX0XH46OmUyxCiiTuIP7HaMl+mI0RwXKBvl4aOPz+PdOy1
4KQRiUweQxRC1Hi/fBOWx7yNAKIAM8wmeVbfUnoHW1TkdKvmL+2yxkhiR85sRaUyJFBTh6jsM7VJ
kHYDeAPD6W+ycqqPSi/rY/F77Y99VaVLZqFYWOuSDlZj9L8WC9ngY1+koxVL6SBPYrWc0AlX7AIk
eMv1DCnzHJc1gzfmY23ZF/YmnwHbCFeY2HF/VzWjX2DoM9PLZXW5wsu2U5nPXp5726W9tnTbQjoj
sB/my/zZfRsL0F7MrqkYz+O6cl4sa8uV/mOfNY8fmfu84ffmsfLRgftYXy50l1FTaxRi8vlyLpf4
syPnLI+ij+1lfDkx9MoaQsvnMQvZ7hD1ltUxpSPCPZkMrjgs37uQyMDlCgqtg3/zeUWXnVEGulVj
rNpqOu8AAYgYNLnLL0FYYr62XmfNKXZRQBzWGEVXZZo82fVYAsNr8v6EK7w5jM5X0rar4xLU9Ln4
p31UYIjurslOM6z6OGrtr0VDEhFVSSynn/vG2cBIQgFUJ90DJrjkQoevlu8WB2qQ9ravuxccHjA5
luvkL5doWW25hXgmNlJjSdX6vBLLhfm8OkFlMEmV4wgzm1vi50LON6fPzeWbSdZDvo3H+H25DMsF
+qdL1c7Xp0extEcIQtIP16dw3CtRpM5u+aZ9XKLlm6cgIcAv7GmJBERcowdbx6Mc97GXwQQgBLY6
zqPzg62hG2cUSjMhLt48Ognbfn7vfIO3PcErm6AzZvtj1fVh8+gB8+flLVyMoB/v9/yOLpuG6Jg7
hjTA5m8LkAq1rWP15TM6CxSxO1Pd/iNFy8id8ODk1M8KRWvaSdWAvDSP1kt2W6AZJtI7qLOBbsZ7
bCBb+pcUmpej03yn8HB4bJ2pABTBZ6kUc+javPjcXNaWfZAMaDwwgFg+acH8Nmjzz/hfacX/l7RC
mBZeyf9aWsG8Ov+bpOLjBb8kFUr/l20AT9UBWCAHhI/9W1KhxL+UMUstXLA+szYCMcN/SCqMf1HE
oHdLxRUZFC/7LanAGGq5UjeUsEy8owaRE/8DY6j4E28tXdfAfmpLw4KvLdRsG/0L3trrCT8NsKcc
+ABuAGCPt547QNqwMdelvv1qteM6Uq+qM+4LFx5N4op409XqpXQxcNj0e6jK+d62Et2BtgLFBo7j
J5muYhyRSZ5Se+kH74jUc9pnJA3YbnVXkKYCh4tiqtGn5nry6LpZBCb6YeAepugmb+jDjgndZBs6
SqwHW5kpvvWPWb5LxinYp8asnKjNo1G35vYvV+8f4h7Mf3hLTOQsNu+KaVFj+UNj4raq8ozeFYdJ
k+7eN0MLRpl2kxThCCpLw5M/OyrrAr/IZN3ofrA3p/ibZjg2NEhK0yN/aVOA82ppCE5kwrmFTpMO
W4BJ9uOV6jRUZK7zMpJ0d/j3v7vB5fvD56twH4Msd2wHIY4jrD/SQLyArr/ThuXB872XtKQUXFjp
XTo4OvJbnKrjZNySm5kxE1uPBRSXkgncQVTqSx5pPfQaHyeVT+UVuTrMgNzcOv24b5t46wwR2WUS
DX6N2C4tX7sCtYZlUjvJlQ/ekppkbScnCy7LKkWlYZjTHeQsXFpa9Z7aUFoKrzmVSQj0Px9OY+dT
1puuY27Qq2BQL2bnP8mioW4aGgd9wmsBqM3Av39y1MUPcIbURdteMbh4ms5J5017rTMPqYYZj3Kr
s9bqLQ9htCLusIlD8jkm8VoFU4mLsHsbs2NbKtCKvG7dB7cgK6ptDXp9ZTidu3KaH2YQAGRjsKFA
yGAOhiUSmOk+Ec6Xsh84ry5b6Iq0HLRnbL70ZU3trWljyBeysW+DpN1LU87zPKgZdCJBILT6uez5
tCDrhwCrywNUkMeM7v66GmB1NPwQkMzlOmzFHfSINx8ez8rsgXNGINDc0fgej49DByElHsR3FRwM
Gikrr2wuoU00hF4I8j9QB5MQfoohliOR/DpNztbFdrjKK8retYCNGKb4tcQESi9Aq0H63E5m2fcp
HtXasZGsksYFTaN6KWxwpXkfFutydhiVOQRloVDiB6fUncj4a0iMQT+SrEPyaG9Nry3XuG8sz0DQ
V7bUm7FNEo6VAD+bKV/pZNBv6IZjKptXD+ydHSAipMWM/SD7rjn0iNOmlxtP7zKC/KY7+isIUIrx
a9o9Vd1YrpMyey5G8a1q6leZEKkq2hepBrXqmuxHDYrGDKpiZYThbRVjMQvb7gsKqa8TOF8BprOR
IyQ5bdr6Cumn8E7FRG1pAB1FtCx2L/O6RKGJNdnchSOs47iC7FgY/k4WBjjymSOX54oGrhgPekB8
cEDRv+luRwQQgdmcA2SgjRat1dAf6rh6k+ad5XZHzOtPtYGlw9eH72g4Ya/hU7Ci7UQnJFfU4XOA
3wNP/MEHDaxGifxLJhstaAltySgW5sFa6OKLiuXjXO4S2nSOCmYgwRAR5BD5yMQQBrRIqLowv4+c
+ntu1l+DhABwn3IS3yRyydpvjdpbTF3Q7NJ5y9S+NgzQ9a5nrHR4ZZJwQJmR5J1TupPJa63UT4/f
pUrGI2ys71odFJQJuaFLaMr14F7Czn6JuJ6kpN/GXniKy2jXVOUT1st5PH+Rtv3m2fwBmfguxr7a
SYPA78y7VxFRbTOABe4MfS/7PhGA7gQYQCKs6VUCqFlPabdLfeMdJyOcnwDYXyeSpxZ3GrpDhNcO
AyZbR+1lTjkAtAFJe01VpJb5vWySKyOO+RkN/kRixFLEHdZtjsgPAe+Kn4yrR13CIb6LnNnvqMFb
ImmkUAkl0NbfyoSWtOtSC6xvsFBjIvARJNASP9Ree4iqYHasv5p2esY2/4CIDrv1ODwVCXJcMGrY
9Hv98vH/xs1E9kN+RfGaUig4uFhu5u/3WMPLJg3vVKXhwSOB14r0rQHNfxL+V4KVR1TRwztOUEQi
9MlXGuj0xrh4hXE3H4hc+RIDJXEGOLaNd++jmKt71MWhh/pGqW9qsM6+OnnxQdauTxZE9zIdRh3Z
VGm4YLS9XZ5MwzbENhOULX562vYrvXB2uenVK+nAeQwDu7xqneDR622DHl57ME1umUFD97U2/CtD
9LdMXQ5ZY3yx7K2IqmQTS3njyPyL71anOLRfaLET/jgJDAHfdcIjNvjtzhCHMIW5ZHC2CMsRKW4k
asFV0aKLaxv5iN1/ptQHayKSowMUQGctebxhZQvBz1vPVhjsEbDP42Szv7KEdZsU1bMXDBdHQnX3
M/lsQFeL4hri8Kw8a60fFnSLvGE6lrFSkTq/6tKuWg6NbnkP8f6cubiSCkXvOLC+mQDbpiLJMFv7
m8CFP0nUG9TkNMckQQvbiSesgFP3c7DaOyecHcrpq6MP+nGooh6liHN2e2ZX5HnPJYiuIFfWvvUR
8AAQTAH3tI+DRpaHr4/cX3j2jFAM7Nh4S0uI5xaCGAlQB2qz/TUeqHRHHrGNmvelmm0gXuuuMivP
rgZf31mCMGpPv04lUxLTtLVVV42I3NBUu+4oiANCWDKqh8geNpqSLylBrquWMsTmW1SE38d02raO
bX23GYhETXBV4YmCM0EPj2JSto0rSOPKRBYIurQsgBpOij9Qt3y03zOmqo/3tGOqi5i7a3qTok5C
GKcKq7kNTHijKnWLa4fM01NT+z8mpT+WA6Rn/oZhNX/gtboGLg+Rt9VzGjiY6nsnfw8JsSBzKYc+
StsMN/yO+doBoSKXp7G8rbIfGz8ETeQd5JAgbUjlRRc9F1v0P6bQIpzMHHdUVJ+YlxM1T/orN5dy
3Ur52Ds8QX11NBvEtWBeg+Lo5DaRnGQjKe5b3tR8TxyHvHM+EtdXdhJd9177ZVIAlPM8dVbYtvtG
PCBrQU0WN1/nt67xIlhyXI/etl/8sv0xaXyJ00B/6eXcHM162lzyi2+kDygBIBI2xraGYS4rsyBm
IsStkvzoMsxgBaPtBh3AagBi4ibahWbYN8EDcT0Ji9yP7AkOFHqqBGJ4WebPijCi3kpwSJeHdnTu
NbO/jYpqYr77yPDzqLUDZL/QnuXL3Jqm2Ta4qnkVkcj20/LX8Xhci3Fm/Y4ERPPfWo64MmP3QUXO
ex1hRRsH+VzI8K7jL3REve0J/VDejTOWt5pb8YuLfhMkuI4SAGOVQq/qusml7V6nLkWFF7dQVuod
QnILQ38v13ZNdzId5aEZSAyhu4ziCI02t3pjNLdlVjz1zfiV5mF7pEG6HzTBnDkZTeRkI9T3Hq8l
8X9HTFnlGkVotNccRj5ulV8Vjqiu1BRuqRo0p9ztLyQDm7g9oxAQnllvCtM6GhVZ6ciSN3bbFedY
IJcBhnkVmcxgYmG9qSYioCAdgPVO/W4KQXpoLWMFLYSNKdRjFCMdyibgdg3WL5BzDwZhChkgbM+O
dm3u8/U3+gPjknbvZu576FfeNptm62/EGx/3oFdGk+5+XM8oaWRF69SrbpCr6vdZNvAg9MO7MqUb
CagMv2smCPBJ23pdIHJJ6gPAGqwsmGJqr7I2haKZPkC82OrEGaQJGLhSaqdE4G8ZO4LYM19s0DOn
1zItHwLoeEhmkmbTBXP8p6ntEG0S11NCOHUmXFaJNxMcoMlSGMM9s8lr5HRNT023mxe6QlL/ubms
GaNzqpw+3C0Hey3GlpplJZ3J3y+wLkk1DYyMUOp//ohlDc1ydwWb4FK21M3yXncRR5BPYFq7wJ+c
g9ZKRLldSPUDjl1E3dAfGSvzgVkW5vwLLT9o2SwG85JFUXdVzp3gYen7LKuxTkh37xVQ1dTXYW40
ZYEFmcHuKfRFpnYoTAN4IpRDS6JWC2H0HWTlUiotXP/I4+NBYhNro9F7FDYhwsuPn3/Msrb8F/5S
L15+djLXIrEtQBn0uDH5Wlym+9GpIRemcIKHsj+TKkycmOy3ZQroGfJKdnArXT95LgyYJFDTTYS3
mHu9DR9Jq/cqFNOJj0xwW2lGcDuoAJb1iPS3BMCA+x1BpG+Q+xB4fkLOEOa2wgfbKT0I/QMPhcFr
zHtSYpFrR21wxQiG0VxSEqWCbngjZuWZoQn7zjaN8Aj1FpqxKE3iODqSolKA8+hJVmkOLgoocMm4
vUfzFUf6Ld69rdPl3xiPQEOjyX8Og+q5wb3NKDHblglBH0ZaXuv4Mi4ahmJDpchAcNtfaUYBL8Xg
/6+hpJ77zv5KfeFtqqb4kKaMUuvKO7YamEfc/WFKeAeWS3EfGBGAy7alCo2cxam5P2QFj4omBXtd
BzYhJTyQVATJPsH+eirn+yyGZ5gUfnWXClGdTKOSW6rkD8Iwh+t+YjKlp2MNoCAjpYJSR4Ai4tYY
QubqoGuY44sDTCkMUZQzCeuga5fJ7LVrzlOsuZTkeIDVWpqdMoORGMq1+sknun4VaC6jS6lxowi6
5EVK/w6PIiEDcUTqQNj5j/2U/bRK7t89rglaJs3B7T3rOHb91zJOh53s5XTNR0RtlNlkTMbnpBBz
RpdLdQL7KU/Aul07uh+bguJJgg7fR0yCR368xdZ+ieMIYErrv9ogDA5FLl6TQQan2Ovi7eDU5Qad
YnTTeE14o1k9DmR/gAxpOsdxKsdHzdGMTZx13C0T856MU/Xoa3V2gAQK6wKoPbN65zLgnUFYXgBn
7iJGrFmkzHMxLzpdIFpCmhy4RkxEVGM+hdK5ALrFKNMO1zWu0wvw6Zs+MpK9spr65A/9UyITOigu
ufSTvKhNlrXRfWWASwgTZx9gQ0Z8P96PI+EaUWUbx74QL6FTIYJLCVCExaMOwUC+Qe/45jZzearq
5YvHaGTDQ8w61HbkHpIu3wqCsm+KkowekfrigA1yHdrWxe9jfa+hsGCKlDT7pDbhpD8aNYWHSTjX
To7WzzRx9QEOy3dD5x9D1PRXQer9aLq4uDdQKUdZJ3cAqhGjGzZvmDF97SowxWGz0wY9P+CjPFmd
np9sPrkVzHYNmSjmmyP2DLIT+qG+kkH2xZuM+F5m7cbwqhrsBFNQPYVlKflAdBPIZIRVJ5+qzCyD
jwccHl5/Yw/US5Qz3IWj4V7l9gS+WcQ2manM4w27IAGgxh9taoF28gS4dzVu2woSpt+271HSBLft
gMgstZ47l5HMMFW7oh+ru4pPblD66dEgbBpylnWAZXxVdPgL0pEUM8YSJnWI8JsV5h3iYn+rgV+p
0sy/AyFy4wERIquywRScpOsABJOVaadC4cY0rJTkk+l50hPyOaI024URsFVFAmYAK4yCAhKsESt0
H7enueFW3dlhitp8QnjnKYIAnLEGeN9aBTj6DMuDNt4yno6uMNuog6fBnm7dWx3hPs/qBA+pHG88
kKTHKhG4RlMArWHjOje2g1ZGVNm403UP/JWTPdlaD7/T0K+rLyW4NljK7SamynEhhXtlDgwYU93G
sgVudfITAUgf2LY5zE4dhnZzwFnr9PEGaIK5HWxom/WgfvhpOu6mvi1PA7ocaU9XSP3tDbXSK+CW
lNYc8QR0tdl3+F5IKStxy0fuvpi961WTnav4iZ71tew8khea3qPBiF60OKU5zYEpqU9mXut31CxX
qubDuSrGHoUNqm33KOfFshaG56LkkayVmmRqNK8O1ZkpsMfTMdCOfhft+5GU9sgtSDvRqSVp+Fxt
0gpQz49WS9lGK7QjntKfmWaM21onEyyiXrwydCLhwnjEkmvMpM2P1bAYLCoKZXLEHa6Ag3i3ZpJY
mwmEEuMPvmttE131Qwx5zGUCD/YsJSic0LcAln4gUdoxwwDoNe9aFmPtPkNNS67QUdH+FETNHTtp
dr9W47wMMbWQ/Jfa+nGcF8uaiR2MeeBstV22mzEJN3pEzEq8SJqquRE4r2XMwxnhC1q9zuBbzHey
9XKgDX21zofIWVXzwKV05rZuRGyYDorwYx8BgAxdPg87PPu3uP6/cZungx27JIf+fu3yA5bFH/s+
N3U9otuIpcxcVz5z0M+XlJLxrA9o6M8fCP6RlywnfqwaCOapvvkpVDd+478c+dxWmtOt+TolBMb8
/S9Yzvn8hZZNV0E7HvyAENT5jwlKz1k15gBJ8Pd/8Mcr/umnfJ5iDHxzYVlfFfNokRshBG7wJOhy
Z3On5th0PPMAlPZ8uBT0oU2890xgq/vQlzrdNrCpy0J6YXukeIr2ZdlW85GhRlAJZSXfFuPI5M1J
027jdC1P0VF7SDL16Lh0yc35E8D36s2l5AOgAmQOjC8jP9LW4IBfMcH3qgFfoplgup6OczT0TiNx
e4Q+CS1uoLFACaDIj5HQvw3ZdKi6/keQ5v0VFgrH965bszhmKSYiBhY8IEfb5JaB/oFPEeYnxul2
9yRiPFhVXDyEofwZ5MWta5cb33IvueF/d/I4XxldfEMl9mdFkHQXXkpgXwRwhnIDFQe1lP9CLxsP
h61w5VmvTk1UHQUf0sMq7XuLz8KZSIyKpmKvlcNbnIJYm8D1bwKtFcQ3Kf73Zrwms/Kn5zAAdo2H
rBdPUdw/BuVYbFtTXZYOQubhdkiS/s0iuQcFQ4Orv/hSiXc1UMm1VXeb6t3ehJasz3TICup9EDTv
AuxBYA0nuHSnVPN3puF/M+e/WaNdAbAOjOoJBgwwTzvgf+s3DeO/qMV5286EZD970OLsBB0cEgoR
ZSVBL7a4Ne0WYgHpjRTTk/K5G+17O68hFgjQbKH2o1ZC37h1eGuWwwPEu6c474a9IXDcVW5+bqp6
X2h0iBm7xbEXHwtEuPvUHe8L3+luOu+nzEeGRSV4IdISiJmEa1871nXpAyUJ8WnwTlik/AGdq3DS
rHqD2YBLShCMl1XZwzk4VQy21kVMqpBLHcItceXMFtW1iBj++1p535RPYzz2PzFYIUV3YwwNo9Zf
lYN3MFrvpkTz53budZPBcGwIXw9NQj+jR2G4+koCYYdwHo3XpS0QtXfXpbL3Tjii/kV8S9xy3mtv
vVue486AouiL5wIHjxl9GTzsGb4HjlkV0YneeLp1e1B4FBHulWl6G+UUr7mV8ivX7rbjRrKzIkuu
x9aCa1SSVMqnp0dOVBLPgs9u49FMmlte67agCZFacJhFYSMQx5cUK0W8TM5A3p8nMg7SkU1JDqoG
pmsyic2u0WmQcBxoaIFTSIjA33kDix4Mlgv2Yc1M/ajgIYz3xMjq62JSP2Sb3ApJ3qE5eIjmSmzN
xH9gXML9kpGVQ0nxUVnOuJW29xTmkuTP+plJ2YG5hAOVjmsndJDOvrAvNPm9TYF7mW/6dEIr8g68
KQ7ihzxxf6oeqFmXF0cw84QATKhEPNf8VuuWg91i2GBVgOBIRXVtJuRuS6eEGCKQpFO/N7/kCfaw
PJUUgpKQjkTttCt9KAvyUPJ4HxcJ4AfyAUWrVsVUnnrJ++b68cvo6od2wCJlUzWdeAsKMjY3Q/Yt
4SF3Zc7ftcJJmbQcC9u4mf95EZjAhKErBU5rGzc8XzW7euQDz53GQXvqVsT9xOAxqpySHdATitMT
D8c58UhUQIHxLwUw0mGKB0jyUyA/YU8cVzM58INN/yalVcDTDIQPRiK0/HhiXEI4Rg3WiM+TO+kz
CsVfa8o9AAFjsskUiCR9IGwjx5NH+7bfVip+IS122lppZROVWD54iSTBUSS3cT1RbtJe0oH8qann
ezWrtTznm5kTWlPOb6QR4euGOnPDbIWuFj5NMX6rbfetoh7C1TC+wUutBnPrkYgQTcN7Qx+yiuP7
0M23ss/U2nP8p7khTbeLVJgmaHbKSXZVX+KATvEYyxiPZ1+i3vA8hvRGPBEYYqfEVfZQdcBfbsD8
EMG0kPkaGW4UlumysmwqeXKXlB4zZsF8cLAc/kOMPLWtXxpN67cdlhyzDOpdZI7+ttQPNY20KgEQ
7JuCnp/42Slmw6WN0lO7HeaCPZ5xUGTtIUtycDgtAY2zDChwtTcziM5xkr9Vcz3d7KKI7gd4l2tF
eoLdEWxQWBqJns4en2Bx8MzxreQbVFF21gzjuQsp3TRj+NUbfg4aae3ww4hJqG56g/auRukbD9mk
UzrVnZ8xJYOroqB1QEVmTQTHPrCnbM/MiRh4JjMovhSRmlAN4itBDRaxno07j65xFL9ZiZls7WSi
IhgVEpRUfzfh/om5hxaa/SRj44SLC9yTYd5qaTdsW0N8b+o5/K9NqnVT8ztB7ttkGoYVL3NuIdVB
GMpqd6WGZsO3nXffgefCECEql0shHmms4dlxq5Qb1cgHwtNBHrvavZrd9GlBgmaDUS7HELEbLDfe
YFJOtPcKBSR1Azo7rQ2QzkiJaUuHkvjA2yR3p8049eaKGAzLKszrti2HFcbgbdze6HpWbosWc5nV
Xrs6pnw0sMRKTgwOzMTfLw3//0W2/zfIdnAk/1aU83+T73X8N9LJxyt+qXJoKiKwMZXjKmnNWBNU
Eh+wdgQ5/xJCZ55i2qZrujMC5ZcoR0JrF4rTCT+yLduwQaD84pzYHLJ1l6OWJYVuWuJ/Isqx5Axj
/4S1z7+PYRrk7jiMzoXOg+nvqhxQvbSMWl28T3XzE6SBfw4IH7npWrALbmVM37kvr2KjiX4Q9AJ+
A73aXRXV0QHYfLfLK1K0g3648wOsHG2bEohpg2XgC1/ftbM9VSXFw7KghGCv2yTF6OGPxYNfFuK6
tdVFSiNCn9C5uLVivTt+nKyp8dgK5EETM961KhIAFRSzrif8isQRXX8uZNHl1yoAILsaQ/KG655H
8ufhZW05Z1nrOqmdaUJ+7oYB8lzJtL2CUdtv6qA0XhJp3JDo3r5T7ziNRtt+HashA3JnOzeJHydH
ULspmsEmfBA67aaS6SBiTiJrMuZm16nplfjuvGLv5d7T565l/7L43FeqBEKT7RLDwIu00KnPfXun
0a/wUCQUA1naLEjTAVg8r/FJS/bcYf7TfrLGS4LIioSny3z2svjYzoeYY8sPClV/4JGFfGQ5n/LH
/CqaAofMBkogK7Jeq7yu73yqgHRtyH1NKV+cqMbRMwriLj3F8Lj/8ypNz/QkCi05YGYk34maSE9j
jmDbZW3q83ikUFBHp/nocqApc3+X2Zjd9WjO/omr8muIQGvjddS7hOurF6gNPjW1r65X+LsBpIp0
2+EmGNJx1Y+y+GoYNEezStQnFbXi2TCxyvdF+XUglXwvrQoo9HxaH+p3UAWsexk5/V9eXvodUXKW
H+wK2drgYDQq00qVl49NL4zFDQku5Sr1HOjhGbUHRCq3jmN6fEGKjk9EqW3wSJG0beTurT0vXNKn
A54mp8/9bZB5R2n6d8uuZYEp3b0VCSnPYdr/+hmBS/cm9+HW11kEFWtedLh/zogKYHbCZl39cWA5
5XNfHeJDtYKamaeM5KnG7LhDSvRl2Won0dAGmA/8uR1oCYdaOB+nJMEombXwMD/PzKrUDDZ2Z/56
5XIkbKjXlD42nCZs7peFTjJVJTV5k2Ztc98WRnOqsrnT5EY/OgO1gx6k360iNCiau/7TCEJ6wwDZ
xLAaTDvQx5h4o744yZAcQzt325OvF1r/FDStV209M9VuCDbL6CWNNO26Mbx8LJKMjIjEoBnze9e8
pqnSZtTou9vPA2Hnhpcf5jAEv147n5jidd6igsL0PPPQyoa478hwHzv+oPtlIUyuM2oFsf3cR2Xw
7EaadQ3npblnHNmedaV9vMgLI/8gST+EHWeKs9tO2TnGzzxvhNEEAOkvq8FYizMwYzVnzv86gkxZ
nGkaBSBpAlKGx9kvX9V6cKNgQBMQKq6jlvseZbvgppn32zR/wVcrptDZSF7Lx3nt5P06ntb6Dys1
KPsz9NQaod/Xc4Vbbpb1j0VvFju/Zqxdwqm5X/ZNkrtj7FXnfN6FDiE7NzJ++XxREzCc/uOHMmie
z8797rb0DYvLGGQXlQB/18322pvY+thF5/Yq6hFFL5uoMLOLSyDi57mf+3GZ11eppnVri+/0MZ2Y
PEyi8677yHSh+Nrpm8o3mpZMr3rjlBv8dvG1GhNOsH89Ff77E2DB5gWO8WXk9Db8H/89/weZp6H/
+ZB1ddcyDXD/KDMR0/75kIVQaeRNPdnvjivbPaQV/TxYlXE2bbdzrmRiO7sybZ7IFQD5mIqCaLBw
ynfF/C62StuMg4m+o+WiGZ2dH/S5LVHNB5d9gQ8FgNTC4Dj1oU2SdHRIRRWrA33K12SyUdLr1Ncn
/3tMOuNj0pXDXTFifJu3lkXf4a5q018bRXjWgym8NKSaPNoNvQvSO9vzcmaRzib2rKoOy6Zekufn
5O5KRiq7TRKb0IYJdnOR6NGXKSnRUqbRD0MPX+K4NZ7QqluA32NJw04RD9I566KP9EsYCbmrEqBG
Xt0Z1yIla9jx9OzJyEgHDDD27CiftpuoNbFN9jjRg64T91rLQiqcrdy1vMM4RPNml9zgmId1zdZy
Go7TEu43//VYS3H/cRpcUvRdgWmll1zVYjc4kbZzm1A+2VK/pTfXvXpkT674dE2XqWR63ro+1Yl0
yF9pJkmj3RopKdpTUjD8wQZ/8+8/NKb5d3mt4KMgXcOWwlaQ8pRLLM/f9NL0jBEE1ZX/o0ejvUm6
Kr7vfMITLH8LDIyKc9mhcpma8uKokVAXD66mRfLro4424UxHB/mMHw0nq0z4BExIEpd2DGNRQl5T
um7AyrzT54Flbdm3nLds/rHv87V/HPinkz/3McIkuWSQhyQ0s20RCvu6ELF2ALzn7eJO4HvVSrUO
hCaQKrcPLm3CnxXsGQp0/lsL15EpuG/Z5z6IraMta+vYV7pKEbuyTakZFayc936sLnudxq53ZLed
P06fT1z2u2ZP4yRsk3MfORFWfL0+FF5K3TOitJbGlvsClfl2NHLvPdSyndGVuFpcuCQGCXg3idlO
2z7qEEd0KZtNCgZjWR2SEmWMEx+X85ZdI+K8LXN4HnOxTHk02K9DGbvnxuK7NuVpgEiHnrEX6fGd
TxjGnV40OvsYFSxJlFanxXcKfvEuRmpGrYJ0yuU8QT9lnyoCM5bNZdHD4z0iH3j53CWGDlUGTTSL
t3wD+MHc879EPQG41lNcFWu02s5pWUDk7bdeArAum0cInweWtWVfHbbVPx9uqxjIihlomz9eB+kI
Vh1m6u9T0ldnx/XfRTIYN4Nq7WdJmKEPL/jRmPz+gWDTbRrZGtQ2LT8XruWvjSYwXh0pgNEr84uc
Ups0XD859H6gP/BweVtOMOPkvcCg/+DaSNHFKKjra5b2hQrFTgA8enU9PwIa5va3mP+LM0+fabMc
SID9xDt/MudwcIvqkzf51/GYBdejQ3Nrg6Ofnjn1J4bGwUPpIYXOAx15sxM8GLnmwqzAxbocXBad
Vl3GijbesvV5Romm8GF51e+fsZyBB8f7+BlN5IMNMVPESaQRA36JPXX8WI1yQx01S7H3L6vDZepH
bSdbi7Rlu9WevS6YNkzj7D12Nu1Zt+jFCcXTYDnqUAnTpNIegjjT7iHTATfnLKhU5Uew23/5rDNn
y8Jf5pNS50EH24BkPjwoDvPav9+1vCAeQi1OsvfYdLtLbqK27COvfi0A4IDcpkgR3xhhijq587tz
1EjzSbU5sVeRdg4SNSENtWhuw3OFVTM/8VScWMd6DJIjYg9QPFHTj1eTpBpKHHL/3zgy5tn4H78+
pgYx+2TQtyv+ir//+mOSli5lR+8HeVv/j7Dz2pFbx9bwEwlQDreVc+rsG8FpK+espz+fWB6X3bMx
BxgQ4iKp3uOqksi1/nBEQy/DLBx7KTDo75WWkxHrvMk9Q9PfQ5kTa9sWHCg4MD8XWbIdXVACmq0F
myDT7KXoorn/I9aq8qIhcne1DO/pvjpPrZVe+/5a3LtwMvy9jzrlpLT7EvTwMb0kr/ZyqWJtIC7v
/doCvzCNROhjJisjR3a6Bni8RGG3XWRZFrZn32nI/oEhCxuD/wi92Ua2AR4VdL+9D2LLujdhD6iX
OhD9DvfZxQhACRwY8hvi7adT98XGw37XpxJ8jyjO1sny8onf0A8xoeTXPbNkyb6NY2xtUWeOsB5y
qo+YUpAOdeJrVWEGFPU84gQuAxl9eQUYV1vKram+PLr6gMNAqEmAF3XvGCqBD+CUK9H4yKvObBvu
9qeBYAQn8L9fuubf1nU6317qVLCwePMg/uqI8T84SormDbJDyfVHW9kltXrcdrzWLI99Ip+x0xpu
mlPTYM2HIbLqr4ypKwZiCT8z1Rzu0zwU2ra+B5ve7FByUeQtXEh0Ua6hFLnXqPSdvdwkr21mu1d9
7NwrCN1obXhgDdo4s8I5CkWYA5thgEoKK8TE0fPeeGAbe7FCxDFhnu4qAuDwbHFX0RMrxF1RRVbn
j7v4E5QmNIpgLeYFFBsBE600DbNLJaojsOjicmrElWjuNpgm+/+ZuMR4YSGTfd7gxJqu/venABns
v36FJL4oJGk6+Qw4aJ8eImqQIiYWGOqPOAe/G7hFdE7K+ObYQbyzci86i6YdlOgcBlqIS6wNznUa
EHPFVVlb2rJTnHb+aQBsXL1t/eH9U3zoy+iUd0+fwvgRRmfVCw91Nvj7x/3FtEpCj06NNen+10Xs
3mign6qmlu5//TFQUWraqDUAhkdMXKWVFx09zjeP+OOPgWNb26ki7cWgiAc42u58u4zXSVq0bP19
mho4EWWoqf/5UkxwTYUJny//mOtrGTi//7rZdPMaIMbCzCVngfmRdTRxdDiKKytBiROolRE2T0Hv
PWlgyZCawsYQD9dsZfj1gANr5tsHMWKShjyI7kB+aoX7UIFzKsUoxIy6l0pV3kan8m5koPoTihEU
GyX0/OPEQaW9jZTDCHXnOY/VvYhzmAbPUds5zk+B8qGatwHlmXdzco3LFbx6xKx/uasCw33xv7+4
qvnfrw8HpWjZNg2VdwjPs79fH2GWKZM0evKDpAefsOmiCdxQwgYZWq5qt4z2ogcLyJcXUL4AUg5e
PRfBP0ZQWOnduCDbz9IapSt5oasw0BUA6JNWIP/wU9OPnnO/QigxOQy4XtU+Opxyx3NLjRpsAPsa
h+nOvjqmzf7HohJipc5VhIBJVTsdbdmZDuXxqk5NPpqULEIpWYiYmBfVNkKWptmsRayLvX3C+3hr
l3izYexg7MXVoxEx0/fTFY9oFEemeRYU//J++W/r/hg2IkiAksNhNgA59un+n7r/dqui4pU4mIt/
m+rUtbUDfebuR7mXDhhASwdxFQTVaxthrfEp3k/THjGtZAfsZPq0NSGP/Fj/aV6ne/m87KBpfhrI
Mgg3VLi4a+WBubP5r4X39Tso7miSIts45NH8xtBh2XT6nhRVuB+dPdieslpJNXExaGNAVFL0Doz7
vMcKsm94IcsDqrL/ucljmbinr68D94nsroxrW9osZanuXmvV+NCm1HfUm4uaPMNXE8DlnCRCsXbJ
XF4gbC5L0y6+2IM9LuKh5ITRFNbBryi8Ac8zPxwSNeLYb8ao8kq+HD/12BNtrCKsN2noLzqqlTD6
xk1uW9DOq8o753H9gVBr8Rp6UX5A7R92w9RtAt/aJlGpzu9zkwbDomYMl9E02pVbyTokQVbM/bTp
LloflvCQIFfkCMY9dRkp7dSKrR+y8xHafUVGHZagKwXjzZ4MTfAib8g7a9MbvRnh6UwYgbCUNiJm
hNV4GbAJFQtEiGR/s0rhNC08NASQRuROrqddHfzPj2JGi7EbjuSjj+hbgY2LE5IlHkqvRK2SB+DQ
g5wEtkEWaFAKjvI8KUUjRh9PxsdAxLtFIKYfoU7c5PFAffylR0zMVn7f3t0oW/He9sbR2HW1E6Uz
8V6/9208rgfFoKahuMdH6PH6F7bXj+7jVo/NwafbPSbzT4DSnejrSuf/P5uFidX+947d0BAKVAzN
UmQYS1Ox7k9auaR4koVVufbd06S9WaLhgZBq1G4gqeaze98JfP9SFTrewWGNuJeYZBd2zhO0XFr1
MNl/+pp/GWUUKgFtKQuxpI7QHC4z5BU5O4fnQgfIhe3VQKnaDM8iJhrM+sx1BatoJgaMaRTqjbdG
u94duv8nnSicB/46Yhkcrszpf6ptUFmcXkJ/bFK1coJ/QUD7rpfeVjWD/BDnLu5mRfizLx0kw4yi
yg/3S895q3PJ2vFukL9jwviM4575qviavHR7w9lXjlUd2dLrCOlnwAKiwt9bjYLac2W2x5Ey9bOZ
qCuE0uz3VMEjs7VgmfWW77zXevM1dysT6r0XXz0HTdXcuf7vN+pUA/306WLNMYnnsh2UFfNz5lQB
lqT2ML2Qle71eRn25s2NgOlAkbmInizbOAOSuQAyOuCXkpgZgu98tGI06UxQVmoCNQm/hxUkUmSn
3NHdQyN1gahzlWvduZXRPBM9Kp4m6vrTgGiMocJuaJB3nWe4FCVwICwkEP8ws+R1m9Xw0AJccPBy
wvIZ5PK8cWBKI1Toz/3KhvLtGhDJPJOGTKq0F1ciNupquG0sd/0IPaaJuQ3CQCDAp7VSOd0rCNoT
oP/ihW2nsbLsACpzWKBiNsCsRhmo2omurilo7zrGWfRkdVH0Y/0KCky7NMV4ZQcabv73x6R8LiNb
cOf4QrIhktnNq8rnZKUrKXKfl4b0Den7fN2k0hctbtOraFyjjynQhBf+M4GJcPqXj4GcbuCTpdfA
CNNriVnFOTJw55IK7IwAw5mXwIaT0wbgxpuvRie5Z3EvZbqrjTb4KOvl6fE3jIDP1OYJK+4n4lJQ
vnhKuqgjxAGaHJe6qHCdPYpSyh51nHEVu6Z6i8ME7FHXdl+7WtmAPdL/seNuncam/VXtsDzwDMd7
GsKxXrVK6u7lyMIuugQcDzzl9CgH6ZAZlo0GB+ERC0rz5qC4cRAlosFJm2OsFP+6KGhqGa47C6xp
gbiHZPfNcfortR8r8TwHrffHXzCkAmp+B8avyOobInnNsQzKUxDJ9U2E+FEMy8JHukd0FZD22FvG
Xp8tCgQhDrpb/kxx6rh0WuBcQQ4+dfyq3kuzGldNz/s+dRuMOeCEtq0TPvWJH5/LDiWNfIq3SQ8L
brBxU3Dh/Ydg1CZt32yvD2gI1p10fDS+bP7qlhgwulFLjv3JV1ttTx77V6NOtlxxY8Afdr1K38ZG
vBAxMWWoE23vV76yjmRyBbhRNm/q99JqtTe5LoZjUsgUrqeuJOX9qtQGc2WWgfZWsiWYdW3qnX6t
QQNBv6ETa679zi9Otlbo85j/G98r8zjKufwlABgF66U9tGWTPZkD6Q05TL8Ug4EbcIBBuwV58AXw
wyah5vJFo/qCn2IE7RaBsfcQGIKYn/iYAY5hrrOlZDlQ3WnxR6rxDCWR28z/n1+gosqf34T86iyU
HXgHOrZq36tQf7wXDK/Ly6Qps292xRlOg7h3hnZuYmboI2icyOFKxLomLykmyuqmtHlPPOah09/t
oYsfik6r9zbJH4w7emWNmZXz1nrdMmzV8WvoJHgWy7Z30DN32GlDusXCt7ykhskLKTW3lh9UFxGq
dZhB6LsoaCz/JyYGQELyA47bo+uysigdQMBJpqwMzLWotmvALigXdHvFt3UKz+BIRNfz8rDgnT50
+/uliJom5qp4OzP/j2ieU/MJw34rBupp9D57Wo19+jgL3cjcY6NMolRy8ye994MNWkvsHIZUvnml
WUPCtGokma0B6cTMP4gG9rJ/GPK0gMKsQ+GeBkRMXEEU+XPep5iG98beNZFI/88sMYEa2TC3EfNY
+HklU4JsLMTgChl4ZwzFvDFddWtMxzN3OryZeb2qXAWIyhQCc5aBYEPQauqJUNWmMX7uOIgFqhte
VAu574yDqJZVwweGd6jNeRrs+9wcPvzA36tsIJ/dONIp+2kFUgRM44MxZqkdBacOje9bW+o3EQcN
A5ZysLyt6Kqc6cIx+TCQ4ADANHPCLNqHBmjldvD953pqWoUCvFM/3SM++G8v7oHxm6VxRug43/tG
vVf7Bqrc1Eg6n03sd+FuVMzyqfI9eVeGCPSIUX+EVJXLQ76V2DgshtAL8HUGSl31cbau06hBC1l2
ZhzR3W9dUc+DWnd/mmbxRkm6fOsqwOPytKjwpQqQvBniPBnAvlXLiKOhuLRSTon3RqIOPxeXmuy6
6zzEJ5UcdqHhT6QjB12i2qPXEQa5Xgq9WEo2orYDnQ35IXBOa1H4kZO02wKA2dmgctCDR9UEZbv4
6ELCfCKFe0qn1IWH1znwWalfYOAR7sBqWxdfr52DYkhb0SvyzLqIK1vO5o6cmSc7DqhK2P0qQn4B
yYbpwWsHA4J1avAhnrsGcMNfA6KfjECHh1zdf3o+Q0u7YfCIUXQY5LyjEhfb46y7WlmYLbxSDV5i
h0JvHSX+h56ZPyzYEd/7bNi1dgLhwemuUoT7ZhNNctJ1C317auwC9e3QNZeyhRHffUCSDPeUpcp7
gFfU9j4gNY4KT65dQ2iWDwhO09iJchBdu47HBmwD/bIyq01hQekT86bQfVT0+XnI9yViHl8xLOm4
VV/F56AEV6z4oT4fQ7l9Eo3CRh/Y183MqEBhjDjJA0TlWox5mZ8dc6V9Eb3GTdsn2F7fDOwV51ij
pKvcNtyzaJwC+X4bGMryEWvMSEKN3Vl5eMYcHnErsqZTa/uTvySdVbngzMmzHEm4frJRnoJispy2
4bYM01NkZfUWIEj8PmjOpkZE5ykjqXxpmvCbCIeBHqG7WDcr0W35os9CHmZnM3XtZ6eWEHthdW1b
iETGQbSA8hC/Rz1ukQNWoytb8TjompnyJZMQyc9wJD+k/eBccqyAYRY4yHBHlOGB73hXsE/AFjT8
R4a+7Vb60AaL3pVqtNtpItXUcJf/3e8lbE+8DlHwdoolYtjDFXgfmWq9VzC42U4c8WURSunFcqRk
XkGA+4FqkdXX/XdqvP1ch2RzzsLKpLLa8A6LYuu1T/qrmBmo8msI5P7FUIZhJcVuvHMQdf77Xp6t
RyTT84vVjTDvY8UqVuJS7yOtmIlLRNLXed54W7xVIei23xFzsGaVg2+i5ZnFS5EoNTT3Lti0HBpf
ZDeolx1vkBXb1vIlwyx9ZfuVshSjTtLx3ncNeSFGLRvr5spM9bnoVgmPNKjb0kx0fQgrWCCyTxHd
lA/MQgnq5o0FiF6Ecn86Dugst0O9V3ZJ1ti29QVHb28eKHb6NFaVtDRcxeW30cJZt31v02EE2swV
9GBOcGh8nG8z9VlHS2VWW/nwtarlfVPiWhOpcNBR23g2K9++jNqwpEQSVvNMij5cs0qOKtp/z5kc
tEujwWczS/V0Swl22GcGb5ghOYhGod53vxLdRrGSA4juX6MiJrlmv4SmSvKr9oaVkmIfBLxzLxoy
3xAvfRics9o2KWgltrSWSr2BxIF+lmgyBy2bNq2/PkLiapRKKB54XW+kJKkXga4NX+BangHiRM/g
5Iu9iHtTPJSlsxQNT31bavsOyA7alZELMcrPTiSUs5O4kq0yO8Xt8Gt0mLoiJkadGChMB13jXRea
RYNsnDSzr44lJa+5lFeIlZUo9UOS+Bi8plxVatJujbxQn3LN+6qO7ICBi258py5P2RCWJ3Glku9b
cMg25+TK+Jwkm2ExYpsh5Tzg4TyOiT0GxGLsPQoEBbDXFAMidr+DoQYoCiD2ravVweE1BkI3OIOv
o2Zd2Nq9O1QebhBT1yVVj9xYfujKSUNvLId9nXcFGSEruox525GBlvlP57g8MyGoXqraChdY1Ruk
W0LtJbWNgpxkYszKv7sSyg0rF8fAQ/LVtTO+xEWiPctqFny0GsT6JAVRrGPAseqLWt9nGLXtnWYI
1hhG51fgGtp8LEwS4IGfrfnlxufW0V9Rw5C32tQToSD1QMvD3pybTViuUoNSOP8sDCd+VCxtZfqH
LYujnZv+DS/icV2blrwC0tx8+Alk0dFsnpWgtQ65HMPNS4r2o7Zi3MSboD8GqonpvaofncRucBbO
klWPgMVGLAe/g11bGl4LCY+fqXBPgsLeiWK9aCBZO/euGMCdiVr+Y46OIMYiNYqlAiHuSdXDVYuE
61vM73OfALeau7pfv4VahxS2jx+4GOWjVFDi7fA5mkbltJqnWmI/63XhXtICXF84yMdMdmExxpl7
oSwbHjNTMDrciwiJBoe2AY2Usw5Q8DJKCLhGsXORo0lMSU2yrVtgPq8mBioVSWnhsUI3VvuvNZT7
k+ilrrqR5SK8iZ498Z775klOzAA36mKh5YgVVUNnHqYa3USB5FL0RRMg2AiLpcI9+PdEMfCp21gw
fN0Ki96/p/3b3H+7Z11QA5W7xmcfEhvnRvWCjVZClwlIrEQQgGHoBBhFLOXobTAbE5Y9PytdQzGZ
ZNq5CGLpo3IM/Dg0zbt107e17eRhP8Q5mXdk7VfKIEcbtyfP3SsIpRs55fiSp8gXzwjPpSflzyIe
+MGveKrEZ4Mt0k1tv9ZJ4EOsJO2W5335rTaKkxX23qvhVmzWsdhaY2QyvJbkH8QEyYynp7/en4Mh
VA7m2OT8PrzqW4rBeA827UsibIVCO9sp0KNuCCrC1JnubYfhD09N8idUXrSt3ljxCtZL/zFm7VxM
0ErJnff1mFOM1DFJ0QBVp9PKLtY3foYZC6VNODkhWHABCBeNwH8LqLi4egx8mvepKyYXgR/NERNA
C2sCmD9u8Ol+j7+hsqEHmTdiMWzK0crIhn5TFUP9YaOH1TbRF7iSQGBjPqZQsaMvJHnmrWsN5EK1
EQxHUSzFtCSrDw5JlGcXcexdqknyLKiHct93VrkP5KjaP7rtFItsqWGDM12K/n3i7yWPGKqTHQqO
pbv4t8n4FAWbEn2BuYJBeRBpfAtUR3luqvC7nxvpUZ965WBjBdMZaHxK2I5LAa8sBPbqxJqLhBL/
PMbCMAP3j5ST3Qd7zPr8e5LJdsi8hVXwds8gPRbc+6HkYabMZBQw5QU/aR9TSSywYw9hCnjuv66m
mKRj66dr+RwQhHPQTItjydSI7qPJPIDveII+Ip9mjXqPjUQd40vNcTEvs+oWTdi4ASwRcL4a8cKp
q9SSzuYygrwKO+HZLO0U3JX0EWIDMyu00ZkHWawcJSWSFxLWkB9xUe78yMWMCC0pzfS619Qz0Y0r
K3UfJpZ8RKdUXlTxACgyTyS8N3DHtVw0x1PNlM6mDvVNNL2uYzHFqWVtKrF3EbHJCu0sYx4wzRpC
3cU0aii7FUm7XeXAlIOtjQy0HP1U6l3uO/E/qAmhMmZT3ZIiTgVoUR59inG7EvOkySQvvwFNREOQ
F/S3GOq5WMQe6YIYkPkuV3q4cFJjODcmQHKt15dKUK5816mgTY/1t6JdCcRzUNgWsnFFcDInVB/q
PNshG7OrLsXdTNVT9Vs9Smcfq4oXpQ70tSHr7F8jpXzRbfdWpWb+pbeMl1FOEDaM2vQmo8uLZp8W
r0VXDEiQlRM4GScRkqyE6j2FwFp747QM7kHJfyhR9VYmLmQXq6pXmoOtuTxG45mjYT8PkTr6rmd7
e4yKH0lbUKRGSOQau1IB6zBAuIuC+bNfI6ElplSDudbQj/+AymEuvMJyD6Oj2oeO192iaUck0dpk
I/4uCXG+qOxRb7lRmstqkibpzfFXkwHv2iceXh2/447dhySTQhD+BccmOPT/mfyYM3SUC6Bfu7Mm
Mq6BK4frEEPlV3WQ0U/rfcQqRNeukInw+T8huqMSpvPQjced6BqRJqP2Ljt7kmn+qzE55xRKVB7F
aFC77ySkrROP0uCVY/Ap763mcr8RhXasm6ObWKhA9nW7Ork2qLLd39sJJawugocqXtoi1nQhVdPS
PD5CIg5IrivIJtemt+XAF9Y3vWz8NXDNrwpURHTshrhAL3D8DnB43DRylZyzgh9KkWkUXweYuhEE
2h8DRWZ1yACtFFp1asgkfwlSA6u5sWhurjsdBCWgtqbbpXuH5MU6V9L6SlYd0y8Ap4t4tN2F6Q5g
eQqw1vmkJiQap4m3Mkio072HZNWpNKUtQh3Y906zbMkYIYC3zdyqIaw26k4yov4oGhdfoWEmLgfn
vR3D1Vh57mvmoj7UVZDK9Gh0XgMVHSg1tVCkmrpoH1lzvl7OVoyWWvwjT3X7JJYaiP01MukyEh/5
DU+0+yTTzlEb0qJxJtYgwBZvUjRnlnLtLV2drcnY6eWhywZHWQ25VaD3GiszLaygn0PdrQ5ymMFK
E0P4nSgzMV8TH0Ey5ChhxYhTV2yEzkpjt7tQS66ilxleff47LqvIabH3Yy7KJp2Yq/lqdZ8GZvWP
e4i4CPXB0B1IVb1kcrIUhyGqWOqybaihW2oSvPUjGrLi8CRDY4YpX2IOSvzv+SLelln2XHocOUzN
3TdtA4p8ulIT1H7UGK6OFJEsRxNs3GRI3EERZgsqGkOnuDF2xV70bNzfL+IriwpXTYVvW2AmU1Je
6d4ee8R/2/KptfEzx5+afdFf+8nH3CbqFHLPONJV5jtJk+6DDHi7QUHPWVpTF32xM/lRNkJxqB69
ilKPiGuRwxe7HHm3yWb63LLPLzlveKr2IvlJAMkNwVEpkaWPSJW+lG5rIMSrRafAKTkITHHTZiPH
0XwSfnJa7ARbc4fqnLvjq0ei+zdvo1IwpYmjod54E9CV/YZ0cVXE3Kae4H7kIQxi6L/9QsQSy1CX
Y9hUS6zqloBR1EvZl8ZTGFv5pHaOtS9s0ieS5vK+MPED9XJJfxJTfi/ogXNyVA6BaDpy8tyjfzSq
FurGUy9CewSD9vAZfe5xVlUWFqgjabu07t1TYiXYS3vJpTewGwHngHRNXO/byRlyzOvjMMHxRKNO
B6/IsN7drq22IhROBzR/akySWnMQnxEFGkp40uiimit5g7NIs0bZaW5/vHdF/lCP8mOQm+pO9MpR
5YFqY7FLnXDNJsh9Eg2QzjetNwtoBY77NGKyvWTzbiEVT7dx2bHoufRFj2qrxDcPuVRHGS5ibhY4
DuIkjXS/m4at0G60QgMuaSE9aWqrPo3f+042y7mEQgsymwho9XVn4FfrmFs9fE3B5/wjI5yJJH/9
7vm5h+Ks+cMM0BPCl5LjdRDVFDF08yQrYXUtU728Kj6SDFMoTVvO49OMuq+tkxgU06aQ7So7uB35
hjMeEDrowPbBQhusXARK8CSX+JuzoUETDd8qRqbh+8xCGcdFr2nV/I+VYpLheT+irkGtj7Taray0
K2p1w/soc9QnfdSuRBe+wJeYh9cF+fX7LKUmp2bXwM4DDopTw56GL+PYAhz+HUu91N9SIS2gMda6
NJPjcdbKYHt7lNWLrgr2bm/6GE/TFc2YeSllpRix0SxnKyyCSiz5/kpcRmBwzLm4FCvrFfXNfIOn
ZbGJ/ba6eYUP/1a32h9Ao7hQ2294AQEGKLXqXLtNhxUHrye3M4EWttIXShPtDzVUOaQr1ySW5V3i
JY23blqDEnpAtd9OSx/mqs6Gqm3Gi9bJ3VItU+0FecpDEqOqYKSy9tLTi6aeGOtg3IgxeZo5jeVl
pNzH/nudGFMmDPTvdYhRgSb30ZWuohxhmT6lojYgCA3KvFvzGsifMs2pkNcGzmQidqCTEwxNvLtx
WP/WgYuaDU2iXqQRNYYuKrKlAh7mS8HeLB+1b403feQyuYwWDYYTMFN1LgYUlDdMhRNT2fGjKSsf
IS2j5gtaWLwKp3vHYXfuPSl49RXSJmqnZBuljqQDIKaITa9uoH+QGLsqbn9d9Wa2caXO32jZZHEp
pjxGxdVjGSZxMnwyNzyxXZ/1hWa+exbiunkU9eveid33PlFmfqonX3lN1UtVSaKdyeP5mX+mi8mD
b+b5LgJU4dg+u6UPOC1q5JUzSO2zFEY9mfMKzZFptJUr+IikI7QUq2qSXtW8a7ToZkCvfYYnTyJY
RgHzcafKAq+eTUuZj7+xVu5LN2oOiePg09AiO5OLbmXx4U9Na5toA4vL+8QpGEnhq8I3aS3ij6YY
vStoO6j2OfrSalH9U045B5gNP9jyonMYOPFzbloeANomP1R9IO9xbkeQRepPCCf319ZKhmsf48Fi
ABQQIdEYfYGJdtWcRY8Mdn+9j4oFfskOoZXr+eMepcPjOy763eMegW4PeweZTRFKeJSclLwDJDRR
gQGoIwo50YXrqXl0EVh6C+Q6WHuCUSwGwPXL9Uqf2MOiL5pqEj1qwgJZD27w+a5/9MPAuxWqbkNI
NxLM7dDzRuxSftVVYBgmppZr16sRFlEK5Jed3tgVoxJvhym5jrqJufTTIFvFqZ+8+JYzruMGMVvf
TOOXMC3UrYl+83zo5PilNSL/YKZaObt3fVhKqpO9iF4hgd51irKej05U7MtQK/bi6tFIgU2JRPRD
aln2fWblIb8XoogzC/JGWZpS8+w6BpYVCOq9BFVY7crejuaiG5pGvE/VFFNfHO1fMh8pBlef3Oqm
yVYv2Yd20vGPTaN76QLbOCIp8T2deinpjlMYDq9irC7Qo3eC/CIWRp6rXQbP34uxWA+Ma2FhTj3d
NMtzC/wiSgPTXZyUN16d/hRDve5HL6ikV14YYMsSbVIr0Z/FvHRokEIjIyr+toXJNmV2e+E3FRoN
k5yh2w3byKBUCVsgexl98pOZU53EmB0CA1bDPjqIQX7mGH47ZbgToxIy4wudHfVGdLOWPEHa9/JK
xw/ELHN7n7p5cMz/boZh0cqdchDhsSlzMtT6+GtaqMCfQsJh0XjBpM88LZVDiTljPY6bWC2vv7pi
oRgXq8MmlFeYWCa4qqPPkJudvGM7QM6JVzaQHiPWDlqDXo9EMX1Ru5rDRzUFu6J0wZ2KSTYCx7o8
klzssB95NCNi3kc11OMdCL+tMvXEoIhHA/lvGOJOue5GbOREMFVgsc8ek8ifB8uqbKYNjfRPm4Nu
o+QLUrfDByHrzfggGt8DGN7esY+itZs6uQ8lRXoLBmvS4/g9R1xKUpgcLP6xM2voz5GFMJEaeJMU
Xli9BgVvdxQaPfIxdEu1uI2RHF5ET2/ixai1wxO7F44a2SHykMbpyiJbuCoF8mCUtOmJpV/9ArMF
5J+9ReiEPrYWLkgtrc2yVaTznZsnFpV2T6Zudu8rpXP2E3s8JLqqX8V97JwXeKpdxul+CHDXJ2Nw
gZzzJ0QIwtW4G6L6HxG6x0dsKzJfr+biP0LEWhtRMJTZm6XfKtlKcTqdXRPPyGj0qrOHDFOku9qx
ng5c5dSIuIQEha/I2lFM1YuuM9DW+xV7TBOrfs8V8cQeioOCBB2CZcHwxcULBNU/+b3HJmfTN069
CuH2iTheFeO7XY71xpCLZuXoRTBjo+If9CLs5nVR6OsmadvbYCUdmsUb3671q4iwQ1E35DmlmTXi
0DIPUxnncNuotpJntTc0ifWLwvn/PgogCPIRjkhzsdhPop8tUOIFMsXRa9MX2z5NsBtp4ghioQlx
hQeFkgT2i/9VBKvAbp5K3BHEgrQnXZGZ9V6Mmez3z440vIkxj3TtUVWxSWiQAL/ZrfHqjeUP1c3a
57DwzKfcXFUSEshzbvciOa501KcxM64s9H+zeiOmtlidrRErqXhYMJqMrnP4fR91qMR9woj9ahdA
HUbw6qxNJ6NiOi3lqfakhB1ielPPk2tyQXXfIeLOYQlzyvI0zReD2TRDrozP88nfdksx6GpjebIG
/WwlPqCl2MWpG9OYnZkbCKV1uX7jJaXfkCswZuGAfjUON8YtxVTqPOTBRgyKab7S6wsUu+PVY5XR
PWWQ1a5ijZprDRqzgzF/LOqV8ma7angUa1wps3f29If16W9++sOi64XId5XBi2m2yrk0ymohR777
ilzKP06pjT997TmTtBjmNcxjxVbHjzrwGtAqGuAjXjOrojQQCc9cEmsSh6AMhOQ1wDZ73lm28erm
ycZLW+Qf+uSpmprSQ4/fkUDIpEjyPjk2Gwk1MA6iJ2ZYRYWysKPXW7HKaZPwUA7ON0u3jIzbZpM8
ZdGA1LK6LWxgNLtQyDu1do8hk9WeQUSgb1iKNnAd76jIH2LGPQT1MjqJfkGVCWScvFemkIibI4eT
NCx6NFWb9pxpFUeQOCo+xkorF4WsDLuq0ty3rny2ExWzH/RkN11bN0sjiApykDGkmGiseIRK8rxw
8vyWTY3u1vLMH/18K2KaopDw5RjU2N4NOl92QxtbAd2B34cYE7NyhB4gZhRHo2u1szY1RoqwdWeg
qCdilRLhNMPL/mz51pWDi7p7hAqt0U+BclUr9gUzsTwHKs4PHiXkJIJS82M0I+MgGsl2SHWJy6wt
uMx0b1gknI7mj0l4/f6aTr3XYAf6n67vNRg5qHh5ueF3nhs/e8R6yHuO40FBx5FfcNY+Qfi1KOfL
7tfU/D/OzmNJUiVLw0+EGcoR29AyIyN11gYridaap58Pj+qK2zXds5gNhh93CAm4n/MLe6vphvJL
dCiy+2r5bbQsY5E2qXgeg9hd435mnSKj1lC5VrsZVu1fkVw4RMIHpyVWxlDbn0GC65SG0chWm5sK
xTtUksS7Y3j2Puo0f53HFNnzAEmKZPKMnUgU4931s1cohuIR5cLoZaK6KsN1HCA+GWTDUjZ9A2Ov
tEvN//Mgo4izpZgq0Fskpwst+GYFQkfevDG4Gkb/4mf+gkbxwbry01RB1XSmEE9l6Z1kuNLgJYxV
Va/bMCk/stgaFohZWhSYh/CNSszt6EHXSSPaafuYOOlhoBjzSSoGBQ9wQpukGP1PYwwevR5MnsJt
9EIav0RShzhqN9qKC2NObvrBZzlt+kgUH5iQW0w0JhRR88Fj6YJ+NHjLk+qRQOlYMZ47TQ+Xylzd
rnpSQGNnRGeQs/ELj5ejLHNXYdChq9iIrSyOw29b9lR53hpQ78exwMhGDjNg/8B7q7KLiZLHdRzF
hzxtmcfpGgkkoEzzq7Rrp/XKzzpBj8q2mmgtK+vd5H1S2e7JfdY1d1T81ORJp0IJVwJ0wL4ev4lO
jcaFZozP+GQYu4LaZI5DlhPsMjhPp0lQR4jbxt2qTWBCa2i65qHpoDAMUX8kuapp/PNkLA/PDdLL
+dwSJp7ezIfjvWKNyrEqMMuq+9R9CRHtvWAcc5Kt2DCnl1nzZO5yur494tnSzGkL2ERQ9E55RZ0+
bOEvepqp8u/Kg4/Ucb8XnVB+eGh1UqwIg0XDRMfpq/E7OiOYv4a9eEM7JpwBRiXQ3AEb0XConidl
GJHSKpGcmJsdzORHVw1Wo6Y1pLcN0Jr4y7PKMTzvodCd7tkHWsWN/Ckcehp9Wq5iA5ED2acExXAO
zBKSJp1BHTMi1n7E7hifYigFG16XolZsNMuiY30xlal5KVpVu4HA9AENbnVM0Q+gqGYzwV1JcJjW
DZuMRf+7VtXFzjAFmLfBsD6rnJRrXX/lKh7WCa4Ra26tv3QvGOHFYPiLlgP2IjVKnVkUo8erDfZB
bqBvAMiUuwxkNx8t+1DOm7/7/zH0frzRtN3v42VQHn7rrhryBRi1XJ2WvNFQxN1XWwUWYmPUu4hB
K6ItAVA7uISuEnzV/UxflJ3pvlQljG+QMCoiw1TjXRizKLBV9VGJ8DwzVCtBhF54VySnum3gBsyY
h8a7yljfIkHMf9nYdJlKYjjp+B8m6O9kxVRuWyDPH2NlfXVQWHqsoDA8ZynOJNwgWK220zKeLJDI
3PesdTuQJALF0J48ve6d81gAY3CDfiVGCpC4DntPDSCJnRro+Q7cjfIU9FxDBfOmVyPWHK6aOqW2
5lXvUzEMqLOK+CzmpuIi9u3k4SuSP0BMO/tJhptscPdxkQYrjMfqd57xHqB8o9vJXscVv6Dlug+y
U4Zkc/YfNmH8vw5DP+3cHmtrs2+1TzJi57bzxLOeaf7ZDuqXeHBwPVIRgQfkwIvrWrRp88Fd63MT
jF21q7wshoxKE2KCclA8KuEIXIWvRlj4D1pAXl8Rn1kevKtiFC91nekbsGL5uuYLeDG8GUlrV8Gy
qxXx4lCceDCL6DXpEfLUm37YKJVxaoXdPnczwjNDoAaAbxQfxxkkipqUv58SNQY9QK8cFzXhsmIC
eJWtftTRg0iBXDqlewUkXBzA2VmPAVAA/rf18F1rS5YXWfrFQ51zzdye6Y3uqA9tIfSlHFGgKoeD
0PeGrNWydqjHexOoDruycXxzkW2qWxtJ7enBKsMTJg3Zhx1pAWixuD0Iw0s/etNZ9jyGXlvb6h76
IqCGwBfx0SXCWzMT1bdGNVaLwCc/gugX5mMaEJe8C9ZJyd881KG52aahPEQgOw9DwWOG61+86D4a
ykZZFIhcB9EuNRTl7Pba742alE8CTY79Pd6AvEzMAefprNdhIAzDpzLllxaM8y8PO5jKUpPvWUhG
z0KO/RnWZbzpWtaJ6qD2R2vihVU9tZ6aQvcWOsIt3+xCxzhJjL8MHwcCsjFfaj2vlurouychcMVS
4gphY+jVb6GRRQekebDFnJtVYFlbMCtU6eamHqPIgX+G2IBPq94o3OKCptnObpx7LZ2EkWWWJHfm
XiZD8JYbfgmF5MTbpGvonxXxVZ6pwKvMyuv+BZjO+DIa+Yx44wUMPdt5RW5dkPj9CqCr/eU5e1Nt
6p8Ug9PFEGvFqwWdZl2PZnZONZL7IsCHYiTPe1WBSy7HQORfY6fawdFrfqHIu+9JtHyJAr9aZmE1
XWM9hNStpM0hK4LxbKpxjsBHq78ac6nWgaz602qXzP+aX9wCfqRWrL41SWIDJnBz/nFw4hPIt9sB
5YZHgVn8Uo/sjaj5HoHxdwclewE0qoU4PDW42njNrAE92ohrR2ZcHeVGdt2blh4CqnLQLfvHMfhf
oJlcungfYrz2UM0bNI+TlVb13QrNyfyB/BIQNtmt1U78j56QNR0zdsbIXlgtry4riWbY44+pXG4b
kfvMjvpmU/YYVclYX3oAM7Ja/0Qwy9u3sllFEVLoGYDV+VhVYE1P7rGj+KKFRyri2JzJ3dHX5t0p
q7e5h3Ob7Ck7jCe7ziuDjdz9x/jAuYwkWK6uWW9CsiPvk2pkZ2qKQMrmZtj4aIsb3Bw0D/NZtdWN
FUmTaSd7eVKXiGu3/Vn2UlRHuUtRn8VYls/zKYdGU97kKcN2QtR5bspTohDtrGTTZ3pzO6Vsog6x
FWZp77gG1UM9+0740LEQKVPxCPkTk3s9nk0H0VcD5rFzz30jj7s35d49xoRlV7vNmQqPiZjAa1Ok
EMKNznlsfTwvHbhciZVPp3vcHAYdQW8wE3IE61vnMZlRiQ2ZWCpU/zpUx25ip1tdv5DjhoNpUJTl
/oy9YNA652re05zo956MsVT63fvXuP/UCygBJYX5LHninz3UXONYtw8N9n4ZSkQwZB3XNM2l3DXN
iVmH3L0NkGMp5mHG7HT17VAZq+TxcvcfB1EusQ+FNhukBXYKUUCpdviZwmxKKv9xQuAZzobGtLIC
plNmLsXHPx1jbPsP0OfxKGXYPe7GaMxyvwBuT6raWcjuxtTPoIr7432cEunhoQ7Hj0EIe994rrqx
a3U46LE7HDphYpgs25OD9Wqo5p65vvebRUa/HCqDt/G3tm76OrhAQKCoPqE0f8mcbPrq51a1VpOs
OQRh2D/rWvMh4x5euWIch1qHms80L9F9/5rWmvKYOSio8WdHRLu2sJ8rA6PeUXpUUasbEJ2d8Ds+
grK8jZaHMLl0L3HxIhvU/jiqF8rGpcR1ljG5MRKwxUB4uauogbfonHpOns4s2UVfZyZJntjlysoU
jOZiqKn++OoZaXMtVL28JkX8ZhbF+IFmAuqEmzIo1NfmtfLs7rX2OoN9Pe66V4l1/r1vGQhPpv50
gabtLCMr1zc9Gt2srxCKArL0szJa+6SHyfASViA0MbAUuA55wwtTXX/XMgNfyV6lzpNzPbnfZGdS
GhpTpCO4hKRdhlO10Qz/YowdiEazdM9yk7YUuRfCG5ttp7j48sn2vV/u2WW7U81EP7RtrLbYB4e4
DWRkV92o6FB7J1ex8DylPcq2PQfl3l8xJ9Gh0pOZZCKGdx1iL+B9HCM8NZ3tX1qn/70RNnLBQzSV
m786IAygc1U66uLeQX7Pv6RmFp35vyz/istzekH+PKLVsZetwdL7U4V1qST0SLbPpPX5Xpj4eP2h
/ci4YJEGFe1OJGLM3mDcPXTbc2AP3U8nY/Kcf8bK0F9n1wP/qFllvTMHnNlgMyPWITycGOM0wgQu
bEfKdH2e71HVn3dpy70MpdSFkYQnPSi4+9ie8YCEl/mAL7mPhtC40jqlwPPSQ4hYCzNtFSlRBuh+
7jWZP/RYh9cTfxSwyny6agzfR52/UWZ2WGjMzcwT+QrxlnIPbjh6N7Topz5Dm2RnLJ64SuxXxniP
FBgfS00J38EyugerQ85QDvKHsuJ2VeqgGzghl3WyBA9ZH+XgIfDOFeXoq2NZ1NP4T8hwnYoKWVqs
qORBOnajivLlBn0oMjzmrPhRQhqYo9RXIjB4ksc70gEM+l+RXPuM4i5+BCxc3/AS//08t9epxcf9
HP0AWQy68qHNRjAFJJpxQla9EaP5QAEaNm9gNjarbEq4T2RFC11RaaNTCmH1JPcaGZwmi8W5jm/t
bZDsD2u9+T3+NkoeEKdU1JE6A5r710lk9+2gyA7iU4sFJTpssYtrade6LyR4lWNgDqI6y92wz3wY
VgRHLkhuGpAaQPvZHRg7iI78D0KPbEjkKceQ7Ah2Ag+D+6NxvGg1pxGLhSw6ykrkfy5Kyi4AAeVR
jlSMYIORZnYw3QGBFAiqpT6jSSvW5zcFtlv7T3et9kr/8Kc5YLiMy+gs2qahf1SvknhY9qWIj4MW
Nf72ruTWGOPtBSJBleXhT/N2BhSMBuRy0h5S59RftU9LCOMqN5Wlt+fIDIDbB9y9uqBW9qFdYa+V
tcY1qxPzGpc+jBHFU5f3mMs9eFXHWKDIs8iO3K68xahTYbzHVNX6cOOpOcozyTj31VUNfhwaEW/C
0PLoUbGr2+vJUOWYGeXZ9kkeE9kQbrtG34essSDvF8PJaLhfdZ6LUWiPgU6GYEfLC/cRW7USFLvm
AaPnr5QiGg7+fGAhB8ldz6fwqEUOnpN/ZmjVn7177D45+6+x/zqkjutmAaCr3QwdC58JfIPf+tXF
A86M2vC8sfpHfxTDoeUxj9nUHCtz+40MrLmXLTuuqktmaOXFdssfgyhBVf8JyRGjbiQgSfB/GgVS
xHFXKGdUVrGVDrrxPZmgUw6t1zwNfWrhMqp4Z7fptJ2p1clBR8D5VDsTHkB5Uz3iHtqvojRMX6ep
ZNHcCectaYcOGyEVfBQFEgeYJhs/HVKM545aFron3fPpbDvzd6ccoetjdDIxHFVZGKuJiB7zubAY
hZH94FjdWrbkRuEucEiM5kc3+nEEDDXst4Vb1jAWPGtVW4l5qH3I5n4YKFtznJyXTqlYtGb6sRFg
CilpP7rhA371MfKPbGKextcG6d7UsZuLbN3ivntgLaicKEBMM9eu/uJZoTjIEWqSJFcH8eUFpWux
M20fu18IGkAScGzd3s+upgiB9hmF83ssr/EjnAy85+Rp5Anbsh23lNX5RPObEvMGc59mXwRBvri9
BVc1mBtY2otZT6O/xG/MOAdNh9knn0Ae1lpG9piTPv33T4cfLAIyKaD5+W3L4eiw3z7dPfTnE97f
QWQ6lEQi39rdXhK/lRmowvTh/pqRbaPAk1GBu79qFyreGirc708oT1iFeCzKT3j7tsLAQep3/nS3
c+vCZ77Dp5Oj5fnlJ6wRTru/yX7+hGlz+/1uX0tfQAKPh9+fTh6t2uKg+A6oqPmLkEfnafYl0itx
uJ/epuy4GColWgHDK5/BHc18V7U4F1brPFEqe6512/2EfIPGHo47h0zzyvdcy5aFpaQPue6aa3fC
SqCx8ws3JvGc6WTkgsnjLhPGVD0TUz8pGn7rc6fclIAxDIFVq2xVHaT5hgToRtZD+yhoT04R/7iP
dzXyhzzzmXA66qo1cAQzsQTaRCmebXXkaE+Bn+tPKF+dMMJRztHcGku7PwQRX63slMMsD8l6ZtsB
OpgM8ZoAOQoHyeP5HHKjN8WwTju7+EfMi+uNa9n15fYqY1ST8/f0hXwZeVRjhriCWEV6kM1BG+sH
wM23ljwK5yET88ESOdI/7zfQe9AHmvMoQxGCDzvEJPLl/f2iGf4rV/G1lCOSJgrOtl7f3qkMoe1O
HnSIA6p9fCAZMz5jv2tvXwlg/2KLgSIwfuPL4J4NL8seagUrZWP0w4vcE0kKdQrb6p1s2iJByb3U
QSCEZhNh8Ptvo91YHfZYRL/dTyBHyA2v4GXj71e4hy1cwSDj/+sV7h1J2f5+lRwSCvrxzIfUDo1k
NUjXQJlJbTPpwLZZMaDU+/Ge6Txi1pM7HKk6O5Tbq/LBdbFKGNSguRqgC1bUc6wXJXD8ZWdkw4eo
+2ChDcb4Lcqbc+XgY+dO1GqyACswpaOqzNQM72lHBz6lBt9tU/vZ2L7yEaSug0JYm73q8HpWKfqq
V6hLLE0NQ33g7WpbK+jso610zt7NnGo/KPxzjdyWNizMvDTvOxfXeAKqVbSLWm41pvyN0aV72TMY
7sw4yqglY1yVjqdb1DbcxcCDYA2iIuMnaPiVs2VYN+T7FS3ZtFg0AyDM5nK2ds3i2nwq0R/ahjWG
0ZUWkjN1/YvqggcBX6wgQNkly1hPm/NUW+pTpNZYLBJ3/NhYRVPVHLi7a3AqjVVW2MoneFZt4+qe
RSGZYUN/zvUW0d3eDPZcGtpahlkhHvtyUF+iq5gCBxqYlWAT7brwLDdME0lCUvFNjv1gJse6Lho4
yvPupKNa4Qj8izHUJb8YrEKnK9bTmKWvrkX5rB0wR3BsK3kt8PrGxRJ8h2x2LZSrKFd/ydakNM7F
jdyzPBLNF/GESvoSbWSexfPGyXYgS5oX2ejjYotye3OVx6bR9Gr6ofogW3wSlIg9bMTk0KQHBNiS
qt+TPlBeUtafey6FAlO1og7J1bMxBg2fLTsz1lMY/o5NKXwuFK5rgMKCtJ8cGA36v7rngVY7FQdv
zIEa/4kXYk40dGrMjXR6i3FbAVZdJu+dMurI//Pkl02jIOdpRKZ/8AFpvTMHeFNFGT1CV5/eWrGS
g7TMTS5G0fE/5gyOHsFnsjRmAvMhiSMo5yseKIG5d9S4OWK07Zxl70T9GxyS/zqCrroKo3momiR9
NzUnPE5NWJGO56C8m/KNBcZiIw8ShaqA8g1ZPOCwckS939v4M2NSbiLpy+OG+PAks2WPDBpgCcmO
IgUz+VX1HJHWGuNWv7axUaG2HMbrnG94Izv70fEu1BlvLRmq2t5fZsnIJTQf7lLSPmoN/qjGUFCA
RAj1VWn9iGUCZyIR7O4jyAUgmH9pov6GsgOwn3CmiZt28Ribpdha3jRz5gZkDxUe2W5r1c+NjgUj
0t7F19qGPqXNZXStxSwK6NJ3y8OlLU5z9bUILEotpq6TyDbdXY9C1N5VphlPUoRrtGTz1zphacaf
sv9Ofm11O1OZxfui78yvsQlTwYIY/tw2ZL2aJEzPhppTuYsHfxeqtncJbCNfOVqcvoeW8iO1bfEz
Ga6382B6dVWwWvlsRd8AvuqUq4vqw+wgjkvTkLxO2Fq9hPhBvHQ1TlCxnT3JUFSbE76SLcjqubNs
03KTk05fy17ujfGpM3sgonNvgZ7yS3O8n4t63JzVipuT7LfdNF23Nn8y5TNz2+4F8+RViYDzeysc
DfhFaCxk0yiEvbGCtkS6u6nfWYlh5RQP0CfmwUbqbSh8dM+al1ZPUKtu4cFKg2OWz+joeVSSc81B
Hxm2o9qKY6802JhjVn2e9SlWah30S9OahrOMyQ1QhOGczJspaqwVlk4MmY/oke4dwa7SI9u6ikTr
vVvGZC9ycKCnMuuo1km0bPvJe6gt3z43uT1gCD05X0nBHfzBm96KCQOH3KvLLZzM8MM3J7wlEuer
AqF5lekTXjudFj1mlG+g9er21ywa3zXMJ3wqG4vAy3pwjX34eN/YjXeumegcITOWDvahbryfFCtY
yCFJaP8e7IeoLptqdo4tqE0Li1TdohRNzfUv26wuNmXK1xOKbHzEDxhlvtmjXrIDujH5Xk0oK0nm
AL7Q34H0BKg5wSoY3fC7arXhg2QHzH3NPPL/cZw8iymGvaNV4UWdoAooNYV4D1fop0D07pNTAx9x
rKuMjCpJH2RympXskzHLaTYDzsMX2UpEHO/qHuWyABO4bGl59SMyvcM5mk+We7qzmXCRCnVhPQV4
rCChmbIwMRrrSc8n55rYwFzok5HaEsrag8++SvIa1cYojtYGBJCzBirbqapoGUVx9abl2e89GYNm
1T6PQ7EEQxF+cftfhpVXH3ZhZXsbgttahj0/PLp2a1Ls5W6FdQxSBmkffokm9TuU/e4axG3+MBqj
vZDj6wzDT2YS/YNrqOnV082fMi7cwmMeUFrI1nCduU55knHurQ3amWm7j0Tqf0Qmxfn57Si9kmwT
JNi2ssm7E3/eXd87wzqf3wUKM8eytX+/u46p1LLXvU2NlEpU9vnP0tYuZGTzjynKxcqKB/XsNW55
LHGk3/R9GL9OHRAF8jT5T9jgy7gZzEtr6OmqNQ0PqUsfE5B5775JW2XcWl18cq32n3E51lTNN990
gteuM49aYukfuEyjQ5bFwbnUWujxqpev9dSz3wc9uXiho/2IjPwJVFz6bvh8rL7KlWNkTP0ZdQqY
o2ZQf4KV3/vMvX9oXvEFay7zFTPobOPgJXswcN5+6P0pnEUzvS+xgr38PBTlIxyd3KJ+yWF/bzqz
9Q8qVPYL6lHDUtdGLuLR7BAfHz1QbZNp7w386llgxFIs6H3KqmbRT2PyRRThtyKtvW9kEh5yBDp+
lvq0Vrnt43HbnRE9yaNFayF/A2NkAfUDj+C0+ukG6iNmau03owt/Tl0gdorl9hsV55FnXF3bHJPs
ysmfu6pkATp62kbGusmsLhDHdlne57cRyBX6SzcxSWPgMDfm4VOQRe6lCAUo5nkPJn69ajEYXTcO
ciLrAMUxfgH3WOkUpXm8sm4UZfx06208eEmR04Tr2Ea8iHJ3y3n+dcgtxrd6O0SeP9BybR0NYbNJ
nE5ZREqiXDyn14/JCFAu9vPqaxe9gT+2vyVV6y0RG9fO/ArW2URoeVnNHe34PYWH/DWy+mjtV6wD
rBGISqH2yKvFkf1tMgsYGW3wUfRxtwmdSN0rhcCxIwqwjJpHDJ31YsDBfA0z09+hD+oA3rOq1zbV
nuUAJInSBaJ+QM7qutrqSqjzFVAvAooJvK7+sMFk75QkLTYVRjB2GwdvKP7re1yb+7UzqOKLNbar
0M7Gd68azB1m6SCr5nilfmuGMPlssXPbtsCPtpobWl+SNBVfDIeMwpCo9rZs++RzTL7JvhiO84aV
s7HDsmV6H416JeOaYKEa1alOzmsI3kgo7+RLkN+xVyF+t4aVKMtKBFidsZY4yr1ibt5jssMMqv81
pDddEz5Fa67+OnYAaX9Axx5HSyT+5KaKwCmXYYG7759Ylvb5hTcRbakU4EX0pyOZO/AncNDZFj/+
iusNlNvAb85/xT0/z84tiP8utsZlDWt52ff9eybq6lrOzEUHDZ/jnxCs9/qKOc0tRJWtIokEK1Zh
WRuYWJgXOOpd/VwY68YcEDzpXHdTGGZxdlnp7WDFDke14fekLO7tfcstjmkedLsalc+z8FDUaeKC
CoaCi1+MFvJjENVoAniV/5xqHQqxEZPRSFcfgAHkl8oy1I2ldd4iy4THwvr2XajjDo0EVqaWlV1k
TO55iSsOMIMeZMtwIx8pozQozzUFqRBP6cstFlUpFoKpmqyCcVSfIYP7h2aqALB65liy1guWAKD7
q+wVSVOu7BB7UNk0Yqc/FWP+La9S9bk2q/YBscVT4nuo9upRSEVXxDvZNE2tX2RF5N16w37amm7s
PVE99V8avV3JUc7E/KUymcersBUBfqE1M4qJOmHvRaegMpu30KyW8Wggx2yTKZzMrl3LZtvEP+DG
j49O2sXXjLWnaBJAoq5prAurbNC95KAUt6qcislOzfF3tS1RP1UOWWAzCc+tiiFi3Ijw3PHwl31y
4/dNtW71oFpbljYlAKHbR1NYKg7IzImy0EsvcqOZZbxSSwtDOyPPbrGwmVLYSn6AC6gFnHEeLGNy
DwZntVNbCpz3mKcE3gq1F20B8rCY1l0yUBuZNXhSt00PEaSmbUL7keOQs+valhuU++rqhvcrTA48
MJyfUen90ttBfUsrZQKWVAeXJq+dHYrwIVqLlvnQa/B3C6Mo37SoCKlvlN1PsLzCMNxfRhW9RC9Z
pZo8oUbrtmlSG4W6Lr2WcY6l6b/Hu7nzrxi5DQEzaZGI4Fcp/Fp/cMEzQ8lQpzW26Mk5nwwNbGT0
E4HzEVWXcTzKvfvGFlq61bCCll5r7uzxFjAPgfU470ZG9dLpVIjvRm8yrivw9GXsNvjPONl7HzxU
WrlOVNPbKbDRtpitjqCNrPBd1xQF7UBV7KPaD9+DOP0aWm594cEdvptzFTyp33zPHkgNp8/ykKms
9QMlw34pByWsYEF+wfYgC8szZeSxMfUwi8RgG69WZGqrNB7rS6LpyU5TyxT8gmGdyihJNkE1aE82
JLFlD53ks5/sJ5LsM5Cf6RdFq4UHkz30mIYEplFhIF83T2bNEyQtNfWkoVV7yBzF302lOl2KIBtX
I0amb33PKrn44J6TnkxRUAKI6n5BgkuNV8Bbk5M/06TcFirkQrblBkheBMKhxaYbLcHfPfIccrgc
cztGtnUFxda++xxrM70Gs/S1NvT5acjKiwxFcwgEgjhHfbOVIbnpTb29kCtYyGPucbmnz5rYtxgj
bkP/nB9psO3thGpKni6N64sTZPlJjlenUNl4YqoBYhnuVpDYOk5lVB6avHdJwbfB2akNYwO+LX5E
F99ZsXAZn/NRNBSMjXJ+5haYMxn+ymnhnZmxqR1RbEHEIJ3VQrSqwZt9DkZa5pS3XcdHodkjmzYe
1VEHgqaxns79tn7u+gQkuOmRrE7VdKu2PcKIQ2Hux7Qq99mcmYxQZNxMbpU8FopMZev+i6nm6dJS
6/IDH+EAnVBSix3CpLA5M6bK49abF1ELgIXrrsdr3fBye2s740LMgI+uVMIDC3D83uamHbTeAr6E
coqStHv7M6y1QRc6A4yZPDB+D/Nqy8O0jGEuZ5NxeTZrHgau5Z/DmIVY4ASm5BQ3TbVVEofifjzq
z6FlVdeAO7jVBKJcejqkgA5FgkPlJvqzbWX6LvcFTP55sIO5zXMGtWceahZpvtTAuu3kUE1tkkOr
ANeWTdNuMLx0S33X25SEkA1Sn9MAZU3hivit8Fn1tJNufTQRk2F+fu1rPCElETTaDyXrmHMlCG2T
q1g4pLmihV9tWWZgugqeZl3HaXlVlNpc1i1U8yrq0GhqU1KHFAG+QiI/50FL3iJydn6VO7+oz716
Q1R+FqkolrZSmk8GKLlNg47q2YpiY9+OqbHDgqF7kGdE6idDlMtDNbsbgq9VzuyUZ9ecO76dsUxB
78xnNDu3WI6zSKEJLGov1zj/aRX0V4yKWHkIUlLbk9gFkBSj3BwyHHbGdJ2iP4RKt2IU6TVsivy1
bMvXvDf0h9HrslfeZQ64UZCRmTsnJUfqzjGqg+y12zpCv1N0O9lL1aNE3cmz8OfkWNKwYlOT6x7q
9gEMTQn+3Ug+nVA9idl1xbJZnvie+5GZ1iw3GrYPblQDzOw0j+V5AyEsLrtFbdjNz2nj+Urxs0qS
AYAIklhq0X9C7XBPnlL93jRtPa6TPDEWf3X81bSqmtUW5EgZn8Ic7RAXC8F0Mt1T0JCGRnydRWsk
WOGX4fCDGRmCzEP/C+XDNwzFgw83RScYXlF/iZJB7Gp4OXBdnOKSUhBeIbNtbS1zdJc83vja500L
weBoaQ46coOBvbgM5riiYiw9xlSmhcfzawoXoembp76uvRfP7+cLRW8wZqSZdm61rlqB5cU8GJcA
azsZJnIbczNoXXScMUO+ncou3PYhUNpXeejEqvgJwaOlPQ+1mrZfMvUJNwnrCXiR/hSvioSFZ24o
g/Heptx+6hXrhiFYAEkecH4IER0QqyIe+59qoT1nVBm/ep1VL3Tbct9wMBuXeO6mz2qrhmuEp49u
aqMTGIxotkZTvh9A4qB8oin5sqm6A1MNBzw7vZptJltFOMkqj73sOZ03I5UFKg1XGVE9/+Ta016l
6xwElnvWtVxM+HZDn1YtL10BEerVleyvRjLCeYdecd1654i8/LI0B2eRBepLbMO+smp+95Hy08by
smoplYWkcFA0E2CbvJit44G1qlONv0qiv9kmH8+J9YtsqaTQQV6/4KlaP2poDh+qPKtWfmaLz7HL
f9ipSK+FWysPyENT9BY91xE+D3M28ko1uf6WBu0PwXf2ycOlxfsSWEBktOESxeZH3Ob7hxwS0zp0
HJDEro1lptbX+8qHbu2hNzniFoTBkDqduFq+aBM3SHxAcLxrOn9juSAs0XsLf7j8MEalaLtYi5Qd
CcBvY4WweWoiQF6ih/6by4JCZKYX9js+ot4Wq5Nsa5VFew2s4px4o44NmcHSv0q/qw3KLiSdg0c7
Kq+9EkT7YQitIyLeKELOG5Fc/OJrXgaNv/B7+KJ52P3q9Y1qqNshLN2PIPf6dWOo1dFhAXHxeYvL
qGWSZaDg8D+snVeT27qyhX8Rq5jDq3IcabLtF5btPWbOmb/+foRsc/bU9gl17gsKaDRAjUYSie7V
a21Q3dYv5dh4y45YJNVCRQhTtONHi7qJLMo+5YumNONXZZJYhTwFTlErz/lEDZtMtl99uHa/2XYA
s0pHwRk3lHBrljCjuLLRvTomcK1S99vvnjFsS68gcddoT22qO1TpSfeeme5qHbKFwYJ0ZIjUZV0j
Mt0lvr2N4CQ/Zn3V70xbOrhjlq6VwTmOcdUuZIIeBGKaftMGmrnJ3OaTb6U1Cu92sKjSIfgGL9PV
NgrrLefLA5UzGrDQoG8cqa4PUL8eHOqb73CYxMypULhLB3DpETCQ3vPDe9FAUKYcpQhW+skUSRK0
YoltrMntKOfOGpSz3OWfeju/FmZKND4rnygfjy8QO8vPmaS8wFJo3alhXp0Ho7x2IVCePAnDY+C8
hXKTnmRIJ5ywH/aeBQMK8P5MP0l3bkOlom8mnztQGVuw6VAzTUNpMC9TZOvBVNvurjFrCtclQG26
FAarUm78o+o0Z6VubDjrJ8ThBEz0HXo8IvwV5T4YqQH6AmEXDcVY4OmFixg7fvWFh/4UFu3huUdN
6VLE4XOtZNUdgVa+SWNHhq+r2hfZTsMFRRbJtgzav2wyIffIBGvnvrcobdT9YMnTRnaidy8mIY3v
7tveAq48Rt8I6+PRKcawd4IoX9zGgWr1i6FSY0B1abvOe7t4KbSwWSODmW/F0NRMbj+OAr+sN1L/
5uTDsqspAyXKpqXHW9fi1Hp0dSr9lhOo4hh5+gOpYGnpd8gu+s4hrYZrMYTGxU5AtXb1Wne0vzjX
FQs5rL91utFexzoh7ZRB81kGn8eS72EoqcuhCasfnf7Y2RYsP5HvnArSTAtYqNpVH1E804RIkQdS
4+6QxiPgxNf5msDkeU2nHmnoa6LGBUWcmMRkm1Eo1XX8VoqhrOrJnaSU3yJQPRlKZ09lJLfcg6CF
EkMr8MbzYBMs4z73BOaze0iabEkZhPmUZ3KyCIAJkDjv36vJjdMwjjTuur759Z/E5ISHmHC4Pey1
gav/1qyzYMoegvhH4eb2oS/gfrQb9G2oukl2gU6FFfWZVCaXcJNx5B42Wq4Vl9EuLYot5YYYjnd1
6iLbZTyqH1ObvJzP13/HPYTkXAaVAoSH4wVS5mztBoH80IyRhcpQJz/l8X1Z8gA6yfXet20Y7lod
RfjQc+rLEEzJFycuP6tuepYLvulR3KO2DpyJKJe2NC0k17XG0HeNO8o7sNIomWdqvFYMq9grJrsB
7p5uGV1BZprnUqqW16pcmm92njwqAzJBVSbLyNZI684I8x+c8u58fgs/ey2vsPOjDIqmoNmVQ31n
81XaRqrdbXvDHq6yZXsrOKDVV5kEpWom4Y/UPJPJAjrOl/lq9rX12fLhOS1apXogwdRsirjOwLqU
YKMJY/HMVV2zSm+WaWVF34qsX/pZGb/JfokIQhrEzybQwE0L9clxHDVYWgywvL7TKeT0h7Na6/aT
7TgKP9kbolzF18A3KO+05eLg6p0FnrB7U7yIH0rbAopvVCZA+CY8QkUcroncDHeJY+aL1jC+hUru
PVGKOOwUiFO3kJ46z5zRoYpMve/QWAAgTJPhYUj0jrKfUt6Uadu8wot6EB6BWY9UrRGfU7sq2zZ9
tZMtL97DCWHuFfIPJ/6XEam/2rxAPeGsAoj8101P0H1Qg+GUEvZd9IHjPhm6Tjio7A8T9qTTYAgu
etCCfR2fA4B6VNSU9bo0kKn2eC9XJoqfe24u0ksTjv7Cbm3S39Ns1dgozhj6kyxPXKRuxkNRzY20
BFKh6W23bxqi16OtpJ+d2HrrQJpeCyfUr5nm/4VYe0oBtLPIwVEvqeODYcGRzT0iUsO2b6P0wVOn
yHXWVN9NyLOSoFHeOOW8FXJgPRdQP60VJfpsD2W+Iu/pXJOpAbMMkyq5o51rSqoE50elrMYSzJLv
ls5VODqOCTQ/JIk923KpN4n+8sMy7SLcYuJKV/u2922z2ERcp7n0bUewWfL8tZ3l6VnyKgQIxhji
p1aLT6AuvlgAJs+BZqwzv3qEgjpYqqN6GivnqCfEcS3HVs45ou7LcfCVlVHX/c6JK3WPDslwyacm
2KUDIRdQBsEu95xgpZuN+moO8OmXff+DYrjR7zixQ2v1XBJvX1S1k607CJL4uYy98UAGYenrkoFQ
VK7t5AEQW1yYCrEaz9q5kZQu+cjzfVXiT76jQgNjIwKjyflwGilWXSYa6ejQ1PpVZ0RE6OXBoqSu
adpFVDePkAUlO2GbG6rCfrlUttqtO6vTFjyNnHVSBa921RFssfTgZWKjXLWJoV0jx3c2PsXZbmJs
yUiNJwqM0p1noHjTqQWMP0F97koteYRRgedqW4ZrSdX7vbApCdAX2GWBg0r2laOA9aaohKHGSY7M
fvA0npJRm/gqS9Jw8PVsPIDH5t1xyWAEFPWfGrBHPAhGn6SKtENHEe66hYB5lxS9fS8jaCpbasuh
B6V56l6JlQaccfygWcZeEpzADKf7YCRgYQPzWBXWqK4033Ehd+kePKLhjmGSwh9DyTzXIBRd6tXu
pczL7nmWnqqdkY0YTZ6aPNC7zyZCAIgb+jzkxXX5jMoXQfRIf+LzY4LRWcLwnl7tZlJSbp4tipGv
RD6TW1OQl14VMISth8lLTIRF5d7V+XcxQNpVXpMwjVaWVY5XGKachabUPVkWbbzebLJhbtXY1sG/
4iImOC3oFwOI5GTJuzBaygYC7rXUlKfesYpT08Q/ezFUCzB0Q8MI6TUgZeFz6/JLxOcqlttNzJ3w
XBroGUuykW8TxXGpqqThY+Dsm9oifp+OZ6M0uQEk4X1dSBFff34WeYK10MCFoRthE0pISsO6F7ba
zgg0VtCWhrbKMalySdIR1QX1tx3lNF1lxXDXQAd0lWE2WGqu7937vOotobmYbGEHa743Xm3ARCe+
dFWnrOAV1LlNu/rRydVkW4f659Zvo7Pf/kUQvLyLmyHfOLYLW0yAAlHlQropenAqQ5MjunNTW3d9
0Q+ETpEf6U3ZRGjCgq9aij+7sKJ8MZC3WBi6VL/we68s69D1Hgu7RKktLN2LKfOhCCJIe4LoaDao
EauNwa1lGoqmg9SDKkgn67OFmFJ74tZpt5K6WL1q1UOgT+RMshkjz8MbfONukgnH7akKI30xUlTC
qVedQn0IuAmCJdEUvsJjgW82G8WTtRuBU1k3yK/2KvxCE4WT8OvQtYIv2jxFGTwCeejFq8ZS9EMd
UK/vAOZ6UnyzeuA4vZD7JHuC+XENTFK6nx7U3aZSXrXYKU5lEri3oZEnyTIcunADgQsaK2nbS2vk
WqVtDEz3odKz75ROgBFLu+7Ady1YdGSq7o0sAi/nxOPWcFwAV6X04qNt9dANyVJvyurJG4byKUvs
aw6Z8F3uSeWTo3XGsh2Ghl9YhratuFtSFOHKrd07I8u7c5sP7l2KvDz8nOGrl4TlPpD9nMINL3o1
I2KTxCGDnZiNqKMGI0+qTMy6EsJVaSQ9yrYuP3D/2Alzb7XpKfYzkE0cNAFIjj7kDWQwDa2KV9RD
mM9GHEHgrcIdTkWV+ZxUxL4Bmskrexoag6xs84zbuxRZxnNClRKQUCVei7Wq03pbGL6b9W1tA3KY
u70Gwy/OPOFVm2x0PXjS2Cpq+wDSduq/xFBFpHINM7+8Ec5pByZdh3b0Nit7UUroxs+3t7V9764g
/JG3wlmjmGJV+rZ7m43NqllZlNnvhLMcdICe2ikNK647+tJSr+toC250Z1hOe2m9wdokwZif7OiY
EaF7Qu2rVeTuaaqkeUrK/oX8nHPOYBbYwfAAu77Wd5emjveUtDtHS5NgYxG2WvlajFRm3Uyt1kV3
OkgFV87VAOrSVD+SHTnYHfrawj8tg3jF+TlAsB11EyvteMQLyBPLYYxAHbmLROm/p7nRfs1zX0UY
XTMu1KWHuwDeqJp02LUxoudGRirMdFL1QPi8XYZO772WhI43GjwHGzGrVMh+1EWMusg0m+lA+qqs
vXqBrb00X6si8Xaqn0Fa3hG2CxOzXFVSUW5BLnPfsr1xODjIVBjr0LB+deOpqytJoS7fObzr6omS
b6Kp2sszHhC39V5M/jyKloeVBA3Qi8an7d6NESKaRpLR6ZfQGx7EKBzT7K4AnSdGYKyMk4ZCzyKY
+NTHEpInu+/hO592RaBT20zsWqvQlLTL4Mo/G13aWxIlh7OZB/78ELuAKSen2R7rcC76Q2AuP0xk
XigvCjcZtrOzcCEewVnHhGv+9+XclgOjUSrKM8IEG+q7h8/2aLqrsXa606Ck8llWCXc1KsDBkDOy
P0A2EUyKQqIpJlkh0Ys1Y+LBQBh2tFAUEjbldy/OpiRzizzthwnhLGZh7UX0Y9pZLEPz14NHASKL
9QiI+rZrRWwZ2BNJqWYBknkVDWN6yKrgZ0NtYHog8p0eRG+emP3miQ9+/4HLvD1wMwjvxf7zOjGc
feYr/QcuH7aa1/7xVf7xavMrmF0+bF950q+X/8crzdvMLh+2mV3+u/fjj9v86yuJZeL9UNoBfUc/
eBCm+WXMwz9e4o8u88SHt/y/32r+Mz5s9U+v9IPLP13tg+3/8ZX+cat//Uptzy95OtQyRHsHHu2C
6Wsomn8xfjcVVT6rUnKEt1W3caNH2fvxbcG7Zf94BWEUW912+Xf+81XnVy13qNCs55n3O/27/f7d
9TnMcPTu9JCn8/mKt10/vg/vrf/rdW9XfP+XiKvXw3g1iq7dzH/t/Ko+2Obhxxf6xyVi4t1Ln7cQ
M/H0L/9gExP/ge0/cPnvt7KdEurcUvs6SEZwbKR2YkgEbHaMfzdiJhqG4qBqV2EWFtGrxILZ13TL
8CimSxJIeydGlk3rvIdMa/SlVxnUVtWGdJ8FMQRqdf/EKRgi22kU51QStuBbpnmxZgx080D2/YeY
F3YXnqjNWMKIJWyiqXrYMkwdEFgN2f4JuugLpB7xpbCleN/ZDoLPHXW+thndGhgq43OewkA6eWlR
hJKcmA0sCTibJ59uNjGtRvobcnQERKwGahmxVe731Dnnqry+ObqwSq4qI7DhSTaoL8lGJHY42YPD
REx140doudrw3RjUz3fFRSdoQN4+pLpnGg6BVVwKJS4uitJoW08vgK6L1a1WDTu3ANnwbrXVOwCT
0+Yz5ILsKBZWZo4skVHfz3uJrf1OqwhqesfbfkFSNKcwjaHl/XVJ4Zb2XX9WebC4uekjRzRL3Tly
2VPEjF6QNynU38TqoUemRP2dcH0jU381Dt3W4P92BJTrnfxq0rJ3DRYJo1g+TxfgRBzJ0Q9J14Cq
sPOCotMUpo/M2ueF5d8GjhI4oGEmew4cF4Irgle3FcI4L5OsMVqS9KjX79bcPKuhXHdxkh4/LhyV
wd83oXT/YS8xNDLzTKTb2CuVgVZ9bOpoWXfeXdAk3p3oAfby0G0tva0LZJa8NrPzhPDrnDE6j1SW
Tq7zyttGWvtg21FM3DTQD6IZCZ0dUEbWD6KHYNqwT6RkISaT325i6Oq6l1JwwoqM4mjEZqVF68jA
y1Ab8yEeawr1rpUk5U5YW8Tk1mBqtaWYuM1O7qLXjTIhb9U7Cd/Zg4yTuZFyKD3Aa/z0nWcjxX9E
ZEglYPu3SW3M9J2u2l9nuwmeUIVPK83I8rjyVszMF3PQMARV10FhMr3q36/rNkwp1aPU0F6LF2FY
nso7UiYwbNnuQTRGlqFYf2tnaxeZWDNqQogWTr4JyBaErweU78a4k95toBc5AYO4i6XbhrdF7zYs
e7heJRgaVirM6Ed9asIwb45iKHpz88FGnR60sRzElvPEf7XBvOx2DbV3NhnUdikHn7I/JRwRUUBW
k6sv++k1NFJOVyGCEmKCeFuEBjUitRkc6fDS2gdKARCnFGOwpz+NluE/IbQgb4Qd9JhzmFfMvqUQ
thTbiLWzz4dh7vVUYzj1fpSjz1KTksnIDZjc9DB6DACo7W2LoIHMJ+y1aLWd8KCAy+HM7fhXa4Kx
pxnVdbkZl0CqLCj8JzhJO8FJmgFQTz7mJqnHqSuM9TQjerOPWFL1G6tHvml2FeZ/GgYCojLvFMvj
ndvWw/3oGFe9TrqnggP3IdfVcj2UcfrV0w1SSgCsCJ0NkLxNKSg5cj8VBsDVqIB+LaxrdyHVw16A
jQUKWTR1ZbtLw3CS9WwTsOWUqrp1An5rKSZu8GTXccOtZvPRfwd69uo22sO8+O3m2FDFXQUw5iJw
5R6cwnEOnFz1dCG6ooGL3QBCUKFpf7OWlGn3hWpstNkTslMXGc7Jh7wRMrFTI5bbRR0AsCQskJtV
D2NoCqG6PHo1sjlBdVfm8D6LnmjyIaHaNtVBdbjVz4nody/2ADnA5KxvhbOsachBRz6cqLVVXfo0
fgldx4J8OAZyKsUDuiG/bCGprIuY8Kfen+xJn77Ev/eI2ifClvmpdvLoDPd/dG5Ka1U5hD4h9fpp
EpNj0Y3gSSol30NCe5JHe+gWwqfqQFCT90QZPnUi6gOnvZK2roKt6MaN8WYHarZ9ZxOXCn/k8IKf
RF8iZNr3WgLRne4ckqnpTQVGynkseugEo0tiVruPdql1Dv9k6w3fPUiIPqHpPvncdhVWMRZrRNMO
lJ4sxUxRDPKOrHJrmMpV1/38pSbe7MsA2c3Y15+JetRmk794XiqjoN6B65ezFwUJ+YvRmY9iRZjb
8bnMeWjMdaK1ZsMPjU7J9dFPffcoekmXfxk829yIUTcU7tGrgCRzc//lEv7uzbYOmClqOC7qE9Ps
PHFbLPYRO364XE21ziqtk4kT/2/rZuefawMZFQor2Mh+kG2LUffuJbmEhb5w4k9E7z4bva78QFzb
MXRSv7YXPsZWVH922oiUTtj6D35o85tphNLRrM34+GGfBtKvo9+V8N3wIT4pcmXtOykn/gTtwKJG
POcUIC8xnBtYATdtCPQSLIJZvoaR5Kxj2LoWFoFyEqZJtIZ3rDk1U0Oy7n0z24SLIivrqLSl/WwX
C+ahcBO2NNfM3Rg5aLX9bUsjH99fYV6vhaQj6iS5uoZBIVSMuIMFK/lWDGM5T+6cJL4DYBvlyyZF
zcLzUdvytRqerx4FLkUL+gWkWh2J8781GXq96L0acHsvxFTYKfBYi27uJajAFoTV3hndIjPXWheC
cnOqZhMokTKVHPiPoml0CCTQur8XI6+AAGf26Ca3Do/AGn958NQE/lFB3lsp0mpF2tE7l4Ikqahj
HtvdrF8LI9SZ/nkQhEjx5CSMf/aZ18w+1US7JCbCUPN2Mlg9GIRy7RmukMhV8ue2Qonu1+DXTCEV
0ialOopimOl3T/OydQiVw1L8DM6/itkAM64/Tcy22+/oNKEPLoH06WdVNPNW88S8bN5qds4QbCJe
m6T8rtfjI7X+/cIm434YI/Ri1MTyyLVSUhRbblMsK7hK/EZ96KdJiDHsZaOAzBa+vWQax6Ca9G4z
rS1IqwRHu1SDi5gNcv4jaQKNuRhaZObvdK+fhITkx3JYt9THVCDpgCxMcud2pq3cxvT3KUIXp8SC
hYszUR6tRBdi8aFa2BnITspQy009pH21KDT5p+ttfl4qel0wcTAMnFXEkCg71Uw9ILxIyh5sqo3v
3FpTngaSnkstsvQ9qCnlyS8tG7Z7z0VxOocqTNa7pTllXw0kX/eGVnwvRtnmuDrZwDR6gMCacj9O
eVjR6J6i74O6/i5GzZSzFb4BpTv/6DvtOS8XPbGvkknlHpau+NhHXUH9Os9TCu/DRS8BzAhbq1Ct
WTuusx2LTLrLqdNdD3WL2lzv5cu+SpTDKJq4AuCUTXKCC2F4NzXNZ3B9HLyk/dkTLu+8tSj4lGZy
uQO9Ux5UGWLJ32qDQnJQDLMgO5IW8Y/CVAtVwiohdWbK6UTB/0ufUDiXJpVzUq8CPUay8N2KXsmP
hml5x9sGYmbeZUyhu179fhlDW5EoH714aQT5G6nU/JEMVPEoSfEXcv3tSZ9Gimz0OyCTSFlNHnmh
Fo9Z0KygPh+vwl8pRoSIe0qkxKRkmNW9WhO6n5aLRa4bKwCO0Pq+XcCOk3OSGtT2a3m+7AiVLMzI
yY7CGRTBuFcHKoXE9VGIkPeDTVoS4mqr1V6bqtTOlgQ8VgwtD1LlsaYqRwwLx6oWsh5Z59ST5Nef
a9pW0c5SAs+4Wzja67yGh9jwqqqo/flwWgZW/C0Bg3PJpoYUpnLx1cRY95N66WwTE4meoZMQofIj
hqIRLr4ePPagEw+zSfSoGe1NgjPzPuQO7YObQvn7+3I3T5Vac7d3wLpOL0E0vaXDoJ76286V6qPB
2TOHbUCtj2pf7szOG3a2UtfQ02KKVVOjakWMRVdYb2vEcrMiiQgUt6jW/gj+uamzf1iQydR8RoG0
UxqOEKKJW88FdTWNK1lSb0bKXX5Oz44fbOO0ojEb5+diMa1rsbpVwOV/3NqIHTtB2/Nv2+aUvuy0
Af5GeEHiVYTizCelcTrutDoinaaXfVLsZ0iRrReIzspzFSIZaPVx+il1h3xte5SXc8SG6LmUF1Ym
KytnQuYjBZ0ejQm5KXrCNgJEB1Y8zYgm+90TQ2jSmHaMGFqebrrxZt1e5pn5BC91c1X8pL2qiuGu
ug7Fm9lmyoV3rnJ3K0wdRZewzE6Urtpg93thFE0IMcTWBNAx8Vw317kxH8Paza6gMy2OigZFnFlV
OgDuuWARmvI5MUCzUWK6CqHX3OVkq1+aineoCg0khyclZup/qa52m/qoT8OuBsFKhbB7ErOm7X/t
Bme4E0tBwF6SUi2uYs7W822jm/GDmAukegECJ35SHMV57pAfhuHFMaWnAKa8K4DN6pi5IFKnUQK1
wa3XODEiBEpb7cVEb3jl1SntZgeTFs8jk/M80fjSXlb0BsEL3IQvODZv03gAU2ZfsTsickXk+7fV
tzm/BI4hacpa8jx343Q+PASxl11EIxtIQ401ArpiiKDxz4kqr6CmkWVvMzun0yySE93Kj3Ko537v
EvVKdvF81Vl3TY5A0O8JscLoiNqFkgUZky5tTJi291zH3KcKqjETOaU8Se0hy4VWsKC1nMfzNMKF
EF6K8VDXxa7SKV72o3Gbkf+H5clrr66m8nmbelp0DtEAvJBT/mkJ3ayboj78g4TDNNHmdUkFA2BS
osVrV4qp0w8deAIhoN13Tm1dh6mhKhcV4JLoWKwE1tVPDOtqKK61rfvIWsw2XZGUExVOR2ESS4Uv
NDaLOlV9MIrsJiYVzwtul5lt82WclorjFm6ao+Nb7Z7CbIrT43x8NXnkXiV6QzxyGtqwUVG2r9/3
rVQ9Rrq19WR1BGvSescYhOkyEEPditZx41U7MRsU/dfQnVL1oHOeCz69wgtuFYjvORAiWsHWRaWk
G2g5gq0YjmEBilLxnbMYKiWITyl9TTW/ueNOFd8Woc8C8zBMDWvhlWuGtChL8PximFoQdqoIbusF
H1szz1BagA5oX+VWuuVHV3sk2cAvOUQCfwUm9NsQ4n+DI7BfWkh9Xz746vAEoMWCbxqj8s7j44ri
XWdVy6N2bKdG9EQTIEV1tArfLeBAZ0YCbrVotaiGcJNhVFYPmlOHr11UO+FTnjb1ay43b0oTbGyr
KO7zTlafKEsHHllWPCkGvvbUg/ZYeUbnbsVsoHPeR7VEA4CB84Dy9zFygUlFk3NJDPFKCfhBTIr1
YfE9tjkNCYufh5+9UoLhevKWcoj9R4jlZcOQVzFftQfRUHwlG/5DZ7T5A8WcI7EkGbLL0Y3ipR1z
XE11HWLU3/51m2013zDuVEt9cxMEyfpOiS9dxi8lj5Ow44NGvDRTIyb6NDX3Xp8812bxyzQtSFM7
P5dmuLz5N6Z3CP3x3AiK0ol8XvTmpv4H25AY/85vXhaGfP4zqe5XeuxFYKVdGHcGnYrhqbxUrXwV
xiAa0Wtz8iQLMf4wDRY02PmBexL22w5iyQe/2fbOJ4erY8P34U2RC5WHDC787krzEtH7+GpSndhQ
z2Pd4o+OYsd5b+Gn+ZKxLvhVgakbjYBlZ8Mqzac2yjfGxC0txlCbBICHATTOtq7X0DB6N54WNsIo
1sxNaVvhIc876R7goPHYVul3KTO6kxgRclU3nM2MVcvn5hHhkF0QZf0pbWwFlRwqNQYzVNE3TdWL
sImmTQ1ILm01W4thLo1gd4t23BOz5fPflP4LaOiACjWlQSswSze6MzTnKKoc6lQC7yBNzK9sSuAa
gJA/lh4YdM+/iJ6hcrfJlAZ25L9PoDJG9Ng1XoXdHJMQGorJRYl/VB2JJLFHktk+5BC9ys+cZKIg
S23obWPhWw4kDNzvMcIkx6SOs6PVh/eBbiTb8LdJ2Auz9PPFx25PRTtW3ujbajH/zun3bsL25y1z
1/m1e517W0BO9lrpnPRcxUEL0QKVBjk1JovAbP23FJgnRUQ/+M980uDGeh2VrF65ih1fsgwmQcj9
1N1gFsrF5BltZbZNvqR03yH5UI8nXweevSl9SomsyupX74yiKxrNA6De1poLXAvMNthudTzN0wMU
982icXmb0E3+Ok8E0MOixIbmpZxkD9xt+TmGjlSMqJTQj1U2fhYj0XS5Pn1ounKtVkP2IGxyABFM
Odp8uTG5iGaTqg3WYk6fTNCfqNtR0prlbEuS2l4MLWD1eaM++uYqaJffdqUc7ECZXLgQewhb6sAt
68Z9uBE2Ho6CZaEG9Q6ekUuWD0h8ILP00Dpmf4Y38xxOI8rki4cBFv4NpGnjSgxFQwz/DaB8SHQS
t7gynItLxlssEqaaaustzAbtsoQYmjrhfgBJ5iLN2OfqJQYdr+djcFdPI2FXfVM/8uxwECNbHnVQ
iupQbC0ktxbCeGsqWb24KlJhWgPTnLD5nazd6UO4qJIyXJuOVNwFuUF2FmreXWwp2h1/tw3g2VKe
W5MEitzq/l9DriwTyFAo5m71Q6oH2Ve/oHDVhpUKsiNJWkdjYZ10GEoOTiXrW4ugyLWlHnIFBYv8
amTBNzJc5Q8r3KKo4W34nSm3FtVz18ZRzWVWeNjMpnEWGc/mp6Z2DmLWlCIY7+OBjzhao+ZOBgu5
j5G4WWlqaZ4om3+DUsGngEJB0nsyzc1sM+Fo32VyQ705HsIu9UPewmX9axm1m//Ldv90VWGbXiHn
LnXtgZQvp/RlPTXNlHkVDcVGqxDA72k2CQ9PHZRNo8r8QydfYRPrxZBC0Afw7sZejOZ9qZJJ4QLZ
ZpRLHRpg5ZPMcvJUtDHFotYXqOydS0WGbajSYpepcnCXdjXVv4Zm3hMNQnnKcSFXQod0gSyG8aU3
mscu4hMs9dXS6Mhxcso/3vhV31Gtiu7gJOq6LHRKZSZmVVUzaERvaoTLOLGzNlPUOhiTH6OaDxd+
0aC57v32G8Uqh4KyylcPcqMt9eXtrgjcEBkb+ZvBZ2yX2hb0O5mVvfQUIG0dexzWYlj1dbtGqCnd
iqE7duFKNrRwL4aOOpFfIXRxHPipfPFgsqLcCOqtQpalM/rP4JpT6NcK2VafeyX9OSyneKsYOpHj
QkXW/pwVw+Sa6+vBk9/acXRgfjVlVIdiHaxvnUagoztOMKaCYgl/zCqRWvksRqJJ/GQislDfwk5L
k3Vv7VWTQD9hA41yGFm79aaHdQpjio4kEIVmYkJHyuE2y1dNp0Rp8o5LQ13nagf37O9ppzC0fCV2
vG1LZe1iSF1pXSMVs2zjNjsYUYJOIHKxqxH8+TfZgIRBdb5IY2esR8UPDk1pp49apH1DxDPZ5p4H
TqfxsrNobLevT519EYOhKopmNU9qkqcsjRKJpb4puh2Ehi9uWlBM6JTqwlEt6a6eBEPIBniXNIZt
yVC0d/a8SD190dmQTwZ1Q9wAN7EKBtp2P7YoXZK+CD83KhyVpmF/rTuPG12UwxPfUpfRdHULZ0Tm
fIUm6KuSt+Wjrg3RgUclZQ3Fc/c14vE41pyvOpE6MrW5DBZWVR700X4T6zgHcPum7OS+p+KRfESj
c98NjBslmdw/6oqpfKGiFO1OICJ7cXQUTcJRyLdyblPTaVI0QUHZp1wXCISnlg3TcD5a59wxV+IQ
aoeTXFvqLRW3li9VFMqXrHI/l4Gn7MVINGIyjNxFR23cebZrqqqfmlwbC6Qq5cp5MUdtPJtuMCxa
GVHBEZK5taP29lYME8l4RtV5iRormhgTbY2uhD7vmuqfRC8a/aRaiK7n2VG1mKdku+bQUiogw1ny
zvFnF9m/hV6bDmyOY38Kp8YjCpOuSq37ZGVmsxUTqG+5SJ8E2aupp1Qc5qVf8b/uQA+Jrj/R7oST
qMV0wzndmonJ5za+OTWk3BS0viDEmjDTAhVdweemcPz0LTRG4aWWCBWj5zqqu3rS7qmAy3NXD7Vd
najqs9y6P2ehvgsPQ4cyHM8J9oJaOu/baEXbMtT1HzDs76uwIcgHSQPHR3dvVlZ2FYH8WC3Gheyl
/lEMPcX314UMNZkdWc9VP6KPFI1fTNfON3HdE3x0rPLTZM8KdfhCySy0rHyESe8sCxBSh0zug0+6
HUFm7FRPzQALZBK0b8JsJ52/zbV+YSQ7kzPaAeZumJqnnv734SD13SRfyPSte3P3gVshHQ557u81
H/a5eSvIC6SLeU/Pse4t6iC2ZWp1J8nLOgTvkbIyOuXSoGWuI+aLTcxGct+dRJOV6ZPUe9Y2qkLT
PQsb1CBgaNS8XIgVgEwCwtPTrkU6RjuF/E+O+Cta39Qk5f9H2HlsN45kYfpV+tR6cAbezJmeBUnR
iaK8UsoNTioNvA0gYJ5+PgSzUlnVNT21QCEslTSBiHt/kw/b7BeZiw/Qm1eq1UnSt0ro/X7uDBNW
wzIiiTsyQbWbwNL71VGxwJD0cQGYfeEYm2VIW0o2NDWbkLYjibHT2szd1uiZoXZtGvomirofdU0o
X8sbfALhvcCs+NPsnX8rtu/98LNBGcBf6haFjL81+KUH+fVjGtVbucRfjOP/Ov8/TfNRd7GP/zWi
dFBW4bfLX5Msf02y2EOr3h9/qxObD5FdWitDE82GGEN1h8NYeectd+ALIDC5t6pGXeYYF7l2cL3f
ugZ5N3Ee2l+G/JphbKaCZSzsr9RINbXt6/I8EctSVXYhYxwvHJswchKn2zl1omBl8Fy9qf3hylBF
Na6o84p0pm5v9QjaODQ/2Z8SEKEff5l6dfi+Hgv+LHcfDUHXy2tB0PHyZ9j6YgKmbTBy9u4Lwk59
QKDUdBr/PheBfQPu5aja9KWqGjyEOqyJ3dFSVA1d3Q9XrREEGzNlH77mBBeuBO2LG7R36cOHeusi
3nNSs7Aq9Pe42Xy0g/3rDqi63Hh+tveT3jl3TpXzfC1IgRpCB6KDssE5nW3nrO78qLUOUdc9Xvqp
IdGQfyvDct4X/GcR+GaEx09i3wkrWbnLrKrfx1QLLnTy6up4eUkDrYwEVtZmWLKNg+wjKHh1vVdF
vM4xAnagIqmiXyD10faPGAb41/hLeJfL34qqQdXJIE229RSnKA+C/bPSIV/hb9Pe4zHX3icpOS+7
NmF8DVPL28wFnsnvdaozT8Fukw+odaii6qfGdil7D5sA82Xs3+YTIu52tYCLbeB6fm1X8ucl6L3r
gU0DFHiUliBT/dmwWJY3GCEgx+mkomq3aJejOYHMYGM00UbN8Nutmlb1Vi0hCiL80LBGmnXMozDf
xBKzLvCE79LgBGWaINvg4JZeD4W+uZRhofqnS68piFCwcOP331ocNahaxqN6zvEbniDb8Jz9it2G
2vUMq5D9FRcnqzVsmMn6IehjGsdsrJNTAs8V9XnrmBb5NiLGuU89aFVz3ThHcrbuPrKHB80aYFmj
iryyZtltOUBNnzOiCPBPp1czQhOBb0i3bXN5qS/ddr7UD4X5W73qPwMnufS38167wVURSZYR+aSh
ac7t4q6bZxyPu3pKjvPivTt4WAsYGOhtxWK2a3Fw2fOLijeqNUKa9RS6GQ+oZWxTTu6driX7fumL
9YF/9KPwBQnT+V640lqJFtUetOBWKHZbXyyjxx4jkgly5jYUV1OYqzwNsrNM6vwRx6XbBjXxN2BW
5daNhIbAWlC/BTCZiR/VkP3waCfhj2ticQNFs71BuhoDoQYToMFvL1WRGyNQRCa/vTFajVhaATxb
dVZ9VIMqqkvtwWMPIxx5onjRfPnoqO60RdK5Gr5+TK+q1SQfdUOcfO69t3ys5m1ricjYNrMLaVHj
uLbBiLRZs44KtlFLk5NmzWnsLVbxIkjzLQGkYvUfo8BSpUcrsDaXSdR8l052Jj8ZmtXuUytNzh8X
twJFPUzrjxrkkZIzOpZ4JcyJ80RIMjqouo8u6k7U/rwODUPbfDQYk88woqbRzpEFvMPlxS6V6rZq
QXag3rSxcvv3v8LyCMX1df/Fb7PhGIWTPAa69/Oi6lRRNXwUf+uSNlq++q38axptDu11iK3WWrV+
DP5/zuUtL6x1dbzHs/mAtMe8S0YvXrWLhFaHsj9SAH69qbXAui7jAOktJbWVIRp1k5HfWU9OQrA3
bCcdl0vG6BUfyjSb16oL8gMJykoYMEVR7ezH3PPYPbba2zAYB5hzqHHr8Ujya9EuX+qbufluZSh1
JGlsnuvOPoq43w6aPKbCqd7jwhc8JS3tOUntZjMKbbhzdSfZeWhrXPtYT6z7fKqxtjMRv++6L4Xw
0mer1ry7CiJxidzbc0g+5qmKjqpJXZB+ANKsC3wD6c2+4l4Ie4Xn7tcGr+CnDHNbnCu0tSo5mBk9
eSM/Mj/rNxN77Y1nrVwtyR6juJeP2VikG78Iu11euPJRr6r0hhXwRTWqyxiFn312iydVQo7D2wkb
7maqExZaM5m/TBZ48c/JZpH3OwLBN1PfkfCbK/Ywi4iPRCEbzMlSRPnkyuvMXZOjBpQk2sBD+E8n
HmWMY+QCYWcHfOlHQyPqL9i8eEgsEwXQipgs05jdKaQVKMPbpiuyOwXCWtrEUlJtUZreCj3XV1PH
rsNzupp0YaavwOrXD15lVw/spSFLlHO5U0XVYFXwhNPUO6sq4cj2ZHbe06X/MijSFrvUiENPPsk0
Xw92954GUX+tupDJ8G+72V1/DDD0bq2zSJ6EYa8yj01wVifSQSo4Dw9Bod2mbaRxWAL4ecayTJ6L
QZD/13NIKyFSnjvLg7OAR1G7C0PD4k0MxbpxYlJky8M0NzO0jVNsf5aSuqjGaunx0e2/100SF75R
QO7NtKvK9VEn5EztIzdyNaWFfz2OcXOLR0mzxqW1+Pr/71Ewx/jXOXqjwZPEqqJ9k+Xdo5i015C/
8VQtpbbs4/08jMZa02zxaFVj95jlr6adZw+qxsFjBCdDZ9iqtmQKvLM9opMUie4+T01gzY195myK
M3ch5fvAIzt2tPS18wJrKwIrOVSZ7p57FgN38MPrlsdcC12X23EOtCu/BgCJ67uPHOaM2dLcmc8T
0kuXoild87mXofdb8aNVdf6nsSWxvz2at8Vsdid1CXSUD3joVkg5/lmn7vQexQtCwSFZkHIBeE4F
tro6ypKbS2W/oEnT3tsXrjUf5xp1bCXK3uOAxDPJe5LGrO0n2QPVL83kTW+sNaKf8TvASeBgif9s
eikWiTUYnEwi7GolZ2fQzHOGggzkJn4mpyKqry6Nbtp5BzfSP8VQGkj1hC+VYIkI3LnfSQxsNlUw
W09NbItr0h9ypYom4uB3icgw6Wm1fm1Znwyz7h9VW4vAQqY18VmVjHqq1/55TljK79DA8a+nTMvW
AACwF5nc6UY2s7XGbil+9yxvy07J+SS7GlURE4Usd9Lil3oxBFs6qJHZYkzSjig6qZFsrZP3uXG2
5eQ5n4ZhqHcyu4ojpL9nEMPtt6TB53DqDO3FlcN767TZrSrp5ovoO/0ZSF1/T3LtJs8rnL/7kEym
mUdrVTTLodgBBXavwOm9FvDjD03rljMoe23e16CuzZzQkL5cnHhEc+rX3ViglMFhYNiqBnUx6ty9
9PMQ/LhGNGz9MT4XJFGwP+oFChBhvPVKXLRGv+dk3E7ZOeh1kxUzNx5Qah7WWS183vQ5WgmvtZHj
ssZ17UfVtds3jX+5LcK6ujZ8hxC0V6PIqH3tLdS5CbhVWA2NwMAnnlKVNWCL03fDoxkunuGFnX7N
w3BN6LH/UaTyzkaM6m2e+MHYVlPfdUFW7+XgEiM0CvNspY2+iQ0S9mh2f1GDJv9Qo0L03XOGYhXr
ZftcSozWWy+UqzbCAZz8oERRlN+cmOx232Vu/0RMYvEaA9uuWtsqjkjy2F9Vo1dFwSNvjGpSF+zO
X/DvDm5UyXKFv7b8AcTZMjXSxf84l2pstNn/61wJhie2ZQQ39jJYzZWaT1Fe2BsVdpNOn+NulHQ/
43W/leWo+euiR3FILHvrzkT7Y0YPZo9WhPOUG6m3bWSZXXXLXlumLdK3GiuwXIr6aM1notbkfSlp
Rm0+jtm9Gqgm85z6gIPHwDOPdgyCGthaRXCt5tKt8Z9fKXquo4RHjxWFl0tkdg7Q0ThLtr0U/Uq1
BLL52ayKlz56IYwDOI/Dx+C05mQRoR+0MiaLZbQF43ZtunibAWMlF5izvi5V4SJ7rsfGlGDLxO2l
d5EArtWM9Dgjkaf7xpujx8CMuz7cDlE1fbZmtKf+rO4blHZVte79Y/VfeqtJyiWm95feqjpO029B
hbbxqPtyz8nJ2WWo0T/ZU/RVuu30FZGQBw0BohfbTB3IVY4Oc7Pl+NPP80r1QGZxO8gANmcY1wDa
+09Waoxriwz8DbtJlFd1ratuVLkHNz4sulDB8JWtNbZdlf2jjOozvjL+22C2uB01RLU94qm7Fp2d
oyd67SRlYF7N1SCeEDYf0JUT49eqtZaFx/5BYGiH6vCqL4P5SQJsQZ9EB+O1vGtOC9zjH+rxULvp
7Fp/iny0YAfH+dk/wSjqo/9H/dJfLv1Dj/5qfvWG/rX/x+tGzPO3/urv+Wv/f5hf/f3t8vd7U3U1
kkB5sgLne2z1w9ceFeg5y/GH8Vcw6RIE/51yT8jA/Ip/+rcxtb0jIreSDafj7FEPSrehH06f0WtD
iq3VPnkmmsfNUo958fQZRZ61/au+hGh3qV/6z74t90RPulWB4cq1sLO2XeWF5l43g+Vh4CHNjWpR
F9XwUVR3rbAY8rfmKu2PfTyO+4/6yRgcImWx/oitM7pMRWa+1VI8+2RVf6C3W2geemP9POxHPGrW
IzIs27wOWqT9uOCn1Z5UUd2pizaQLo/sTqCEwiNJg6JVz92NumR10N0ky0UVQ2d01ki8dJuPutbu
iWOrcqTN6dayo3mlxqkhqmGqUZWF09ki7+/pb3K2sHpro+fKd5KTHDzjUj+lSJyMuYudpo4jCWcD
+ywH5F+yvDg2Xo+Leg6aaxeUuHuj3a6dCPTCm/OgIs/Won9Xzo9jwvEmqDhuedMj7iDzo493AZRS
ifniUgftZsLYlQ1H4kLzc807yG3TYzcGSOACy0D5OGibdTT6MApy86xa3WThWYESuzKseH7sEeJa
TsNsJru1pVvBaxpPnwx0CX/k2Z2HkmG0cl3wEfPCE0RW/6rP2beYFbADqfefTRhuww7nufiMBNRy
xLQGrHxR4hr3uheDDDAQdtOb+qhKI6GRW3XX3ArZjJd7jWfsxjFz3rMRIBAcflhDRQT1vIGZeNOW
9VjtWjmxZUZQb01ycrxxoG2VaEGh9GPJ91BU67GebPRua+0q0ovkmBnD/CCcFMlZhOX2o+4EV34X
i60/4hhraNH40mWL4GNXxgcz7ceXyU+NFQfAEh8GWucm44mCAZ5dJCMuJQ1PjF8XTCB/FjkfpUct
aNCjRwvoDA1KPguvX7MXIWuSGiwbWYQnzlKEZ4/onSw36WjxT7K8RV2zAktMCP7KrYX5WmuLh7jI
glsSbu21DboEbyhNwpeM4y2Td6umgx1R+r55ry5s7m8t3UDKMEK77FKP7ICt1XcC5PZ9lUNMScwZ
2e0/h9hJMxA3jF8/qmZEOve6RUD7YxrypBjb8GS8DBUIU67zuS83RogRcgsY5yabTesTUvxNpHef
KseMzj5initVrWcmDhq2+2qgakm+399iwQ5uKiOguNHMBa6sl4c2awNt06ctZ6SqtLezNIpbP4vK
y6XA6gRjaCSwXaAo5wpk5U638GFzRD/dFpF0Yd8Y3mckmre1HVXfq6F7rVpjfLE9fbjSzFSccHgb
TlVXNZvB7Lsn2RThhhR5shdGMr8QXwBGE7WQLwZjeon9/rMG1gSaICU9ctjfFMOjXXb2kw52io93
filx5rmL5+BBdWqWrwycB2PlJSgtm2W/0/Qx2zY2+n1wX8ZnSwYnjefuF9dHB9MaAeckCa6TUDLR
pRuH7kszQaGrvNy/H1EWux4McAATSO0vDcE3K/DqTyjv5/vIi5Kd6JzubUkZqQ649KKBO5Xy2ErT
fDST5qUn7rqLiAXs20X4tQsM42lBHG2z1kuO2PhCgkTMao3Zl/k+aj8aU5u+AShl9YMv/hAHXrK3
6sTa+yLU77sIbW+Ex+Zv4IcQ0NK+tpGfg7sR5l3kYVstpIflLFCHshLpdbAoSKtLOM36CexPsZ0W
aMVH3eXOR2Ta7/hCXVqcpWNs8BZ7lk2l92se3hsXI1Ts1Zq6HI/R7BFa/PutKquLadvjUYdG8p+d
9E7TSTtHw3h00oZZADDGYISQStABmVmJIc9Rmzj3dTvKuzT4ktoWtup5EZenaAofVJsXdM59XEt9
35ZgUgcoBek6c2L7SlauQQ5rKUeozK5Zmitk3+ge2Gg81v6uaFD5m2rT2M8tKWnI7B77YIOMj5jB
f2NgKfs7IRJg//pwViUEb/u72vWJMJeZeaXq1GXRU8CrwDhjZMJUqq4LzdfC0LrjpYfzahbRkQjF
jJaohLtVgbXAO2bBPzamd0/2Pr3N9QCTmdi/L6zGuy8LpzviqZ2sVDHyRvMWN0VCeNKfvwhjOI4m
SBctyOZ9p9n2lk2H/gYAEflT7SBG7Z7Ik7wfvSY7+o4ZrKIw+mHX2bLlWzysnUe3YW/SkTdbjSgo
P5tZmm9E2AheP8cIAJTgjSfYsHgelHW9aP3rPtYFGdtK3oaLXQESsdNj34MSnGyteI0ibJs9D6E6
10VdAJ73fR2K7B0Xv2glCxtjjwFJtcwXJmYQKdAMTxZPyMXihdWn3n1P4O9qGoEfQhs3tl0jYGMA
PNi7pWldSza9h0jyNvr6skbobre35yG7gf7NUuSO2S1WizwWOQXcT4uZSRPV8yP2ZjrhEQzZRs93
0F4ZjVf8EzIYh/yoPYRsu9hrvtn6dKjLRYQ/dGAM9zMWB0U8rVxpeM+ziz1u0rccqqMWhrSZbQIR
ta8gkHCGsCrEhy2vfa3zFWeh6HXS3eqElEi+Vr1yD863lfvYjiyDkHzZ+HmJLKop5NkRYctv2m2x
Qm20Fz8OIEUGRCcqUz46kbbWp1PsnGVeJ3jWjOXRxELpq1WX3xzdSd90A/hikvr4yhouedc8nwHK
ukhdFFF7VnY9JqL9nus3tbXSByFv/YVGppi0inELFlMihy8f/IWOq6qGLEKdJZfmMfDz+nGGu3jE
ZFqumjaT+xFM3BZ7JP0265IE/QrjrEogZQGmLBeUC7tdhj4xT8jITq8aazBXWl24D8ixmKtpdMPP
sm9ucYHwoxWPWncRtOVVb5IygznSlMm2tCqelIOVaYCjcjxdzdSDmNF5N4SprHkTQbhin9ifLsVG
hua2cxBk8klL8zGk6dbPDF0/6pnAZwuZ0VVuhs2NuhRL8qblnR8vlVm5R73GPqlGvbBRHyFGdtU4
mHnkPqiQzo7Sc24VW1dD+n4CB8bPuLLvUhlYd3ElmzMEQ1Rd/6wSy12HwmQ4Tt71R/2YafbaFbLe
GkkWoRONYef+Mh0rItidyblMpSbGcrQ/iXb4YYgZbf0xrr4XZzH43Xctc/qV7TfTo9/OAf9Sezhy
sg02Q1e9swNwcdEghSz1MiYTBsVOFT8aLkWSV1kgypu/1Y92r29SdLU3qtvHpaoIYdjlnaqx/aL2
N+Nk9GvTDsqrMTzqZiQf1CX2eWtDU+oHVUSp3EDxFyWeUcgHjW/hAzKX5S7yfdzll1GqDjVN2OtG
GhxVv6GD+JLN4fYyYOlWmXG5FXM4bdSoobXlQ9vqL1iSVidVNfp4zUqRntUgsHsVbiPxviZDcTYG
AnGTgXOl1Q4EY5HlZ/U037SoiLa2a0VHwsrGgzEj76p6jJ54J7qlPwrdbw+tI4Zt2OEVrFfpQVS1
Y2HyYobnpoPv3wfOCVUSJFzxEtg49iJShTXhBhnY9kDc0n91ebgktWe/xImRngYwaOs6dP1XKxYs
hXqbcsqunBcnxP6k8ON1V4GYNww/O4jCMk7g05JdmqbDbdV19RVqo/oD0Xp3bQuRvjRNYqAvU6BL
706fNQwhvgqZHurMsni2+dMuCecQXgmXPmZxDsrJ5HRDNN4NEdbPp7fQyf11NwfzdZNJ7znJ3au4
nqlHf2VnzOimOqU1vpUmUWmJrGtIJAIXcosUyDJ8qoCFxfVY3/b13N6H8fBFDa99090UDrLsJtnr
LCluCDZbhyAAat7XozxbnldexbjtPjmN4UBhLZMvwsU9Wh152uGQyMH9gcjBs+Nm1VtSVc1aF4b5
UI5TtFUzDhw9LjN66LaetWLAfGp0q6dmHB2g/UbyxYnljZmZHKKYsQRV8c0g4zV9XbxnLDP239zE
4vMYXOtkFbH9GA/AMIbcexssoCwa6gMHGxXpRz3KOUUiUDDXeomhV3lB0UWl3V+zcvRrhaID1dqv
p/I99JsEA6rQX7dGa+6jgOIgc8SShgHXZOI1YKg7e5doWISr1jHjhBYDyV6rVquB1O5BLcTbz7nW
AtPfoFkcvefxFQ9/473pjQ7TrkI/OYnIbyfNLheq2vi0IMzqyjy0wp2eOevXx8hM4ysFLPtrfbLU
KyDaX+tr9gv/VK/6a2PdkpEsnL2ep9G2CIwYC3orfY6lpe36DP0DL0yz58HU6qNrYn6pWisj1zh3
TDyRltYgMHFTH/Ob2ViSOJ14V3APW5P5cRiQKfhAf6g68p2k43+hP7TRzo+qTgFEVINwyAsIwKGe
hdBxgEPbjT9bpJG11HxrfFZ2YbpYntRvHY7XL+0ioE8QEIWzpWv+3cm2fQWqUUUK7Km3z+rOXO4Q
9L8dtTk/qqqP+qp0u93wa5RqICH+c2jYOb+NMuP5WzsLe28aRnrbF5m3qaD7bJwalXVVpy4R1Ia9
WQe4WkHiuRWt7Nngwv2D52Wv5ZxJ/oW/huAOtgua3r++9FNzhSGkyW4hrvxWqemhu/Fm8A69IxJt
I+2q3bcI3a7yQMQYbi6vkPEKam41z2X08gp2Lb1NERrEnaw+uHdnA6adMbbfAut7XaXju1OX1pq3
obgltewcYwzCtiZ2u7exkTl4pAnvSisCTpaGLF9cXcLOacx+Py7F0mmRXs789qhaEXOQQJni4TTp
Sfni9MXnIB3cM5zu8sVOOcrzqzp2MV8bPedVxazXb2D4kDeK7fScakHxCHPoVtU7flWB0IA0POOo
9OYN9WYK3PIF23f7uh6Sn8PDAomxBBX1s+Xm/zg8AtTy5s7VZTgi7PZ15AXm2iss0BhWEq6zgGhP
Zk2cBfw+/ST61wBRo+euFdpdlJNIL/z0U2/F/pEQT4enTZ19Gjm1bnVPgJbiM1kFmit25hTiMGe1
8XnscGcf0YfeiwmLJC2a5KaLa+dlTtwfdY47RZPfQ01mi72QMOBrrFK3OvuWPZ6U067y412q+L5j
x+H8adH7q6pt8CwcijQEwtr2hzZvHlLUqfUdnIDutyLeMf0Bq6iHpterc5y1MAzDoNhYto0C4nIp
iv5zjlzKYZINxoFTlxa3Borj69Tz+q0qqn760lBMJknE1iovE7RjuwmsHBSetKanMSSKkFriFQfC
hgz55GxAIy0BBQS30eTOb0Yeai9Ol68yJ+tebcvVj+Hoa2s1KorMfl042ESrVv11Qt7vlUBLcipy
nNTgeHfs3tNiM4mwPopEdzeENeOtzHmCozEgXXiMnMA8+3JbIdQtAOSewA8RJZFk/7NYFAdrkcnZ
sPf2V93Q8nxHo2xN9DF99rsMZBZeqd8LAVIvdL+lwBAIG3vzo1ViQzuOdnRtO/DZkIpIrjQPzr3T
VvgVzYSbyaajj+i8D6zCpAYjpC2xTdiNYe0d4G67Z5EEzSaYcvO1NZ1b9UJ2Eu8zuJBYw/EgrfUZ
qEEVprfqzhXNN02LPRKBf6lv2i7AwB538YLQ537UOHBK3ZEn6YrhpO76Mv155w2Odq0nQMXp8FH9
t664ow+X1l4uuipuTWAyI22W9XGxD7CyuqTNBj6gm8ZMX1VjvcBFqmQ15X7+pJJfnmZ/YatU3qgm
/APKjYm/xU41sgXJL3M1SaAdi5F0cpyZ0R0mds4GoyagTQlsdlUXLnfE3a803SRdjEvhpb4JTbGX
ZG9XqsfHgDxBWirwxgaU5p+TJAV/ip8g8rO8jKpXozLp25sgw45cNfw2Oy9o3yapXt9zlOifRenf
JJMECbKUfKN41vQkOKuSJ6pvYbFockyFfPZwdMdrsp5PzlKswTOvGtsfgE4wUke0Zm1GgTz2YpbP
mYyndYFP3kGNJeKNtWRqz3s1dtRZsKchtneXv8FAYSSUuCaosT5Jrm1v6flWtQ5Z6AB9XPz1Giw4
28LFQlEO9UvopvtZN73Prq25mxzwA+ShuH6CP3h3qUeVY5Nxnj/pY9k9+Lb5RdWreZJJoM4ZdPOd
W8K9lt3sfx5722C17drbOMmCs2s6LmEIAw3Brhg3YsRWsvHj4Q4W5nCnLfT8lsfkrAdAzn7VO6YT
b0hcOuzQ6KEaIsfArKJEgWWpimpdCxB2nW5LzEquVV1hZ+mKFdPZNIcuBfxtsIu/agJzOmQkNp+G
ar7v2gGfoI5Y4OQJ+eR6kBFxCDgNS+lSFaNm0qI5q0opfDW8zPPhWhWnMC2vojyetmEGBtHve3db
KuaOHof9ql5uMY/f2q2Mly0Mdf3C7jHA9dabLo0B4Sw4XGPOdkUwH8va0946llSnYEfO0XqPyCjf
LhCRb10R7DFRq555SIhrFGIXh13q0Qj6OuF6oxuPzlBW8Wa6i5vGuE7YZl9b8GT8ngi5yaK9coax
fSi1MtjHUzruxjSfngpz/Ero3/2auqwj6CV8qmo73/ogL44E05M7JHCRk3Ez96tfPrj62L93Jha/
Xujm58AAFCAEqFfNK+xrtBHEKmTfwzJHUV3CbLCvl8AMcP+l8rfbQNVafVNsyQ+j+bi0d46RrYPl
qMn2fo0hQXgifm37m8HTk02iad6mLzrvjIN3z5kn5dcS181eWpYHvoaGyBEARqUzQlJksd6rSjJa
/qXZiWPIJoErVyNKXZveQO9Et9z5Ae9cZ7cYS2HhNXUFq/H4HXOXFpuGdH6IAg6ciKycVUkNIHuo
b8blqKprdV+wse3XTS7aO9Ul5Bl2mCvDXVmoAT84yyUyEd+Iyiw4qKIlo/wc63sYz3dQ7gnrty8O
6gvRCuL8g86f/BZHWYZdUlI96nBXrvQCi4EaVZaDF87xgdNSdM6DBD8kYi+PcdRoK3743WfZ5D9n
NMmB/DmjQDdrF8ylfoVVqLm3jQxNi7YNXxFi/t66VnsXwyTA7jF4UdWTpRNeKeZg5y+9as/aOWZi
PHHanjF9Nx0+a+ol+ribESz3EWcq8VoWG/X/JD8No2tx5IVO51U1XOx8/L2Iu6W2Ignlrotpxmhp
sNtTqkE43U7LrVysgNRFGI2Hdwh9agRQupWq/Ohjody7c+pCXyclYUflDGyY077sSFSl/CZXDhjN
58nLTfJAMzzgqIquhrbzXzp3+QZVnzAWC87RkPy4lABt7gW7vU1s99WnqSk6ltawPEShlmz8MJRb
rQF3bQY4dRWSJ1U4yB1f2eq1RPSkXwK3NhSYTVZn2H8iRHvvRF62wtps/tKDJOUJVuT3ZpblpE8j
2Iq/pBrVnRJcvKgyXlo4aLPLDbcf/WQ6FOvELax1iTff0JfD3bRc8sYnjh7V3/sCDRBVUvVWlMAi
bSb2ougvX7oFedvc1s6r6vVR3U1scByzKvYfDU1NACv1ADCq2dTrCV0a4F2tMvtSD9GVzdJwzsWI
z1U/JQ8lWJ616YJCnVoADENcNZ8No3vB9DL5XlpkQ82eVTcwdmVv1BwB7eho+gJTKc35bk2x9Ro0
U0wEpxifzCEbN2Xd2HcSCZitKVJx05swSszBXgidg9x84OVlPPZrvw6g6JEwI8MyxOJGNQv4oDjD
DN8FB8RdQzgYKZ4qwyauup97Fx8dAxhXqdXE3jMT8zeMJvm0k+7Yg8d7hZmnuqfEWQ6ZFPG6FUO1
Z5VCdlGk9iZeFlx16bq0ji/lzGnLdmUJmOR//Ot//p///XX8X9H36o5QSlSV/yr74q5Kyk78+w/X
/+Nf9aX68O3ff9iewW6T/HBg6YHpOYat0/71y0MC6PDffxj/w2dnPIQ42r7nBrubsWR9UhfHR1rR
1MQhqtrxRnMse9gYlTHeGFV6FkHZHT76qnq9Np/5ohK790M+F6fRIZ6N3hOeKPmeBHK+UcXecMzr
FvMd3nJaQSaEt1aYnlRpEKH3BO0dvNGl1WJnieTlrWqozBFqVVOha+Yj1GXL/KrvrPo18hP/4M95
t1FFtAbLdesX6Wm06/q134CoLl4zi2RQPhv5WnXSMyk3AaHQg10mz6VfnudubO8MO6z3QVTJlWFV
0MdVZdn40NXi8KRKhFTbu9bQpqtSBNnGb4r2rvLkl//+uaj3/e+fi4/Mp+/bhul7nvnXz2WqUUMh
NNu9dyjngKmr7uuplfeDVj0rU3irBFNUzo67VRbzqdRfVC9OEzmHaU4EkVF+rxfOjLo40ujx9Mm+
A81r7/nIqU+z/virl7NESn5V6ZFro8qr9+s6SseXHN2KOSRdoEpggyGjJC9xl/cP5exD5qVPpIXi
nDo2UZG7//5muN5/fEk9wzfNwPIN0/AtffkS//YlNQE9zpKj4vvcim5r2H2xtf8vZ+e1HLexreEn
QhVSI9xOzsMokrpBSZaEnDOe/nzokU2J3iVXHV90dcRYMwTQvdYf2BvuCWMmz1GfXx0zUr9kTkqC
pRUh8ewgugZuoizkQOGYz2jreo/QjaNDl7rjOh5KbPaq5hHzUSwrpyR46Joo2d+awZw6kPkDlYDs
tlUijGeCpIWD+c+IzDGM6LnHPVZl7xkHWdMVwz6/r5Wr3i/6y2TWy8+VM977vQE4K9KB/L0D5TgW
2egfbZjm+a0dGNhY8m1t5ag1T3mfh0BecFvhyhXvw0mUZtYS03n/P54iuj4/Jn7/c3UNWzOEbs+H
Z8ewfv+FalWr0TOH3N0pYbnpU9XFPQj9H8eFUEmYgXMp1miXyKu6U9G4kPS7vHm1az08GkmX3Yci
yu61BPfPpHfNvey7FR3MDz8oMCSd58k+xG1TYhddu5XNdrSy+77QHYKoSbMZ5Yd7XkFSNy+7NZQQ
DxkMaMqxaWTNYqgUdJmNmGoJop4QqVMvY1srTm5SwIP5pdogOLyLJu/OU2vQ7lHGN94nYse9aZ2m
oYy3Q2+E1zxK9DWw0f4+4o5YYcQYP/kdISpO6d4npeihmA2T8pYEwVdFBXyu6M4JvenpCS7WQ2Vq
zW4CGEWYs43vdGKdd7IGV+YbF0CZ8Z+uvEHkMGrST6Y7Dc5tQVH6MDNTcKHv65sOWqFHGC5UuBvz
WfBtsvIy/kJYBWKyjciSr5b20hQ9Pr+6gPY712J7QqpdVuspdG+dsgnQ3Dw0P0RM7tdfgtWO53Bg
snabAAizLPx4Zzqjsie5GaNgrdTGUnMCLAAg0Z+QwPdOidJ0R+LNEOBpyX7Lr9hD/1IF1LxGjX06
vM/JXTZtK9m2dOtrZPr11subfagWwXOgtsVKEHs/5ZPpXFzyw0tjDna36WwomYhXXjH5huyhuceQ
m/yo15KvrKzxBtOXyPzB87Hoc6ByzkD+sXOJs9bAjeQg4Nvo2lfw/YU3FUuzSsfFqEbYX82TjcYl
zZqFn8F4N6fJ7dULaMmfRZZhQMNZ195yTp30Rd2l6iXSgOUh276R8yztuzo2wdVuYuc8ZlizD54V
fHZ7WB/xKDhudLW4swd03NzcCD9XXQ7xyHMS8DGm8kia6WJ2nvdMTKZbuNGBHNF4UbxK9dcd3pGk
NYGRuWVxNRR4A0jSYp2dTuVR9mVgOdG61IorkYrnvkA7ouIE6q854hHYAdu5GxEp9teFYNOmZOAi
5Dq5RNbcIIJIk/Cveb/W5CAIn3CzrJMg4YuNwJatzckLVjbb5bXW6Ly5UY2/wHLIj8KrrGtt69Z1
jEDT/fnNYRofn0uGoaua6WqqYWowuM3fn0tD5aWN39viy+B5a2P2UdDmgshby7GfmkDczgOb9ndn
6QzBqiI9/kufnN2CDjvGuWKiNjKvlm1ZCwZk5dUpJfk0GUgLNu2G6HfCEdKKL1XAY08W3ZBF+GXI
OrIKqooQD7Nk269cWEV+d5RrZP9tChCiZ/SsfBR1ak1d5CKDz2ZgdP3n70luJ357fhuWbbiOsBxX
001HbhN/ecOKMsLdWLGKL4oZZUubqNA2Lwu8RQEyvXUCBTt07T7ljtMeiSejXzD3OxFKiWohpmsy
Kd6dL8xvfWGN+NRyfmE7UR+EPqgvUVksZH/gGeGOaGixkU0twyIUBMcTUTvjZAZDdbtsqRVsyBs1
vUwiSDeJrvUYLyThRnd8h2dvbL/0yBvFMyj2Q3/qL82izT/7Y+yse4yB9gm6iy+hmt8AxhFapbd+
3Mzbl4R4sgT6fpif0S8Bw26oROg4HMPKyR/nvOSqyEJzI5vK2ORXWKm7mHhXgfCyDsM76PJ91ObF
IwbZZFia+vs4Ktr6z7+W86/9EO9am0SY4PcSOmmM3/+qq7I2HLKYwZcuaHGC1vKXyaq9+ygt7Uuf
V/2iEW3/NrQB+AHftWArO9ozGjkbLLH7N9ENydZp9XArzLRZ1wFIFwN8yVGbC4fM2lE2ZU32BUIn
V2Pbh0iPszv2O0i6qNw2JV7Id4gFYhc78HDpS7U4edrYnwrMMp6bUVyDKpquiBLlz64uvpPvaM6y
FcxByqYI6qNspm3YLyvX7vfVvLL0Oar5k2Fv5WgIbnxtpFW98V09PQQz5AwMZHvqZj6RNWvHt8um
7usTqD2glrJHjr3PKnsdGXGH00JWozTVRv03HvrWnN9LdYv8GLHNB95jxS6OaoIpiUoII1aZasTd
PLVu/J3tQc6s3dE+20i5TQth5vY5r8xLlYtxX84DclT2a41l/8cPL3/YX29TnRil0FTbUE0Oa9rH
jXCPFHXXu77xedT9apVbBYhaofS3IuYPHjUS91NeRdaGI0V0tkrHuk8nhHdtBBZlizx4chWdCRyU
I/BsKtWtc88MF1kNrmbskTKTBVpR2cWxefb7jamwGcVz3EF1ilDLcOnYEu///Ef9r0e1LgyVP2dD
hQlrGIb2YQsZm6J0DC3SPtua91JDaj43PGV+KYYedT74jhobuclepIhLn0GN9Csz89y7MtXzTczx
HiMlNEhFlnuH0gmtgwqEZtcl03T2uqHaFFgz30E/6xe9MTbHItSIxZtFvQN0DUoomdaOl3p7E/ze
QdYKNeputeyf2v8afe97n0diLf6PV9q/bn5duJbuaKZjCHc+vH94pbGBmzizj9XnKE2/Z9mV8Lx3
HqLIuoQzlkfic4SexisUj8TqvU/W4tbRTxoGW7cFJRo1C1mNphlEbJTjRl5ATpYDKNnM0Q/vOJK0
Hn9CvTsUBspgDNBacfrzDf4tq+pQz1JNY7LuiYGCO4AwqgPogRum11db6pjMfXbYaufbFFBft6Yx
T/HRXFmgNTsiA1tnd1WdPumOMA/SbAgn4uzOV0WzE4joQsCiKQs5N0/j29wUvL+zEGXQ7nxl2PSR
XkP3dVpt0Q7lGaS88zlQE+zpHcB4REhsDrHi1Wx897PV280S5gLqIlrv3FUJYqz6PIDYEOHgPMiu
IGv8azF5iG7OA9nIHq/xRszARZCf20Gdw0MMRFPxYgKI/PNtYsv74LdngMWexgXYatsOIETjY2QA
ycpEQ8v2szWAHC/rkOAX7gLrSOntT6Xp9StR19YumJtKD4ZbNZrsLEd5dePeS1R4LIR4ythiyu7R
AjvFy+0raqD2p1YD/+HkprqUg66ODYvHrUIxjzr5fdD3T7gTlRdRCvss/FBftigrfwXmDqPKGF+n
ugD1h2vKPgv94qlSqhc5oVOyemG1Y3OP3GN8DPwpWSfeoHxpwoWckOuZuyrcYDx6RebiE+/x6p8v
jZ/eE+cA64ldjLEbDAU3Mkm8dFKLsJ/f8/sic7RVtai+H+cC+s/Pviozq3tZIJXya5+c/L5Wibr6
Nu+9T49QSmJP8du1Pl6/tEEFcZzUyZ4/2rZ6CeCEvCUG9kJxOWT7vFbs1z5CN76237oGDl3SqRVq
TZ71ZpfYgUNZZAPfgSvBYASRM/qhV0JNqDPrrssGNK8TqKGuW+67gsQfQiEJt4nhYxcN3T+CPleN
/ZGNRx98cvPm0dHBvuh5/cmFIHCezMZ5BM5mrHsXcbcQN+LH0a86bO7wPYqQrliycQFhPrRXOXeY
cPBKKsWDtcpcXyMZVuVTspCjtyJvlqYbTfcJB8eTGDRjq/8jlCL1Tj7In7yLrGCkPW2xYr5775IL
Pqz/0PxwuRZG36oUurWQa6XMyvv1UizHDmqBpVFuN+uuz407UWgNCQ4+1phrw9wnR9XC1W+1P8/L
0QzfuCo5Nm/GuFsS7i6rfu49G61l3gaITWsnVyLk5agzz5a1YvABpzAvJkc0GZAgJvZioKjV6F4W
udcgZuCF6XJG09z6GmFOezub4cLzvHYu1KaF3xLr1/elkd0qF31ql3006mvUjZ5Nxx3vbXWql1rf
1VvZlMWQae2i75x03zXFdC/7tBR4sALpSbZkfzG6+9wpxvN7Vysi9PPb6C4zRHMnsu+eRqq4TnA0
ItQ6vmLr9Z18o3/nKpr5MGjBpRnt4VWUlgGaBvUmHFJ+ndXHPGmgVl7GtACXD2NwGY1GWi4T/+Ih
bfbgqsrwWPsR0QZShlu/m4ZHvRyN08w/dNwuK4lP4gEFzgWkIHO7XHEgo/By0uJHnXcEuvzjPcfl
4lEd0nZtab2+ls3RjcP7bCyXsnWbMZba0vR1ZQtjmRCjTywBYS+72hieaRxDvWP312c7bCLtnTCt
vt7LAVkkPbDPjSuMWcuqrxZythxpbPUcJEX5oLmIZ5eN6M+x7WgXrwWQBIi0/JogQJYi6/iSp2m2
zdBT3Ak1L56x/rqXEz6Hum8fArtWQtTo4HW4jXkeHGcg9jQOVyiw6QUywOI2Q2Mnc1Ri8/Q+Q07z
iwwXNasBmWyqDpvlyiGKEGBNPohh/s6S6qj5iMgHKc3Earx9lvXGGrWGEmVNAjr24KVfDQR0ytga
vmFUBLAYS82HbvKRx0kba+dF6siz17FvUxLuOdey/7JIKkt2xV2WpeOe93GKYsVLC9MLk74BAcA6
/1m4c/O9r0hNfsaZaLkB4eYuAnK5r1j1LaVyQFrZ6O6pADGjMrevgcprWSoGTGPyYKelfip6vuWp
6FF8RrXx8+TMlCVNGS6pSkjPxExENzmkgvxeFo1WfoY3BPoocHO4NG37BjXXSrLy8wTIf+vVU7GV
zUQ/FIMHPGwYy900mvVGLkYScpnDc3vpFQV5Jy8e17I/qMNdE2niuZjU7pD0pljJy2iVfVETwoVe
1iMd0KI7mQjLhC3oDW8mNsaL0pYGRdN4j5H7Z9mv+WC3wXdLY4PhNR6OwTxdbxR152LYt5azClVc
zdoi5QsC+mxYhYJiZz+8jaJBAqBcxPitLfvYEc+W2tqLoamn18avY9yewvGLiHx465X+zYiyHWkS
HxCm8iOHGxkR0LmWnNiDBWnuTZ+n1ffYT++VoTPuJz/MYEyL4S4DNr+EMOFt4liftX2V1tuNepOz
1xuCeu1FyaJCP/HqCiXzFoYGQ7DiK93EmY9KfvSmB6rLCauslLPXa8p5sNEBi/XyKLve+2VN7b2e
fxQbzg8DZmAo64kP21aDhUPXFF+dJES2x1S85zEzEhDNrnLn5oV/zwnHWRhQOMjE0mf5fXYRenBP
ivIUqUZ/NAbNvKqNL674hcSzLNtadskiBWiDTcvQHkhFEsFu2TK4qhY89zGAW6AvMSiSNnxGqcO+
xl3J84pBy4uHR9/4npdh+FyoerVyxhTPI3dozsNcFHqEvENW7VQva86qY1PMNTkop5WmUSwFJL61
7Pswr0wGbC+tJ0g72qnS1enYu2mJgU4dPU0DaXAf8MX3EN+MxvS+dyIIFx7SU+Rb/Wntgxi7LYLA
V26iRFsIoNJHW0c4VoOR1iFYaXQ7xWzubk1U5c3TWKMOs7DXJny75ybDwKAquE0ikVbPJUTBNcZg
wdbxrfI5M5Cz5Klu4xZDUy9NjESdHNHLuRnatr0L0JJeyqbTduWBDWZ0a6Ko6B7hJYI/mienk6We
9cL/luhPXjypX4CC/xUB0Xwb6tJb+JWwn5JKr1e5YwX3sP/yTdQP6nlQyoEg/6gekpEfKbEKJFbw
81laqt7ewbCNdyr/7S1tbC6Q8sTKr0aNQ3b3TdOC/ge3hlIlyY+Ind0ixhrhUxmOwboqgAj/cDI9
XcVWwh2gRpZ76kt9h80iN0BhWp+yMjMOhTeOd3OrbAq+KT/InkEBJwtFMyZETNX02fZNING+Uh3k
qKtlaC6iaw8knlG9G3pU7txpI5tkjaNtT0BvPY1Z+owelblIWyU+uXkdXHVd+8HDsHsJgzTfFfBs
1hbClC9+7mqE/QoVVRZG3S446UGTPzQZTxDhI2wzd9ulWR1hM8sHavfSoHe7LoZa3cpR/lhQuU+q
BHwWl+z7VQVM6ZOJjN7V7s1fPhdSYLqWa4x22OjYM1pqVz/gOJYDTS6x7Iqt8OIjtbhyqrR+QS79
BWYSf59RvyTj7X51Jg+g1rxIwD3ZDoHAKnxeFDggtQxsjV+mILktspx+6VSF89XvUwQq7Kh+8OdP
SvXg108CBFe/ZJX/Yim+8j0tu18+CVbvblKsBc9SAUp0TsbLFL0sqrTZ/Mchb4515DJZf8vKk0bT
TdUicAYA6d9xnjbzikBR4VPYUWAg/NnGR73K9E+pHr1NflRfEf7TPwVGDIK1rp6Gkq1PP3orOQku
NrbGQK1vS4JmPEQmqCLZnAGTW1ToDH44LuEMSr9Cm8TYySsiEQnKoohJ0s2jYxhdYyxo7jRO5Qei
P+Elz71sFyT4LLBbQ/hDTOHJd5N8EUQcKfNwgF2aDjhjJdaTnOEPL2i+dY9yPMB2hM9uLrIVaryK
0lFNDqMbfHJq10IwxeA0rlpbrzKUGUjonOCWQg+am7WSRbs4jiLwRjTdpByQ13TtnWyajQUztGj0
Y+CMjzyIP+mOlT3YcZc9xBw5QGKSyegK7oWlH3Hzhll6lKMgRtrzn39BzfiYeZgzoa6rCmI1Fiwh
8SGcFdk8Tcra6TnhDeOWAOFkkL2deDB6KeJYDWba0bkVqnm0qow/Kv6tEO08Es3WKO687KuuOtFD
UeXxQ4mJ9d6JRUMaMYJY7qIlqiJMvK3VUFmPedG9qh0v5jY1mqtfO6itFNM+UfTuder6aTcJYJwB
4nCvpYHyxkQI7GKZOOSAD78thx7S7J2aW6efr1a0MGRdxyrPPfYkn0bg2XJ5XUz5oSCLjgEX08oZ
TpGZaXVKQZ++OD8/03Xr+Oi4mbmUs3yBoJ/G0/Eor4EmEknNcaU40bAciATe6SjM3RWYL/g83i7v
Xa4AE2MMiLbJPll4WPFsTNR1b0uRc9ZOZmm9qJjonnz8FXe5kaL3Ntfe+/5X7c/z7Mj9eT33n9qH
q8ShK7ZAp8m1qvd1p3jbKAjDJQe0aT6lTfdaGiQb0Xb56r3P19pp1bWasZbL5EBn6uXSTO1u+95n
CwfBtFEvN6KfvoEDRx6z1gR3nq/uhUEYaxI9StV16Dyg/54vrSxo3/ROPIEfCwDhKGs6IDCpTnkx
yq7+/Oe/738l/A2DMwJpNQsWOmFbOf5LwiizOOSEehO8IVQTxgfL3tVG9gTBq/luOe1WjLX2WfUd
sQx027iWaOrvq2CytpD981OO+v0iBzi4AGHFH/lcKMj6r6wYJKhs6nVz+fP/svExa2LYrrANgpuW
4ZiOKT4EzixN9cOArNTnaRxWkTvVQEQozKTA89m2mx3H5HjRq97PPnWwsfjGz26hp2b3Zmf1EWof
cHMNihVpBMhTadq/+eD1F6lI1XOPZtijMqZXK1X7t6LiB9KxlNmlwQradOFn+nlsKkKbg4m/dp7w
krdcR8M2kRFZk4WcCFKhx7cqzP8DqmE4Hx5M/MMd20JE2bJNsqLkGX9PHsGiB4mRzfYDFg9MkZT5
ifyMPxt5U7XnItX9/OQVcM4JYO8/9MumnPE+V/YlIkerNTHx+psv8mHee/N9be5C3IHVFKEJa/YP
BuLmx0C4bxAHiIHU5ohBg+2LjWPWjM5TYIIuB5jzd7ILtNaw50k6oU3LoLxIr2LjVDuhuUOObnhQ
i7JHTONORDmXVDr+Nv2qRbVlXiAvonhlsAA+4R/lRWCYjZcY6zg5KOo2XntFb8pEyTEhRsiWExhD
PBey1tRmvkBmuV1/GMhStNoXcqLFrbLUNYRkq7awkdOLp2VghN2TnVjjhS/koU071L3mohzeYEzF
j7dxi9Aom+T6JMcAsehZ1pzyBM8bq2zQcvUDDc8GQz0lWvmzJvtkEc+jHybLPjlaN6a9Fz7qNP3k
F0fVbQk+jMm90IqCuPjfhRycHATvN7k5FkfZfh9WIySNSRoMJGld/HaVSdkY85tXmwsV/EqktenF
md/DwGji89Rk1/72GgYkv8GstQWnMI/Obj5IcGZkEkFVyIt0Zarei3Yjx+SsMJ2qPaqrIxuV+V3+
vz5V68Z96Jk/PzVKB3XpDALIRjpNKOhi0JggufdWg/iBlVa4V4ibzlU2e31U3vSeKL6BAMOpG/Ts
mmbNF/yFjQuq8uZF1izP5ASIS4ZVFibHxAkQjhyIOOdjI1GXa9l8L+SKCl3X9y6V5MOi1WJkUppe
OQMEQoxNz5xNoFrKWfa9F4HlB0u/CJMD0eP4iIYXDoBzTRa14o35QlbJWiUbtFGvURskp8jPUMBy
imzt8DOsqqio1ikyG6hKoAdNkGuA+Nb+8Msc/Yy+yx7rhrh1P+rq+tas2/bexTZIN0wvX4qsIvRS
Fh1+dEwO3L69ZNF0IviTnH1yeMieCmfhNabxMgy6tW5FPW1lM8cccGFOY3wtg9r/VLFj0dzEfEmm
sYOw/Nsqq7tLIcmw3Wwi4gJ6/ZW7+TAC7nvxrLza5j3HnzwPChQtwwc5AaW3cWEHnnU3hG53FEWO
hPDgFl9Bg84XcArFWWUAp44IC+l37WhOCzkAVOyeSEnz3Hl+gboMgrJxBno9dPSDnCBKNKkVgi6d
g59qsYxTz+yeepdDq4dGGyfnajOTcL4MK4QTAVnFENjYMhs7L9TNT2YNNGsejpwYNLfFeSXtK2vt
BGI4zOBieF9IzymBciyl4tygrjIb8SxJzPCLeB/URQov122OQ+7/JGzoQ/eNfEJxjwfaeKnKkvQU
EMy32pzWWtgoV/QWxofRJa5UgCHdxZk+POioLN635kmOyZ5KswvQSYG1lE1iF/emaVoHPBWDfR0a
xiZWtfx1zOqN/C6soe2WQTPVlzQpSeGNQty+XoSYV1mWZ2+awU2NK4+6H4KhfBQYPsmVmRYjgVYI
OAk1QCXF9N21O4zBZ7gatx9C9xDZ6x00Og28Oq5qUmZLq0IYQemQvMxMtE3rEp4c5NbSvVVGWcFJ
6Fb5Z2hU/z9z/v0RXCer22reFrx/hOLr4j9ey/q/38o4UxkqIFfTNiz341tZCL9xU6sdnk1zcq5x
0l6x7yjftBZ/zA6Nlq1sZsh2WJVOwKwiM7jsW0KQY7/ycl/pYr4eu1hmCOJBElQiIPF/1xTTdtll
jNFW1m6jpfUfqUlkSn4/ts47K9KSlo1BLhAi4+OZh7NDXRZgqJ/Mqkd4E9VdtTK0nW0ixilr733u
/+iT89z8imvoYlRSslJoxiT7kOD0oZtKIo+J6x06vdiP2RQZW23w7M3Y8ua5tXGn2aBnjCbKkLx1
bZOsjLqyD6WLoKioHyNbSdiVWdk+DMKUxzPNaOy+4b6o3UFlMiD9hd/kLCIA6dpwcDKTzcp7soG0
vBTAKjdd7VTWJRmyEq25sHjRW/YfddDg/zg3wyJf+YZXPfnpZN5z/7HnmwE6o43zUu7iuBlw0nNi
L9kGKDlde7K8J9sbNrI1xq17lbWqdVRUxvDTi23kpxeyU7HSNxS0vP37ZLmeKNVGnZfe5sq1Scvb
WHZ2A67joW/AkjU0b+uHaslepS9eCAHbIAGK5CD/JZHrPpC5NAneht1z12REePkXWfgVLOGUDyhu
ZbZ4K9LwSxBN6V/hFL2ZVW6y7R88/kAdEKCYQz7NE0LeE8+hKHnU9S6QuXm7dKvKPZQ+xvyy2tjW
S9Pgf+J9Y1VpbeEt37dSKJTiuQA7bju1Zrpxwqncsx93nkgT3xtGaHwphBejmOgbF8MIiotf1ryE
5oE2mC4FN9azq2b+3g6rblP2PHDq6C85Tuo5WE8JlvRmo87eDF6/Ntj+X5KEfUWvucUX3Y1eYHl1
yPrp4kAiV1nJfr71ZYQ98OuspbrtW7ve2oWrvAaI18gJCf5Ra703qgP66tFTFhKgmS+o+ma1dMbJ
OcMeNq510ZGSmQdaj4QvSlbKve7V3nFK03JlpcK9i3oYLuiSfqqrvEa+rPCfBWeDwtfGl862i9NY
megnjdn4As0j3DShkYHIZzQsEFZVsH66yNEKzpNtZi+oLA2XCtsEjiTMisNp2o6+ghhSG04vTdTG
SxX7m6NcZLv+ukW67Umpe+XOznCSlR8M72Vvu0G3koswXUxWjedYeyTN6nMVoc0yjRPAjno+NYWR
8fzexCfqZ7MsvOpIaOnXphwNK0IOcm0zuyuFpU9INyX36Jok/kXgHUK/Ez+rvPq62Z+69A4aNG5l
/a8xuULxxNqILRVMyD7OPE+8lkNdIdmB4BxAVUL2MQmaTrf2ST5L03mFiq+UHR2L0ROP8eQ83PoT
1yLqBpLYaQbvnt30d9lfsyVZpjWCAJCWkru0KZpFMENNlBG7ljRwzKs1lf0FnCx+EBGyul0LsAZx
3rWdNfbhVsWvxj7ItkcyZovtJho5vGQRwzHP2YiMZV1i1XPrK0vrHKqTcvgFXDP3+dr9CKTd42HB
9hWUWxeFX6vef7AjL/ze9eUWp+I8WBTp1xSD8GhRtFdOxiJY5HGEooU/fa9H72pVTv8V951vU5Vr
b/pkDqiCIXA3EPZeoBKPzK5n20gKJpwgILC5vIdUDz3NziHINVflJFmrjQavKMdJl7JPqaDMLJSA
a6TyGmQQwi36nT/k8Ps6p8d6LAimfN156bBwkTmHaxr7a8UqzQtnXBU2q6btMzdqz+C2kIkTQf2o
BOyVnanqPqMUd/V80IoLZeVnXXdjN4UzqUkymySLyfdT7RhMIH9m/lMzYk1hGWm+6KrBBoBGQbAP
mkiBZ53rR2xEILPqXP4OBbXu4Af1qzb7s8nCnZnErZ+eMYhXjrJLTrUCRCE9dE5X73PtAOdBTQS7
JKrEStdH/6qnzYR7lTXiTJeY5yZSu7Xu5tkTvlg63FvD/2oMQGBq9tCLLi5WMbI+f+VDPCvwaeaz
GyJ+KK9U+drPK+WzQathKfrWUipxJrSVizA4O3MjYRt6TvspQditL8NNbSuzLwIjdmJG8BDx51yC
hCRqEjU7KulpmGuRVqYnv6iaXY4D4a0W/NP3YTT3636tQuUHHaAeXGKjsG/mamCp6kERFLIpC2E4
mbW+TULZUOgYbTDViS1tmWtFeNchvZk4RvIC5Ec/OGZbr3QLqjN6GSiDBUQHoKuld05i4MM6D6CH
Vqx6t3UOpR+4n6qkXSaWOeCRAkUi67txI5vgvvY4yYknvH0i0sUQwBLUt1v8XPmq2X3nYe19xrQ9
XKb5LFCmGNUmS8LshCwvWGZkd7fl5Hf3mjuNyyCAva4mJB+MOcLkz7Gmpg/NvZNVL+9dsuaUvbkK
ZzdDFcMfLU6dE47kDod+eHMozYmlPjdlnyymgp3LAs4hFpEO4nwoBt1XBMCWGvkwhHQLpBRke5rb
Q+2DYpJt3uJ/t/20ejHVDM2vTH1VwQ+nlZr94ICIaGcmOC8BNAhi03oAK2xtAqcIj5ad+ufWmRNO
SlM9t3mG+gXKvt/br0kS5z8yHQxpVenOs8JjD+BA0pz9vtIPuZ3G26RsywdOnUh8pGXytcNwU67S
uuLqjzytAO55Sx6t2z9H/nTxOz2JLKHp2rpKWNgVwlD5c/o95kWMMugctfD+EvksfzAZ/jEl1gcH
5ode+/XXNJ7Wr6JF5jrCYH0Zh+dRxxpPq6EVK0ILr60+7HFCwvKv9Ax2ZPkljKp637orwy7CbVrk
wUOQPSRxc80N3zyoijAORAswdMmLZBl2LQgYE1IGpyZzlasjql9DovLo4HIwaNH43LQvmqmYq2ZE
v424XbOFfkI42aig1DQBthbawZrBN7YKewpB6VddQ1wrM16j7yBnjbspf8aMzgXpg4KxTn4T5ygn
O6map23Tqn1W3AmjIp8EJlx7sSObmi4hVipHO3ok6IGqt97XVzHixOV10JFCVKSPimqTckchdZHh
07pJQaaueg9/KidIlp7Q8g1UN3XTe4mxmcRfraln+45Qy9omPr4UCJluiIAPS7sq2HuLdu9NYbKD
iwtWZgI3FIt8gUQvhE481JSQ/+U6J8cTCzSc03IxqOH02CMaHSm4N44B73zovWiK6LG9BsekrAHe
FZvRcPRFHPSk7uOmXKkIsuH8gJaM0utf4hzJvs7KynXme9lCUcp0lfp68RCBBgRSoJ8RsdbPDVyw
WAtbHBmCJQo3wwHAsXvEwRDh8xoiGTnD4DGGNLlMBp2QI75ugBDLao8O3wo9TJL5UbOf0LFHrKFY
WAMRg2hq/0rV0jgBn/nqB8bWDtgzWWUeZQuvG8sD0XC/8dNTapifhsgyDn6j2qtYIN/LrsVfRprb
4B1p1eRYnjjVpSfI/Omp5CE9Boi+tjAyqsgrHgOzeBKiSQ8iJFXtmUfC11dksaxXnr37wMHcHd9x
J8jOuWFFL5WSbDW77zG1CutlTjry3gRM11XmIgls0A9FgAEcDnowZaNF13XNubUOEzCI9azmucHU
99wmznQO8v9j77x6K8XafP9VRn1PD4uMdN6RDmx2tr0dKt6gKpdNzplPf37g7naV652qmfsjWYi4
YOPFCs/zDwBUJJOsOBS2c+njMivDXNuao6Yfyyp+X2T+cOVPBGUTNDMsUfv7blJuLeajDk2ydUC2
FFFoZbwXcd1drwvFRDlxrHIs+MIa0FUlqyd1aoDKqea5JBt7M4BE2UxGiHy/iQ0tYFt38Genla+C
ytLfQ9N0rDA8VUSxj1ImjYfJ7j9l8MevNGUEG63yb1QBuLqKirEwM3rAjeAnN32NQII/W8puZCS7
yRTTjST1UR4qT4kUupdpHK/kPLu0cBdxpwdfC0keeYxJbTdJ3mGEnoUeAQt7lwZmsUFEeWOMwRdD
UfvfNGvix5gBrRpUAFUXOmBwKAo/kS6JrNlFAh/tW4a81hEFQOMEfmSDq3mMRVCKOhPWIb6Tw1J1
CB76+HCnGGwrFnxB3XJ/3cja4ofJ//o0uIQj2GrbgtTnWyb5CORc6ane32zGxKhwdDV20sVTb4UL
hWZqN7NmJ44RoxtijdazKiWPXduO526w50OhWbtKNhlBE8TaM1IZj74UAn9qI3MrwgqV8xltw64P
P4JIkq+bObxOGlMANeijq6xT0l2HL4TurZNxjBM/SEXkO0oZP0RddU+bantBOWT4a6X6rpbVD1GK
7WCsoSGmGQkaZku4O+7sjteFJE5XGbIngv6QZY3ihrrcu1MgapyjTEgty2ZtGKnXDOYpgIiEC0Hm
ZCPehMhGPtttFO70qP2k5DNCf2VxV1iafVQCcRwi6R6lqvh9Qh1yhGV/zQqk69Spk0+gRLR9HtCc
FVIa73RfqU9x4NULyrbrnvVJu6F2wsmqU28aUDOt/aQ7K3LbgvC0sRCQy1Nbde1VmmEObARF56Ke
mziJbEVELcQFKX+JbEKEb2Yzzc+//v+Ln/pYauJSH0Gna4ppWm/62ALdTrPSg/xbbsrjpa/tErMn
Xxtcsgz3TagwSC+J8SpL7SyrIrzVrfg3/BjxYwBqrYO6qUMUJ46GKdJbbDzafLlp13b+DSCe8qGY
QBjipmT2EhS11pQIQ0DjR1XNK33erNbr5TNOMuYuZIyHc1ByFnKSHBNwJ13UT/Do6e1+/ZqUnz6T
JVkKqINvRSUH+TZxKiSzGeHJzt9EkT5ig9aegTukyLFlAbBOpFXWbK6S1FcgI3ZMWYJDOInRIwYM
XngorG2kK19R8u+uRtxl0VKZpFMKCT+ecnkzDL1yngd8NH/92OJNbI9Xi1S3DJPSUoS9JA/f4BlE
wvwLIJD5Lar5PuRE/2J3g7LBqQ9VDT+oDrlpgCmZ2/d66BHtPqA2rn4urPFAXwcLFuM+eu1yuJb6
0iFcaR8bc0qd2ELMH/V/V1CtGDta4iGqhOxNYbFHUEnetE1wEhZiDT6ef0aTbTAcMQ5jMDcbQo3W
brAIjg1tijBJhsEmbkaLLnb6wZfGfGsOyBeHJHdPFXhLr/J9pEuCqD+bxkQChLwrHF88PLsibpwq
nr7mGsnAEAqhm0hT503BaG4L3QqZuBX9pon7CvrgZG+DTt2GhV7fqkObQcpPTW/E6Grra1pMF24z
vNODgXDY3EIQU6tNrQWt65eM9Oz4C0y6sKm+SpqmX1UpAzJJwu9WWDhtVvDfHTOOJoJH/gPcMvsw
aNFzx0AJms862BynA5q15b5sWuC3hCl2dLHiiOhshMruo6zig4uihlr3GFEVbXgwluSUxvwUu8gI
S8ZQOzRDMHoDml+ubej5vY2M+d7uuycd7cGMUYAi9gIG2aVsGNrdgNhhQiQDND3609lWymQfVoNw
pl6LZsILuatXqTvhFX5RTQkf1grxx0G2w9wh1C/dRvnHXCPjj3WDyE4YVDKYysUmGJ5R587um0Iz
9lrfzG5LzFbWxQVF+MUXCPpdMbfNb3qqNwyal6qsoSdhEq+20al7w6DqZN/muzT9b0YdhQw/+txJ
TMneJkB2tkKOOrK0fX9tGHp/rQUCQ8w4OBUpnHnalu2o9ff94tAH1e8h45/y6y9N+RH7tT4dAXQY
PkIheW9qb8idQlbSOqvK+GnETBEXDGx6B7m4pZ4U2LxPw14xMR4rSZ24JeHWbSoaRx0AJ6/K++WM
kFU84cOhpltVGM0WjAKRvqjNbgs5tz15DpXtvExP8mSI+PenqqdlOrZ5Rfihpcn5zc/5qb0zSS7o
NoADYSjmTwIzqjLMczIOydMQdTfAhsW9sIG71yCMXZ+ecjN1dXppUUMDJ9G7QplgpAlLuK1Ogy2p
uHo3jSg+j1YHgjYxVUCQcX9vDg92YX2dgql8CMj5/w4sYr8dzfDiVYVMjKpatkZD8uOM0RBRkzVY
FjxJAcI3M5KKQ2G+a9OYoQLypVtjVEYnlPziAGeH9BCw2HvUhi9mah9zYeiHdTLVy+qV1Izg9fKD
MuCWVXTMdwT+FE4AutJsh+ZKFeUhJnC4E1awCJZArEExzT7Wwyw7qt/ssAZ6nECKfVITC+BKW1/F
mV/viA0nD1lfEzajMW278cOv/3NvEGxrRbQ0Jm+WrCtgXe03eJk561BOGJP4ycqUxrMTI6AH96F9
N9atGpXJyRiF4cGVepokjKK68ShNjX7KxtqDvYQA8RBeqaNcn/UsLNG3Fh9NjOsvqiUdcCzspVZ7
D9kXN0jIGhvQi5FTNWnvElRB+yQOqus59z93ckcb7TOpguf6zofXc6o7tMh//VupPz/9v8H/MGhR
LCqpIYw3bUI9ZHpjBXn+lOq6vAFJO1zDBrYx2u4D8xAxzLzJomQDTia/sufgXmvDZ7+aFTeRFX2b
anZwtS4Km9Auyj2IPeggK6FbxV2X3NLy+ofSaj5hwTyeJcK9Vpt5kVRfY6g8IlRBeBR247XGs100
BIci6tbe1gI87VNJu4yk+66T/FNkHuinU9ws8XFA1SC3VUcvLeiusvquMjrPJ0evJpo4YUoOlr/t
ZZR2cQnrwM3k0ONLk66RuNfeD+LQ7TANcZogX5IfTLHmOz3LnUkzJExNMqRSIOjcIPuQn9tF9SjI
7AoLewTBwdLwYHonvZemtNqQorgBv1hcK+ND287RnilnQJzegNSd5SUuw33qAgRX3Fl9x5AQiGcz
PHVGd7KrGi8fOh/EwB2SislNyjDamQG0ejGOJ0626PAbeo1VcZVfM2a3T5ZRRCeSWIXTJpq+F6E/
Hidreh6jTiHrkIujvzi6+kr+FHYVUhfEMR1MA8ZziUuHX+FL2aLtN9Kyb3VGXVDkCHjIiPssoVBN
XyJwfW86WM+cxr5GVCxO3xtajafl4sCrWMTcwAzBjRGnJpyaK61/JkHf3qQMhhxkRA5ovQ07za+T
9wD9j35NjLiYvlqpFJxpwavtGKDqXQOtc+IJ7Qhi4/JJXxYwpB0cWstz4Jdf0Sh6quGB70WhXyPs
rN1pXTfuTdRUB3Rpb5QISOWoZ495V19pBqr0rRVcBny2Loiluo3I7nCOKJ7NgK7duCa2b37IxWw4
E6mHUy4r16MulPtJhLvJKpPLwBwTzbOp3dMsEd8ewgELoRAmLXi9vRER+keelLFFmdlezMjkBOJ9
ugo6QlWzZTeXAP+z34zozZ9mFaYhdFWnMzRtAd7wTTvc40xJrdO6JwP7GDcJJ0ZxGbwsy+5oQxkB
3VhWRYVstgpe7qUTBwieGCLYhBgz7oxofszGSN+lCYLzsY7w+GeiHqaDTJZ9SOIlQsXMie78jEMk
ZBCk8Gjigiu4GU5i5APuL77hKCo06WCYrI0IJuT7s2E6y83nJM33KqDPOyQCCgwE8+4KDRJ9Gxfi
eVXNgTWyw7tEPegjOSDky5JPWdOnG6hj9CJdyDSEew1ZpG/hxCg7yANwQ4OoOA2IaiWL32fe1N19
FyvCnfuHjMwXumtj7Mk5EkrhnD+NFkgjY+zbXeCTUEqWKuzX0XUf99NVZOiXdi7rlznMf/6gGtes
KnKPBbJigMHaN5v/9VBk/P2f5Zp/zvnxiv+6ih7JSBbP7S/P2j0V11+yp+btST+UzN3/errNl/bL
Dxte3kbtdNs91dPdU9Ol7d/qd8uZ/9OD//G0lvIwlU//+uPLtyzKN1HT1tFj+8dfhxZcvrA1/bt+
ZbnBX0eXX/CvP/5vHc1F/uXnS56+NO2//pAIP/8pL5MoEJgac0CNTgadwPWQ0P4kjGOglYHcmy0b
dLZ5Ubfhv/5QzT9l+mADv0jk+gzTZtLb4Fq6HBJ/4ohtybaJMhpqANYff//4v6T/Xv5r/14KUBgq
v+Y72oEuIwBDjsjGUUwWQkPJ68dBT0bwtRkTY0CefIEzVu18XBfjmMxHgRvZUZnHws3LoEd/S66P
ftWwQGz5r7VlM5rTD3lLczS05PhRlIBa7NtTf1zXSDJmeOUcW6nKj90ETXddWxfDsrnuMzN8rhGk
5xwJgeGdrWCZjhzBNiimByxUgtm1RQbFNxdB/VFW5oWt4m9jS82PrwuBOgt94LIT+VFWey37oCmz
6WGUlB/rpfiQnpeoVCCx1Csjhw8l4XVhR+VxXSgwmmZ3Hmu2X1eV1H4kVdt4Ae5ORA6Xw30/D3+d
ic7aNLtpEk+buEduylDiSn55Yxb95R4+nRdbRo+3/PIWXw4PVXZq8uNIMJ0+86hPfnFsjb5Ebf3v
zZQ8dYpOeBiTyEKjtG2P+ZzosruuBsNMFHNdXReSLdqjNVYw+f28k90ZC0K3WH7560JgDU8eBAID
caLl9eszTGPUxNDHFWNxDBmhHaHxlbIHPSBKHT0wBASQZfd6wutZpHnek56Ebkfl3U5VdTfhPIjF
ZdYc1zXxz1rUqTXWxT8elqPRF56qxtlWGsWDb3XNMWmRSHLWE9dtpV9e5HeHXkv/rsxcXV4t9IvK
IdEoNm/uXr4cXu6+PtJaxsud1tXX51wvzMpdOVHXEilRjn1qiZc1MtYKKLmUHmNdXQ+vi2pOP1ua
7Huvu9a1bClgXdMrCWHZIn4543X/6wU6vfexKHeZJLBKzi3ePHZQLF/W192vC3OpKy/H153/dvu7
otbVqMLGO9Eh5Cz3WC9Z117KeVvEd/f9aTW2v6k4Zx3e3uG7koA5GwyliaZ/d/V3x3/x8N9d8N3q
60N/d+m/Pb6e+fbR3p4ZMXp1NHJYJjlVkq18/q/Ve137b/e9fBdvD0doS+3f7JQKvpr100FFuJvd
N3coSTvLnjSTIHM06Ko7hSbt9ZrXs98Uux4w5tswKnV0UKkKaaAUx3VN5LQdr5tv9hXwEOAgLJf8
tLqeuh5a19bFWtBa5OumDvIwhdhEGdla3LqqD6hpOr+++3riulhvA1D0QeoGRMOXspQEhubHdRXi
cy97cTOLnUyGT01lXGJ0qzwS1M+IIAIQO64714WVKtpMLGo5tJ617m2jQZ9dc64ap6liJIPaBcm/
HpohZs7366qsB1lx810xihHIDpbbcMyToEidl7IkwEnxqa7RUl7gApspFWhc1thRGePXqNZwQQL8
kwlmDGGmuGPdfU2Yg7h1O45en36bBhkAQRh62YIjQepVcQcrOpUp/AlwhaC9Fi7XUTWDR3Xu+y2q
T7DyCJ25fo2G9XdP+fIzJg3cwxTVodctXVq/tOP90s6vm//tvmbtgv9ZrFes175csRTwZhPbFwhq
b4r+HxQDkrJjcGvt15LttbNdi35ZXfeuxTCypt//9ZNkcnQM4wmm6HdP04zFtlSmu3LtyWRdz452
NmJEuKy1y0953ff2nNfDr+e87isrA6Tc6/a/K1bpkSFw1qtfi/jf3WYt9vUur8Ws++yYmUNi5RAl
GS+MS9elLL3purbuWzfpwS8CAYbt6/4+bEgGrKe8rK6H4rVfXa95U+K6ma095Hr45cz1onm57br2
cvx1+6XMUMMTSEJBdRbwqM1CghZR6ichfybvlIGvyqBeyEgrZ1PgjN0w7hp5UIE6CEKv+MUWViJv
Zl8lv64ZpRuHTIF7Y4YRb0cu/XPrGaEJBk1P7F2dZchaItLQt2Jnl+TjksT6rGqg40tMhJvPhmQd
BBCCw2BVWC/4mEpp5h2M/wnUh0R+sqke8RDRNj0jDC9Sry0jmC9B5e+ackQJtYbrnkbVg4yvyA61
uo9pJD2uYbpJdLZXzDpK7zIgUGV2A/0Ditj2DnkK29MH09WTcIfmu9uhIuf0kK0co508XLMfEx8m
+DQYe7WRWlcHcBpqyTaDRO2hyjdsc1Pbl0l1QSL+OckH32HGgUqTYZyZIuDpiJgGeXQoBin8QN1K
8hMe5cXGMsxjqsgfMhVoZxaVZ3lqvIKxOyly8x5dm/igk3kgl459W2V7GaYJntZOidsP0Z0hZol8
YZo4X/q8yDZht/g/SLLYakUUn6Nh/lik0RcTzR5PDJ/kBiHl8lJpuhtUoL/kzCvNpZ3DxW6uVQwr
sC1xkggrRB0uitP5se6YMxiQW81I90SpqL1Krbj4pOUuglKfi2EcHKvFwDIr/AXYoN4q6rcUv8Rj
5of9u9Qkm8/c/y5rjXMOLF7H927TWT6Uo1v8+NAlJHlbjs9lJpYZQ+0TFKs6/hclAf0WwT/MNWbH
x9LngDC9z1C3Bk2ZHIeWRpXIV77FF88FDNl4BDs7XCXtx1gAkcT42jojSbOxjSrY6HYRHUJT+dSH
t5gWZC6u7rg1aLW1Kct2J3wZfqNueqpLtomxvx6V2y7iZxnzcBiRrMlDJb7pO1R3uo/WPZI2/c6M
psHRG+lJCvd+RbAsDeX3hT1jnY3ZZ4ocAH5ViBalLcoi20Av0eqwS9vF6UlzRY+HXBnOjpbXudta
qJzkGpmpPG0OVZyGSJVG4aayahMd+UU8LzI3Pk5tg55Ve9VuPwVJ94y69LhRK5JJWXLTy8QlJ+K4
NzqQyAKXLdu/LtXWOFkIPk52Ci6j/CYZAX4BdrpNMyRAqwKd8LYTR7spn3ME9vXOF9uypDp4AIAa
xF+jcmeTMon7HnU4JcXWkuikHhLSUbPS3mR+FG0aONK8OGY2gPYEog49H88s7sp5aBwCo5Tjkw2I
h0/tPN4arVF7DRB0p1M6cvhcMZUhevnydIWj8YWcZPnJwvYnEvOpNU2gS/KHJsnqDcwtp4nj247R
vlM2qXUy0HHY+FZGqrzLLraiHatiEiclxuaK30OmOBCPo07eHWpC6uokHS5jbhym0Z72dWrLm9JS
8bpPu9uSr8rtogyAQFuELtix7DKBNXAWyARkd+vdPPT04Qj0umWHcRV6ymJX6dqDgjjduYrb+xrH
r/08M2eFGO1MaGe4RACZkDGErnBKvZKtYxaG+m5U08s4MP3rE23yikJ/F0odFMN52vdDUhxGGE59
hyBfG9QITljtdo77LyD2YZlBsHEaPny3AIu7BSiZtUrt6bCYOyydt+h8YlbYle8kdG4dvVW1s1/1
sWtPn2FkO4YK+1UzQbahGUXrVlNA1Nc6amS902jVVlinhNp40OvZ6cAyTTpNgl6XkRt26Qfwb646
dIVT8mQbVWuuKlS/SSS2lSOHYHXnXOSOLMaPbQtITY+Hfck/11H68Gnu/Scozlc4W++NeLz384qg
LiFuq7XhZ1bmthR4BLeSKmFN3j4UEKs2IT4qjixBImhV9b4nO79B3xp1Oiv3aAqnyxA3iAdEEiE3
Gt0wTJNtm4FWKItFesMst1g0d1vog7sASaOqGq991fiY2XD9tAQfqgydwAJJ3M2UK3eVWb7n64uR
Gu+QvoV9sEnZam1/Wwwa89EkQgxpDk6xUu3GGssfecp7d8yCdxGfKUiWLwKrBQIoY+XiWkJsERQc
cDJsgPsQmXNyun0Mwgkl6XMSiAfRMSzDQfYs65/t1Af+jw8yElHYmvmp5QhyrKqfzWigJIEr5Unl
hnK6M+xWv09Lt+8t5dShDlpJJ5J0Dl+aukMQeHIsG72qqSQDR/5FmSBto1hheYFxi2SL2EQl3+Tg
4zINNlA5jPoFX5XrakzqTWVS94aks4jRJoek/QBcBkqF6co+zV3bJp+ZIBTu1DeO3dr2tkD63NGN
ciG3qTUQlzjyGEkfahksjjI1lwR9gCnWYgD3eLvnpKPnadJOUQGsiQ9v0wWm7A4VaFstgj8270gc
224Ha8XtTG039f772ZgKVxvt93AbZ09LYZClpEXayf9Sd/qph1mLrEpGfCsxnrI6lTaoO0UuX0q+
95kJOEGp3Ocj1qnQg2v4QyfFCFFxrpAiaUcbD+qwSshaRJAujMU/ssNhrybBYFrsqkvZ2k+mVDKF
Lz4RUcsAeDMi6oxoK+nGuxEUsoHLVz6PGkmEnDgw/2ETWX0HmvoZs5GW2XrzkHdkIjqVzJOtgoGy
isHrJz1xKoGjYGPlljPjo6Lm8U19RxpqvAZgsTXjsT0WfBtm4g9bGpJ20/Zf+g7NBV8bN5Hhk7hH
q5sJnk6Flo9V0uYe/iXHIYmmfdSBbG7i6L2f4S4xx9K12WlftR7SEqnRo2yFS83AzFxB1nCeyDUs
8MIFG4CYxdlf3nSJR3sBewisBy0fbraibAcvX9S4VCv6VooI+QuNgUITwfdpZa3Y1EVZg0S3JVfp
y10X5w8WAaKO9viIqvE2bMRwlceLoIaudJ6GWlMXyoYXqKWC63IB5qh/Bx2i3rRte7HVqnaCHrBt
q5Q3uqG8x5T6VPi70SBrZKj47yF/02w62cmq5L5LxJmT+Lept2RJUnfOgjOSbl/LgVvJsbXN5WRy
Td08ArOozkIJ77QxBdcQtwiOht+S8b0xwFhVxud0kCbcyyXsJgNxaBDhclUtMQGfIUiXGU3tjs/q
RAMiV+iogFp4Z9khtsNyeO33mBSGloQ5ttlPiPDGttPlUgQ/KvcPFUNouS5QW55zz5A1GLG9m5oW
GluSeoD8i09YcoZGM7hY18QubhnNRqtU+VCZ43YuNHVPG+dlAhCDkcfQ4fvHzlx4pyJxIosXF6K6
HXdSzcinO1WhYRDnNU5Vuc/TKSLzLW+C5gD5TJxae84ZzyPdF49OqSSSaxeliqpU6SraZ4wY1JtG
LE0nKamdMY4bQJOPOdSbwAhd3ri/mQPrgRlbybRuVzQllCSNVJWd3Y1aTnI0L68CVb5Thgx/Vjm/
17vuW9D0cJVK2SnN8GMawzNDvV1BPK7y5Ejp9ujYeXM10jSHcXgCuke29ThhxUCaXXwE/GE7NIaG
FyflmX6Q4ZZh8brL2O0KOAYAoJ1SC9H8B9q/qyrQ9bikEEAYoPjJn/t2+izp/TZQkdHCL+Yus60I
Lm3mb3I92HfwmjeyUpe0ecgVd1E8e3Kv3MRGfUkDOmOkyQ4d4gdXZYy1e/SttpTrelCMD2oOIS46
lhLj7TEh1j3HT4BrCrftawZHMFw8S5+po2SdJHOxWUs1hyGa5AyWH4J3Eh0oKcHHh4g/BrOMTG6F
MhRu7CvXUkkZRVsT6fYLAwFYA+Jw7Hst/hrbfCCF1sEpj9ou2Jn17A3BRD4plLd5kH4IuznY5fWc
OB3zH4V4xbsWyUgFkWM+L0YHosN6cyDcMbYowCfhF0ycHuQAPa/cH56VVpxNuxfw/vpnI3hHOD7Z
Ds30PGSjCmysArAolcvAclS9QZhkZLFhuDI2sVDsfQBJWmrIoLb97NmdHOws6Sqzh6/21CRXRI4A
xqnaUYzNVZNEFf6kwSEgKkwyOv+iFw16Ae2sY1d5MEJ/3pl291SS7cSW1Avl6BFEee1UmkHQxo5Q
vxm6Q5i23+rMt7c4Q58sSFgRQlQbYdAplKb9aEjZpog7GHb2lQ4BUAO3YNlpi1BncGuR/C0Ufz8I
653W9LbTM0l2VHN6qLFHgoTxTsC8R4QbNJwpJ7ivN2da6citWkJ3deylSvEeWPaXsBjOEHudqSCH
PuH0WELYuwYh2jhJK8J9r2jKrkYLIJLEbd0m0kWOdf9SzlV6QVhLk2xgNOuuYewP9Yhw3cs+YQYl
inhDdni9KlBwacjqERGWpaT1QD+rX9rZHDdV22/UcL5vqntS6sNlEMOuNSGtMFEFGI3NMOKSccyD
BO+kEhyv4zOKjavO9ICP4/oRnXSYiliSpNe9GIPbdllMqX9bI9CVZ8XJDAa8LpYF4cgZLdCZkWhh
/rUvN6YKEmjIJ//Pvm5BkypapOwqC9CCpfs38GH8m47KWJrVhY9CoclvUdvNFOUyLwtCs+XemhCQ
WDfRO1AvcW1GNwNg7nXX6/7G0D5EDH+P6y5LqpRLCshxkw1N4b2eqyq+cmgC3K/WU747AJcK4PrL
jdfdiyeaE01FflhvvO7D/xwlmFaF+1GXm3XXejACJXzSjen+5cqsjK5NEwZqEMa3xAoLM5kurRDR
7VCNwB8q/zAI9Uqe4vSMlzmokWVhzXxXRWuQY/5nXzr1OWqW8PYSWQIdjpy1elal7pjoiX6JlsV6
chcZpHP8BDgmMDxsb0L+qWmAkqJeWshOL9sIA1fbukg1t1y3w1JXGBmNl7ixbmabNgTu9sC302kX
206kGx30xrKhMr15WTC1+tTF4XyctJQS0wXcOeZQDV7PG8HJ7NNZrl4KMuXCOAVZdMnKrLsuUUN5
qVFzGeGgEraOnWao+jD6utUkK7hVYoirfjCe1tPWBSQMxfGtvNyvm+u5wsrbjV4NMvwmrlr3KZOS
bqQiuUL4fkTSMbAvmEjblyDhgVW1+xz4tX1Z9ytm1t9guuT4sSXzO5bT/G46lKYSovfIlcwCL3Ik
EJOdqX/FFLV7KbANAI+FeYHohXNaaM2bRfXqsh4Qbdwc8NhAD3A5bz0ACU+7rlDhU+OklRj4h+22
yVTV7aOJkVuvw2f4+9ywqkzHBiq/S5UKH8YpDjaYdYS3ICytzahNaFiaPq50JvTnLeLandtUVXTb
LQutbdoDMaXcCcdRfsFc/X8UwW9QBDoEiV+hCNwvafRc1Hn0A5Dg5aq/gQSgBQQpfxMrAE3VdQ1I
wN9AAkX7U4PhBvzdAGPOfOwfIIGm/CljowY9Q1ZMwI0yfJK/gQTKn+D2wRcAMgBzignM/wZJoPwI
ntRlHgujNuBaJsbkdP8LzuA7cTDihAXhN3wiUA+2PVHIdCfogvZyOe6CkmF5oSGL3mmRtakiqiFs
09oRLUGiyO/uex/sSSanjyRj0N+xQ5Tn8+vIIJAVElNb9HhkTJx9bfocSRbIwjrtD6Ot7VEVfjcs
osh5jCiy3VrG9rt/xF+Qie/dEvUFBfiqy7j+MFTPYDeA3wBBbCwowu9+mJZPZWKHXX8dKGq2G+zY
VVrtcdZqlNnaID+DNA83IsM9B/kD34UdZJ3rYRTXZag9tXD3T/bY36y+HYpY0EP4eG4tpTeuauQC
5KHuLmaELq+tDcme3hFyteWnV77lfyMwEe2xS74rzE48mFlRg5VtsF6NS4SoaLd2BuxNYk7DqYaC
AIqv9aS8Gg5Bn2Nx3KE/n7RNh24ebcE0QaEGvumfVAyTfQllnGah4XcjEri2qYUnlHRzCcAnlPN7
aIzqPtcmFDHJQf/mnb4x93t5p9AJULpEnk3+SUlOi8zQMmy0VYMZ+HXfhdHW7rXOY/obPKCt5+rl
PB1XjRwCNNEuL+PPbTF8szQI8viaK9jsEDX1E/mmh2a5b4u283KDYEUVo/pb6/exkSZ3AEWIHxnK
O9smdF5D/yeSg65IahBlLPv8FIyyF2gATBE4nmHJyMNDUjBWRq7jfkxDtAjTJGB8H5bCMZWsuNYQ
OCdy58O5UoDySYWVYsbhb+QOS79NxfjKmZRBPKgm79KeL1ZoZO8nwhc98JZNq5fhVSKKm6nvjmbJ
KD2a5nYfKvpdElnzPg6xeVMIp+hddVbV9D7KjOH4uujtCNjjFEe/Q8f//PFCZpdNarnBNwzr4sc6
bk4gnqUyba7hADP5gDOIEBOvLpb2ddj5DpOI6NRrunE1Av/fJaQdDR9UnhLCPqpjElP6dddq8jki
hKCG0s5uN4i6yu9//S0uWKTvP0UckEySeSoCqfKyoAn8/lPUZVy3SqCr1zIupcc40a8Qx9E9PRyi
JVJq/+Z2b6x3dHm5ny1DC4A+K2z02X+8X0n9n6s6LK43CA6EN5J4qtpkgk2q6J6ohXaNeHBOImm2
7ys+KIfp+Maw8c20ZUSWO02+M++Y5QfvW1XODiS+aM7Mr4yOnbSNpPfYSxLIqP1yV/hy7q02QsWc
4VejMA9qZN/4Dc9gbat+fIELEUlXNFUzjKU3+fEHmaaKDjZKL9e6pn428SY8mQAKHWzVa5qroHID
I5E9E7ip1/SldFZpiU71DBw7Nqq7CEX6DV7kzBu5SJ1oDTH9uKyLRLOfBJoWBzXiE5ywJYcMQrhz
nPMWp4l6q3RELXrBrzPzedgOHfl0vxrw6yGnQuxcHGdJFUc5qrQtCj7pNWSNitkEAFabxDnU+uOE
bDVc0c4EcZta3SZrYWfAsO97KCsw/ZAg0xOMa4fUFa0twxWGUojWFWgd1M7ahuCKVMtQcoSykL0i
cbaILpG6SuZ9YKTNyS/ygdl/m/+GWaAviNU37x1MqyLgFijawkz/8b3LBlwz8lfS1WS5LahTorj6
cGvp9ccBsYpT2MfAAZDe+H+Encdu48qChp+oAOawVQ6W5Jw2hN3dhzkX49PPV/QZ9J3BALMhJFmi
JUosVv1xY0TTb+r7kj8mGiYmsMNXnbr6usGSf4sE+VrpIMgMNdzgMZkEHcXquX27ph1l+o3o/AqU
eiSCLSE23qNPx5uiGyTadF9neYp6O2MkKhzry9IDpojVI7JzVu9N62+nfnbXRj3dJ1U+3M3pjJ3J
8sUxLPSnwUitHcGk1gF3XL+ea604EOBQ7wprtA4xyQ1CFMNhxBlNm3OhavDInQmajz4dqxtLr+bV
ch8aox3fvNYmzfz/a0fD6ad+uv/jEJsW3g3X8ZUVVYV+/s9DTHBJrDWRNC9gMayo9Uw/+6CxZ60d
WUBQYr3PZsc7LH9YNiN13AIug+c0JBfUu7+v0QPxq0JD+x8P/cdTbJekC6JyeeHfvfVtnqx7XDqb
n/0ufybrnn/xH8+cHSHWMBAWyRyo+JeXi6HJj8Igvm95Q3+f/fMvlzcYYYva+Zb1+vOYubyDv/+c
Xgu+jMDttCOhVJv/8zP9ffa/+9V/56HH2kEdqeUVy62//365+/Oelps//7Sr8luib/SGJlZbyddL
9frlCQGcqPg58stfls20HP7lpsUpm9bXiGv8Xu/1eRuA7AgzOMcK6qG2SgE/vYKAsEeYdBsBC8m+
o96EeewrqdP/0Pec7ib5Monhn760dKA0SiCs+R9tlM6mB3eS4E+ZAqKidPyuVN1D0kFhDa6nELFz
52vVS9C516Q1YAJaJ4S9Lt6MmOkqTOQFySQUhB7u8faSeE+YR6cgsqQQW5b75gpOyYHAUkBazTQh
BVszFMg2jQ+DAt1COIo4o02DZlgiE+J4PctA4DSzVqEHaGcEDYHQGrlQBcNop6C92HPLtQbYp0C/
WsF/eXzC0rpuFSxIsPPViX9Dol57BRvG4Id8bdACIIpo625dqJqNE+TtmixoJER0sKEWZp8vkKQC
Jw1QykjBlaHT7zh9Py2kijkWDHuCx417b20vUKcCPRPQT2zsADYKEM1BRisFkaYKK1WgaavgU6xT
7/MCqJqn1HSvYdhGZyG1fEVCKSilj9NL8bRFY9wRo4ggs0zf00BbRQq61bPxd2JXT4bVdLTZGY9J
2Fz8Gi8M8q3HWQHAFUgwAW7RPqOgqAieA78KNiBn6xLsuABDJkBx0yhQGQCTWh8FNJvWJ3KRdaAA
aKm8pZE5EhsBzi6cQvUO6OeSdEJD3zCoxMemOghQ7UbB21yxz6kCvEHPgb7BwG0Fhveg4nMy/orr
7DF3C3FBw01yNgB6BZKOZFg7Tm7dbijBSNaQGsM6kHd5V+Im7+3jSH81wZfruAnlQU8Ix2gjqF57
2jvwUseuTtCGpQVHWs6Tyvg20B0QljN3CbObnKE4dV90RQ7MRlisSITNs7FZC6Pttu4MNkhl9khC
m3FsFMuQK75hhnhwISCy8dWyk99OCXs5Nv3WtpLHguSjO6Tgp1JxGCWs2a6G1kigN0w3oqbXhteN
HyXXeRKG9LsCQqTXVtR94gCxMPPqxIOiljwEAuA/swmuiOrbUIEARaidq7a/bxbehZXeDBETKUam
Kx24maa6Chu2plS8TawYHBcqp1ecjg+500PymJA9ONZD9ADwP51igqTihKaxIGzbYmhN5uz3TH4g
9n44pFGuZ8UpVYpdqqGZuhz5kTVopIAT2aSYKA1KylbcFOp6bLYROTupF54GfdoVifvdi/DGgJWd
cMu/TmTKsrKrEOga5mkiz2xL+e2JwBCYMcWRxQ6YEoUrnFrJNgq+ckfIjclkYxeO3o7VujxpU7VD
TzRd+2c3yW4mvSQaAyLCnyJYzwQZEFDcDVt7TK5daxkIT+D0Esi9GlfcTp91HGLlsBqVU2UEoJqZ
XwIQUqmpz7sk8V8GJ0xIHirxq7f5URr1B7+hemXSd3kwU3JT7LwKV/UwYxup7Q/hcfxwYKfbqkoN
peohsRpx0mpM73BTNVu8NdAFnUUOjK/kFwWBKRoxR4aoCVH1vT9DS8Y477BAQ+KeWQ59o3xel+pI
x7YDm+phBYuhKCYnfCNlbs9SbFxXioO1KDiDkh0VN4uXDt03dG2ieFtNMbgEyiYgfvZmVuxuBs3b
K763hfjFY3SEt4r5AuCEHcUOV4onDhRjPEMdj4pD7iCT0x6tCAeyVSxzJt8iSGcwdm/VKB66UYy0
DzU9ASwvTLXirJOFvVY8duQ8yNnwtqZiuCnQPDeK8/Yhv+kmIK07w8ZDXezKVQx5fyPfzDjn1B4r
/jyGSA8ZD9eR4tYtxbIb0O2F4t1JvUUdBBUfKE5etz87KHpDcfVpYT7bKIvcgG94hs73Fl5fMfxI
Wqi4gvMfFftvKB1Ab35xgvX7jPqYlIFzPSnNAF04+4hZ9azUBNWArgCuaJ8r2YFSHExKe9AoFUKj
5Aip9oiYYf4o4BmROBMDobQLAhFDg5gBpmNbIW7olMqBTMFdrXQPFEbT/ai0EINSRVjII+gfILlL
KSZKpZ3QEFEMSk3RIavQlb4iVkqLSmkuJsQXnVJh1EqPgWfL3UH1E/eHVgNg4h624ylBxEGK70VD
1NEV6R+9ayNk4uPBnud8TbTAOw6PYqUrTUhsoW4i0tBeJWN3qZVyhO4pordRUku7eHOUumRWOpMe
wYmD8KSlFeRINlnrN+Qcn+LKtH4NsX/Ai6m/GwiXt75mDec+9MW1oHF0vTxj2Sx301ml0DrReA7s
GWpXvUy9nhxl+5cX8r/7eRaPcsSVh4rQ3YdpSN6I1P5Z9tEO00WUffdW11a0sygIPpEZLG6TyAoI
WfZReA99nslvJ0np08CddiWJvb3LOjPYmH4jPvq82S77cmdax93C9x4MMZb4Z7N8T95BeU6oc1zh
U/5CWUDjBzl2Ds6md2HpBD4bosSt7w8XoUXjBtt1/olya7c8lUOfQQ+HwCNRP7F6G8gZnmdixCx+
uj976y/J1Ga/DJecnEzTtBu2Mywlkeh3KM+wclb+u63+L+HMlx7X5Ts5Ji1JCGF0N3TSvoQpl4zK
QjU0h1SC6k79e3TrcjV1Na62vjmPrJq3UwC23/e6/qB1AeG+6mma9WZalfU9tUJbm6SJ3shi0E92
K+vdoDXxq2t4r8szbSK5kzwy3rrQG7cxuUNndNXhVSVmWcVG93vxCbm0KWu7+e2FMUIgx0ye/KYR
e2OajIMLSfRAlQ3lRuqzWOTCEITWfo8lii3CdKJb55b+yZmCdEdvo2QF7z0vB0jP6nsuV/VbZrfm
lvNgONdp3VxtlxrHEu73q1TRV2qvlYOyxkKj9VgR/XpwlKWy6OL6MTNVbLV6is9sF7tl8CVsorM8
XVhX33TSsxCZ2NZ0lb4GfvS0PDXs8KMnCjaoNW/bVHZ5zvndXRszR0PpdNaXzPx/D6SHW7qYi/5R
D+b24IV0gOqD1B6DsqekSf3jAY0VlR9IC0L2Ybe5s+n0qbqDzrdo8CNoINLy8tdgvYk5M776gHbI
um80lSwvKR1kUb08oRBncjuz7wT2mEiLhixIIaLrxHtcB5NZ/PJL1peD/k1nZ7WxrKG8TNZgXvpS
V7o9/kW+Hnt+cJqjJ5vMk1T2Om57GTpij0nncL89xDDLW2k60FVJqrGHi++iV6Qs5WSNbFw4rbug
PyzPYspnryX/61qOwiRAiydofuJ9TeJxeT9O0GrrYoq1K/p8eee3trkhrqD96ntwv+UNRXO/Lks0
kFOlJ3da7fqbQtrep8uXtTwDHIJAVy+vbwye9jmajGQry0l+Yvv/+dS2P+RrFp36LWM5jVLCrWCc
++CDCqafj902BIxzgKJ7GjPyc66GJrW4/3DikqdyYGbJ12P4AUKo0PROc6YZW0WWfZBWtFs+S4DI
fmWUziFORMzaoJ5PfUzeAz+m6T0ZETGr/UjS7NCSOOmDPTWUaXHN3TmOSN77sCC7le8IrTbBBkkz
PrSGCDFWw+7ZCacX0wPSP3hGGiIVjTklHmay7wnj1UYsr866o0XmlRigtT3O41fspf7G1qb4XNul
8WjX2q9BpOMXJ48GHuAENy9itq9FQBquegG5F3fgkvZLZpjBAT8kjbORMXzq7Xl5oWEn41aCa5y4
nmdb5DHtzvGKl+WPVelFAKhUdw22J69jZec/e03S+XEYtO6ZuD4HEXRm0SJHwR0OXIOx8EuOTb7r
tIgch0yjgAyAb3n7mkPGLrCWSW52MN70LEbDrN5m34+fRFOkT11rmqe4JExoebyIKhaRkt6PqWR2
UiT0iYy28Tqj6F7eYmlOIdTtpN8lRPTek6Ujf/booG1jrpd5D3HiGOd+YqxedkkNnarbjt69EZV7
IZp5r/lO+q7F1mbZZT9GE9UiMYt2rQke5IR3xHdYpAnKlKATdUmkQq2T4hKbdzMVA8Td8dnHKjoC
88yvZWGzPtPJuCEof/6oNKb2+C/voTm6lWPB+45VY5BgbOVPnSc+ft4VfcyrIC6HmxbbFiGi8ALL
H1riltPQLV762amO0k9Z445d+iXJYlfffDcP9ramZAhhRYkGxQjAiI3y8efotB05/WHVMpYH7pUQ
1+hnr43evVBsHjy5+pCdkLwOP19gJs7U3fSfHhzxzjQLfjJj6bx4TczylA8pKKRbLz+xLiTCZvnZ
TdSZfBrJXjOiX2PPpTvU0/HkWyhfTa7tBBi7K+Iau5XssupI6t6n0AnayU27vtCqw9SkMPu9o1rf
qxRC3XOnmZGw56ra0VVql8SFm5K4FharuqXvySUh0shHZMjMz7slcn5UBTCXEp255lU+DDpp+s38
7UyoLYyY6H5zcOx13xIH6o/OtIF++XS9CnpGR3eYE47/Unr+Maa5bkUIgXkae+/QFKwBY1cSU2uy
qg4t+k3wImz12eifRGZ9AmOQMOvZr51BpKBh9P2hc6Sxi1zO0dauSJfqm+40y7Q+B6hXfzYhbWMr
FzxJfWnFCRUjJpfl5qhcNV1vnJuxpsgvDvLT38f/9/OWJy8bU1l2f+52VkS21XxeXrbsYHl8Xow0
y82/DzKM+2sUH9aqsxJcvC2K21Pah7jkKnfdixa4wGunC/sq16Mjsm2fFq84KcBfYlZAkZDIQT35
GkfvOQwXE+I82zTKWtt2VnVCi1Cd0k5jrlv1zPnJxTnpQTucBhlzcDVCCD2EQx6HiJxYbBDadFy8
tWWD2GcmrmHbd0TKwjwmBHLeXKtzfp7QT6k8LV7cXHl1f6y5Zw1w6mCOxlOaDWu7jdqT1P6UQvCB
sPDhEFSbya8RWfgYVcLB2PmD3EZdPuHJ7t/jNkQqE7MACHCFuiTrUrtxy13zzkXnvV8OD2dZuzVS
pAhlit/BESwYkrqn8pIPBzpanWiZzLWKkWMo55O0vlPJXgUrFTwo8QuRrOy7lc9aEo3rNuUFcmg4
VrqmIcxByBXrpdgtjy1/LVqm6I5ZbaJuSjfFCEjvNrgRCnfDRCGspLle3lhkJv6mrFjFlVnOJ0ZM
imDD2TMde25THsYYcx/lQb8tjf5qJTFCQZaWhL1tF1+u52ELriazPZUhF96ywPoTOF1wCtIIv4nZ
oiBVv4+fvduI8E/L/TzW/XUyUlgbWfKoB8mhhTI8zHpXbEOGKigWDZUnrPXGsYEckjgTK3t28W70
SbvuZfPQWUW31yKIVCyH495o3TtHTA1qnpSURVhoCBEy4HdzM7zGVrxzy9o7lKFP7j8SQmljW9MS
PMfKwtX0IyBkHztr2xuJAVHcXlWVjL+JMaEBMZ2TGINfQ9tSSBDklNc3KfSaebWI26VNzrllM4YU
YxxeF7fc4hdbLHTLrWaxwTViKBAlW/1Wps58KBrzFdW7cwmyO8frEJiUdXTGM878MKm8Y8dLL+2A
RSOjeXHX1IJ1emJb28SNk01MNOo+cJsDmbiEuyCIRpabTntb7/2t2evdVWDGOIZz/yrtDstFQrlq
0VrV4zzV6SaeQudiE/ezS0yBkK0j0xgS0t1hiDJPqhHtFIzIdqaRucUYsDTm0oDdQJCba5bFzevs
XVEDEOPwIuiwjtHMP4eU2N2nRO5szSwrt7aWzY/kxFKHXprVqenAbNMoiU/6BMOR2DXdO4OuH6qc
+t7I8mlmqNzdYj5NXcwoq64us31rpueEJfJp2aBMvPdbDdF+adx5agCLEoa7vxtieYv1UPoNH0f8
CtP4hZgFuWYCRvBo2b06kdgSuA/ZACDianV7wn7W4qn/xL6l76bRuI9Moz65rc0S3EsOkclCZ1sz
8+e87gn/ilIOkKE3+8GkmktOxunvpnTQCMwNWVQiL7+DKEfRWk7FOnK8n/c/tJwBY5+Zq45MaMxx
SXdaNkBO3Sl2X/2yH5GuVfJEc+gtLjLSjAzU4stDpLL+e6v3E3QYrv064wgBVRynjNgATkPETO2J
0C6x1aj6DlM4cdCa+1yPNc7EsNpk+L+Ag1vMPj+/c6TNDaOhUJkQtjBxp8waNr10OttU96VJ6a80
I2By5HIZrTO/+9ksd1VGBqkJ6i8on/mesZ0P6pMsm9wU9iYoCgV20RGwxP6TVZFtc4JZV7oWmeti
Lq9lrz37DQNhFPAWlo2nuf/eotHn31vszMTZAJefJnIgi0EfTsstawz+8+7yB43EhDxxqkNYO+Vp
2ZgqRCKt6WC1jASlPO7JZZPXODcDZmw/d5fHvFTArEdEDYslUsMkwCDCbriKPJeKKtN56UIHB9uM
f9FTL00NhpLInGlkyuuRCAJ3xE/ASlLlmBLxQbEVfpJ8A+sGNOoxthvaAAwNBUr821C+Wv0MUGNp
D4EsTOYSFaEzOj4lOTFehIqDFZJM/qxRRCnHatlgwAQn1GI6bdUh6fIUTXRGhtSofhXLJ0mRAtLe
eZs0caC4jLDxOP3SaI4/2324qSd9+HEB/7iIOTs3JZghREhwD7yGmnY2s20YDePJtiz6kXAEwgYM
BUmAvnZKkjw8pnj1WCIxaOcupxrx5XiElvt+lyBr7jLC1pJio4GqrS0CGvLax8/fFNvMDCTeKYMf
e2eYGVVcYbGLgu55cbZP6lxZhoPl1v96LHT4IfqyhnHld9HJ0t9SmTBcaEJBrRs1ESkcaXEHV+i3
gMxIsyMPM4YWjns31yTsLosxg7aUFM35jjQT70aU/K5jmfsFB0MmNfEzANP0DORBMByHWuD6CIhZ
JtgKCDjkcTM8OO6c3pmoeFTkyi4eo/rTzw3sUFTOEOOHULkn7J/6ONsfidma/WuBxqA0RX9KEAqi
4IVbsqDECT3R2/0Uh9NtqPGYOVIUmOAcA4AQt+O2NQZomqyPwGIN+063qa1KneieOMGc7Ewjl5uI
yNRtlajlCtp6FC/DgwHCux29Wtv02TA8uLbNMkrXgkPk0LQ+i+I+x6k4OY55H3j0Oxk+1A1K/JUL
+PJOAg/G+VqN1slo4KPtiWRFJ7bSCd/eOUaGnaEKKSWIPGPT56H/nPXJ70YLqstyDyyeKWDJoIIb
IF23vm29jaqIVLj6Z2cJZ2taOuoLI4/fRlwCy+Nu1cMiGJFO6UPavDY59WJlYj/6Q/nRTKGx8VMT
TKmm3d6YEMAYs/1caXbzZsHzHytcFbiPivat1Gd7M4Z06S5/xc28ru2MLPfKL9BnhhQxZ3okjhq6
3RV2jubNdYIT03n/u6aqkdnTvMV+lO41TUZAObs4H8ZHeU2dpL0tG5Poc8QTo39M6hSlRFXqX1I0
iAdy+znsgo6FAROP1s6m+w66nbXHay2F94oEOT5QMX+BSOm2ooyM+1DdmuI530bxWB4aq+DUsWV6
ajETPkQZNW8G0mOSFKZyg/ZLcqgp1hmzZMIvoCFzQzR8cmdGoKybmqMW2cahLTKcU52GSaWqXv0+
hduIW8A2C4exYSI68zxK45k3SJrD0/i7D5/8tD+Elam9jl58In6IdgCi259dY8yOBflraxRc4Mlk
PrfC5k24XEZ0ByWu1c7I/kZ5IRRn3Dpphs03SbkU+rJ9aOq8O496GfwxUxytbYuUaEue/3Fo6uq1
geCgxja7WXOC6Gs0r45fPMJMGc9xZMpnjBOZS0R7PMkEzXzX3go+heNO+UGasiDNnTM9pgLrHBMy
O+GUmXgN3xqXuoLUtay7mEZzWe7pLqI9odUwNy7OMJNmEjOYo9tBjJTfUS+6b+Yy/8b0MK2DPgmv
fTZ+1GM13UGLgn3bJpl/nm082Goz9/OdnYCj/3T4sepbG3S8r/wkk/don9Yd0gocf82wiQNnejAJ
9Dn2JK6uApP2ghKxSDFBaBsBc89AtQcYgJXoe7W1W+nRt9cylQiaFbx294HuytmMbWsT4BSWz9QL
3dtO7X2GCkoAqqzuIIhwS+e+s6vIIYL6mKZfXka33RzNH77fo4jKonwTema3oRuv3Qlrkk8yp62u
q+f41xjGG69ynT8iwTe4E/0Q7pmeeWTfyC0DWfSBADLcUeyRn4ZO8x+6CeefPb7pfmi+1LYWQyBy
ITAizXixg/rfu8tfYTghSW2miiWpf0/OyOA8TtY7bp55XxNZvCvU3boZ3/uGqhQSO/9pbW2+9hTo
hr2f3SbEAGcvwdVvWiDAtoNBGtQyXztNCFcaT+AmwLua88vPoe+ReETPVgARAEsyHULNcx9nnWap
JilrDMDz8FzsyQW2/tFk/409n6CsYsIcK8b8loXMkmK/EKucQLZ9PqUJZEOzQ5uYvFjx+EGqfrLi
/PC+DAI4a8+o/wxOCTUTBBE+jgPgDxGaLcYyAh8ZlssMiNROldk9JIHJdZznQFkDE2YEe+HOxiZ0
BYFLYz/c4kz/yOJwPlpzKy/W7OJySarXipE9T6yX3nGGp5xzvjAtecPfUazF5OlHfkQW34ZXbhst
zTdd20kk/I59rnr5VNbZs16bcpuY8yduForMPYN1TSvjx1a0+oaQXXEI56p/4zXvaUO/kKw5MRqo
YvxyM3Zz8gU3k093ZUh6yNtcjt7KotmoNZ13E4Y/L45jrek3s25J28ekVFtBB2Aa0bAaVpQlU6Jo
OwOp6j3Z2Fxfy62Qqb2NDHAZM8houzA0Foy9Ma6tNJDbsjDcp2bCpdKWhXPKUhNOzy7dk0y78Ah6
NBM/Y1+SVIs+ohAL+5yJ70gXcHTJyNo1nIjAYET+1Y6/rXGAgx3M6kIdPabSptevbdK9jsIIVl6Z
23dJ1342jd48ZWFVnQKFbzpeY395H2NZhfuWYsTnQSeW0Je5/lhw8VwxmmbMfAsas2b3K6n0jYhK
uXIcx9jOgREedcMhMCBJkn07A8x5ZS2PvW16q4Qc+WMovWwPLcJFTAvJMBwluEJMADrsV3mxOn9e
2Za4JIi0t/DF1WPVUHGDgxQTzc83KDFDmKHx7OTtuPEwFnzR7rVDjSz29hBlR9obOSqa+VSnsXnU
0qw6U/JlHXUCPszeHh+jeRRXXfb75Z7t9AEEa4JnC+dF6RDTuYLc2tA4Yv5O5/J3Y+vWLufbJ2ot
HllGuF8Dkth5lTIVW7s4Jq5SQmTU9fzSjggvdKp/P/z+pSAj5s4ZvAlBZSsupmblZ3INlJRIO7f5
/N+bpty7oqPDS2ICDxAWCpOpBakaZ1FOd1mkJy+xmFxkURPJ4Kqxb+no46ycEH/reOnRbP0Z7Uxb
J5E1H6CpkqcMU1XTeqeG+I0TeSNPLaUwh6JtQUgdA/tWkV4Km6VYS+PUeg5ktCOhdd4ZUW2slsV0
m3fyHGTGcRha/ynTBQKYOL7vcmQPo+O3V4Yot/Su2cCyqlKfEP2TuNQBE6x62CbDS07JzAXwwru2
0qX6uO7t1yaK9rlPFAZRa9UR0hi3UY2TKS54rbRr/8TuXlJteItZVL0aI8HhwVBsx6CuPhTz+BVH
dbGxksHZTu3EDC2HQODTZBeLPtgV2a/+SQyT3NtV8QuE9yaz2HgY0tDbEV6cbKo20fadh1HKxiu2
kk57InK9fXU0sPQwxwqqTpO+LTDCxvX4kE72t1bljlrCDw9I7POzxdR+HUR6vAnLlsr0Rn3y4CWk
FJ2Ldhb9CtSMUowHBzMEISjWuiSv2MQG0/R9T60ROTKdH23BizLkQXp8P/eKvw8Ebs25exFBss3b
MuZSF4AozWW4Nhn/CNVIkzu7NZ8sF5bFiekUMEScbQZE2IfQHwOSuFWkNadEPkACdU3+DxgNrJru
5ncDUVYnw4kfa3qUNqRBlQfb64d1YTJgz46dna28nDB2kzYstKw8tB5hsgHNgoywYphXsUForxVZ
m8otszfyfoFYwOsLSSsjYK7/rXGxoGIrf6pcvN9uq22s3vFvsWHKPf7Y/jyVMbVHeujs9RI+1ejg
shxKUco6hLzNs/Po6vvWl1zD4vDdDt2BNxyg+hYbarfaC7V924wAS29F4V5xbyQ2qR8UTO4COuwq
PjZvynwJ5SzRN4QPVZLqW956tgXA0h/zOtEeOYGbEd8izKhFDdJkNXeLVDwvomYr4jbdOHOvM65E
wT4i1WfP9QNZVEcThlnL5lzFXOXLZjqGCPD3zDiCle4bGXGoWbOmSqg5N97YnFkrX4WDJiuQw8vY
ZBcyJM0jc5OCAmDSR+YkMs9Ms7i6tR+RrJP7sbPrs5aKSxYZKV3VpK2IyYouIF+kgmRadJdmONpz
2Z7x2R91LRf31Mrpq7HnVM5Aw96aFI6y6F5luIuzOL9KQjSvop71o7QjTIc8lKc6clqicoyKknFc
0s/EGLvPZK7oyEv9tz5unIe4fuvH/Qh08pgQb0CWQG3s+7EkwcNKt14JTuLqBxmVnDDVvOnNpiAC
nKlObu8N6IpP04HxTUr703a6+jGpVB96njvfWq2vzTIMn9KJJGZTYqMJ48+k6/1dbTvFQYZyfJPo
kpJi9Nd5bmVHGqjap9TmBwv9cfD8sCWf2KYFz8jNGrVL8cTRAJQiyPSMEmYVTt+yU8td85N45RCl
RoAFdvbHUxynd1PPPKdsPFIgcFZgKu1QkKcFEjvXOFNOMmP84EgkE1nmGE+w/6KngGByxzfmLAgp
g+axs8yNUYXpA2sI4hqKxt86pdMcbAAMhR2El2UTjyb7LXR6I+hdaCzpPi+bFGh3MprVEOfj20Bj
za5OwmQfm1Rrhw7p+IOgio6MkksbcDm2MMkhyJOk8spIOxGeYGxohKk+QarupRm8C1scWIv3TK0Y
CpKO5avXedm1+DQmhrukC2PkVF65a6FzEKRkAtlWn+0JNU74Zqf0WdJMs9Rg97VYcZXSr0FFBYMj
LNbqcf4s/LQ8a6C1SYh0W7KgwUM5neKuxTRbNdXZEPjz4lBDQz5Y5lEi2iukrl+mlmVmmbk1cxPa
gBHZ2vwmWbeNQ/bQOZa8JL1/FzqYfY2uRGSWQzgLRC2uizZbVjXpaQDffsuJlvbmyUpjZtceHBUg
pv/otXLtZ+Fna7r+a0fz8CljOoJGtCRpgwKw3SuL/AJ3S1bcEJhse9cY7qK9rpXhLSQo48WOYkyb
2nCpDcUG5q1+a0LLPdZe8a43kX5Dx3Imtrc+mp1TvLjkehdjnUDI1OE2nsYKsIJey3E6yWQ/eEbw
XA/T8GzgTjea9Dc8lrwIO2wfWAFT5hv4BIUEAnghL0vMPkl9cQeIV60dTLRZHRSEJl2avtz4kJZT
s2LwyA5S+g0TDDYOdvaVNMczzqD8zk6b5MAcSCeJfQQ+K23o4UGznyMpb2Fh5V8+NUuIvxCkNOFT
Zc7Zuu/S8oPsXAgc1/5jQrM7hU+qjWkzi7f9fV14ySm3S/0CTKVdcqiWC3I8eRoacSdVfRmw1Ifb
I6ytZRSfyzB4k2DCBxg84D6W72DO9zEZkmFt5s+BNLoHUxDfnRew9MxDc1KHvjqBYzoTcMadriFu
gzU9klcMZFTn5qvm0SAbTwL4P7XJyHCQC4ykVT4NuQ5U77W/ifd9cStkOqSHzCxf22oHqW3twPUa
3QjuWr33nnK3ukRpvgW0sk9jCUg2NcSI2Ix0K0APZm9aaO4MUJ3b2Gsha4L2zaEG5LY8FEWtty3K
vjrYVQlmyFUzi8lT5bKarmVFi1OPzPKOir5fFpDWuuzEW17PVEZ19XAfU2l/r9tVuPOxAMLcdIiI
YJMT20P3P2rZKyu+K1YlSlniLj3Ax5D1jvDyAPtugnyEzh3BPDcXCYT0DPK5sWs9SvAMHI3ixSXc
dm5ta4c1LdmZtN9dnC4+I3CuHh2bk6kQ5cYQhKMZfgYpMgFOFoCqB0+P/D3eRmMjsvLFmDNOvjm/
r3GmbC3LZ4z19BcnjutDGNLwNuglWoaJQvq0Q4xI2OS2VGnhf6sGYtpITmlBUzDjVPWV58I5LxuB
eXwd4wsEcvHxLksNGKGsnxD76w9uV6YHLSZHuAozh24T1qEIIGJm7aNnPUwJ3EEjHxK1qfNVLSwU
SG7tbCSs6kYnFGzQ0g+9QNo4TXq/daaZ7jFmK0DdVMDD5yVobrpwZeZJQWhDp2/JqqMkfqyMG72+
2Rq3nzz0AthwGsSwb6fR3TYgqRh4Cu9EloC3I0PnqXNc7wyk7Z3/i73z2nIbybLoF6EH3swjQQOa
9KlMqV6wJGUJ3nt8/eyIrBJV2W76vV+wANCTIBBx7zn7ePjdt126NqS+Yp5fs666JEq5PnXpM2ix
fBtpiXsYi6l9RhrCRL7rdV/pO3LRkJmYS7xu62kGqZwj1rDdrgAJEZ+8Wqhgyq9dSKblMgqU0boM
d1PCHzNUPxkEiN+EGdKrrNGVo6JFj8uqOLczxJ7npef/nmAUe59Xj9DlfDrS1KjRwPXtb14zrl9m
mzmoFRrpXm4iELnY1YpGnBLBRq3K+KTPmnlXG2ANTG0lZdCqPxtdb9xP09s0acP92kVYGSrUQAMl
2BvmkoASnQo7FZmvp9xrtoDGA8Cp4WtqzuM+m1T1qCfDPX80Ovm6Om7DAb2o3YbOgbRSh7S+WnDo
19M0NqTRjqKBnRAWOMsFsdDl0JAkF8XVJkbOE6C3PdmZrt4WU9Jv26l8KfQJ43npGl/sZg2K1bAf
GhvjQFUdK5IF38woQlc8pPPj5DQXRgdeMCUqclvyBz7RDvRuEyEnd432ZLWMrV3TMx9LEEp1S00v
M+JTQTmqTcONE6ZoIY16OACoo8evE+vVREx5EhK60wlGRxSPR42CyskZxo1h6t4juumUDNTYDOQm
Yq9x62DNvSfJ6zLXJZq1EQhi5vJfMRT1BjVztaNSavvjkqs3lTqqN/mkc0ZPuSRqRtQ9zcOXQtGT
R93puqeKITJhgV9KW1U/JTZfRaSUf6zJfcrotkAkjIPTK8gnMV2BlvVuKKOMX9aFEhdwRIRNRMmV
cwvMMao4ZQDo2mNGHWghRstvFEafCPSZn5KmmyijZxgAbATLw1S0dxaxg+Rgr4a/dqP1yXQRay6V
3X/mI9EYS9Lq69C7n9ooekj4qxO7slJfVPv7YcV+QpuFaXsf2ivBB7P7Tbhk9dRBoR1H+TFX0Typ
JeIdqnHhs9mhndZj++TE+XxrqJjN4qQTzoEqP2KyheJItugp2+eGOV3SfCy3bj+EX3srRRtf25/H
1CI9q7ffJofKrzYQZ1zpCLCaXFUeKSFDxlnL7AvCxdeI5uS5XHmKidn40e6RJ1SeEj1w/kRun2Hj
y5EbUaOkVZA3c/wkF4TMYr9ZPecEF6jZro63bqfaSS5ykQw0OJrY+CoruDE6S02Jom09DL/rnCKP
TXRPMKAWZMo8BCn1V/rpo7sLbdrMhqLsKjptyKtJI3OSJkXNrhUHlFjNpgkLmrojPJQG4Q4TPBCB
bu/0BzVVqD+ZinWw6X0FFmVfP2tp4zWxxxSIzmTgfsOD5j30FLj8LneLA+2AbscpzfAJGjPOsCEs
UR5uzEn/L3Hh/5Xb4NgG7uH/+TMb4e9yG3x0qu3Xt+rX4Ib3x/zJW1BBJ5gEQXmWgVWWjNsrb0Fk
OvBnJ4HBou9HcsOVt6DBW6A0wCNVTxjbf+Et2H/Dmqh7rk0DzHAIhvhPeAu8jQ+GRxfsnoPb0aGC
anHC/JCSohKwpIbKShBgGyN8jDiJTx1YbOvn2vu+egZinS4J4p5Jrst7/d1tc4hrjulyQ64Vz3J9
PrkpF5WGZkF3o2kfTd495VHmBZCGH+LR6ZnigCrOJJ65I1HCx6WW+HInHvfyJBc1cnqMEPJObYlM
U/jfy5O8Vy4ef73rL093vc/1ZrkGYRhM4jB9ASCA7uvny3x41UkqyK43y7UP93l/Z53igILzYDRd
71Nq3avKrGmn5D1Ql3Y8dGHZksEwtSeVGFEIhFSR0RKJvXLh2N1ftjMyA99vWUEHasxPjvLR8s45
luiT9izXr3e8Ptn1nu93Fy/7ywv8o5s/7ItK8iO7zL4RhorBVuvj9ZnkmuEhIlQb4r6FCG02smb1
r6K09Kc8Te7TKQvSS6aR9q5ZGwzii1avIzJXfP/XX/HDjyo3S/n7u5G+CkYxAVR2zVWpNQXXXRx0
RLPGm2p2kh2yCI5aeRBWBdnMrVar73eU++RD3h8nD2mMHQbQX+1WHqeL3CdvLhi8NkZMcVC8SD7h
aByS3t788li5qk/mvT04015uXQ9+ufn+pOINGjE5dcqtFJ4AoLL5S1EzfReiJJM2Hof8aynkNksE
8XZTdDYKQLGQohq5aQr5AgXnCjQfKhoKe3ELr5bVngZpFTXU8+Oi3IKDpGomckzkYugQSan8+uDD
hiRwXFyf4sbk5z3ULDzoZaseUAZVp1CkddAPh8h/3TbainKeXX7RZ3R9ciFx+XJNcu61HNWf3IRk
97outYuhk2/OjbgWeqUZzJaQY6JkYekm8YiIzwmk/kyKOyKnx+n2y6qRwFJEN8SIv9lmVc6tUkdV
yFUprgJkNR6t4h7Ao0VVSr2RH6yU6S1yFZI8qsGcUEMfVT5mS93RC/KnARilqR2kJgDz3fXtk/Pk
bPWG0pQtjt1afB39yAErN+XCFDfINYxzN27H9MMSyp0evC2NxdWkvaiK74iKGFO/paPdzreABrA5
yTX5auqgLMFsOn6qtXA5BJwjxT5Ex2AB9zY5SbExh3k6RUnDKiZBvGwZhsY80x2iGhoHlnStbBbm
LkCQxVtiSkAQRJxyhFZ44H35puRvYiotufCdHshd8he6/lbhno4afz4yCAiDyYuXuisj8ChiE9xp
c1rSSvHbsDKRPGIWTUIweeKQE+Iub27I7TFX9AXVeJBSL3mbXDOZqOpmLmyfCJAUmfoj1rxZhLRI
3VITK91OM4Y3F2Vovuljh/9JpjQceGJVbpdr+qSJOHJrRHerjEZJqoxYDTG5neQaU7SEgym6SAmO
TJFAnkoOzzWPIkLZuQG1xWO96LOU1C1CVyfXrpvu6tXgp+MfctcwRF/ccbZ3cTVwSDhk8Z7cvIB7
Fa03g4ZYV+6Ko14/JHYV0Gx9rc2c8/3PD+sy8eXD/tyeia1hRqXU2+snfP+YRtxx1HVkvNe9ph8p
GkEMIw3u56eUm/Lz1mbdnEySHma3DQ80YxdfNcfEv0ZtOFLe9C5ykqEYVVPDJZ70IBVZH8MMbGbQ
02z3y/Eqj44q6zwAA4sQ1oqL//s/WBzAnnCGx4Z2uO4yzeKWkaq111uFM7CQJV4X0Qr727ESgo3E
S1ZuM+0bdbyXMslJSKcwjhG/JKWTKjwTHMJs078T8+Ix3eHi5oo//AycUF30mUrTjHtmdAk6W8Pb
1npfbx1xzNtCZFc4pLGkBX2Sti7nk9wXlstvTtWnVC0RlckFfB+i3ytUmlNcwFNYrZ5BOVfHGafz
Sa454MSJTsra+dg6TxiY8biVru1XzYqeuChmDgchzvTEYpwpN3vqXOwiVeP6LcV28gB/3zabHjC4
h0wgjrStTRX2jwO8FT+kXKyLy85mAUSiNx6k/NUBtq07iM4NkcnSKyoBJXT0vb5KuOL9RXl23exb
W9thdR92rpYgxqfWIhdRpL0iDoW/UfFnV2UWllg4Qot/3Sc3q7UkVEOuyjvKm6+bcp+RRjFuOPss
t0yu0NSDxFO/r8q9vzzP+6qrTUI1tgTY2JV92zUXGRkB6JKpYTdbR7V7qHR73A50sbamlhlbrNYR
8xzUZ1NZZFTyOc5yMZTs5ZBJKzlrmGJnJ1fl7ZxU7vDVEkCci2RQ4UWYhAGhlTkiclXulAusLgwi
xUJBfsEAUxxu18fIzfHBGFBjXx8p98pNyMh88kxfR2zsds3QRGwn4kmuzxSHeK31xAIQwwAFZ6q4
uZLjGblKNYiLsdgJwRLBsFhkMtnkuv0Pb0b48uc95YMQzfKPuT6nfPh18/3mD6+WXh9jeWl16If6
/R3Ix/3yLt/v+P4cjohMiEJXh0PARb+axUWvE4J/uR3q5riNwp7wHLFPLoafa3JzdblkyjvLtetj
5eawNvEptzZyw4wcLqxyVcU7zjRYPJViisutXH3fe32e60txRVT9iBg0X94qX+/68nLteudfnvH6
XB/e4oeHXO83J5wp3CTQxZ9VE39buVh/rn3YxCoGbhwaPwpb7qyLC1ojRhvXhWnh5g2t5U3uUoEO
UbARQ7PrXT5syhv+6T6M0+jqh0zdyPsZcrzw4bneX+Uf3j7AKvMbuzH/eMc/P6h87/JT4L3lJCVX
3z+VuI+8uTXSP2+53l3ex9Ii6zg2gVdPBpU/LOzyQWIhv7wJNw5JTNpEzFtmP9V12RGRMoxb9L2M
I4txvKGJ7ew7MUqzxEDIkUM+uX1dvO9sSy3cABfTuTCJceH1dkM88v0p5ZPIbXnz+065rS4IB7US
Ur0LJDfGKYuRXqW0M1FZ7/Ol2qiKBbO6TSC1EAKOIL9FpNnUjgMTWgEmLC975CxMT3CHt87SdMEI
Hhz/bKtyvuK/RGUf7bEcS8qYQD3GZe27pEdtFpphu3DwzJO3qpgrxVrcFKjtxJqZjM6BqT5IOKTe
nRg/eXJUlVKhA/6ut/5CVqjqK2dN59RfyCEeWuHmRP4HQ65EXL8jsZA78QAp/qh35oYi5qMeY4rP
ESfjeo/dE0qg5TAizDjNYjFgajom1AuRUfWnVMxa5Foxdsc0ZcyAQVrFtsRicsL11LWGtosq65tJ
XvNpFPOg60LusxkhbA0N+fpEYBqdWkQqVWcoXCjW2M8VXG9ak35eW/IFCnk5dsWVWC46XP0Ul1/p
z/Ox5DdhiXGV/GLkmlzIG3KRTdmPYQlHDE/N+0LP46Bb3X0oz40yVjJdRflhEqfm91W5Vy2TWyj0
3l5mVUK59Bg0J3zeiPbVxztr4mwtHyZvkWvEW9YGPwbRngD3fy5okP+6KW+Q+5JGo23tzdaW2uAf
OZl2apb8vjRE5L7rDXJtFl+VN8PlQTH0x+8r166LURwD8jeX++Rmr4miz3X7fW0dHmKaHvvsfbYg
nlDeIB8sH5dEzm1vm9p+lZ4/cWFlbFjirRAWQHmdlZfIWE72OrGjkeYjeZu8a5yUJh2VxcMSJq6m
8k65kRySBPXZyFSVtJuwC+ZlGE90IscTbEKXwZFGJnQGzmDLBCOG2+RUNP7q4SIXtPp8px/cwFFn
XNyRsFfIxVCIxCsUY9tRHer3E3hDdf+PE5k8HdFbnXc1HUyEyu5yyo1mSyN1OhliioZRB+/fz81h
NeMCHd+fN8s1eR95b7lZh2oeyBLkf/G4/waPS8XU+pfV2uDr9DVJfq3V/vGQP4u1FlG6qq1ZBOwa
DpXSP8m4tvo33eRQNTXXtBzVoIj7R8Surv9NNzQHACl4R9MG3vSTjKu5f/NUz3JV3VBlNO9/RMbV
jL8SZE3PpU4Mks7WbUi7HIQf0Liq7eVrakX6k1oD1MyXfAhoBy+btNRusiRTXnNYDZt6Ks9aP5if
3JXUL91rFwaQ+IURcbwgg9eA1pfYPhNmPOqKSwbg1hbzrnJWVQQcGDvaA8KN0KdbQThX3x+nwSjw
MllgI1ylvBhZ95zU7l7tKR8RInhaMvxSaphPW8UmL8hT6p2DB2s3aJEShMDpd9HUBYs2278hzqIF
Ay3Tzz3+oK7LdZ4WTr1ZyskJMGITqTN26z1XOzJ87ApZZ0zfK3OHhyYCj0UzCtfLRNpY36XuDUED
u7WzPzVlvNW97qmp5sC0wxrpWG/h9rN28xAFKyLiwIscomacTT0b1VkjlX3PsYTvjhLGLiSBbxs6
YKpiczLvunH63rVML5faPLQpPcSC5I7DpNjfemt5ZRbf3k6R84DEvr7D3OmSFFvtJlwVD4vVI2NF
osHszONi2SfW41SnBGc4PQy28EdT0220M6/Yz0itAH3m9S4ZkCyDacymrAt0b1h2qtaVwZwCERun
AcZmdFPM4YhBvNlquW2eIIP8qKopgzqvfFYS9b6r9PWxsHABDFkXPZXI+XoHn0PcmLhb2kgDd5Wb
x7RUf0x8xnMSq98xAti3ADLjbTinNaEUfR806/rcMC3x6z4mCahymntsOv8OEysCqX9hLMoD2bZp
OtDawNCoiZbIr/zVYjUppYed/VTSGsvUcAgsZlW7eM4XBrlgzSwNpSWvG4Mk+k21kGPVlOiJqkhP
VqxD6iQgBK665mztqTpM2Yg2oeRC2K2jcd9sKtuLnrWKuDOm0nR46/EhyVAEruh6d/k87HWtTA7T
oN3m5PwdawQXntIXBBTOfjQ1zsHFVrHRGifZGkq9XkaPRIwUZJHSdbeojQ4xsvudDVOJOWz+3amz
r864dq/I07keOS+MSa3HuIZJtk6/Mb7C3NtxqHqI34bOqAAfLo+dSf3WGKDPE1qgP7c5Mv/SADFJ
/9J7+qUldf9Or/yVPa2LTtJfv3GTLhMnIQK/VdO0PjZ5atcmgk2tyycHOeM2Xnpk6fGym8bYuDGi
wvdC67WM4ugO+n8GFBoo6D1Xzt96VVG2WYKYv1mMaFMP7XdrKNsNV1oI1FBYLwsKSya9N3h8033q
YvvPxYL6MzWoaKGzU0/aKWV2Q+Fw8JUhNe61tCJiBo1zMn9D8ARprh7JV1PcIM2T+yZmWqKCdsaa
X0CqDDcT0L5Pel1pZ76l8qLoxsEltOkEEMY3oma+JyvwBSsOYRZNmZzsmuICwRKwJRJklqtTf5mI
yMjzujwUw6ocTPfSwRfDl9syQvdmiJtu/QWlgXuP4v/k2W4RqKvxVtrDZWp1LXA4uS1GlxzwNjZ+
U6YVMObpYobG1ipUZ9ebguNmVJvBnet9nMIWMGhS+2ZUeSjHC39A+LJN4sqg/BybZA5qR65Dt7m6
Cn+aRZmttw6xPh2LxPG1sbL3bY26vUu9z8xOvldrcsliI7zU5iehL36yzPEIklvFbp1GfmRk5EzG
j72ruP4KztFXphRB4hCpQeENBwaF264v20updu02zRVsKgyks3TFbmGjHCrXu8GccBbiNt5SYdcR
yycToY9uFiRJB6U0dgqO5uWsYhj2kYmI1MImaPLMvB2irdMu0xnPIleSkb/0OtbLucHEC7yPORi1
EHeKhqOJwS70BMotB/vSOAqKHSNL8AKDDFkt03py3SFgaLUAp0ZXPFrFgT/6W4+KhO7DSLdcJ84z
dLPvZdx1QZG3AEbULRkd6g3Hle9alIUQ8cFHbLdxqtbngZOJTsTRzTQt5X7REKI1UbRvujW7m3E4
UfIjZQEIWhlahzmx1t2wWDXxZojQ5MIp603dMCZe+GSbqMzILyqscuNZeF3ycNmuE9mhehLtVWz2
e62mj+DqWQD4c+stVndQQkaw5aTPQaoano9JKzsZneVPegQZboX0vKwOl6csusQTV0fdre+Rtn8f
2nh6HxZ+n/83+r36B6cBus1/OQ1YKp1kJh4qsagGkzzd+wC31aORBMfRQUGRtxbucM3e6GUDitOB
rAAZ9bh6ZvuQNS5JR5O7bZ3BgzYGBcNJjvxZII9k3oLgB6QFVCjMW+X4Ajei9jUu78cxmt/WSAVs
V6CD5WQxzJfOwlln0e0oFfugtLW1K2qmhUpPvlxsgCh368/w99E/rzMGO4sjWYlEchpe9YsX5cnO
dg7xHfJKZ6dHrc9Prl2qBK9uBWJiV+iasjON8neb7NdzHA0u2iPQNVUdjuAJAA20ern4UXlp4rnZ
Q92YN0ieeP45STH964QL+Z4efpuFP7YQRo+2A0lXzTkZl8xtc0e/Ibyw3IFUwhBkWMul5uU3Vq9A
UeKPdTFq6BC9in8qHaj3VnZuHnrFwdI098W+N7IUtqJinZtFfRmL+LexTr7ZhGwc9DEiEsQWunrc
1GNEPpm1WOfOmfy4t9d96TXuzjEtAWQpp1PbAc+oyVha+QOfbU/XRSbZuE8QqsNv7s2bqTRIsVoK
lYzWhXGZlUXnJOLn7Wdiq22sMpwACGNr+UX1ZArIPMhueozExKWBlauiCaRjlL0xx7cPzfKYKOQn
mJhrfdVQukc9VYdL3tjPBh4KsyouWuke6CUUl2F1IkRCLIJ5HH7864uXLQ7KX4nM6EY13XVUFyOS
hZz0A619arROidY2fOzC2dt6IPfOoV1757XXu0A19Ze6LQJFWefH0SKX11tuTGuvYZf2jWRtvqqh
ATMwz2jE5IyCdWot4CEA2GT6fMGQ3FNQeFSWLj3NwNxg0rsPQEyXL26JStn11PixBtvqJ56aHMwe
8mjTFTvL1Ue/toDLeG47EipYzDcN7KCN4bTrfk3m/KJHg7ehjhAeeBvfbNq6597K1t3crbu+M27G
+aEMHfcyh3bn2+XgbJTeVB+tEDsCkEqa2q36gpkBZRI6o8lYyfw10Zda047Uof4+JaN6WwnHoGN1
ZGEMyv5ff/HmR2UIX7wp5jaajf7EQaHy12FaiViy1eLIecztFTxuqs23Tc3Z87M5rOE9Qn+YUias
WaKT9lMPgAMEedUlw6WmcUMin5I+EnVQxhYIOipi+yXJoMNl9YsaqmQmNhG9RHP0bpW+piVNUEDl
atYtrWdFkCPP6ESzY1hFqD45ZYCz7JwADRhzAtxl53wxsmdNte7yzP3Sllga1jGO6emG5QUqFk1l
tXvqo7Dbrmoe7RklHzEkhKd//R0h6P37o9N0TEfTdJ3cA/Pjl4SuLmlXcxKWb40rJibiu0R76FZq
WS3Z8wde87NNd40e1Tyc1GGdma6ko9+MmnksRk51imeVhwz/I2PfefKXsGBYa0JoqZ0a4Xbmads+
hc0YeeuN6pUD7sOCPIqSEFn8QOMp69HWNymQNdUMqu4SF4R5OjW+gRpf+qST+wVwct/bhUfuufNt
iQuL0sayPjvQBtrZ8I5YqM9wkJLLOBaYsyG+t2q67mtGjFvdLeYtePjlNidDl2zmUT1jt9kr6sIM
x6sIvO1L91KogEE7TEfHpSSm081u0whokoLGMiiT11EZ2ksygH8fMqwxthGRtBCbzyqwQN/IVuTH
XW1sGEhwIjlFEe2pNCmYX+lEg8XjNB30eW8qUPebToOFXqfupm+sz/bE33JirrMjltYi8iQ2QSV2
UTAVtral3Amv+ahrdGyJNVIChUHTPazFZKdADULenBc3U4sbL8ZR0FU2mZr58Jis6l7pIQk0fWPf
UmByYPrg4/Gs5PNAL/SCgRE7TPZNn+f+q4tTPemxnJDn4QYFY8KJofg9mShvEPWXuQC7vOBLLAsY
DdrQmgd5BTLj8t7lBHWp1OaW/v0dfBn3rm0UTJO4T3emvl3JYr41renYqIp9qjwNlFWlnXLRBlMS
ob5UTnVsH9WyjV5g91obe0kWXEDxqbWllEl9LXqk4RO2/ww8P3AlZWHWCd4MfzK54WPZ7TH5l+fU
de77+lOhF+ld0zDL0fEV6nAgcDVw5omKAwmWxhnP4aZoxuE8mXAmgVD97miDsyVRK9rX2AdILSmy
ZwNcUaLEICiiak9KcgKcik2X0BXErN+NqqiO6Fm/I8DwmPbqWEVcmFVuxtdu5vqF0VK+maf+yaA1
so8XALJOjxtumSMVJbPqvosb/+nAiJPZx3+xZ5hMRzXXsmTB5sOM1C0J3umysXnEuEdKNQ6bbW0N
zqmjonLLRelxtTn1W21p3jmZ8qTHIcDEpqt3+TQ3hyVsYl9LbUYUzO5mw8JylhJDk4T3SlE+gHAp
n61kY+v9+qDqaRwkpHlQbIhJlHE700cNjsF5VMtDpdfPPbS1g9px3ZbnWYA3mLvzbjpCm+GXiIbp
zs0I9XHHRzU3vOcIDgk0ZReye0ignZa2+5ACCm3j1t3hgiBFc3TnAyNcdUt1BkxKpeX7bsIx5yh2
GGDnjMk9AxHjKaBz8snZt1i0z8rqurdhUxFHCXZmU9sNKKUsKu+swTgrC6aCxhOm3zIavjg1ug+E
eM+21oy7PIJK38xQr8v6YYR5SUGmij8Za9MEmXDq5cqcPhfhk426HV/gqtyAbcqPYBny45B4xO+E
nN1QND8ga1NvQk8lNk+F0R9CV5jIR7xjpPja2YSrAs3MLnbDOH+MTWgBi4paYHC+F1VUPkaDapMa
gnfRgRy1qaug9IwJnSzDmQi9D5Ubz9nWI/ZPiyHTI4xsv6eGgJURoFRiceVKyuFoZEzoZm1lNE8n
dJ/n46FksAdCpghv9QboED5+C5Bp2h/cGKpXDw/lFr89dY1JeUnGatyVYY2katE4x9kD0wwGHVUF
9LPUn1U1bs5WNYJGDAEShwBEdgORVTjLALkVk41fxov2IYEPFJPtlkOnafqdCwktyD2o7tjJX+M0
wnExqwbQpA6SU6QBWsk95rAdLNUUnAPfw9bqsu+TlWtPyL6zg1UZAm1cdnc2JW4hjPD7qSm+C2dB
3QOTJflyiyhRv0QAFI+gnwnz8cJzSPjmbQJyo0IV9CnXrG8UbLSbRmz1jYfpYn1smtygbWvrzzk+
012kmebeTl6KTtHvOrUD4RIbCJdaSI9uh8kkVAuXn9DLHl3doXZfMf02sx9hO32zG9d+SF90A6Zo
3E3rfg4ghFUPifIGN4MklLZ1z3GOMRiCpEFeM7FgtMfcT+YK6pgqIuaPNMeKNjHv4jLwoghMbSxw
yRBRbahPKmgbrr8z6AVUW0XynC967fdzie3dKj/VUTUcBtGxqtVnTJMMeSojQQ5UBE17069RdVkj
y90TH/WmGal7XgqdfBohxIOwvY+0OLlVsaM9TFF/RIhj7yNTKTm91stLFnLYMTiK43793MwLB0+G
lL2wQIMtnMUvBQEFgVl+qWdo/qbtOAHu2Qs94uremat1o4xzfl+b7RPafcRaXqMQQeHlN+vQjBsv
pDw5JjNjMqVbTtGQvpYJqUMuYygfbG9xKEpQPWU0xhtL14Acak7jT9OIZ9CqqTmAPVZt/TaOam87
Y8REBhPjtXRy+2CO8BT6RNsnUe8+ByVjo0dGK0fcNSTimPGnNOyVXR0Fedq3AXKWlDIYiFq7XhgG
Mn9Cz2OGQQFwFBeDCHNPNUjD9Z64jWqn9l28zcuYIOiiDe9ni8IpALuc2Iqx32LlDHEVFi1fVEJK
tjZBJe8SnbPONG77ZnpC95kTtbDMB2Nc0N+JZGgxbF4s+MZ1e2Ty/rSGS4YTySNyTVn02wQflbcc
6iH9jkck36u5q14QAGKiHl3MBeTjVlVHttESXpSpWW+nMUPrUwMkGU2TwayquVABjS9O6QRa131B
tqMHarHMR09jkJCRiuBniTMRPtT8tlIs3qlGAdHWnR7pIXh8ad49f5b2lKrDdEtYaEetyfiRNxF0
n1lbXs2lvItaMgjQCnFOM7P2MWttzGovmteVn11q51tCFTDRxEMX2Izd36+U/+0s/bvOEiN8pj//
3AdwfCNN9y+NpfdH/NlY0hD0k5YFIgpFv00n6dpb0hw6SIZmmdRmXNF0+qOzZOIOoD6uEqnoeKan
a9fOkqnhAYCkxVEhBiw0pP4TDwC9qI/jH/EUKu+LHhM9LjDKf53qZVrYDJYT2rfako5BVlb+xFXz
OOggHjc1qbf0sgX6TC7qpB/3dhQ/2kIEmWtJp+/kqlykuHopXHYopCnDneRiFfLKWSzkZkU9AkFd
Hu/xS8EzpdV7kgvk4O1Jag9+2aeUxYGc1HOZCS237DEnP7vNaMXYSUAGmS0EffmaUNvWqVAJydWw
0Quf0xmnzup1JVlkEyttsWuiNj87lgtMPb4PTW/egQS5nb2JAn4MCJH+G8k5UnkhRRg0FKZ97xY3
cYclc56BbXoFFs5+ULcD5q1N7TnHbsm+eVxvOW3Rj49tE/32FJM9A55+3+jdvWKxq+3L4WQqDrGs
UVM/LhE1HCz46AVT99OweEdHtykyqNXR0KleZx0Wekag9WlePXQzcrVrO1Z1oRExtJkCvdIG8n0q
QhMk1xLQLMew3zck4gJBZKEhpDqoU4JttquCBFVCJHCUIroai/ypicIkmHXGYzUBPxqTy/5rmmTn
mAkYJ2OHOioSl3Cqj1HE/M505qMZmU9FkSDIpnkiNQyyc69NBixCCogbQ8gcrotI6Duvm4tQUGzL
KX0gOA4hgZCGyoUqFD9yDZLPH/t0V7cDZqAbT2gV5TuXC0dsyn3KSjVzLkyCyWnAbOT76dOUkPXs
oNMvfQIKoBFKg8eF5IfUbx6MC2QZxkmwu60nB6jqWwv5YiY5ntDjfanuGfOjTtS2I8PiPVgJH0J+
7bvLV9ErU54avdwMwyNrFNk9WIEvY7kBjtTZ+0W968kVmbp9aFPSO2dieLQpP2c/tC2pIq/VTYw7
wdqRvNtljHu2Fcy6br0z5iezfqvgQ2dBKwjQtGuWZVPjve9PMSnZfnOmSNCBSSs2uq8Fy3hcv6mf
IIgzdCR2KXmE7OFw5Uc+jgnFOcOyoJOmcpXAPdxuqY475iUqt0RHmuXO/j0lWXlDRJ6ON83kGrlh
5Fs+lU94T+0X4qeAovG1wT+1Mh+j6TCT44MD4gCtjPiRXewFDWgOzNXuZpo3iNHb6Lb2vtVvNAz4
+u7G5+SBIRdF5mjXX/onGLF8E842IjB7OJiIvLwd/SMS7TCG40x/qIHvESjn11/mjbP7mh3TTX1W
bgs4S+am/jJUOxotREaX4wYov07/2/TVHSYgRFzmCcrEPB6WBHC5DxBo+X2woex8T7E2eRte086O
VeOv38kVyPpHdDx8u72+4WGI8NSvIrwF8nm+627nGLeHP1Nm1U/kJg2PwsB/r38yXgvyU8GRI+FN
N2Qidw+GukGbWj/BDT2OLUiRHdSkLNrb/DcfazeAL1GLRK8NvXYCovMn+1JSFXgtvzmfyhdvl9+l
pHhPO2c4e+0XD7VusFS+wq84QPg5MMpjkg37oiOzinJw9sk9JDc5Su/7hXiUflt6W/fZuCif7djn
w3DYEs33+/wMeD462yeI6kd3JeIZiOR21Lf5GzQ1mJBpeEi/k/ijGhsovcWNbnCmCMyX7DxBm0MV
/pBVT+OleZnvdbK+gvYzyrMJLU69GS9ufcuPOvyw8xP5VITOACbngLIgt68+OvfGOVPXQyYd/dae
d8lRtXeVgOMl/BI+nlwENAgMtF3/YNLp++GdoBx0G53ZwM7xs5P9w/seP1Nx+N18M07W1+TNe+C8
A4XJforIImK4uinWT+RhzONGnyhBnOv7zsBk6Wuv4ZaEa6BrdDgBrjGRvisDJoh3BDLVXA7sDRij
7qv+tah2VR64HA8F5Ytd/AYWc6IYv30bbwYUxzfgze1X8xKTBFjsxxugNzu92HY7eHhOvgk/E4YE
wPNmEoL6TXPG5vzcMCE4J7RTqNd6wf/RdV67rWtbkP0iAszhlVnJSlawXginzShmiqS+vod8Gn2f
Grg48PW2ZYlcXGvOqppV5r/y6c9n8emVvaf01075YO+IcGIF4WDi+e4WxkFLPL5o12K2kD8ZB8ee
hUeKI5eXm0g8eXrtByaPSpj99HGgO8i587A6kHzBNe8+n++ZL31VvxZbKPb94az748Tfpzlxsut8
0tbxK5jJHgNUiIvRx00Eey/tlH48qfX9inAge7w9Mv+5qHdkD0hEB0cB9zLp3Ch6Yy68fo+wNQ/K
Pix2wnfTvO7vKMCAM2rllO9T4vIHyXzi70zr4Rxhrti6OETMo4uptcnnQA7Z2gw1CNMK6x8IspKD
jn0HNOs9Y1G2bix4MVianVhYEDJlYeM9JGZhHnn6nsd7f99kX0nmWN/xoY+WGlbpbCDKL2QbjZSd
YKM9XavHCW+OXAqsI7lBk+DzMhFxdPgNCGtDuHUzbgaTT+PXfkvH/hptCN815l2OL2XsxudRDO7V
WdNzJspDwoiIq6zuQS+dASlFcd9NW0P8lwx8fBcrxpe++u4xAa/jEox5ZRYyNK+gtdhP1zolj8Xh
YxvH5zF63OTuFyNBm6e3YVTY8GFqHq/QBwtdQW3rTC0VngrEhbYMVyQ2CwMCDRqdRACscPCUs7gz
SHduyeOCoPqeYXltV/8YvF4Q/jr5EWJUANLcFgNqs2XyHc+OZL9Dju3j4pqrG/mN8LWUvLPNuHCi
a4uVLS4ErFkSH7ErrxCcxN8P7CsKJ78vMFRLB7/k0t5DwFC5wld8h0WSkHpSv3mMAW8PL1bggfS+
kKrNy4hqy5uVhkXvNoTB2KDci6ki3MMRXLXbG/lkS/Uq/7CWyjI76Ks5VN+U7XMbncwlK/puYyd/
Nf4Es3YuPW3Rqa+8BSKj2m4rpG4i+aXyBpjoFpknReEjfSvlo2y5qrakVY4OZAS9V77mKr7F8bCQ
Sj+tvTI9p7igTutR3WBPMa9KL/fPjP9wB7UfKfkmXSmSwwn7HOgHzErJY2FQIAVxxIrgma50cH3C
5lYRhqxffYzxDv6FuCpj3aNh2htiltdInhlzfAZj9v6s/EHbSA+UvK5ZbPTI4efl2ouLfQkIMjBT
gEzerg9sRKfXS432fZu0tkl1a4PD/1Y4i5yEndoEku5AVtIxcpcifEt/03wvZw5fJpNdzgGgSi2v
wE7HxtNIxIReVTFi8ZrGy5SVlZ+NMZRlXO7h1+30W73UG+sD991yz3fnNohWyQo7PZNKwzEvTe3y
lg5EiDzteT0F5pd6qVxxXRxmGOrXdtr/E/Djf4utBeIERgPcR4C9baB45a3fC8Fj//TinSAth0W3
HVfKRxPu8WYuf9sbjilPz9zWvMbTS1aY2QHKYPbvZuMGN+irGKbRe0t6JaEbK65RU9qzyISVnR4f
ldNFrky5atErLEqTfIYzEp8edbEzyLAj+DjZbSB+WR/iZegu2PG2p0fuPvbYIpCIdpxX1Eq8i4Ca
ndREvHpQxRXLgshnJ9urq2I/X8ZLe+L688fSYVXvBeY63zg4HpPnVIvufXzXS5sVi+Fd7feT88Sj
aWmcpdPzN5k8JQ3v5eZ5ape0AWONlg4Lci/+Hnb1J1Y4HUcryC9rCIs4kj5tIw+Tw7CIj8K7QaYU
b146if0FYYN2lrATmqi2HZoIXbyYzyMheJjAPD4l+plzwYvVkBJh+ziMCfBdoDlKA7bpQ0HnuR89
7DW4L9MuD3Z4Oypv2b5XAVN90h6LcCCcdIDCP6S6N5BF8rC7u4+Wvtd95ZN0QtQp0qfXNdvqh3Ma
+TLgu3KGakqC6ufpCUFPOPfiYTlydKKrarb9Sfy647B9Nf1U9PPSJ+7SIPKh2+BeGT39+0h1u3sc
2kMrb6TUeRyUKrDyBb4Noz3g1rhqdhgBDpiIHfNvPnyjeCPiLjyeeWKgvZfNDp61n7yOaGB+33iT
RVIEl9D83faJ+J9CXfdqKSwPJDMUWDAVnini6WJnt5kIpbd8G114RwOM1JMx8nj7qALQtYykRELN
/mmU58jIibBS9/mIl/TRqJEChMNPA6Y+Xl/OcIoLpQXkxTTadly8nKwJ5FyPTwU2pVeoORMTQRTa
ftWlLTOX2pCZS2V8ze4Ni6ySMNN//cdISuwNhYzWsr1FCkplwE5yUwaEy39f/X3v7z+x+tIxiy+3
ehNr2AKgclUjElT6KHOJ7yPd8W+4+n/T039fjRIjI39f3f8CQf4mrgu1y4K8eKwI9ktF7++fJw0f
4vD/+9tqXZPZrGMh0WuhkZlOkwvXBtdaD7d0xdbI1kR7R585vP6gbDKjkCpcaivtgrs0L0ucYUL1
Obt/U+FW2XDs/zcg/hrOmgvGb+UdhAfqzr66IG35TeUVs3q4pxyfHdujk8ZguoHWBneYroebGvZA
YCN/lSe5fHUp46+5KFctRi2LByOwtV1+6ZJtIm+wM/j8N5FOQrXFD+LVIwbn1tD9XYYIyaaZ3DxE
Rq8cAWsdPeBFVf2NuGAbo5SjflQ2s+RXGY6dvoYzPa7Ehnf/LS/zTvB6alELJSy1vldfmDCP1ji/
bYYP+YMG6bni079lrgAi6/Shblv7OXEHX/0gcPD2itYZPfKa8RMCRL2bHvVYXdqPS5O5+ke8FHfS
TT/2X8Lsxr9w6Vxo9QN70dGXc5d7j59CoZHKYsu/j59sR5NaFwfty3S1PaOGRCHmyUF7w4N/+ir9
ckHhATdSr/s1JAeGL90/QXYwegnnXyxjbhl134exV5k/tEtMYN6yH4piOr0RY+eP7re6NbEjdE7W
o7sPpBUXr/mluERJ/xGDfSD9IVLs3B4fGKNxINVuxe66Vr5kzr99F3BHeurhzd0b4VjcxOd21709
7+bMLkNt3y+xxhpt5W2WgIo8dLkK6lyYyR/8pNH2MHOobvssnBDx2nh9Nr1rVR4KLn6Jl4JdcLtr
5NeR05PwKuPBVWPU4WAvjqfEmlVJ6nD5lSWvnupxISxLHLnUgvc9ORP7WLqO3jEacPKFvniKdr6J
/Hb2cMRfKmELv05XH/RfOPmoP7xqg1/O7OBxuLI6x/oqJVs49gnxyk4e8o2DcGgY+9uoNeIPzvcD
/bOyAkeRVhIbyzHbxhieSY72dCv8EXEh/ugggQ7i6LBWcCRXf+qwuLQRHT41lc1PYC1YcJCfmLOW
XHUZr1QvRixCDCE1fHNAJYaXO8vIhIBHMIoIMlDwJVQca4OHEyGe4XDKtlrlGpdmKa0g/4ptdUuO
OTGveBj+oE7ck5JjZE58Yho1RnTANfceXwDOqDyTy4yXz05PPfmHICS0FzDudPh8DrgthLjRkbjg
EBPE0W4Cy6+3EYDQh6za+QnR631D9zK8isAwvam1b9EI5OzBlS8oC+lAcb6vcVWP3Zccm1Q/QG7N
iSAGwbagF0LSSPmi7/xptnX1AO7/OjiJaaB7kPbD4ETHKvGyTxypyJY2/02qgwOt1i6gNi1yAlmO
th7UixdYRi7jwPy4p9GhNH+IARgBeXln8R/2OY81fSTxv+PtSfDfZ0ISD2Qs50THmwj0hpBa1jo9
pz98al/30Lg7COyfgJWZb8hehNK6eNcuPv7zi3qbAjNNFDHhhNmvSFwbBq1E8ALv28ql/MDzISYl
ldl9EeNcb/qSaldaoaF44S2d091eq+hm/oIiIBg8sjByIrNi56XXTWjFQQWEK8239sUiSa44pU6k
pN+Up6t9dfP+XrwlmU9ka3Ydftniko+6cXUCbzCqHVaPXfcG4WII7uNSM/hNzNsb7wtwYqHvR4zC
BD/bjTcUBkAZeuyAY83ahUF7wUD674m/BUHcN6KJBy4alnxcBY7vGLcBx/zXgX8VPqlS9xuKOVSv
90AA9okZk93gzeUabvcVMTDAUt8og30/E8IQZFujRzFnPy/3m3WYNQxOvXHAJM4pin2Rv0fsTJe4
cpLcebRBPG666QWzsIXq2dsUcfYCDsXrSPCZh9CcJrPhU+1X4wDoAE5A3muzfl4eu2r5CKPjDCkE
e2M/98BazDZ43N32BxO3yo2Vo6FxcG6eSqiY/n1mtH1ppT47tOJ2J9mjewFJC5vOnk/3vZSwsdXj
GdSLkyjSdolFqUBIs91+GR4TT/RVK+XCs0t43bypt/qOxFvL1hOM9p1y3VEsMGexVHwFgYf9erl9
Wh+4j824mE+vnQIfvSN3nkdOuAybv3C/VxgXKdp2/cWp0c1BhhBQQcVB9nm+qk75ZtwZN4SLFhP2
rvg7qSGRQQP2e1+D5uYK7r7hjD0a2dIgoak/GXZFGWHt0EfxGLJ3gSNWwu/f9ebGqJ64f7AJmB+u
KCJHDLDU0lb02VFQb7Ft1CQnnRiARzkKb7xMqvBeOa3sSTSfSFqbmRzrAAjL/OWoRfGbzoFQXPVs
xQnFLsrCSscN6Y05dOf7eJB/e27zkcdN15376AGJg91l5D7IfqS5MnnXEuifKxk2igNGPREEs9kn
b9UCKWqCOyoBqTCAn0xb1TABV9TN9+t8Gzc8aWzYIljXwKuik9wU2Qn1WUHMx6JdKG49Qx+ynKoF
HSrXSlBOVAuj4T1DnlrBibJAFQ4IeayDQn/Le+d6q8duDHku9GqNC169Um7a5BmlWzAx81wQa5Cb
QTP55n07sBp/Uo/22NeQB8ekdHi69K7PHnFYs8a55yHHFEeXHeT4+szsLI0H1slyhM6H6ffuofZV
UKeorxseMeJKUJCxy5n871kKdJUc2/CyJdkLDil2Knm7WIfqhJrbnQqc4vfFvmeD6TjWxg3HRtt4
KX1yhOrQt97Yfu3R088wwAk1lLwqLJ/nbvyVuqOF48+D7vINT8PSBhQkZO3xU+27eFEFmZ9qO26K
clFP8T4+qT8a5f/bY/XogTYnu2PYwY5Dayu9sF9X+s52MQIi51Et7nnAM6pywNZ2FYCLRLotnrDu
nxCPsyQu4y+1VwNlCznkIEuwDmrstFvpa354AJPPr4lLQTm37981BkPOpNuN7jN2o33HRvKCo3O6
RTIVa9cfD91JX94/84Po6bemcvXEp7lHJQOgP4wL3BD88Z/VkifgSD5mn75SLoTpG7VIF+Bc/Mn2
q7IsTxyST9UXj1zYaHg9u90vtThjST1dHIkC9Ub45EgnBsVRl+aGSBrJjv/pxAK2/tM89eh0M0Tq
Inbs4Hex4UTLHCCMb6kvYBW/N4u0nX/3N3p+QmJh3Kj25MFta7cZ3PE0evH5zhNAgTdy8Pn3MpQ0
546ExNb/JezAFgOn9iuUwAMHBse0SlteTmv5H7suCjjsN4RtvGKV9cfyR0WSYpetO7ES7Ho973vD
i34TXiBxGBKuwYGy5RPyY/xV3HmZ7ZpDHLJav3mTUeN3/RqwtK633GScSRYqpVug5RuZtv1mnps3
1ZtWZED5CBa7p63ILE9AneEfx7KFI9+7fKL00lY5TcmyWEtb7bmbZ4d/JbPZpTg/sEe1SihLfgFB
VrmT9iozImkVm+sEX4LU7yVHrNa0do8v64uHE+vjx4XFIv/Ivcv1s4n/PUfLcsvT252my5y5PFAu
l+/nVrw/1+2xO7EpZuAn4Dekt3hU2Av14/llXdD6zCdS2e83ziVN3WLHmszfHDSU/9FauUUN0e8r
85vqREB1WjIotkgOd8qHd21fA+gcc5m3bBcst7X8jptEcSE585cwtWpZbPPNtBevWmtXiwKBw7pc
qQZO+XAnNjJKZOR9C99iy4vaszbxjtjrJJw8dVuRF0dXgxjGVzyenXXqKaHllztrNYXYZl6xZFm3
bEk0S28zKUvc6y2QOERF4r8SuQjfo5DyqC4S3Km/mGR4HNkju9e+YRdfeEvOj5DyPWY47YU5m43d
0Y2x81FN1l7bBKxwZozTtRZYwUuN9S6m+EK7IvIZ01VMMmV9E4R3cKppNaMk83IrQNpTofM54kZb
rkwF82K8L+1ccYwHkgtX3jLVHiK3m5VTzcZKCOQLbVgOlMhyWJBopzm1N35Ly3bZ38b3R+droytf
J0d3uelUzIPso3oot3R9FKYHDBGlm+bpCyJPl/kKQmBBY2GcXqMOm+KNDFu8IMD5njwjDBV/iCCt
bPpxiFCLtSN84jx+nf6JfDxGrDfNVej94bs/R7JtjWGBLbQzlOQD2trZXIlfAFfaw1MvwrKVguQw
ncfW03of6KL6yaiQeFeg+ToNmUgGEDFhfoY7JsG9AE0dN9yrdeAQL67tDhqPEc7Jkde96KgDcMpN
SxzCbjmhj/NzrXhMpx2bawyiBAVFMW7MDL0jJ3b6g5rfHnyidDFe05EZId8ig4mlAza/Bkn/Dpni
BxE6cNuayGYMB+DNJpXKJKIQiJxthGFJW/jpHeOfcob0YDjyHgcaFJsUpjvluSGvqmNZOPHgNOap
G4K680luTGiDCxSQIXPixswB7TJkFY45jqB2UbqobEAUv0mQc+Irw5ui6jxBpuXX9U9b7Lzs6SDN
bhJRaRAvQdtJizdvC6bHX6BUtTO/xzbkh+kLCnLqCi/fsGsXdDv0ez+zr/JQwy3umjdUMYypebKP
5xYPD6UyB0m8IR/Rx930rH316+yBj7cbf4pAye1r+83/VbN9/9d/mGQhxS5cnx50y26VbOBY43/K
exZY792SuSUa/vmm/pvQ3qbOM31xoxwhSYj2iyeNkaxDJOyetP0MiWFTEi1bcfd8vvGKybCcrlG5
mlA96TxMNpt1NjAdtDRzvCaQ9q9V4J4nMwt28XAk8jxmO32dWSfpi9jU0sRsOoC0VGKSNF18rAUz
eHZXJPLNE9LNgSZq7Qm/2xj3NuoIOFHTmQYH3WlzUCnK0R7D0V0V5uQn9x771eR2BC+CzRDG8klx
HL3p6L5RuS4YYfcw1IPBgvrmAfguP9CeleTTJMvS2msaPlNnLWyPEm4HJgWMnX0npf06stw8vH9i
/hC3diG62M+2xRaCY7QApWE/QxqXxkOmarxljLjZ4ia+yexjVPee3MFwcfeogHPmNV3id3kHT9O+
73G5Bv+U7YS52bXsDZtkm5E3+ljg/syBSJIvSEzAlv3Gx6Uyzq5Uy/d6XU5wRBUG/Lb1aZxI8yvP
+U9M/gjc4Tp3LM/8AAkw7JnN6AbMdN9P6/gN+rR/R6JvGq7FxMg7PTyEovXRIjIDMMkuDepHQKiK
T+AJv+O3+cEhJ2vu60B6hBbFxu3J2BPRSvQNOrpyatvxTf29Y3fsTAvju9LthhARf5YXUbQmpkIP
tKvisiZKTliepNyH659mPy29vnVLwqK4L+zV3HzK3ne3aQmKsOHLDOxQ7P6bA1Rxsp/5VJke4m7K
tGqDR5J4Jp1uK7AdyTBTmGVkzWgTh5sJtqHgmoIMz36yrjEwOaU+cQ2mLUoYyq7MMkxuRe00u/pU
VaGBcl4F2fakDMyOqIWFlO3m8Ux6alRRO7NRUGzwVvyBMGB7DnTgHRdakLWuet1m3pQLzRZCoCPW
ApVd7T5O4LJz6tYUTEdjh/mFtpVxU7DVs+K3fnchtK8WmGdwHidZclpSCIhNAzTOgaVIpaUWO8bn
5xFB7aDcUsSXvEFoCKis0AQnv3vEm2Wakwp4e/LW9EWcEK/rjQhSkpv+pnvdMudKZU57xWmmzk7N
672mn1PhRE7E/5RwVoPHvIMwhzAaB183XCBLyg0V0lddQ54+zyAXHjTWdYCmPEk7YXHfNu/FgUPd
auEMBDcLlB8II1yf0tZWFhAOqcNefBTVbbYct3qP6NcpfqOLeJnpfSm8F81HGWRL5P8eqI7yCdjd
38D/8VYSnEFy5FV7K73IExb9KT3ycVQ3kjxYDmWRLIjXBHLjcyebeDttykBGFQyo9GLoUpzdOYZq
iq/2nUdzemeRseHJja8dlStTH8IWd0hpYTGZLK8f1YcIhHHWAWP6YGTCovTJLhYzx+hd6O76t1RW
LbEirzRo5jedmmtPuXMPuzkkLrXo4Vz8OfI0tpfRNXK/ypeZuWC0UordxFgMdZAY3qAGzwkuw0dF
hp2enrP6yYh/8Q8M9JqDU2AKkF8K0g56Y/UgAGrDwYKrAdQXV4/RrNfl1VxcSXMDPtpWPtrf9Hj/
mpjq/IUQ3vPyrJjXT2GFQ9QCW52TXrpV+9sSvERu5mgb6+xUq7Z5MMmyY5QXvTbMEtBWY0MBPjI2
JVt45+7wGTv6D8qwC7kjrrHRt8iEHHFlHuAOp9YzfrTMc4kpEFscpwGUbJzm9NXjc/7OJZ5BO/sH
z7Ho39rJ7gmbJX9iPMfDm6R4CkVa7pX7+MqoaQWya2yMgGCyI8kHPH6qFpB6Qhge5cYdzg6BumTP
X+mFpiK6B23iooToIE+8YYmNNi8uf5mrOnaSfX0i6Sn1hQW7g+grGSnQa6vyn2PYEEzv8Rg0LipW
+V3dxb/SgeGEjig+p3eQRZyKXwH0lrDYzJUv/L2Hz2cHs9pgaBsqJyhFQn6Owod+mD7iLCTaTQsY
1/omNjz9GVxOCoC4kxAvCP0I4BZPxhywZXRHQmiZxrzERzYFnYQUznfVq5kR38Zv5mYM4Rlq3bFe
Mw1O46c7KRi/810P+SbsBhKCUd2dlA8Vkic9FoQbncwvFNca4M9qeIc8eTav69kGJHXM77xGv2/3
4pe6yrcWn7V1OgjOPz3KdH7e2oC8NqjWDqABXPQIyazZWuShfpOvJLcckxvLLj6KgM2OuYXyqWf3
vv78pK3OQRjCKcipwX6N0e5PDaCQk/CHeI/pUWXDO2an5xFtQElVyw5e2YwVCA8HuXfzZfE71vof
uTEXa10EzHOzcaJdgBs93iMXWhniFt2UV/zOR+x1993qVSFPHLwIAWwkJCcAy1X/dt+SXeRyS7Nb
zYO1Sv32UO+thbZjvnY3BeqXAmE42shCVjiA7kzL66/phUc3WaZuuS/eRhd2cZ5WInO3ZJQywG3P
e1dalAEDWbLP8NBshOjwgFkA5g9McaGT50MMl/72eNP5tNC3Py/INuZWw1I+3WSF2dXMdaZdT+zy
pIbFQY+9tfaPBHGeLz1UK7C6Bff5BywmiT2hCwbNRt6B0I3li/AG1AES0Vg+94q80LeUmHnzbi3F
1Z3tk6OnWbMu8eU9ValrfOpffG+QbAWrdoeFIn1kyGmo7C/tRnYlKraUisht5N1IwiBMzWzj4zXg
ggAsOttqHCh0to0D7DwmryUivrd7dJ8CAjs66jto+SfVe628PyiSnp4kByQaWZotfjdrXgmxLPkt
4uC05/Goo3zhQShfTLC5UldR4mqfw/v9PVuxPl/ZxAzkgGwjxDwSOrPM34cFKir9j+WnazzIa4IM
xwWVes3Wx1vkxKRBTELzAoXd5E65kT7AdX8nqqp1fC7XL4lY7JrTLZoX1rb5TBY8Wk/w1CuaEHib
mjgZu1gLHPfI57zawiLRa9DDndtrRws+umrhsm9P1wZ2F3RqGZ9RdAhrfQ8qwOR2dOOke8/zpblH
WLZH5rrvP5qLiO+3fS/8+pMdW2A8zXkoLB9lywnCSaMvUQ2pDTI0gHCHQlNqNnHjzHuqbGOHb+mE
vp7yuN3P791R242rNijyBSFsBpXtuQ3YYLZMEAori8zlhf4mIiDhZAb+eH4LaRC7iGJWpGqy8wk+
mkdgFqremcxUM5gDy2UnuLaGO53huttzdrZONKXEvKQcNqeYNojyy2MucXktog2WMgZ1LYgx37Vs
6hOo3vkfU2/WNXunYei5kXFQ0DR5za59y6g5aGsaJ+o8clpmCKKf/pNONX0E2Zt1i47YU7Iliu2i
v7uJGJItSj0ZjauyfsvEUP/Wv3OZyFY74SKuDYNoqxAaPb3SUw1XdYYO8XSIK3FrUOzenXw3/oh9
WB2zsHxTeDAJU/0Udpx0d2V7jz8aNCwKi0ulnxpDcV73Y2iVh7TYY7oTJXggIE9yHr8N/N+FGoJw
BMqMChiLYWK/P8XfE5awETCHw+PDTl3grlaFY+2RBTblwdBeCI/imORoaoDTJNSyIausrUCX4V0B
r+CaYhsQTN5Uqz5wihuvNVNW8X22FvJfyIf4uEteHYxfabkgmhtB9krTnWR6NdTMmav314b8FF4V
TXz3mHC0ktcBHB/nsP+dApkQXbt6vLgF7b275EhU4zCp1mbkaKAf5MQpYVVssKJARsXOx9RNhYjP
oGlzpO95maxrsIznq4R9pW/afex0jZdwVuHGsmdSjyJ36rfGwoQ2fYSKggx1zTkNLe3HbDjMmc4H
QqWVadkggtCX8uBTkfCG78VVipCM4iMkUIhi6V25EocKZAS1Ndlh4K6yl29rPD+EFcPgfXVI8618
39zrEFdviQlTeiDhLIyL8bEr56UJ2wUHWUFMLKfHRim+Zn2pmojFzrMJXFOGlCXUZdRCFAnM5rSA
IZTslN2yZ6Y+eyW345mh1VtbQhAhqmPwdcaiydUZhwI8vKoHa4c8aejRxjIKxpgQg/Ukvdtl7UvV
Z6wuGH7VJjQcZzbmVF88TvrXY6e8iP3h/xnX/+//YkOB+OUuCf9pAf7+ITHjFzrSoofD6Z6gG6zv
mfAZA01O/rOUnyNdZXrK2JEsaC2wtPHuA8BY1vEk1AKgHFbOPQl2I/kyr6+MGkX9OEvaomnXpqDS
K/596+8f5SdOHCR2oPN7/Zj0LPlnYmGH/37NalXfbBor6F/G7vdMxuNiSn+k8aW1//ven3V787I2
/fvPn8H831f/+4e/n/vvV0x1wJNaSB+9+1Cht/5+CG9W5f/60//9aI/dISFLcr58aEW7jR+LCYed
TsW+iZDwUOHNSjqxRO3YVX4U98ErCErO+t6ZRn12dZKRT/kwb9p43k8R5ogxI5HEoCnaVi/TLR6n
n5ZyPyiq8EmOT++rhari+2cPaT4vUiHzWp7XIdpO5aRgHCPhyV5cI4FpcCMrJrIoSyePCRJ89h35
yRlGkxUIglVCNRbIYme8bRgdlWhpTIM2eUAnWijZm5Dm1/ujGhePlPqUiROOPp1zk4wriKtumMI7
ofVFOn6SGCuv1AhZFJPas6l63BXcqbhGmvjwO8Z0WYNAo+Pu3svSimgN2A1DYxYNLt5U/NqAn8w7
12znG1MhnV08KTiGB5lUEZI0IaYwKlIoyxR9p4baosNtwJsHZI3dyEGY4zE2j+K0IJvw+sjkZYU6
9TVIwrgrHFpdY0WPiQgO/D4XpHQ0hkmRfDcIL60G848UkddTzRDTYTka6/Jvh1kqDB8K/w67wyd8
eU3WlSM/jZ/srn2WFnhGkWKaWmFRoxkoEyYT7UsLfMPQm4OZPy2GIkkudiZseIJYm8T4jSUd6/ae
ILZDEDiXP+ZUZt7Ywb2lB/zT+g61WPugDcjm2H1Ziboa4/GOkFgFHl/ntH2Uh4i8cTdL5L0kcnD8
OZgYSVUG5Z20O7Er7stO+5rmUCuF5VNgD5yrLHW55F6Ho7stpcXTS+/DNSJ0Z1Hf/4kZyoeoRbBu
TMXIgKOGt+i6eTD0kEpgDm2fZm8ZuelD/9privKT5CWCld6yukGkUJmIFp49HXlu3BKD4Bs50r+s
5LmZ5QJQiqA1tRQ1n/liaD4+UayCbcqJPr3dtQZVSxWF2stpqOBRWxjK4FWPiYHQ+YmaO7HAg+EU
Fb06N6xETxolcMhmwUQU4siczSwzi3/tmLQrXA62zyeYiElSu5OVPB/RmIjoNJhUFQtqV+PGFlj/
U+/xD5FmQGsFZxshWpAFLNkeDE1uhMf6iQuk8VR4SjKqATXrPgSTs+AVSdH0EEStqguePOhsBnLx
qTV3oK42uxqpTCFHmpNn1EcxpyV4CCW48gNWlbC9XZxxtGWKdRzUGNiPjHS3ZSvL6ru2lej+5XEX
sZBcct+BUmPTxZsDdW6B+rv8Nwr5sMbbDDMEWXGt1yiomGKMj6cRDq2UNFkUT0H0rHLSssmullV0
hsyfT30hBowgaxyo1aOo/FnTVzoX4PEyG70PLLMHWdF2jI1cyKDuqn+22XpIKVTuHVVfWecMuX6m
3bSUGOZGiGgChKhxqGomjiDQEGk+/twL8qpygmITJqCxlC0kYgryAIetwUnb/BnIg1r63Ss1eUKp
GhMFP363TzWlAc4v7fN5VvPdVENN9XCIUz4jfh5YwcnLi08AxKogPlNLcO/5LO4Nole3lUwLk0/f
oiF+TBP3mhnZ2RPm3EOW/dVV9PZ4FsncWnIFTRXIUVDPuEdwVv9JgGYIl4xMy/FeosHV2sN0F9QP
4k1tWYGrxClOJlHML1RhOVJEyJPOgdOZxHY80lsxEB7HEN1KwWcWVSQ+S9oDgnSKGUuIUImkc7O3
pFf+Z1asKgWamEh7NFSSIrqPpmoJBpy3cj97sm7Ebm4yph+1ypF569cUMZghk8D4hmHM5A/PlvEb
I9mWUiy/ifJwbeXhVLU8J8Oz8voJh2EZ310arS55u9c0oBqk/VMTbVXMAdvp5oyxrnld9jdZiA5C
FMNTNEK+RIvYYKyY4NbnYnQ7GtY6YouszKuYA1NGdwJvdSYUpGzuw24aydwrTtb0GlfQhxsBohEz
/ZTDo/5FfODv3OtWgOUJIXMiGPzdS3RDdvGTpXSU74nL+Ju0HSqk5pZEcJ2p0i8NI5CWTA7xMx72
ad0lnpVYZ7USC5BmcAoeM5RyHd6SqvnEdzx+Kf2cLma+B8Z5LDN9UZjkL6I3xAytdDiNzuJwmMfu
3FUYqGFlGRnJ/2HvPJYjV7Js+y89bn8GLQY9Ca0YJJM6J7AkMxNaCwfw9W85WFXMd99tK+t5DwgL
hCIiAsL9nL3XZqeKYAGZExnBiWmzn2TPMVhdgpxt/QT+DM0xlBPaOGg8dJ/KiNdxKALj7HZ+z2C6
oPExOKJHAq2tW30S6zkKgx1Is9s0YDTq2uTJ+8187PWo2jptdg+4eAKUQnnUg5JhEW2jRTPChlmS
/5JPAUL7jBqjO9m7PG0xiPAmIzOcPtmA4bstQnZ5N2mHzaTK1C0DcSvmNyWYFJbdgHZFVPrKaSgu
VzORe2Ki9mUEGk2Izn7JNIoGuXeZOzFvrRr1RCnbDuXSfKhIKwfqrjLmw4yQe4aQfo61Lwmp8ld2
0K+GAN95wCwsFXFMB40pDMITiWQh9KgamhNcNLe5N/VKbCNbo0k4MrFPLKoercPcb+AKu3JpPEWu
Tw6KkdHDFGixUY7U00A8u9NW+7BAwuc69nUiVQk8t4/Lf1309Pdj11obnPp3UYNRJoVZsAldOznE
NNr1MYOPhUAez/SL7lFdJpg933YU1EqirJgkiic/az3iYHOanNKm/GHlD0aRPIs6POgjJ+SQtFzq
8ExGtMLYEA+dkQmQ4FviYpI3LtxC23jOretkNjYX8uogSANBwJ7i2OoIoW9oulae/+J4tnydeu8j
yPKHERTINe+H9izDoznSDzCcWJ5tA5oDUAzEMDlVqMb3Ln6R/7ADrOeDRhe/JG468tyTOfdPirPD
zsqwhtFdJaFS4gJtFaw4CTR3nTP2QsdFGBcYUtoQ1mue08iCTLZO3ICJb0wNy9SyDDWa/tNM7eey
qXV4yRoonYn0RUSfA/OXjT102abSrX2RIl2I2m+z6x5jBxZpjKjB0Ou9VxOUnId4fszQ+W62smb2
1W2zeKSIBQmjssmrbWYMYzQPqtzY+UIXtz3bv+nssLkSmXsNRPRGVGN0cCTVmM2U5Na91WmHELLz
KjdgTdXusB0a9D9aS2fb0rL9OLbJMYjnk9XKuzor431hRgQNUr3SI1T8ZVJjQ4p7zIpqCiSabBsx
FmgHLtOxfw2lPh3dnupLk5SbVBBmrVU06TMiQwvrxhF5snZC2qu2g5FR03/bsvvwtI6nhXfIoKcz
4zu+sOqJiAnvWF+AhlgPs+Hgu9VXFUSkMzkYDKOfoyS2djjA4dDqpyqmmWMF7LXEKl9kZNNMIb9Z
d9EKuUZzjG2q9GNr1Mxz7qowx3A7YSWFXeF6kNa9iqj7eXbRXcmb0ecqIen9tLWjr/0JNaTsn03T
TI5Zlt8hRBiNBsMlgvpa56eOu9EEY9psC9y+q8Gt3ePk1meLyPBvhK5vQiNaA2RH22dazs6qu+8u
MP5L7oOx9Jmu+Ha1H8bvhX1jVPGlxSq8Fa5HC2iCoRi7L5FuP3TZCPCSbeVrSlAT5kHKADJ9nELv
nRhf+2BOpr9ri+6bTpzSJbc4lRVT+man4lfa8YXa1El9sO2RXb01kF0Y07WvuRHT19DKaxzUcI6Y
cEuO3E3ukLbcdXwLsS2YlBBpWZsPWq5tQGPdQq2YVvqe5E9t55XD2u8YOdXFfJF29NOVeYDL8T1I
qewE6WRvGYztiq6arqarX/NIWCDZUCnsLL1CclxRVOuZ9XLy9+t7zaej0sVlu6+Usjep+6Pv1mId
mui/MGza80ARI2Ts2eIQqe3p2RpzzIpe3GE+bvWtb9fnWsu3Zeu9gf2B7JJBn9OpHZVFilKopfg2
gWFtsBY8ajTNZNy+5WPSriNTopuUqbu3EeanZ5I4mUIbw9khmYC6lIHJpMi5NaGdIyy52bgx+jTb
bLZxjFSjiS1OMB/aPCdE3RZ80vuuxgMtsZRF+hRuHRtzqBxILnCmMNkFAVO92UwfgsgBkdHTq+XX
KNe9nW5BebZbPadjxCyaer4H5pRpx9EUzh0oEepd7S7VppNANzGSnk1ZkrhVZqlImHPgsAjUmMgf
OZL9b211aTJwT72quKEV5OBB41QB0ozk0SyNfRQ0tJWnqLunpvAkMiLDrVwczIAfUOgNNZCx/572
BbA1iyxOGYl122mXYKJbq9k5KkjKjRNiadu5d5gNnXT7Xmo0xJLpOQn7wxJz5kbQkfIQwK/NwW54
20S+2Lqw1lGgI6v1lV+2fcbcPZ6BKserW6sofPA9MzRUq0cRa0d70xnvh0Fn5t0wmCHGl1Jo7V1N
h9prKMKbOVCDZZ2dk3Epgpz2hv0833hQIYPJf/eavqEalZx1MZDdbtzwweeVB7R0JWSLh32or66W
fE/NFJwjbORNn3PyKwtUgm76DXpWvR3MDmnJxPerqd8d7Ona1IOzEfjZi+aAr4pEd0465VPMBzqQ
U6bIXmKfAaKVo0bfZfSpTfNTWgBp1oSWZzejqvO1lbg20Xs/2qdm6tIzBCv2Ds+irdOEuHyQtHpM
K8LJpGk947aVpnuMkm8lnCc6G90H+YG/zYbiAEnkKBLoq4/k1Wsu3v5C8u1WFGd2UK4SDi8a3qJk
cuHUuLamaYQjQ8XBTxsTnS56RKd2JMHE7q7ybalKGXi8DURxsRH0WwcSFzYkozj2KjKDmMmC2ba1
liZqci2ovH2PxqVR6JvScjBVNb8nTr22H02XvM/AbQLgQcSI+kj6drCxgkBeiXI/DMN8M2tGei48
dH/jXJ39vms3VROgHQzirZ0E93BZKI3OxplYREljixOTlbfPTubSgtM2jnyZSTsms8B+HiwTMdfQ
uis2ylnxe0YHS0Cghi5HPxBkjln0GKU6tNMThGyZi51p42uYns3MwYqqzeM6qVBWQfRchez1ci61
3VgAj2QW/II0o9Ia42OuH+B+6lt11nf5QTGYrtv4asQx3mAzvieIfl8ZKAyrqT60abapdRE8aA0O
EeCs9GS3mZ69ZI65G+aj2eKtEGZ8Zlh4T8VkRmwh94Vm/OZE+TMC9bV2C2Z3RS91joB8E7SWWDWd
SXvNyNZ24ZVbJ/aZ0Hr+YwF0d5047KguzULJHP7W4GSDOcv9mOMYTQjC9x5M1M5w5BsOqo4fsQE+
bfNhIxTVdVWMO1En9DlEF91PzrsXfsPiUFGTgvzX+1vyzr5rHc0UqbpH06srmblkTvvd0JjWVbs2
sF6DEm8pFqyT1qHzyProR6dRFEpgBiRlAjZUMqxKaFK2df3KIUeBKdDxi2jWW2P2cqWbCE81pzCQ
uWvvpiMf5oaeRudc06ZECtB6yPkIu89k+jNy4+JuRqpvlLTKSjWPtZnC6YzhKhleCCDaeZISyJjp
l2COvQe7oSEiaV5NFL9CM9avsAA3pY2Nqh2QaqbVWDzMpvbuVXr0ztzmpx1wSOvOY+HbVDXN9ifX
t7fcofZidyGjrNuy7psDuR32GI67sI7fLNCAWMR7yQU1tjDzgi3f95waLjkKl6nAt98ZcMnyem+H
DGJcWA2NKXdcumhNWLCeZeatC314D4wE7hxK8TJgdDIFTYDrejhEVqaTVMfprZj0H1ngPxHph38l
W05WNJ+C8Qo89c3TW7mfnby91KPl0e8SZKXFWokgp/4xSGuvphnrsgHYPDnWfPZ9cFYJ45Zybord
oAc3nOiSMzhkaxVWBcUNT3+sSPuBvz0KpJ6Y4uz+lYtXfJ+SX7O2Pf/Bc0N/G8wAHNu6ffKKYuNM
tbUZyxpbamk+WB3nv0K3mk0WVnuX7Mo9GlWjwv4EvS7nOkeNZ+TcV4xaA3UEzlfeWKemLJyDi/LA
zNx+HwgGoR5OTjMoOAvlGn4ERklaXOKTZ6o3EG3Nt2xBKwUvL8IKknniH0zGFqewtD7iXPi3cVLd
zRqmTuLGx52fM9ubPRwvecFA3nK2TmIDutZ2w0QipOUX3dV8lwhPck78a2aEJEsz2Mvdlq5D8EKo
3NabTUT6A/2MKPnRQP6/8yhHM2uYVs7gPvuI73KsfnherAmooPhNluFeOp7DzE3cun3zM6Twti0b
tBKyMue9jxJjrijW1wHDblW1L7W83IWuSXQOYKqDDKarN47mKnDpkdrBxECOBE88KiiKA4EGYTI4
Y+jUryAZGkhZR7F2+/4tDMVzUrr2JnOYJUdV8WpMc34w7PQcBCDRJ4n90OyVyLLrNjncaq6anEhL
nWKz2d41wgPFEJIS7oaRvWu/96KH+gwpzJglpg6ngVfQ9oC+SKTcDDpeHq2Y240NhXnVzZQjRq5w
64SAn0NiQH+vDb5VMWofDth/s83tN1+gsfKS6nvijD+0TlyNxrlwrb2T/LLPVUBUkmbCLixaFCst
x2CeWbukeB2ZFR+CBo6MQM1QXFKJkT9B+p5LTv4dtiwuJOOK+QjXZ6f+yMKCAemSmQN4l+C4v70Z
Tc09fF4MVSp4Z/TtMrldnh7W5L/SqFaTiEFOGyb+xenzSeqZX6t57cBEWNY/by4v/9vHv14+Dw2y
569116PDKPe6kL/5lxEeif8nd3ZZFSo3sFHxXV+ry63lvuXRZfXv7vu7pwTQZqrhQ2+C7ZRiFfaB
Jp+CtOLTTOojft5c7l3WZ3PkIQHvcmf45QPzk39kvrJ3kVf8tS5mlV+8rC8hsPho4lc3n+1DOoOn
FVprrC1Kmacs7WbSdUV3tIJ8lVWTdwhGE1qOR/c0H2r7FGmRfZqjwNvAxkeyola7ev7HA6l6iutY
dB6Eefh6wfK0ZVVQFNo7Mjovd8W2ZZ1GAw4u0ofUwr8Mt2d53vLIsijzhn/OpPNbEpsYt50CQxd5
BfZpebgDw30sjY/JIg95nfgD7laQypsYitiZgQOULUUrcmua+dCqQfJWdH+tpHvoEho0QzM1awfA
5GlZGGOHICIqmxl944xCBOoMqMmfo0BrUXg21c9Ej88pF3CroWMWtS3tQiGgy0bGYUkeXLILlyDG
ZXVZkOKLdLt3m+bQhDCh9QF7w/LIEBb6vA2q4lcmqcp/ve4zr3DqHVKNscX9EatYhUKRR8Rw5uPE
+6//9/lflrf9fM7y0NjRSdElYPmvNydf7B/BjcuzlweWJ3++7r99+OsdKi9p937fHr+e+8f/LGPv
EKfNmfScYQ0zi9OflwNSIKhxE4X+g7QQLho6Pjt36i4ppWdwUtAzBq+gGSZiSpc/UkuvD24dKERy
dHTTqTiCCW4uopd0lVL6+F14GKJhmxBjI0J0K3UJygvEyibwxY+h0X47BFqdBoLmVk3GUL9h5MKM
02aWDalAOA41MXqWRsDM0y/MEQIMDCLyhPYBvQ9os9Tbu4bCm//IAKy8ppJTml8DptU1bRt2abAh
hK3GrESzfigahJ/wJ9fWCNSgheFR5L+GMBbbpkIDxVgAnDjAaEp0G+zyqIuc8pG0CGpFEWQQHSXF
QJVsw6Cbfjd4TPSPVnisR/3BcItbhrftesw0hAhxcsi4BB8GR29WHWxs8nMN5ggxcioPP1fZ32V6
ycUsDvrrqNNY6ulg6iZtul6pwbPQPw3lCC01xbSVCLTE9lzNHFpAcVy0ynA/JoSSXiWau5LeYpDc
RsGcrfPZR0Kjdz/tMPW2c1K7G8OHWR3JHvlpgBgdZnnoYQDRXP+FDBAYGla8AZCNg6hH0QPA2ZnF
j74HpNoU7bvm7tIs62g02nT00/SuJRIFTUCFhjrCrxugBjVorp0t+7trmz+MtMc821JMsyb9YDto
x6MSYUB5O6TIDd2sfsFlkK98D85J04Xhqvaok+ppbHMJhGU/kL6DPLEcj7XL3CGkBwuRvDm7Ulzp
EzRD91hrjIt1ZqZdAcNkIrCXZvBVpvpFEnmFfqxPtp1X3ojOrHfSDm6FYb0XtarbsjnAN/GeZYZY
iaQHGVhgjEmD4rebxecskBjHw1rcRAU1NC5nMIViwXeSGdcQyoipDc26IWxnWyOBmarQWBep/qp1
5i8nFQcyb9YaL72hHMABE813uXAeBqcZ76g9GiGDtdRGAebYrn9w4dHUFEPIG9UmXFNpetQ9ZkGF
L85u8JBag30PLPe3beDij7OnkAEKjnoS/WgVDSRmb/xufokOItSZJsxGcrBSpet1ug+agWriJ8XW
q5nrdSUmPrPPtlXCWc3M9ZnmCmNWs6CljQS2LVxtQxvL2Jap+xEOTfRcUt4KAr/aRDLe1RJwW0Bd
dxfkZHOl8ZFi5pNRW8Gx5hsSvikodZb2k152lyz30cB5nEStXGKrs+zDYEbeoauCG5jBzcmyCs4j
ZU5aNwZzTFhjO7zVWfNdq9iCvEIEmwf3xPPctdHI1I/vexDbwWYoaPbTTz11xE0T4xMwWkp4Aig9
kGQXaiEy8MQOXqMYUfVcaDB1opxBJx7gLgpuyhkktcbxAT1CfDBdQ1GhHQsfg2/Yny0UdhJjT9uA
VOJ0vjMlNL5K5CGa2rx+zx3KBi2ExI3pAN+z0LfplPYQv6TtzoXY/5B3DSrDBKEM3y0C5i4SV8b0
APx0RLdTce7cOLxze67JIW0hyyLkZTT1717ia6hhCvSXRvo0WXG/b1Om4Xrk2gTrBB8dJbRet0Fi
GMi7xp7tqvvkLu4q8IGziXs26Dm6x2FAFjOt/IHKlB0imhpksLPn0dhWbicf+1LStpSPddtqaEuj
X4bZm+uaYsGus9H8jrqhM4bnTekSo3HplRNR+v66wTOdtXkH7yQxtmK4ZRONjdGSydb0lD6ssa33
KhCSNj5K2HEqz0UoO9B5qEkRchDeLuytTDBVQAPKU5TGDuDeo2ECFrJFdEt6BxkloyIh0L3bBYnX
HbtQuyXDJd3TrHrqyfumonEvW0JLDI/ax1Tp2Au10DpJr/9IIKWuIKL8HBOQhLKJCkZp2rPQ6pZv
vcGDZEPKrLvprNkexrbe3Q1JTwm/NCnwmK7CgBaYLerxYewM9OBWTLVYbGayfs4d4hpg0PmNEpmx
57rlQHpSNefbJs8v1ElvhbYI0GNrWyZOzbTDbfY9qH8AhnN6mhp+aH+GvB/GwGnIYaKMML65oM8h
Mo23KXX7k6xorORA/40xMTENl/5RG9M3ieDVHce3zKGZrjnJDXFT6KMnrBaOgYVJa8x1aCOFn4bp
0jdJdqrJC83vs0rnnFr4P4BxU8zvsPg6zXPqaTGamerBoalVzKCWa4crcy7cn446VB2DFk6aXxrJ
AUTNjtHePL4H5AlIbaqA5vDpExzvuoYl28uxINfRI6RgW0eq69dHdDl5jRABCihvl5+kA9yONjM2
KHXf8sDswcarXeuxbLvw7Ef2a5xBNkwaAi56RbCRaqHLFDNFWDxFIopOUU4G7mSNr5EAVNEW5nTS
Ge0hL2HRCDvc2jlyggQd1DmtC/1Y+/PGUNXDoDX24xJL7jI5qJlHem2p75cM8WVhKNzn1+rnJqoX
tEQin4rtcsfQGQznRrXlntQfRZoB+XGltvHwlqOLfMnH7lwVU7Fn+DhTcJrS7uQZHjdppJer0inM
je4LACSNvy9gIubNmxmi/dd9dJ7LkH5ZWB67gqEWy2okPCroTNg2VkeMbRp8D61+nD83ymxBl2+7
qb2P1B6eWlwPOpD5K3DwwMhU5vCStVwa8EuWW3+5j4wErpsOBqPGSChOqumTEBU1otDsUV+m9jXs
eyZ0hfotvxZLZmof2+Fao+O8tmqanYevAFqSp5izFNp+VIHEg1okro2UaVmPFZR1rqnG+Jl5cMRA
uPesUqoXMmvefBvIlzg6LsQiTy3mDCGv6OpsLTWpSFXAYk99heusKe2byC05QTiGcZr60jwttxpN
GKdKOkQoGpRiQ8WIrclSYyxmM+VgbdmG5ZbD/JZsFCRcUUzKTK2futbTT+jYh8ghNrCGZmKkiH7D
KsIEn+nWdIzMb0tgc6F79T5KPKBs7dssGecx18vXtA1qfsJS2wShwLLjtuapMnTz1JpJsyF8HHuV
g/rAJU1rpdDJsC59t4AWAPEmC6ApQEZ3Krp1U2sZa3NgLkMf864Kgniv5y67k8+Ud9vF4veS9bss
eoW+1WWAmH42KQz9E5PrwvjfNBkFEZj2xbkYdOxLhCXkUL0qHyFuEqNwZkF99Vh2s74fVfLt/K/4
22XVpKSY5RRz+LpDAHrqN2Dk9o+FP8JQ8dAKrEnNRoGbMSEyIhNRqdyXPYqXmgGvr0DCXzvgsjol
eMrLaQ42feuRzSHfqgpP3TArrWQyJ+0u0sZ3E3s85333KMfq/J+5NbSR1YnxagAjnP0jxR3gmyFX
XmrWwCfTfZlu0y3pRwft+/wzYgKRUCYk42gDz3HrP9bv4rE805rSEKmi1FZjQZjLCQNi4qfX7iV6
mt/Ai/0cb+lYBE/RY47WY+9OEE7X+W8giuqgHPeUPekgVviSaAVMK9MiboeBO81yaqy77rVQwDEQ
JDtO6vMDPOlGAnrd9doeqmM0HLRv8233UbI6IRtcWYghQBzRA3wzOHx1Yhw33Sv/yqEXh/yrWWnf
MKPRJMxxgyO8cS7xu84sBnsq4U7sgZSfDqU4453qki0j52bc4wgxrF1kfyCGAW9bARp91N/uAVht
4zuVzrrCZozQ4lFQKRU7bOeJAk15l+kjvDMuqNMAF2zxx0IkyGi9/qy4nGVr58H5aV+NB/HdPAUP
1OMZ67XYsUzYu6sgujBm4LRivCUv023wc8Qb/iJhYHf78KLHRwsDf7+WnLQdJpI7q94IuljIyS/A
Z+eKSfeqfGU/wAE/052ga3TJzsk7jsuKWL2tbu1g+1twlDL0Fhh7ATz0YlXHtLDWyOMARck7RmKc
N5DE+/cX1Bb78T0kkuPbL7/bdRNS+cuEz9uruRgerPrguw8i2/+Ba7/7m4xM7685Y55GQJ7t2S5Z
Y+DYbZWh+fHjW4x05r/+Q//PiuiAJDN1jJrkPAgkK9v0tziXh/S9P4XfoJxm6BZ2WnAXu5sp31NW
dC/ezfzBHsK4Fo1eptguZBvouyZg2HQUmeKkJuE+8o5BcQezU1YwVDem2AvfoMfOuGFvIPl7hWiC
MvB5/g3db5fv8jcoHDd4QA/V83BPitZj9dxRcViT1PYrOUGsfc1+WBhc9sM1O3HtR4epscNirD+Y
+4mOxN6952SG1uCAbAY7NfJpfPsmxqZpb8i1teHoWIN5Q1k6W7ijumf3BgzzSDX74gwEqOx+NcNP
5zG/gOONfmNMwNDg/sYBZc9r58wsbQMw7S15Rwyp/aRujfxVPtBYeKz50bHawCrmEY5qeA0CWT9S
siOG2eBi37PLdrQfvyE2q1+QWHjXcnfFKIFXl9pwxvd3QhL15sYMsg/ZO1r9nbg3n6Fg7vxt+Iss
NYzd5j5+zBSn0Xj1zG186Y/aIdpbV3yh1ncCCbFPbbHed/dgABE85y8lZBFcLyibtsidMUdynLq4
Ad6T7To+Eh1FdZIjbLpVCIBHU1v/AkwWu1tGB5tuHW8OwCyBfdLBjjAQnntlvDjjUwCnvtW/0azU
I0Y6F0rk0MUVvYHdFhnfddowytiI+gCR4chHDHfmnf4zz4/1YfzBFJxN5QK+t0/123T235hX7hm5
7RibHwSOoY0CLVzf7O8oCVGIbk/J3tv+mz3/rxFmy47vGJpuOa7j+4bKnf5jxwdk36LoMuTV8IYr
nqVoo84x7F5Prv9qKIXpKobW9R3bDMomjEZPOJJaRfxWWuV/szEqaenPtD+1MbploXjWSGRy/3oU
2gmBhI0/yGtsUCvkr9OOUbGd+IpAtOGw4fqxwWeXQMegD3ZbdbchDVxslk/4R+LbZXP+N+/i3+Rd
GKZmkkTx3+ddXH8NP37++DPw4h8v+VfghfV/yBllh9KJx2M2wU71zzB1gx3wnxkXBhkXnun4FgJg
TXM9doe27Lvov/7DtHnIdrjXswzDs3Xnf5JxgZhK5UT+uWc55Iq7jC190/Qd4//bs6LOGqkoVuZN
ROsyGRobBBNWntAvByb48CtiBPfrhOtxFVFPQxzTpZF9aWrpUhNongKyh1cDE/WdIxQL22i2io4n
EIV3jgqOapDLlwY+P6GPP3TUwBHVqW3fc5BIi0GF1pbHQcyHjEEWSnf3qcmDaeuj1lv7egGKq7T3
undq0rC9GSYkgaXtbuamYkQ/x7TTtJlBKYWZhkq72Y/1pbGtR88METj1JD3oDSg7jayLbWIMR7pO
2kmv8FXr/dg+d2HziGz3ucm08sX0JYyj8ep7QXv0e4luDznLWhNJeUJlexuR305/hL6dHeofroDc
j0wZ07R09XNgwOvR+vxOUM909QjEt9F7594hI0xLsnsBhLpTyTyFAZHXdXeJTn/Wzg5lEFZvBOjc
xdp0M1cRSD5U5RzF8uRFUAvjJmy3ozZDYn2zA4yk7BLttp6p8MlZ/+aHiOCWVzghwxvP8VVpocDw
afeMwKMMrnzLWYHzB1rghMZPkN7Zc1ztOyK7tzByCffQ88zYlTWhv231u+8BypT4NKOupaaER3Mm
gn7nWz8d5q1r8trXGePis0z94IreiSzBeWrtW0kHFX/4LfI4BSuexo3ly99uK99GO68P6KXJ8mCQ
4BcSivZIeGASRxsm+5DhSPQ7zoEFDIyob7tQZAKXOSDpX+tIGtYaCRFMW41BkUUCBXQvo/MAxPZI
N2OXMZHZadEmmSmsDkJH3yfTGwS2ydZr/BsnA5ss3NQkgM2318NwCnARCJICUvjq6rsp50Q8dtTY
M7AJcwkOLpMDx4E39fsQ2RmsPiMjTarWzgHCgov7QO0/PIRtqVw8v+1mCG4wArwXKMj2yDGGnZFQ
PMy8CCVqpb2EFkBzVL+wpdLgPGt+eawkBBoBOnIYBvPKJBgJfdicTbOGPyFNGIMMlmkHxw392xGh
Web65jkxmfIUgTVvdAsuKKW3J99BKO7XJrttR1UvyLWrEY2oXlsDCLuOIw5pEiK53kcBirt7EGRZ
O7WZHWi1Hh2JGJpioXfHVh88x+CYlxBVaXkz5kiLF8w+7cUrASy15qOZRf1b3RcPNFifNE0MG8wQ
9sGPR+JEx/M4yPDc6KI6ThQydzIOMDfocn520L6tULTCATPjG122cpNpMPornXOIFwwHyiDH1DK1
a6NUqcEs3J0X5y+Gm8PrYBaKtBnFs0vHYJ8RkHb1EGVHlpEf1OmqqNc5EpkwnMWbluk3neb1v+q+
Ki+uFmBDQS6XJhlDK8yXUK/5DiYjwuOO6vYmFsiho6B8M+wqOKP1GLdyhOxktyn0Lq9j6IiQAr/h
mN0GftoeHCopx7iyMoyGKbTmAtF4SGF3Y3cCJFzb0pEfwEnXTmRsgqZA1jTQvdd0W983gx9skhwC
phsEz11nJY+oZcAFkgYxGNhk09zx8FyJPcL8+Y7P2U0m34QxwbwZsMWUSX4h0M35XGRJclPYwbF1
YVmDdNkLR29XOi1tjPzjL5rW9kMaxrRIkw6I0jSc+2KEIdph2dOc75OorL0Xkuxc4atMrKBZC4o7
lNvyFnQ8C6qELcWsFqn91/pyqzCdAXGo1//zcdLCGr4v1pfHv1Y/n7nc6TY+77Q89MfN5aHRdqZd
O+p3y1ssT1nu/8s79iZlDzM1nrwfC195IS3784w6LVIT88+bC4R5Wf/CMX8xmZdbqcsegeid1xDv
ysu/3u7rNV/3La9ZHiBAyYJyh2NtokAAOE69xd9vgVi2a3nC57/74z8vNz9ftvyXz5u4Qs8c7tn+
a+P/eOuvDfvbz/r5zOWNvzZ8ec3YBOV6pKRHQAlb+/U+y/PaZniYbLIy//qvPj/g10f/y1v/9enL
w3980OXf/LGlXy//fOUfb79shxu2iHK+thCDhUEuIyWFxhB808vrl4Xl1K22Xd7/j41YHvr6bJVv
HasMVjanwLfQHij4q5/q81mj5dAqQz9PDDkw2A44QYNY5SYpqZ6XYUhvN1JNrbG6z4WOfGsibimp
Mqr2Y+Gxuyz3fj3U4WDbOyDT/3L/smqrFy/v8PXo57u0YcN7/fGOQVSvksokE6xO6zOJOImWEPw1
eDh8l5uihp/+uT7FCPQjVRf7484iSKFtlS+fT1keWF4XRPC7R03eBmnscx4QTn0Kc7/Ut/R0OfVH
2DA9//x3Tl6aK3Abuwx7FCyGcr7GfjDuvw7RajkVVMbV6Khf9np5xovA5SrlN2MMXBxRX9K3Hn65
7S/O5Himi+l7ttRndVXMntViUqXqZeGQdfa3q1/PW17Gr1GtSIRcV67bH0ZqaqMqrllU2WKqbUXk
N7umUXFg/kx32KIqF+TOQxlwmY8dChKVqic7qry8qFWW1RokoIUQEHv73lSlP08VATVVDvRVYTBQ
JcJ+Kd2qRasWiHqpJeaqrGgpyaIqOfqq5KupW8tqpQqSg1dShHLAfqiFLFOfogNXcxR71DK5Ahfn
VhU4Gbp5lIWofC4LHJQrFOjuYVCl0fFfi566Kc0RjJhlpWqpgYmLcXTu8EZTaDVnsizEWK/HyqPN
r8qx1GWFjdLXsnwXbppAYNKrAu6wlHJVUbdW5V1XFXqFKvnmEjtzZBr1KWmAe9BVpAw81G965dw0
jEi4nPFTJeO3fCknL5VlVHaYEFS5WarCs2Zu7WnWTySg6xgfSWakRO2qYnWiCthIuFmoW5KadqOK
25FaG1XBO9M1RCqqJp6HvcEVi3L4cst3IgZZVM0HVT5ffgP2bGrqYU95nQHAtF6+f1f9CFKV4evs
m6cC07SlQL/U6gOq9nTVcMCobZhUdT9dqvtS3VzWM1X8jxjm9UrCYqhfxP7sEah2QRzDxemUMGxR
SX0twimi12DifJKi0Hc42tDjLAoteyLXGnoKJMkEDs6ij/raAZdbf7lv6shjiUZcB546G/puSQsw
3FGCZ782yTqlfUPP4Y91xyU/jflZvCpidXLB6//Pj6M+aLZ842qBfQVEziwB1at9avl4yw6XzxOt
k8/fQT3iwTCNXO2oKV3Y8oGXW1+L5b4uFcZWeuZroBpRkQrQY/5II2ZpOXn/unNsKjxDXVtvlqNu
2YW+1GNfurHlFlcThquJdbB9KDamWoQ1J/Fl8bU6ZdqbDAnGKCbtroslpTjPhlrwedO0KH8Pnm1B
Vetpafxf9s5ru3Eky6K/Mj+AXjAB90ovUj4zleYFS+ngvcfXz45gVUGtqZ7pfp8HYcERNCIBxL3n
7CP7Gon6VsvJu0UMsofcCoNjpzIajZGgxr8mswpqlIuhSc+Er8XZG62JpusIqFmfcQ9ZYBfUJIoI
wZ6ILN6giQ5OSAWOYdv/ruIUlbT8PqnPb5DfHzWn1q2LXUbnzmyMm8AWDtQfB9YPSSzaYoFQGd3m
4vRoKKYKn18ymjAVQ9sA88c1T70hwfjRRtdJqNqADqRlELjB9prtUGCY/LKa6YyP95Ag2R1088EL
XLEzB9c5x2jbNssMXDeN9OwyWcltGCcfx7GjfgdnYm80grwq+Qb61KORAAEBsZrpnNS7uP4KNMy5
xYBQfAHBMNZheOld/PjhrJGpzbejs/L0MEXZR6VWvP6nZdNu/TK4tZWcxYdiKoptE4RoOuTYSGSv
k0F7zG8K++LKicZgUKthZNtlCwJVXdX8MT5D6CtC30doV6MO06PDEPUvfUWZmnzLcEcEc7CpB5lI
bRo29DzwbUs0JpdOFP3Rbasnoj2arVhcjd85KVA2ttTdXPfIdnQctYjiMkxiJaqThciuiG60UbU3
VmL2DAiQ5KfyZNEJTmUi0CWWWy4bQQmmJeVS6zs9+N1CB3BA823re9w26/Jee5J30a6J7SHrtRcL
3kBhUsqmWbR3W//RS8BZeE3zcXSOFsPe7fXoomR1liKUVM+DyQE5hI40nTBBt6k3OQAho+u400H4
k7c6lJ8UbEc7EgkaGaV2iDvjtkJotmzVOrV1SSjiNm33Meo51yxL+CkIsuCgetOt+L4IWtZmGxoX
tBFuzOEm3FnnuB4+2VqLET6HotxnlJ31dGn36oUVUsjXp/Rj/PKhoS6w1xckC9rvqKXhHdXDF5TI
896DPhWEo3kYPAdNsY/MRF6l1aRQCS6t/ku0UXv2sPAtrf7BC+r4RDpw2XXnTE7UXC+71wH28bMj
eufGHR5cb0r2SRT1W8AThGA1ADCvO/DrvUmdV3do+kOXjEjz9ICkOLSFetCO1/cWVYO71WV8Z+3I
k66cDPiwzgNFFuxfnGbm5TOezZdQ6xYG24A6F5fWluuktCkIMpuRZ20tN57vkq7A71u5W6/j6qA+
HSwsnHdFTFzEopX+VikPVNtezXlejGp4XamUCFo7X3JNj45qvdIAqLl1onZz1seuAoY0LqJjZfAP
lG3xN/upWd104Ds7zu/rY9W6PAG3Vejo+O0fqZ7jnM+yejeWXbgTs0Ccaicfijxd7vzFSJ/nJlhO
yficNL62t7BzbRpXltC0GS8QsSahjmAbU1c4EnxQzeZ+yUZv108DATALHcKFVNrt5FSfkfMBSgZ2
bGUCwzIMz6YA81tbOCDDZrqMedb8CCZg2mPlfyvzAM7BTE0pGAjdFC3+EwqpDe6iFG/ksGjPixn9
MJLjhJfzW0vmL3SjMYAeFTZ3gQEltEjj+dVt4tsFA/Ink9oX+NW6PxiDPXxLNSLJ2D5aGTBY4t/P
AyaOD7XRf3KmZXoVUQtOMg/c+zqs2vui7QtVcnmNzPK5wFl+G2Ylvc42tm+6ZbT3sh7zCg/PmPr0
tfWRK/aLU90kZLZ/aqLlXh2VT42vOirkOz9G/mRTF96oDZ2nfY0SvNlj1ZhnWyAkzecKrDmd9MeS
yNN48pevtTG5dEXtnrAGf3kZAT2rNzF3o7ZFs27dVm1tPDL64QfB/fqj5+AoJBUwJn++CZ5cNDaX
fqK9oV7tQk1h8Z30S641y9GdOuNo4Ar6YgcUHOWH0M+wlaPEMS+jS0yDnYIavH46GN1I24utxyGc
jVsUMIAz5Acwu+I0TLb5MhcJ8K65JLSx7caveQQDUR4yKmFFdK2FAAGd0Icet61ar4OP2eRhMD2Y
c27dLU5HG08+wIjKew8D/ycqg6SVTU1+MDQnfLXH6z9YYEvcx00LrGnU+49xujyrA46VTbCY7XX3
0Vw592VJXqF6ibZXfDL1qGVYmJKDirIUn2QyXf+BeosGyCQwxcHfm5pWcDJp4nwiJvpWHXWJSHVQ
X7E+cIIH9bVTRxW1/oNqtPks9Dm+RF5Kcp98+WAqtiT4lC8x+H8j16fDXFfiBqWI/wRjgEiX2Sp+
FL04CyA2nxH11AcGyiERwM30FE4aYiW5Rx+CmHW05IsWi+Qg5qY+V5yQnlrNpt+N9eRHPIljYMfz
lz4u/H1k1Qv3b1RHjdI5+ehQr8fJ5/4wiQwzeqab+yS0vLPhB+3j3HmUNuVx7JgW4qgNXzObShhY
opz7hyLCqBsi9pV7hDmpIvpAkpIPMz2t8vHCwMB4oEwMZFC+2mYCSQ8t4ls4m/y7A5MLvZfXD3oQ
EeAmj+G4SO862/u21K6PydxIbouSOnQWLcN1j37AF7cs7avX2hDzM9Hd5nOs39vSBKOeZeIc4Cfe
a1aCfC4mzbptnai6d1tIBepJ/OHktFZ2q3bQK2TULursu65z/TsuEUQDyZeCf7FKZvf70Dt4cVHI
3CEJxAHpQAMehzb7kf3xgkoSSScxWneWGMu7jOfapc1ofKeueX09NUzqXtMi3P5NcBvHtJ9rS2Tf
IaCpZzIW9BkFl7b7CrH5bR/gvUElbb4OYELlS8GlM28bvabRa8zVrWjBK3dhp9+XPf+eYaBMrVXN
T27JKUWOnf6MxYceeLC0p3wphufFI3FxMJz6Z5shj3Z68VpbOelGMceo+X5eCl7jfkhiwGtd+Hw9
mh99qLzSfsG7hUAXPenFxRB8z5fJ57vuBa8e/yy1a2p10Pv6uH7GUjqcyjTIgLmV9nPp0NBQuxRw
LbBJNq8AMJJdldb0sA0xXlK7tfbmUNWf9ax+VLvy6/nY6033QmklPXT8JM714kUPY+kL7nxQe1sQ
dYR8xxaDWtgrjvZkzLN54uZJwz9nJR/ckJJ0wV0+PWdqwf6gfUs0UezCXaa14X3kTpBDQ2/Cos/P
SyziXn08jum9DHoTv4i2qw/4AyX2pGgeplZDtSEqeWf0We259PgJ+sEwQJENPjw8rFbd0KB7rfsP
o4tyXe02S3qI8OdvWlLhqoI6cjfqYXQ79RjIe5grX5Y+vVPvxa/8L/rQ037GkXFYCknR0XX9wXC1
EQ0PXzhjgM7Au64ZyQGTXJqnoR1BRUaDzMUM7Q/xgJZP7RI44cGjXfUNfhWgc9Mf71xTK3ErGmA2
47b7YuTGRe1Kpe41lqnZXT6WKLqzHLPSVN44he89OUsOt7WyxI8+b/am32hf096Czko63y1UmOje
TtIYI3bWfc+9p7nP7R+TlnFR9F3twcp1RG61TBsth/5zM87EuHCsqNN/a0kIUHLI3GM7wUjrFy7d
bogWgVdt/xhi/zTNgfHFhyiwX5xouiQLQYbYLAjmUceQE7XYhz6BnjpfJkOemtTD5OPVblZ4/v/e
eNHF3fx/9sYNy/zfe+Pjf939muIf5T/3x9XD/uyP6xbtbeHYlm/pjiN01EZ/9sd1/x+6bbnIHzx0
EKbDpj/a5ZYrH4SVhUe5vockdW2XG/+wcIY4nmX4rs4Zw/tP2uWe77/rlvsETBqooYRNm9W3hRSN
vBGF1InIljEsktu25qpWOwGBzFW/kCU53Sae7IpgcoPgbOLeIWKbSDt55dc0mBpRDEOzRsUmYGjs
Lfu2HBmIt5FDJVFOLBFP50Ay1LR8/pYblCcUGfIaFalmCw/X2V7NKq6kmlOT1A1qJDN+sGllWU6p
ZSurfqzzHh6THF6riYGLLAX2xjI0rAIu+k/6YxSx5MBcTdy/5tRiTzlkPxsa99NS+7zIKpDS0BLe
yYBEzXaLAB6Yu4SJqcqALBv1srSxLqo530AeH8zLSYlWlaJ1lXiqObsX0bEX9iWVNSqltF3ltqNm
a4clbm/VKtyigPJDjwjyQcJ9hiJielXiDmX5nBktUUaDBXZSyErZddbtzRGN6rNdNdTUrZZyei2q
PyZqMYmTYm9QXcUP248X2t9kAbQEssy2lkzcjhDNhykRZ26Aym/42eWEYPbWuHMWsqZaP7/rov6h
SfTwMLfDEbs0JU8NX2HTx90xm4aPAY4VI2j0k+HlH/uIpLMqIljXSO0j0Jm9XiXhI1lDdddclgJr
G/305tLnIRGthvGKvWbvWgRON6MYDpAu8P+kiPjLEXOBRf5XhpwilAU49b9ByP8pW7o6WO4KU7yo
/x9XBqxmmH+a7lGUxNwZTocwfOzRfAYM5Wi0O7+6En6ag97gzPe5P6s5/6+5dZ1VjZBD12W1z7q4
Pk6t0ylUZ5sa6nQz9zCh/jrg/3GY95vVYaHygEVQs9ft6aVZaJisz4l1iBe3Lq/P95+va2BpYDon
wUI9Vk3yBrn/uriuG7JkOWo2EXjuQa1dP5brR7Auv9usFuFZIl3sqZ+pxWg0qmOD4y2ThaRY/r7U
pPhrMW0jqgfrstrcFOjoyQ3kMWrLdaf1kSJejnOHZzMyO6Clf3PYd+vWp69UteLdZrW47rO+mqKr
QfXjeN2pXdSGv9tvPR6oUv/QpP7tump96LpufW/rurQ1HxqHfvL17YIGBPNXhIc3rcW2bHSsSDSA
3vQW38yqhqQ2hw9JbxiwNWS/EW8MzhItJABWNhLXo71bVIe99kHVljctyjmglt0FyF/lU//d49S6
N01U9UKuR1CPUcvro9+tK/PJhGmulzfjGA3nKvgm9oAZqYTLWlXsZ5N+XY4zBqUITtj0ZlY1KoHk
chp9v6nqTzkNJlXqj115sphlnTOOC3GtBqvSdaMuCW92CtWua1n7XZW7d4RxmPFnJD20DaiNFNRl
4V5NWiPmDA33oz+gLnpS69R+as5uJZZ2XVYPXhfXwyB8+eOokY7z04e9sl3kp5Nj9DqrOTWxS1AZ
tQcq+s2GrsVqkSLUAV3XnTlDv5383TqMuvkZUbFqGanGyto8UnOp6q6oLaExnSoxYFXoUp8UOqqU
59kDkWoU8f37na+PU2s19VPvFu8AMCY6JTm3DmrSD5QXc3zC2ATd+uzIi5uaxKY8KcpFtcHASI29
svysNxOCONnVUBPT1dFnFAlsJ9sPv0zyo7JaSLBVawHZ0GtCc1BLSLcHYVM0ynZ2z+lvFFwe1ola
F5X2d72YjD31zOU8wdU8D3JS2LzfYmhv2rBi9NJihldzCdDEQZQIh3rPPo9yYoAfOdLmgAOQjzoB
jybsELE8I2ZAmZ2Q+aL+5+r/qzo7WbDwhVEre/XdATeUn7PLkoUxj7fQ/aQFUKugG0HOq09CfTCB
8Ii1LVxkR7o4w8QRZzUX2UBK1Nzs9OU+7UmggySCB1q1nsxF0AVQrSidrhZWkRIWmQAj6s11ezKR
RNkSPfxBdRRtS8MaTq96a9uAy2BcJiFDS02mpcmIOI1xTbvE/jnLe20PF2GEduISFoA0wZvwyajm
iFB3byvk4dovUyvVdrVFTQo8LCk97gzrTTlBkFLL6/Y3O60NmAxczcE0u7vr80jl1M4PcHYtmvXB
M0ZSpqhs08KUTUfoKH9MJnKCgmq0TkZ+cozQvlFNSTX52x6leuS6D4JMOgzvdl/3aRziZM1FJ5ZT
tgHUZOmlZkfN8i3Dk7U2899vnyGNEr/jUVL4q+G/HujfWKd2uT6LelwQjz9DH1b7ehQ1t77VYaKB
IObc36o3pT6t9e2+W1RvNNWO9vLUyavCOjFkgvy6GErtTiAvPUYXHKxmcvjCSuVTqa5m645qblLq
pPUx6+brYaHuktz91xOqla5SQr17WrXPv1zn0K6HUmQdHB15v9nQO1cTZLW8svezarmQgpq/3bO1
pb3uX29/c9D3u75Zvs6+eerJnPjVab1zPfT/2K52XeKSIrHx881z/P3s3z/T+qLT2fg4+1VyePMK
1Oy6y5tDqC3vl9XKNw+/bn/zcqzsKFqaNomWmm8mIJ7/WMxL2Ne1Np/UHuv69QGu0LHvLhlFrz8f
FIjOPJt2hmVJzaotfYaPUM0BiC3OoLJn7lzPaqK6lYtsWaaJwNGjZtVKtTnrKkbD655qLsoiQhWz
Ap3Tutnp5WBZbX9zOFN2RE2QyxTW5Kzafn0mtZw0y8elImGbUrxv7NeHq7k3x1xfkjq62sy/+1kz
CtThcK/Ap5ov6rey/iLUoggl6fr6u3CGBATsupeOwX8XxNyFKC7JqKg+kboDGuUgeZ14BSYlv+gx
1ky14FIke5KqRakm2kCXgEQV+pag522it+Ss/6vp7RgqkXSWgvmilSx1ZJO8Z1sX8+mQJGfb84rj
DB/q3HrRN+59qCDMFiXZtv8FBfcnZfRtVtbEjpUhlrwP1OGbc9kPX0CD5Je4RRvWGeJbNAt/r8bW
KYcp/YtPp36PXuKPgbwaw69D+iUmQF6EXGY0bIcXHS89En1ucKOULE+Li7nTudu0Bj6n6UCxhPMp
473Y9nRp6dvrOjdhfHeMJs/2ntMTDmLvaHA/rGNXVYpQo9h8QulUOwLI8jgY/1+w+/VvFewEno//
rWD3kGb01fJ/trNcH/RHuc4X/xDEL7i2SXnNsuy3dhZVyXMc13ZNVXfD6fK2XOe4hut4hucJV1by
/nS3WP9w8BjaKM0FIzNMh/9JuQ4Cxbt6HSuoCJq+b/AyDIun++d6XTOkXjE5Rn2GPXMBRA55ZMal
7dJnQ0lOIu2yrSbQVFU6QbGW2U9w+bD70r8kMKHIuxHCL6idQsOqOUlJQd1JQ4cQN36gaWdd8LMD
LVU0YWPte/MmGov40uNW0wFM0aOGq9l036ca2cXSluMml+QSGOwSKwOjPSW2xvfOi5X7/HrDYYfu
Qsfi4rjnyrFfaEaCEqQtvMEP7mBDn9yzmlsnIFgnk8rhTOAwOBbtpDaZoUECm5qtx9I9p3nYHkot
ffGzmZL7HP4xQdVjnulgE6pmu9ZGLaZ5ThL1Aqpr3VltUJNYPkLNqaOoOXA7LWxiCmcQiXZ5g6Rj
RBzt5eF20bMcywMT3egRmy+Bc7Lhbzgz0j6/RdV3nevQpqTUIuYFrGpouN1NgII0WZbs4uW+Lomo
2lNfxy7oxFvhLUSwtg6OZiuU0cl/TkgNibdA2TAepAHY/SAe7N3g03U2bbO6xE58Wwdkk7X3uUMn
uG7N5Fik3NknTf5ojt4Pp5LaHtw1e0fPvmRLjgAvrr55HtQWf3afghGlpB45HpwGKdkEYoi0CaY5
jfjeI+3WGrLDQCrA1vCn5VQ6+S09VFygTe/S2a3NuxA2+B0ocRCCaRfwsYWODjciOenRjDnWgwCC
sGbaVL0R3Wrzb6swirvBz5DoLvnd2BYkQotLk1g9BN8eJpWJhoLmZzw5yabQdfOu1lg0GpSull1a
dxU4SGhBCFfiDK038YFT6s/0pcF/NnarEWptR3fm0PDt7JYMaqXfnkZhndqqyO8FStoN5IrhaI0h
EZ9GOhAmSKfmyB0GdCRE254eERCRj7eFG4hbi/TJEhPFxZtK+5b+vHN0veVFbUN1yKenkVwU4DRR
OziJ40nVGj0lz7qbvdm6M+Sr7troZdDM+dDEZEzJbSBDrDsnzh9mEwNYpC+fHJrdJBQByZwpzMH7
4G2NTsznYWdH39R+uEsXUj4AiDAaCznsc3/nAL1F6CTFWUmCu6J12n9aNzZfAcXcxx3qtiyN8otm
+vpp1pqDWYTdufFLxqw8OXR0OatWrpOC5E4tpyqp604HwotbeEPwzAnMFrVkyrFiqmPemRYXba4Z
Ei8aQ99unhY7/DTFS8gZSpgXpINTyHXanvix1JbzmIXkZKLrOFMXIcctHO6t1J/OPUCtjd81KPjq
mBsJpxCAhKbHlKLeuUo8cz94+TelyByl9LT0YSQqVWY5SuGPmq0QADZGWtISrgD8/sg8tLMwOsaz
KScjtmqb/5znEydfUMc753Lo3pDm1NL4OKlVflPj9jXQqjUW6S2cEgrqIKOziasBTxsjw41eElbW
1GlHl6RGsZfKwkTmJD9SoD9ID+h4KGmmGs+rObVu8gjHSDP72BrY3dvAs3eL4ZzyzolP1eATzYB8
ZeMG/qvVyPtBWVtQL2nJw1cjboz99ZPsRzJ2GE1v6ZA0ZwKvQLZO42kGUL4z7QXPHRBTwlrozU58
sXHmR8DOOoJOrLAE7KeUw+vgt9Nr58YJDqrGgetLP3eJlZ+seDzodniKi/qYAXQ85BrFyCHpPlkL
yWS1500Hsyw+OlJ1GQ9URnPo1UDV6I5os46osORm2uksfzfGYNxJXqGd3lJ3DotbApuigx1rPwtr
8EHib42+sE80Rjaqygb+hkuFmlW1oqtSU97BjeTZWZ5M/S2lYEwpNdUXQPEd1VzLPXGn99VBqTRj
2SNy7JjLlVLyBnCXSG8j11iVBHK3A+aVdONZaxD+Cbin8DqaaRd2YG3Mwfxhuq6+t+mCH6ylfUKM
HZzrsbVOPcTc9qvd/goNnA51Hs4MHeTNK855iS4pfGS/k4FoP/Kc3zGix73aMwMGjODDJ3pQ7g1a
CqxcQMgVWSt7N0+qkzea8cm2ukMz3+A/9OhuoT/acDrceyDjwU6Lz2b2PIJTvXn33tXiEOu0tNIl
vJvbyLt+DG0CewKhxFW6qj6Zq5h7cm4zc/4+Fga3roljnQW9JhCwODbLxdfPZh67sCSjLXzvc5vK
L2hql7tlJqKgMf1+DyiTbA/SFc7L/eSifXc049B2JLB5RQOJHwQIcDfc986U7Xs/MYgz1ijTyzoh
JUY3psaXSCmvrh+qibHCjA/vrA/RBx0u8KGnEoiJFjRJNeGQ0O1hV9cLH7icLJPk+5SFTjiKnREW
s3USv7pBJwDxlPZhnhDIm8bBKaOFeaJX9q+rJ+3SP+lh0x3U6W1Vaq+LqjyWx1q/CdGj7qISkj5f
M+L3+PWHusHZQM2qiefbaB8Dl5BZhDtIADwg3QbpH1MwntWkM/r2CLXreg7KF07pUQfjEE0nQZJQ
rEiY2ndC/3Yty8nzrXot7xYXlLnHwskPjiw5u/7WgIR4cwWfDjWA+MXLPrc2yaZDN+pnNWk18nTb
nE+kBNl1a7h1DajC/g32nxhoGE8XEx3kUlTTySw+aoFDhl8hv5mRCPelKVGc6rfpqxKucJocAWhM
TLIaMAa1dlPZWLAjeg5j+DWr0z2QW6qB9XhocaASnGWll75sU/A2f4r2r3r9Vb+vtqybqckxPrZu
lLZ/Xa3mkkBU6GK/WeDgQFQnNvBhznVyaS23r4vXOWQ+Nxb5rH3thLSi5c44YBgGq8+xsp1yuCR1
SVqZa6NSxmpiFhMitUy/TQZ3ucWVfDNUmncM3XxGgFf8inOGdIZmGWeAdcvB8H3oFFSSlFlBzSmT
xtXQsPo11n3+bp1LztK21MIU/tCfjg41hyy6ORlE1q3r3z1ebViNEzjKNRr4FtFZ8qdXVXk8PqjZ
unHwi3kTNAazhNgxcULvpxIYok6ihVVyWvzrErouqrlhARi6UZvVsrrMros5NuB8WOZzN0HoLwyd
vCBZb1VlxEb1u9UyysXqZAtvN+TSpRkZDKjVxNMn1G5e13unoR6hwlc9UEkmk+siZeeKvM2cGDa/
QV5eYLoeV2RO0Ve/EvlnQXuKhzQ4znjP+/qkag+QA+kaXcsQ78oSbza9mY37BA+bKlmoRxX7Xqcs
sLicffZqXK8YXGpOTfpch5ypZqvUWZqLmmXUUucnNava10bklPlJzc6wqtLNehSztWlXuNOQQSZH
aV/WjAU2hqrNXA/+ds16yHfahqk1vZve3arV7/aKlL9HbbnOqme/vhC1q1qOFUJaLV+fcT2UnmBY
Nn1sZhfXnTlByNsw9W7evYrry143r0f/N9aV+SVxa70ZaLAFWOtnHPrpNsbaaDq7et/CIoeBM3+c
CoBTSzyaOyxd9yLRl103ImQYluIliT0c3n71kuK04mZ2sQ9FowvEC+5jm07VF4bCv7lFf6WHXO8X
YAW7epFRsia7G6Xkc5uIaeM2+jTZhb7rkzQ4wyfYiAjSVB4gz2xbZyYQSfKMyu6jVcZcaShbbRau
KLjNho/L6I27vtY/OyWsiA4Gpju4FwQ4SEdR8CUmEPtUvk3ojVB1+/aAt5ALjHvowNfta+5Pt1OX
NPwWiKJI2gI1L9KPY1V0vwKHnAtvGoNtpA9fzW4i3dv54iVQBlxSf/YzSGHRNId5Mr5ZWlZvhgMw
254bbVQni6NZpCQ555yfyylt03Ok8bllrbiUZddz6ou/Rh4xMlH0c5y/Z35wTJCSb4YE8V5YRJ+7
gTA014puRM2AFPnjObTIYOmqB6MiNyqG3goVq//pBMRM6b5NICQVicQpMLEwcuub7rPmArDSdg2k
222Vz1xbeSgpY/NzOtEjSA82IOJNW6HkFJmzjzLrO8rLJ5/SxMuQf9f7Yd9zy/Uw99lrDjBUr5t0
Z8X6Yz27ZLBIOQlzzTYbC0Ycoodv5XxbfE/ficJvb8qUoDVdooMTC+Euo+zj1NT8Z6GqYj2R0XPC
P/pe96ovLRLYJnxpJzzOKXKYLYWTblcxfNyTi3CEjuFsptzeT40gm6yCfAlT7jXhm34GBMLrF8Ny
0KP44zIZnwJAHNyRaErufaYpR2PRkY3U4DzqBWHp1WSdxtD44I2NOFpZeRPltXiOhfcBK+39SG4e
/KkUKIYRPvRtcuyAXEHJ1PY+5YwdCu3sGBPCp411tQ/z/raAzv1TG9pb/uptk0ILxSpTbqOYE1wr
DJhxEafJmHsr2NC7pET9AZL+bC/6gx83+k0adg3+w+RWH+b5wZ+1FFxldo/0EZ4g31cDd9BWVM5x
qAkQK7N2L8aZL2e/WIfJhMHb++OjmYitCEV9brvuuynHlp7uTjdj9VkTHqdVwuEyq2p2ifC2dg5b
oiiQk3pLiedrwFpsEuRzEeZgHevBfcaKksz6gbggqC12+qW27O92az8L0DNfqrb8XHGK2s5DqkMY
o3gNBLSRUQDDna7fxS0xCO6EEECYJUCFgRYeMXJB0Ez3ZbETDlnJgIyfnLJHI1781pf4Qzm3zoUz
K3FEEee+j+5tTVrUM6kKN3U4CQpY2k+iDV+KODhkUXRC7xptnMRryVBzOhR25LXNKZRkGsg/AzgI
u0D4H2yXbmt96ZNWHIXAClsj19jAF0HGpAEAc0TAzw2SPFUtbvO8/ajBviPbh5gus9yMQf+Lm1zk
whMaroCTU5kP7R6/8zHuIbHlrX/OvWg6lHZyXwdGtyeZ+VtJdhN1fMKJo6yhw8qZzyW2Z9NR9zGr
ojmkETRNIki3jZNgT8tOxN5+qFwNCU8HwMy1/X1Xi0uqu/WTNglrk4AKPbhp+3PsJBWcc9RWBwC9
xyyBSmBiFN3hJknGx3CwnEPvHEmM/Tj2KVUpB3aaZ+o/Y8e82LNlQo+LX5cx2wqP3NbAhAPV8v06
FP5wF5jNi9XYI0F8cwFtlQ/afBmGDGcinX3Pb9wT2J/CpiEpqlfKFLynQefTMdKv+L5PCyRxgL4I
3cr0JxmUxFcsUXZMxNRtImHlHyBYHHzf33mGARvcvW2t3MGtmz0Ps4G6WjhIUsIOEl9Fsgfq9x0e
xm4foXDfxxhHwvHbJC1xy/ipC7Mz9SsJ3Mw++PHwSZulA8pM6VFEF9zND4XpfB+KQ5dxqond5OwP
jkWMGTwXFyvRpP8eo0rfjcbw26ONk0aDTlHOHQ7FwtcvrtwNpczl3pAfUOFF6SHDyB1NgJW9VJAk
S3zXtk+rYldZJBz63B/tpj7+XpH/TTdln/TDcUz7jjth2EYhQ0+PS1V2zPz+LrNQy1t+KOO8SAPQ
C+PnXITVJom/CFEXO1Tw0AHb4TsSL3i9fsXvIgWDE+HZRL+5M7+RQWfSVU/dE3Uo6CdbMiHFfdgS
NUKrle/GDDzY3TpdE2793CHgnaBAYd8teXCP6Zvy9Uj0lQj6r8JKz+RTeodmtC+94zj3RhHdoRIC
E+YjIcR9dk+9GTlJ3k0M0fxiR56tiR4MH2RmnLgK13u/wy7qxijxEzxuUQKQL+mc/QBqdxdhct+M
Q0k2zpg+OTE2x5YauxXhhjKFvkv4j7Rt9oKbaaKVZf4yy8fQpgwlSpIOJzFzKnxxUvPSvlZR8kmA
be/8uD5PQd9sjWVIbxiu3s8ySnMJowdQonciMoqjXT3khfHoLU23K/ykPgxAHuFil1tASMbNLDgZ
R0F96AfrU1eTqdVHXJcpIDwLDRE9kS2bNK70pyrE9YlWzqLMoz2LkpSEvJeuCbLc+45U5wjPAvRs
KICRTwxw1z6mDQtuLL8Qy22s549TiXsy4V+WEwI5hzNnB9LF94brXjRg6jdlWdknQYxbkGz9IEsf
uPMjQ9N1P1UoPHtsMm4M5LkcxHcB292oaNCJON4iyzbxEVMLBNG6JxY03RC3VpziLvhhRNPHHh8W
ID9SpbKgAbBXTxF1yRY/Ss0d7GA+G7Z1tsPkfsGKYWpWt9cjt99XbRLuDKJZxVB8z0oIhHbdIM4l
gZHiL0l0tvcaJENMEZVbQMtvH7A35xiOwZpa7jHxhn1I+PcvxhxU8QVivc+NVjz7iI82hohnSsLV
ox6fx6I8joWbnc0k5vZJ14EpmuSU9+Mzo1wu1PzqAAZxhrM9yp60/ycR0u815o8ICD6UZpvejkRz
EdJDlayAIip8OGUMQ5b82WbUuUuhkBoepsPZqp6MWDcuWgchtNAubdL5G6OpevQqJrnkS109+UND
rRkz4RJa43YJKzyudXmhJB7VWEmKxsX7r33RXCpwLWOvbSpmAD2pBzh/Lh7D2HcfyEedutL/xukI
7hQ384eqM3wcu5NxPzRIUHX97JPBuI8NsqTrASB6n8V0YMY9KbUWCSLzcyXm6dG1iDnUCejbUQOP
tz1UIZoBZXMSTpKAJzuZqEzCIi8vc5v+dmF2gZOki6D3xY8yET8J1JjBQvW4mrm1Av+qTw8j6cLp
+LHglvBolsRQOlkPa0onbov0j5MleRCj4esE30y3UVqbD4tn3zgYwb1sxP2VM9a1h7Qhnohrn93e
pyJqGHtN4wZQxbjFuAW2inioI+7YHfGdzQ1cCAj8pANtu6yKsQMCnCAdozNj51DSueHa8R2HVHVQ
Bs/YJFbWboPbpERS7gTR77i9SwAl5FxfuY0kxTyvni3ng+sbxsegIcw6HNuD70GEBNZi1/XXdqBw
3nfmizD/m73zaG4cWLPsL8IL+AS29JREUo5yG4RKJcF7ZML8+jmp1z2vTUR3zH42CklVpRJJEJn5
3XPvZXMfCuehjL1XYlM2DPAerAA3FpF0QFXWEm+mnswls14ea5sU2al0aEPkGZ8TY2DiAxuUwTYW
062SOclqwmSYPD1KH+LMqMdyI6YbIZNs7Zb2/YDQuR7M6YuSNpyQwZiCoPEtIzKildktL4HQ54KI
IAQH56QbkcIwGvQoxShzVrMMG9HQmUAOdJDauKGwZVczq804FM9z2U1rAY3vVIL0+lL4nMeCni5Z
A3ypJf+i/baTcti1XjRthlwCAIeHutO5GUJbiJO6OVgRARiZaJptEWZ0gRBVlMmM9LYS0xn/c1F7
zTqkvzYZnYtJ4jC7rnzbpPTR5ykYepbKD8m9f+1IyOAk99+7IZPc8CiNrF3Bm0l++tPwnMvwgYiB
7dQuzBgsutyiZdsBbK6cGStnVfLo7PBVlVm6olicvisy5OVC62qWzNgwqVVhkAZKTzEZEhMjfQZA
ZRDCrhr6UWIf97JLRJeYMvdjX6qb+lal6R8vFST9dg4lIvbLmI0/3cKq5E3ezo/VtztTHZzrFxD7
LK8ZxzaXZPqym3djWF8pkCCttaQshDCWRqhvWU5XO4mPdewSMNwD1ifzkdRDW7dsPlIUd0qM6TmH
ifcLY7gZPJrua4/cUvLisT+vvIA3ZD3ROqKc6VQTBVNHeDAm8WkvVBo1I61pS2PHhIQiNMdl2a+Y
k1l30qTt0vfb6XZwz0hDMc4B7AHJUl7NHNP8QukQL5kDJjNfOLswCfKM24E9KXfhkHGNOciXpXLq
M6cUW8cY9QtPWTNHdNd17m6mSxLd9ieRi/4jBo+xzaXtu1fuEn9bxDO6hp29peKWN0ZirwYiBFeR
F2xYn+M7hUNqCeOAJnOe6HhAWqB0dhsa7QsondptMiMOHnn3jF6Tc0qJyPYNEPSK9K+5JMtK0PNV
z+t+XlyMtj1xf+kf0XkM/bgme4EvdUKuJs9M/OY3bgwKg4i/qX/oRszXSTIfknT+A5pDf4WixjjS
v4CpqoOVdBLrN0SJ8SZjihdZXM/sEV6dwXnqbHXvVMZDYKWXMONVKrOYUWo5fjm6InlgfeIg30qH
ZNo0ucYiookYk7FDvcxNQqcozpGEE3IS34d2be2TMmHfl1AjJoml3KqwJFdocJkwc1ebLVvnQDEp
1TW6Nrt3qRuxeSoY6ZlkXtBks55oKlgls656nWu5SgPXusuZMKQexEwhxk+n7d8Dqasv/AmNjCK8
YsxeqP9LbOs9LjN6PukwpQKY1Xlw16my+rMVrERhIJRM/sl2hHdLWyxLpoxW4BSEWJm3TJ+As9uw
OBQ9hQeUiK9dKa/p7EWnbrwpAoodlG3/qSVBHrlUhAhzjOez8XFuxM4a6BtSef4TdujTRmvSpA07
T75mvE1EwV7TGWceEa6acrCYJM4Cw2Rd76T3ONXGVY4/YcLU27euo9fKdREEH4Z3JYCUVc7Bh+rW
NLnR68aVhdAtuQOImP+/K0glRvw6Jo04e43Zrpc6xiA+k/on2aniu2LnkKfrqSaC0iI7wiAMcl0G
/X2CuWrV5i63h+w+xFsbS/OPFUfdfuZXWBNswW0Yj6JD2niLZm6xHe1C86TPqNSgUmVPjy9vSB7S
ZE6vUlKY65vWLjNsex3HpMk0xCWumoCmEhq0DR2zHsbN1lrCa953P0NZk2CPyFCmF1XV1NBeWRHY
8rbpSzKGwcZOg3WeFuzOjTcnTcKV7L35JNIvlypqr1y8Y7t07oo2m61aQKvt1jmZvXGFy0Il9ulb
VBTSWy9lJMlzIoc5qpdqYw3Jl0Hp067NDxOn+/VQNs8smienWR5EzOVZbh39Oll5Fq5H5fAYC55A
1dq0gcZcLWaiYzFTe4sXmL1Z+OiM1nudFeEuBH9xiJPO/IxWZfGUMIAmReGUeyAGRYT7JE7umcdR
4Drm98JDPgWzIE7p2Z+zZ0ymj9OUPsTpfKTc5Tz0JVFcZy+332seQqTIP2y/moTDxmjc997C5WXc
TWkDb7OInT6YLuDQvHHZ0MbWxcnjTztyMNNLa0XD+15m7U+WiI60jJYIjiHYecY1COdD45knBQy4
6lKMzjVhZ2uv9T/cRT3YvFpO5G4ntoOJ+xQsy3PrTtnBegdUdQo2iJxK1yJT5W4ouWI6t6qJEeo2
wxJuU7P7WIT48MuWEYJ1Mq3yR/bhhyPln6r6M/aRwHtD5IoZXZGRHlqDSEq/+rH5ZYul+YmT/Knw
6udKOYSzViFpPJX4E3I97/tcvldssFdLyi0pa+d85Qz1Z5F1x64TT1WKROQWDAqmoztXm8JunjyP
mMDefBVWj5G43CUTUnEdRA/BtDBZpq43D/KHMH4ZXXmxe+MuGbKjNIuvxkRV6oRxWxhyBzJCnEmc
uLuO3jICL+lIorT+1UjvmyV9z4f+u4wJJu1AmZpGZ+MHJ1yFdB8nl0jXhRvOSSjvx7NKKiFdPayy
nbOit3VNjyBTJHbaSbOlLOgmGl4dtz8k8Vs3xcaxHOYHg+KCQpgQaOnjkv4zs/7/p1P/Lw5cx7Hc
/zGd+vmbKJH/aL79t3/x7zSf8w/PxGFiguDZjsv68R/Mt/4/fMe2BYWw9r85bP+d5vP/4YacuwLL
5NonyPRfNJ/t/SNwCEcKXNNk8wsn9/9C8+Gx/S8p6JZle64dhMJ2LdN3QBH/M81nDoah2ro2j27W
6YwG9dQqAvWHmFr3WvgnPyTZyY6aRxJBOpL/5ruKEOR0IWZl5q/YRXPnMK5Hy+CeEXSPjld+dn1c
caQRiLoLTR3qOWTYxd0neWi84GkkG6mr2WUni8etK5Hco9xrbvhc5qbd33lO91mZcmO4LbPydjOl
9oXE7ZWTomlmdbuSTXTogmInZP+KnRNnQEKBaRNkq6j1HlqnP3vdFHA8Q4aQ4ZSy6Dr3xA72NDQu
+zFgiD8Nt7YkZQff5rozvrIwjHfMSyiI6KjRYAdnC8tm18EOv7DK7SKOMFMmhIDVbDka76UlX/Q9
jViekQdW7Q0jfe7J0VuPwtW2z2S1tCMHkXSy92Y8rxtJQ1DUf7SBtZOde0dcNUiMnVBow/Oxdkah
biwmFOzhMJC15W09GvwCNua4RsX2ia4rGjGz4J9f/VJvv9+3Ot85FoyPA+Fa52Xmea7qNKTqJEZq
sN3+zvQs8GDD8TfzBOJn+6FxqZg03EfOEt/XEGcVRte7ZXY44BTDtAm91ryPFwqPg1LCpugvZR21
9yj4uZmyw7OpaEi91H0WqrdvagHD5pUqOSkqfuOoMthUx81OxqlaCyMgCEh/6ILZuDR2/aScP2U4
sWdZxGCvgsLnkBHX8pZDzr5xS75ndu3WiHiVCcdgQO+UdJUveU/HHhgbjVC2lVCqJJy14PJeMyEO
7hiJiLtu1mXzBFd6ahJ34VjTn8zPoSFPJfdTJ9JzygyX3BWyHLAUS/I97GmPFHMf+qZx8vNZPvVz
mqDRIuRK4Q1PVee5D5Z5Bg1KXKu7mkbNB/MjdhYKy/UXttftCCFRLNpMmcbMv6oyWGWVkb6ZjFFv
6QVc1rnfZ29LQ5r0bHr+Nuudt6nu5+fIGV4UQQ1/srFs4ddc90H5kXXDaXvaJpGJZwlDGOmT/VkQ
Ifnd+gYX8NScyTMn6LpgA2aaMT7zSnrPtu+cQz8bqNwayTnr7KfJqOe/QVse47GRRMYjllmGn7zX
I2/xItx3uUuLXTD5j8mYZx9s24zVaNXB00yN4zY2BU0To09BS0UPe5HR2dnyOj8sUQUcmQfeR7DE
xwZV+4+iXSRigBxOw3jtRb0ckmQydkHv9G/5Um+LyLcvHLTJURpZ/yaDlvtwHuOXPA9cTk+1uw0m
FtgydwhF8WKTSTZ/Go723pJuTpiyCA55I+dX0Vuvc27U973r0MDX9fkxiKic8khE/Vt+GlYTPRKQ
Rmtd0N7STRSe+6lMVzHZA3jFU1KuLTtdu1XfPCe+3HsZ/3UBBrdts0U9B1HX3/jKvoa2e3KbIv6k
0bSFR3UJf7KIk0/yZFjb5eSuAt5st23jiBuigjpuFOH0VBvj9FTZ9kF6IcVUPbnl7P6mJ+yREDTp
bG1//wa5OOGhQ/haqYRoJLCNh7wT0wOAzniq0vTmX9/itcz3jDsAbX1z1U9V82o2TrnHSmZsf78k
hQW0NaGPqiwJCx9V8epZ+SWq8/7BI+rkOtdUa+fjh48Z8zS2SfXcV8U5rfr48vvVFI/Mx5OCdi7e
ExOdUs/cgRjSlnN8N6e5+Vqa8SboPO95nkZ5z9HzhWqNjTD94rG27IJu72pfjXRmuP7sbcnmL09u
NxUnA/C4dhiYBDHpZ2BTTkqq/7NrOxzt0wDwWETeUwO2s5qLqP1Owr1sM3VHzpi9ISklXC8kpp8q
yMYLrx9crVLJnuTf6kDi+0vsGv0TkaDlrWS53JRR2uyY1SDv+M6Fk3X6NwisC5FVxte0k5Z/LEQ8
o+yhXcmwMNe/XxK4noBqytY+dr0r3gquKiw1+auL6HIrFk9RG1oGb2O4gBRyeTGTb5yt8OP6TW5Z
8rs3k9DP2yJlZGw1ww8zc//R9q1LM5bqBU2bKp/UKo9E2nsIOT3ST2xEDxVM7oo0ixr7pIB2VnQF
dHNPjIvJW7itwKElZ2QCbLroQBlu8yJqXhQowfR2SqtzVDfhZVxkuabjPL7hV86ukGcUlhXzG530
3c6iVvCpNGv5EKhylbpm8tSOLvfqyAdxqevizs6Gu7wN1L2bNwZv84zAGBIhsrQGVDRkep16ZthE
DvfHpk3Tqw1pytadR/T7p4zkRG6wIyiXYxybnJl90S33ni8frHiRt//8nv6yUlm9bUrzJWJodwr0
h9/Pxorfh2KAZDtMubqdhK1ufz+DgY3pGGyY3CURqE7M6ksNJKNG8sU2ARMHKltssjrRIFdlWLa0
5o4H1L4fUhetfahkQ8OBQySQdtG5fnGTVlG8swIdvciTwPUTHBwCm9dc+A7s7LtD9NwxT+NDQufE
sazT3WxkLOwMZbDdieiuiXRo+5Cd4fzzjvrWoXwwuMuuZJxbO8P/thY2RC6Lwr40F1B0u29vVd7Q
ipWaT2OUZmsri6zD4kT+RlCjQCVZc3Sc9j0Oyf+JCdSeVD4ewIL/cBNemDkY4SWe3X6F5vvaErB+
Ui4KUEvSrWQILzzWB5n7Yt3M5BAV8NSYIzjsDPy3yCnCdYcbR3wJTpD0/XJHzdcj8WDMhqYHywOL
7rv2J0qtNSd0c9P6JgWog3VvDDqCxVZ/nYkCsg4KpBRWuhsMr13VbtYegky4a8/t3+hjw7ghPRZS
2i6EP1HXlDbksiSYQ8PmK4YVWfFuJeEKYJ53Teg51WoGWQ7T8MVp7S+rNE6DMKlDjaa1dN+DJtmP
VvAgawzVWTF+C4mlqiVzhSmTf41l/0Kq8L73I3/fSsYizfydNz2VtoWBtDS9elHzpWqfAoclvmWr
ITiCb8yZ3uepW41J8hAvzI68nTnSxhypCFcW7UfVX5n6XMwDfXQ0Pu9jGam12Vn7gZa0GRkFwdnr
1yqNv+ycTkWz9B50uVpbfKVZ97a48NOF2lczA7UxLRmJFKC5HL8Xz3qtB/MpEvljLcNwVyLSCXRU
KkDH+SWanW1D6XUTe4fIxhKuhgtdDTcdQyCuJkQV7B7qfuqDddDRWGsnxqNyjM987EFEzSNnXaaH
/mEWADPciVeBPT1zakRENhqmo3rQk0gGYf5CCvu0ylXxWInx2U6XcrMEpKg5Wbvh3U+2XeB/+SPO
gIC8zJGKtdb26MnKzPU0ErXjO/5dmzvoze21FgMjTtZ6B3K+vbQxYl6X9Hfsn/I9dzVBJM1qsmji
I9JgU7hjTzkzOTWezdwxohsRzYfD8cqho7QSVXRrt3ymt92pyQ2mjN+AnKtzEap3Uba3zGa+Kpo4
9r0xP5u8HzdDNyIgCOdQ2svd2LTRCrFN/3DyJLAtEUY631vzaPLrw8UMAXPchpeHqMunOS8pwmMU
WAUmlIVDujmSyI5LHS6YeNTNEpsvZu2ccxNNfgqddNt62fvSMrrtSTelBpKRXZox0bUnNnLqpS+d
917/HMvy3knDpYs6GungpoJuTr5bl/eIY7RfqknHVQ8as/avogw/aCj6kwV/WQHuo67jV22IXWwZ
OPfBT1DOf1zfvrOHHpS1KukZSOV93mvKgNqy1Jg/lRMw2XS/lT9+z2l75zbffY8VkgbtO/TOo9fz
kgMifyVe+jBQmrpCqvgkgZAOj2Rm+ZqblclapLDi+BnXMuvAPvCmQ50kJzbMb9aoCAr1Hnvk7aAJ
H0Cz7+vaKZn4T+/0gZzqFptWS56eu9irukv+JpbT/l6AJWwi0gjdYjJjMtb4ly73byWdfUyQfbwq
kEyMV/r7iDAerrWKi2TxoN0dvjLGe8PK7rPG/aAPG1lbkRGCgFtPS71TvbyLe/fQ0hu97VFzCQfQ
PiOl0DbkIhAgmc91ZXmJfcktK2FMBgVgyISMYurGmuDD1dEQ7bJ8y4C+n45WgN4/G2W2xdARrdk0
BAibfn5wxvQCzzLsfUvdU1uzqumhjkJ5rA1B7KNiwln0/a6a0pNs1bQdIOn2PvVlFgGUh7n1tr1R
f2JmkkdXTBY+IsM7c97fuTFAUSexP7i+hnMDnoNwmZKTizAyAzLfiy56TmuGTjNhV2jt9Okhc7tu
8BU/Zk+BdJ78sEqf89p5jSKWdggrUHxobuUxGGSX1R+9kEuqCkl5W+xK9we9Wolb3I1M9XFwzfkO
7XTSAfUzVJAxnvo2Mx+N4jnFSIexq3E3hZO4a6kunPzcTTxzN4nVNG/aMMU3m4Q7AsIirSd4e2Mi
0FO6/ksyEFhJqOdF5HO2UyEpj2YkbnNetVuDR9oPyXF2VLxtzOJiGBCSrRdcxjHoD7EJNp6FiLRu
FwLnDcsm4Na/dgxSSTshj5wTj16SRNsloFSWTo/3NKvtm67kFF/15l9rIF8VGw9ibEiJPEl1GRvi
eVdYQ/vWU685dMF25uD/lJepWuGZ+yQVelzHNfe+D48eeBoq3OUwBJybfV78VeuYoEupeEhmeKeI
8W/bBY/4QThMdM4Leb4sl11hr4zO17O8S+9VD3PEDV4U5qmXqD5VFgW3dLaPLK9Y7qj+7eisqpqZ
UXSEaqnCdNOF6ZtXFMUOhug0VuZPMjvk2QxpdWiwGG6t1uVgHYeYssnc6nTuDP1OJMr86+vfb1JF
9prbiyBHlb/3GzdDQMl//3u/f5xBEnAao3FA/7yu4OpOGUb8lx/5+4cmchEoqHn3+yN/vzXCek8t
+MMSsNBG2ipoirlHHKL70B33veMdYfnO2cwgqRq/k5LN7DCbbww8TumRYMcecmI41v1wob/4GDD2
QQuCkpL+m5eqP3Rof4ts/m4dckXkHG360AGRH7+XPOJOUCfPLGK3ZbJuw2FiTM9ewYOLWS2u/Q0o
wpmSFqzGOtUzZVrq77KQGVUUrALKs+7axt+4KTnotaR8UQxhQgFXY3HnxCSe6w9qxpT6+9lSkEum
RmKPbYnlQ9Ls/PuHvx+SYSh3y+hd21w73u30s0wK/wavyEGNlIfm8FDFJCfMpHATWR0SQAWLsfnt
4Wnh01mudVD579cNZ/wbhHOcXA+1Z9H0SWM2A6t6xI2TcF+g7RqDTkXKHbuzxS5fC3dJdovu+mgX
7BxVkn0Q2TmslBPbt6ZyrH9+sP/vZz7zP7ZSMW/iqcxvA2Xnx5n6iMrOnooSi1bvnAmZ/Wv7zODM
p8GOXwrqp/q83AypdQq97ivpo6tIJwRFnvAJx+dmpBV8dMytbVCvYcm9ypYT1aY1XIl9FxvtFo1m
ZUtzk9Zqn04t5xnS3jj0cG1wSFmH/LJRjSqIB3Zbuhz1Rfrw20OBE3PwxXYIjY/WilkZRHUme/lv
o21IPbIuWwTyLZAmoo0IiwdpEW1bEVrfPkyxPDVVezZ0v3rK0MM0PoZo3DD7Y4vfbilBW7Uy+bAW
8+S0uGUQdRUzuohpSjcwbDDvgypsN8ljldvRwZHjOZwogTRcNlLFboFIVrvAh7fIjeaOhJp9OaFU
ytZi3bcvdpRd8nhCuc7IyOiqca84UGNKzHmYgiuYou/nWjK4rAFaOUUF4AozFX+uHb1ahtpHRsb5
YroJ7YsrOsxvRH1GAQpYl0XkJzUF4OrRMQdr5TrNT05vX0jxeDAH/a09yBvPZyIQVBx+prA+N9z4
qShnQhLUR5wjEC6Nao69VxI+1GyNQd61ZXQFbTE3pptfslYA6DSX2a2Cfee+z1FECS74MEvTTZ3d
Sy+p2AYRtZ54CVnGxFksctiXFSxa3me7sS5fIxkAiziEJKQJE1Yg48bdy1KUK9VyCmDDwaUPlN50
TwvbfTBJxOnOj50VFOw18bh5u6qLN0b7njB2CJZtxIlpVXb9F3LnDUUA0IJp9pXVJY7PnB1rDvhm
jycShD405Xbj9FycFbiPOzaHwU8ScpzcCAUr+TvPjjynuHFLp1lNuS7fC8LXLPc6eqjkc5YqjjI4
pd1qfGuLdJ0Nxffo96+WO2OaXL6GsEVxNHIQL5v4ITsaj+XyVNgdSKOJ/OySHOyZ6GfaEu8mJJvN
kqx26d2a6b5AnimRaWJk+wrZRsWNcbQGIMb+YAyvEnHHQeQZZXuEA3/MKmgpU1jn0ZLAMW3arwMk
og6pyEAyqtvsUsMssUM/FVFvgTnMDjOUc1+o7xbRKc7uHSQonH7NpmpKSmcq39mNPnc0ast2aqST
WUXxO91uX5b2ISFuoX5fohj2Jn1wfqUvhM4GMQz7dbiJ2Yr4yGQEuL26yGbeVD3Fdrnpi5E1Oqcu
vFj3yGwlcpuL7JZr/c3USlytNTk4m/fEDcnJX9w/UeZT7BjMtGcj5UGuPZVIewk3CntpfxokPxPp
r0ACFMIioxJNsK7+LOn0J+KmYCEZBkiHg2xuZqTEOWs+gPc4Y1JBqLXGpmb2r6y63JEztqb8kOz2
dGW/d1qlJALumUb3p6Kl84GG7sC41ub4oNV1iu7pZNR656iVT6zWp2CaDuF8lVoZjeeaRhK2qlFT
/QzGsDd/VVTk1I4lQCKvulpnNRFcLYTXGgF21kpshguSpW/HtO2hsCa6g75slrAGAZcr+N2xzpLd
mz9XZ+oKj8MUP2TIvr7LpmxhUiwZeyAL+8jDJEyOPBTjMg0l4e1Ui4buKdWKcoq03GqNGb+mB33N
xDdgOm29j4jRCaI06Z42baTmytR69aiVa6E17LpA6DS1rm1rhbuAyWbDs9TTg36KcT4+h0UIZMMd
IfeTna2lcq2Zz1o9r3gIyXuG3RfUsdoMWmXvs/BqT9Zp9PkCUG7baUXe19o8gTj3QfqltGbvavXe
84y3AjnfQdbnaAXqvOQvXUyf3HiFdyRuGhDg9400FFz6zQ+bjytm0HobT8Um0wxBG9xDqTtgCSHT
ds0ZCIADZmcGXPb0KjSLYGsqwQBPYCLFMgnhaFuci/z8DnmMnwWp6XDFsKKj+WraIQF7iMAfrDy5
T0frTyEoIiVZ5z62ICVskAms/7wrNUXRgVME+rhdA1jgyrbufM1cWHl45tU/qqpCztVchjGZySp2
GRvpwrw48A4za8fa1zxH5F21uj55cB4CU4bmPtT4wx73RRZPnlT1Lp2DTTRSO8K1RV+gZkeQnVhX
SDjbAMDF7CNn4idgTTj0/Xijb27bMdjl0/wY6ySGQhMqjYRVGYFWSk2v0MeRaZrFA2sZwVtoNGnP
iyZeSB4EuzBvcUouhJhz0NaFg6WcPUau7Et7hk9msEo0SQPWsaRtvUtQ1HmfxvSsgt0s1ie1Vy8z
EgxN5WjUob5DAuoYk/r0HewOwZhsfQyLd0HBPrQIIK+4VLrVpJkfD/hn0hSQ0jyQrcmgZfHw1PZi
3RIDjOy18wmnW3UekJfSZBED7phJW1BumiGx9ikAktAkUqqZJFfTSQNW5LEQwAGAS50mmHpQpg6k
aTFnQhmGL9kG2EjcZeY9F19EET7gg713waKGdgKMDM9K81IF4BQTW8+sJDhxXR3oowN1SVLWWRa0
FOwqBb9KNYfFMe9nIdF21SnOrJrVmjW1NWh+awTkYr4eHqP0D2N7wVsI1gu/fOXY7zhbWbKBwSag
MLcUvHAJibVLg+neEo8rvx8oALbrl8SlQGTgF1AJfeg49Jgh4Yq2yjq+M4DRYGxgiTWfZmtSrQVZ
a13lkVQUfrG9ucYLp9x+McB94NwCgLcJ8K0EgBtSkvnNEMYysnwOkNHO1LScBTZnaX5O9pep3PLy
3oqYedJMoYZRJ86G4gBINMjvosuv4pfJ27BZArsXmtZTmtsrNMGXaJYv01Sfqfm+VpN+KGwlA/JP
d/HbdazkjYjUqdJ0IFklPHHJxHit33F7njfeyDkdDYruyXCVAhmaeXMSMfc8TR8amkMUYfNJ/fPe
AlAcABWRLb+DxsSVxLnJyuwVpsHrNObzLm1NpvDgjh7YY6X5x9qaz3Pdf1dG6+2M3tm5zPmt5sUa
0KV9zVCOwJS6MA+yMgCxNJp9AnDplzn95nPwLfuA+T+6nmYzDeICqPNxkaBBizW/WbZlpzsF6FAk
FD5rcDlU4J7+xDPexeqzkjO9IcM21GTo4GAdQrHf9r144ED7TPnzp50HYkVzBKbWYNgPpvPekR69
jwYZr9XUffQF8y0L+yjlZxCqGL5ZnKyLh1DoRWZDMAB3PsfIT/QR79SUAE9xTeaoKVtbM7Bs2ZtD
r7nYRhOyaREcGlzvs/QmbLVGv/P9v0Q1coIRgFUUHG4i0/I3mW/pVJnsb4tkth6r7FkUHJttJgHr
jvy2lc8QkP/Z1iyv0lTvBN7rac530sSvCfobagbYAgaODajgUsIHj5oU9jUzLIGHpaaIPXDiQHPF
Aa4/lJcNgzG+Oz1CmS5bQUXRKoF5/fXeY0mK/ABaWWPLml/G+KbtlcvjrNnmWVPOTQvvbGvyeQSB
BipgM+m9RqDR7hQX+FiZEgZWQINc9V5TxxHKF5lJrBs11BTJDNat0+1hktqda0v2ts+isQXVgOZM
Jllx5vawS5H1fZBT3skoT84hEyRaUmBs7iJHOTs5scg0fjez/ljfKYe/dQJrlYTerqtxQlNcR1HP
MZ/nu2Tsx0NZLMW2cP3jSGQ5d8PuyF76oZaIPdmYnAwHtSEtpmOah2h0hXmMC/h1YPUv23fdtbCp
4gz7aG9IoPDMSSmFZovgdtMuULJmgRm6dQaUzpvOeKvh+lMN+DfNpof3NzX4b2oLgKPNAO6c2Teq
UOCAOekMqg773TzMf2ztKygwGKCeFRuzfEy186A1xCmSOfQayDSi0baus/yuitKnSI5sPAJ+M+1k
aLWnAan2kGJyyFAnV0MnHznH7qT2QVi/jgjtjQAa3C/pTW9X916FsNBwzl4ZAUEVKg5faZRjhoN9
hMwPX26Xwd8Xyl5b2o/hYswgMF5tDO3V4P/7TBT9epaS3KlL5Hi3qXcOFg8Tq0etPR/00HCP1T6Q
mYmIizHEq+hV7M3HRtCEI6py4w2S2i3tpMt89puR7/pr/hXDNvEF/1MdPO1CGbUfxdLcbN3bZBtE
iA56koMeGQvrT2XE/a1sjEuLvSUR4hpovwsVYvnFyNYeRphGO2LiGm8MxxKa3HDLLNo3AxpxxJew
BjnCUYO1ZsZi42ivDeLOysR8U3Y5Uoczgd4KxepAEL9QA6Qu9DSv9LJd8uTJCSpa0LSzp9Aen0C7
fTzDubbYf5T2AUntCKJ7+5piEVq0V8hFdDwqq6nXXThuF2b+O7Mvh01ULfeFcXaNodpz3Z2c3DgD
FUB+YEuytT9p1k4lqT1LHualFhNT8MZAH84OBm8+OtrnNMaej+2bpcf8dkY1sSkoXnSpn54FoTjI
T3qKboifggrBRqW0nyrMeSUXZ2LnGpQ+YDvxLajRr8om1meqnN0MWg/cQtEWZi2lXVuJ9m/l2snl
aE8XAdnnRLu8eu33sjF+lV0hzkaOhzrzgKAwh3mYxFLtFpsbfGMmBjLPO5EIrAtTOYloh5lvr3Nb
BjC/QYUlOtmifLjnQsn1SCFqH/gHUZaYnxCXjTX1aP1m0H42lttbpR1uDVY3X3vePO1+c9Qb9/YG
fdL6a/XY/TKBU6B08MyVmOfKPZXgm7FLDpFR9Zx52f9CKu9D7bojhHjGhBdpN16rfXlolvgKbbTR
ULv2rJw7tod9p1MMvj0/ZH2OovlMDwBxLLRdUxmE5w1H+RrU5OCK/ie2KDq18h+37oJNwysSaB+h
36Y3UjsLx2onEvfPTOpD6Bk3tpVtI+1EDLAkDnX2RCMEyQtjRlbweJ15NLYaPub0c6Boe1vAoWwT
k1JwX1Q7t6poe5lNLnU16pcpexy0P7KE/9F+yQjjZMWrxnG/fMq1p7LR7kqlfZYDhktbOy9NLJgR
VkywiXeJ/L7qc25EYdt/0tlHUgOWi0X8H8bOYzd2ZcmiX0SA3kzLe3k7IeQOPZl0SfP1vbJOo/X6
4jbQE0EqlVOJTEZG7L32Lo8k8+6q+sOg6nkmLkbJam26tosw6p89Yzy3kx9uwol23SALMARk2fdJ
/uEqB6mK7gqwlIbKW0owGf4z7KbS3cbKfVphQ52m+hIEnbtAgbRDWAPPBjTlcsCytfWxsWbKz8o4
2FrkOh7XHrNrolyvBfbX+uqDNcyHrtvBrMYyG+spF+3whcFUs6FZwf8GN62tfLVZKxp03tPKpqMB
5Kx4d32vW1fqsqR8uSUG3VQ5dXssu0J5dzWumI5y8woXuXJVtD+M4ip2HwivAAcsJH06jDf5ISLv
1h2ZbA8Mu+ho2ktXcsDx1KwMyk/cHF3lLtawGWvKb1xhPEbaxSZKeZFNd+q2k0U8MuOrmPNY21ZY
l3XDeJ6xMjfK09xibm6Uy9k/+Y+G8j23EU63KnXpd0YPrvXj5ml7i1/8Lurrblklq3CMx8s4Y2FW
O64WL5Y1OGj63Xla6vU5nAt5rrq22foWaNTEj3Qszzi1ayzbjvJuu5i4G8zcFabuqMDdbSufN6ua
9O4dGqxbS/nAkUbVTHIoOCvlEneVXzzDOE6bCUSb8pJHjr8fxUvWzuM+VPRh3ak/Ma3WhwIfYB/2
t52wOhYGSsyqp+EjGq1ZNx0K/MjZxh0SyUl522tM7iVm91C53g3lfzcwwucRjvhQeeNdTPI0Duhh
45pvcM8rF72u/PSdjbM+SfDYd8pt3yrfPW4wCuyhPVXKkx9jzqd3Kdapi11f+fZD5eDXsfL3ytNP
c2Q7OuGF3EiuWRaHgS/TyzS5D0YVWvc2aIBggBEwAgtIFDVgVPyACZBApYgCJWgByWD/YPjBWVPU
AR38gEGH0FE8gkyRCTLFKDAVrEBRCybFL5gAGRBv4i4q0Aa1YhwYinaQFaJcou/KjoGePBuKiRAC
R2gVJQFzxbJU3IRJERRCUAqZYioYiq7ARlguHEVcQAdCJrP7nisWQ6GoDMzem6VIGAPx3cQ1TL9t
6yJj1036JFgHqfgOBqCHofgMFfchBwAB/fnTAQjRKTJEkEsy1sN1VgebPh7ucw4FFLVds9Kuu19t
FYKZ6BRuooY7kQCgIJaqYGRqOtua67JO4pQbFRSmgaeiwsXN0JlcKUlfrgSehjrCiQrrIgZ6MSj6
RaY4GAVAjFHtOL8TRcnA7PomFDejoF2d/CVpZIeCg3pn+fZBV7QNS3E3BkXgaNaehdBtiuZ3i83w
CKjDVcQOvVKu7u4Vm3uyDrLujRDdECsuUxMq5J+hgfyRKQZI0EEDCXBQcjsFcq9YIZ4Hqo3jdVYU
EQchSa7DFcnQ6y+jBNZIDHTEBz4iWGw8RSORtf6iU92vPEAlioG1qFWb2FYUkx6cSXHlmrQQTkrF
OnFiqCcei5NUHJRJEVFS0Chg9oulqWgpwoSb0iiCiq5YKmhJ6nVkTR8NmJVO8VZMwCtEV9hbICrO
JhfcHeHKc6Y4LQPAll6RW2yrn1e5V12kXtPjNedx6YvhUZdy3uElU/hli1vqsAUIw4hqHwf4RwGo
xMcrFU5XMKrrd9ckh//HbVgOuB7+3vGKlPt9GkEptHTrGOCNodg31zte74MvEKHd9Wf6+P60/H3F
vyCu68/JlbhzfcB/fPv7/H9/47DYmP7+/3wXf9/k31fkegdn6D9viexQIRzAWB/dxuL4KMb/Trv+
+0aur2ZewUO/LyyuYKLrXesrruj67d8nv377+yzX74B1AD6SHKT7QL5HiiblE1C2L1VuxxU9/Qta
v5Le/3EbphXMKr/3SRFZ0VVTTPjrPa/fXQnVv7e1EL3wj9u76+1/n+H6278P/rfH/eNpHJV5Mqv0
E8NVQSiJykRhIHbz+0ZqU2MCcX2u//j2L5j+99lKlcJijs5T9pdSCENj4/f6DWchjiL1JVVUs/ia
Q/O/b/u9y/W7svNOXlYGm3/cfn389bbrk/z+OFOFsvchyun6299f/L7Y723Xu+RXRNu/Pdf1tn88
zfXHoKvrhaEIVHRAtr/P9/fPvf58fbmyFykB8v/7L/x7p3972utjsjkAltuLrVu53aEF7LIybE2y
++JHT6U0OerLP37Ux460pX/8eoA2q8JDAtVxueYvqee4PvL65R+36ZUMF9ZoO8vfV/jHy/w+9h8v
9W/3IzWU9/T7XOgL60NzmK83Xx9g/w1t+p93dX3S//j9P17kX3+tBYXYTYAh//Uj+Lf39a9Pc73j
73u93ud6W4yCbD141g+OfHuJzhcZofE3EK1j9GEUFtlaUTckm7/LxWA9a05LRMk5NsXTdTWoFPcr
TskdgNDhATpV3YdibapEL5SvcuOqlK+A5ikn3Een8r+Y/jbHSWWCOeo7unWNzRbbFWup0sP4my9m
RutMJ1hMVwljAVFjsFUfa5U95qoUMg+M3GIkmAz1QrQRobxpjersqOyysKdmbokzm4g1s4k3A2ID
NDTt2Hswh6UHWCu57rTSfUivJVTMbWHo38QKPRoCkHVcI4ooxgpxUeMsJiNM1iYQu02UnYuqhkuR
QHEuZxGfXFRQ50jNYSqSoIepuBQGWgCG2A5BqiWCAEphpuhibYNIvhN1vx/1CSrXMOt3NuzwHViw
heWyXR29F0oTtjZdZiBhp9Ax/TYi0lxVYszAZcFWn890VbFXYad3Y5uGu2Tmo61DrWOWSz8GUwtC
//nJsvN9KcQZla6AWma/1UN9qAiTxrIuk7XDtZ0K5URQNG3PmLYbO/Zq1Zb7Ke5PdCXYY6S0ATW9
aldRaix0iylAiGt4M9R8dk5n7UIQ0Y8RM0Sc4eBeCVteCTbmrT/dZHL803p8ML4M3pipMx6VwSma
snSZ5DxPmeoHQ4hxy+zsZEo9RvREStjUxC+1/JOGFJC6TkUwzo5PNMjC00S360zG31rjbxPb5ZO2
aaeLdrDX1MbP1JLjpq11qFFd++0lt0XE0B5dII91aSVvLW2a7k0tQtUyaFTmACi9MHtvZRADVEXY
JDQaBKKPmw087mFrd/nGR6OxNm3+8Ahd4y7z78YkaHZ+y5seVdBBhBWAtHv+0WJjxXA3mUFaCz/y
dcYGnEudyc4+1v50YTGvmvGsjiAzdbszCb8/jLApk1vGA7X93mleeKnM/qsuzHFpcvotkQFCapmQ
ysUxwAgbTjv7Ke/EmGIAkxYsSLYZVznyLcsmdGXOdPTO3cRQpGC2iPLlJUwyxPwuOMQS4dVUYHz0
eS0XJdmq7OBq96OcDk3voKPTNkDVw7vJICGw9j9FThpWpEcfk9Q2BHNry8GgLjOsM/2E+BiXWLmC
+FtTytdqjOlrj/NrUE866pOdof14QYn4JLGSvWXoBCKn+t3chdjMp3wVxvJxMnz8acEJzHgBxZfO
ayYb6LbZV1YbpGTVFMY0HsVG85+vLDonLUJcUmWvMC/0Qoh3nTmll0M30BQ3jJtopDsBIGHf6x8O
KazEI3sg4ZqHNqufENND16BT6QbizejkhRkaZlTwunknnys9tJZ2m9IZD3U86Jlkv2GM+gKCSYh8
inFH6sWwKeFXyNq4d1P7WUtpimJby3P2SG1R66syhRPkGxHpav3OsBBc5vn0EgXyI4zqhqlx9Z3O
r7OZDcjU4i89iZndm7Ac4ieJ++BYJp2xGY6BsdFdGXx0Y++vaFeNE2K8tFIIwdD8gzN31enuWzo4
F3SZLzIPTrbJ3QpjOFs6+jsCLNO1RNLSifYUog+hNTVtszgGuzWX8W76dOVWhvljVvbvEJfjld5N
t3aqrYYez6BLJxGTBGu3zSAM4gsiqZ4GazOsIo6JZVP1qOPSD8mHtGgEQhhsFnuYvTHMLKa8HXtE
Ep1zz8Pv01ZHS2yawgnvUKN06yEMIIsyQnbHYmWV+KdLjY5Dnr8OUZ+vjCBXynjaEW1bvAiH9AIH
MnM+ErobZcO8chudhgz8Fh2V/RqC7bObmndyVM3pF+ky9a2TDCslgojE/Ia1+V0k5ldbW3Q5YJL0
ugNR0CtwzPSUa0UIRNJASOPnTLXiKXo1UCmMBbrOYaoe9LS+1O1Ehtp0Ej2NzpaGlQkEhYjBDWAh
mwau2RB35dLX1MUNc6sFAef2yvIi9q3RuK8MLgoYwTNXbNCL0B7t3GiZGvuGqbrXepiH8grOB40t
y9vXtfvRJmINhuM29vNiZUNejeHyLqKw61Y9PNuN6w+Hjsl6BBl9VXPVXfdWiq59kNkK6AN9HK0D
deCU4yq0tC+/ZsAXyhGAo8VkYECj5Llbpt6PtkHYfVfY28o2yWsazllcPpWjvrGNHCF6jDxkqvO3
xOEw06pXMgvSA1EGMVmhor5HA/wIGP55mrt8ZTftY9zMX9XovpgVuhpaw4VbwzEZz7O/8jIarkaL
lNVw3XMlkNFULZPUiqGMa7f7LEShAld/SDTcJSjV3pjavwdR/ugKEK8u5At9QOCa71o7f8tGjom0
azdmT21gyVM8IyKa8LnpDU2tTJi3idasrIbzM0NOm+/YdaM+zJn1JYOLxB6eB+fm+9SN71HLTBAG
xVPrV7QJEia+RfY1eMmTVY9vBCf8pAxpZWRtZ5nse7t4ZL7KRE6v7gWu0j4B1iAzgy9W/ADqq9tW
cyLXmWH1qwLDqx1EH63f7qMeWw7dzXXpF0g/Ou+ntVvYpFxhF32HhKG0GT/pyC00e1jUpV6uQuUR
6sq7LNLZJSGMWGOK2o5usH8r2lQ1yPx9NTKmx6RGiuNkV0Tycm3WzGOd9+yXQwTttmfulI66FmG5
EF527JwvvcB4pA9QR/p+r4uXhHRyGBj5c9BoR1a+h6QJxaLvPT766GIIygTH3HbpsBurcNPuWlrI
cMQdFgmkEgmWq8XAmPA9nhgM9p64JL5SL4B40dsJ8E9wyqrqIe8t1AxmiUmFs3fww588H2EtD86y
HJsXVCEnM+huex9sQT/ciS56dwoFLAloQ6VD/uYFAfoDzJ7LlmTshWXTG545NjJbB8dDM6ZuDLBO
3Uh2u37ilNza/TTvYSGGVXHBG4DaBjMQnhlOl/7F7WjLzbk/QiWtbvKUBgkuHz5NwvMWVhE9Vm7+
I5RxpejyAek11BEa8bsmZqqCoMfDtYDHAN15Gckj0i3gP334jg2GLPve3ABX2HitPFtNcO4qka1q
It+0PMHzxWjd0tAVYKEuMtSpfkQ0njWTqCctPmSPj9HzcBAUqKxWvekFixYPO30WJqvFA3pq+BYZ
YiY01AunbZL7Tq670O0eucBRSd4F3/rY9ydj6pbAop2dH3aPmj2xmwv6dzS/C+jxCXbZ/r1pg00k
faYaCeiXQKXI0KRpmIrkFaQeZPOcPBRhNZrAOmJ8xqwPQWqR7YpZ+nt/zl88inrBFbyXAh04tfE0
cHoStVemycnGjyWj4QZMKodLndwbLD+rtudcC8OMMWF9ipLqD5FUtMcNxuWZ9RS2/gXByacxokqZ
YRES1wwVPwHE6JXnPqqPLsViRJNNBtGFEoSwE+dsJtkztfaz71pi6UQG+mhz/KIrxbDFl+PFD7jU
uNMq8/uPSBCQ4rl3WpTSHndrpNs1Z8ewdBt6t44smDYBF1nYPjWYmwNlipI/chPY3dGpjGbB3F1b
GOPw5FTD2jCdkcJK49rqsQ92+1tsqAx7tezWojfOzPWTlli5Zcx2A6yeKeYcyy26XKtlvm345RMK
ok92yvXSyaClxgYTf4+DRvtjhuZHUmX70GU6mMTdUdiXQug2aFrExHlBITo7EYI78mECTDnp7Jyb
PngstP6H0Y4V2KdkDNdI3lcTTukFVqN1J6PbVNo2IpL6bWzSQ1/O97NFy0WK99rWUKsGiMYgKT0J
G8noKMInf0BAW+sRdSemfLSyGMB9tBw6CAHEKYxX5p10p0VSOh9pX8QLOUyQXV1zY1vTo6ljXko5
A2M+4cxOIiU5+3EQlKxy0MTsEWPDRQkyvs/jgbnPU+5xlhbFUK8LAu4X9gAocizOE1ZmtUmC8DS1
5zZzXjQYAzY2MuSq8tVsjwQOuPrIGMDRHuzK3kib7RiLVIUx0McHOj37yrs7EBWXZSxsmnW04vZN
xtan6WrTJjTlgz6F66kzUrK4czCcDRWhE3D0V9oUrClMIs6QjILK4mKBpK/KrD8W44oF8TM/DLWv
6+YiqR1zOZn6XYK6fhHX3ioLmN1rAUeJ55gfJJyBiS+ZJmbV3jKHnZxMuM+mcV87AdIpI0BUbGGd
y4BP8oB1kjjdCgHWDkQtg3FzWhqIIj1D+tQBqVgaARIexB2vqVHvm7A7aggU6wrRX5uLpzQH/qUT
t9TUq7mifgbKygzeMGtYYMryl66gd84XWgGvwv6ekCSJAooaAyt8Ym1/55XDm9cOX0nR7WaG2q5p
vKPvdECJDtmynOtFODbY+uaBgQAHj7AfZObd9QxDyTYtzhLHksaMclGlwVvqoD9B//QYdve9rTMI
ZesO6gtmu+6FK4ZK59yxT7bB5BPO8NqdR4wauncj2HVIwBIkGOm3gT08mVJ70oMegnQ83eNwkyvQ
BndFqGCXabhnq/XqB/c+vXZEJgVMG+bIy65LKbApMF0PX1JqAn0anAOysYVs+i3ob/RDuJ7zpxoH
6EFPwx3H5LIRsbUeU4OdmETwht+gXGumS+f5QD4LIvcWn1+UkITa4z0tvfVQ669anh/8pje34Tht
iS3dVDLH9FJ7PZKq7iuuW1LYrT31BZ5wCowBEpzCVUKvuNGzPZW0s9eU8kQm5DlU0uVlgJTmgYbv
I3gtawsNnp9+T178SmbEGnBpga+lt5ZpYCK6ml6Abubr0NzmYEgWpSxh0+FqcVNGe3b/mpVM2EOm
nasw5b8WuI3K5hpwOxpYOD3iFrepEl+52dM4cvV2KgStYqDkkKQBBX4rFgwBSkRCwcGuvkXoRZD7
xKWL4o2VOQmm1/EoMvMTEMSOmPieTRt65Lr7SobpKUPFttGqICA/XV1ENI+9YcCpNAyggadNkONW
nZIIrWdXM/kC3a9VYQTKcW3nUixSTHaEntELSZLvKsxPuoemiS2Yw7beERCIYPSMFfhb6uxFU5nf
g4WpI38ymF1vEb69e6hZvHmkfxIU+8wS3xUzoI1X5d9pjtV3kMOmNuPLrNDaNV+WrZrf6/NNEwc7
73bkasqpeMGp/JGY4cZ05B+QLJcwwOeVsEYZXrMupPcMf+o4NcS2zDW7+MpqbmRjoytj+ucxvcoC
c6upVngsplPukJ+bJ2W/SRAwugybF0IMz5yjqEGgLqrl0F030bTlcQviQqJVlsZ7I9ef8KBqq4Tp
3zMkyRB9cXjXxd/B+FL71gv6mUev6Kk2oa446CyWbRgmC0QdKJLQUhL+aFHwcm6i2SVcsW7cjfWm
uyb+D+t5LHqND7S5r/jwFuVg3Wl5Nq0623qVcD+MaJCrGa0W/5kgOmEheIxmd2co3ZsdxS2l8IIK
wOXI4t9hojkDXVfQh8P1KM3bII7uxA8Lbxgh5qut0xjLu9xmp+Y2MK3ToUZCoL/GTQvy0KwuTj48
jugUYAMmt6knT1aAjsxnJmszhl2xCTwN2LzHyXowPpBSf3g4l1udAzNznr3YfTBdmN5Rco6B6WUd
FpR8OrQNZwtpb4hGdq2lv/ad86l5SEL4u/aYqja4cRU2l+u/NyfWQjflvu4vWe2eWxaAwAZt1XTG
W6g2r74WnWYgprVRnTLTVXll7ZeoR6UVeM6JfcOmi1xrAKij68SpFSFHC1VMX1bBbtZxUzlMkKuw
+yxteSdgH8IHcNjT9A8eqElEFu2SIQU1lcJ6MbHkjWnayi7SHwoAAH+62S3stPoC/LdLnezQ4C3W
M+c79hv6VA0JOHZuRJsx2ZqTuGRupsix+V7IET+JLtZ15XxkRkugPJPYwEnWBFZ1hJxan3FY3jWJ
s+YtHGFnedAQ2pmsNA36TeYi3UjAXwzWfdhpuDPCP3OpPZrKs4Zj51HL3iUaB2c2l1qkC2ouE21n
IVZWZ3x5fbc3A8DqA2CTqsy+u1B92HH+PhnyJSuxqpQWTmOCnZZ+MlymbDhXafKAheKDEuJDVzJn
r5IbR0zvvYiGha9zIdeKABDjXNnL2fSQN/fXTuW4HVkyV9ZEa1ZPzAOqdboJ8Tupf4maqZ6KPDqi
gr4v/IFUIV17m6PhpNfBIQ7Ks8kSDhRl2xHFzODaRFXTrZMheU3yxl7+qR3x5Vj5ZyhESAFf3RVa
vUDCxuLi4o4JMX+49XEuh3WI7dWlo5dnhjhaefGAGHJRkhhllqhfpgELU2yEL2mKKtbpIb/Mg3dM
ZqKjdIGYXquirVuXwxKS6zymC89Lss0cqWjI8sO163ek4zeyCP11wnHKGfKC28Fba/0qKKtz0vvR
1mzSpTf00drTFEJ/vmgA8cpcgpl0rLXTQ/rhkqetnRwiGmcXKkq5cyQKc6WnHn0sduqPElZwP0JU
VJgmduVUdBzF5dnKnyHIrOK8um3i7jWWaF/VIUiIHWBSyqNN5HKg0Mu/YPfb0hF/Db3uQuf2JmxD
nV2CObA6GWsnFcfcLh662HwrRpfksy6mrB3E1icxLbYVvbtMHlAvcB3WacrQPBY7dmMP3VS8ii79
Yvf7OBCbsffwg1jlHK4gCLw64tSI8I3yoN/HMSVKSKP+pJE526CjWiK2z0AxmbtGI7pITyG8p2Yd
nYpJO1We0C7sNV/Ggt7u3HubRiTlCqXFwJ4eIQ6GGjrjdp7tyuZcVhoDAp4AhpX2xb53MfXy0U5C
fzfO2kWwK99HBXmxuMUOMhnYNBLSZ8FvXooU0b2YnO3UFsZBy9Ey13MdMYnw2KhBxd8WobGdpqDe
O8B4kU4EPpFjVnGvTcTmJJA5ttcf/94WFruU85LxzcrLE/I4S2FyreoctvFFtc1jfxWV46tvJ2cG
P/3G9fBU1cG0rzzSO3VfgQMNuNgusAGr13b8PZvZoFDtySZoCqNYsrV5nvOm3Uoq9GbgGiYbGpBJ
9yDG6qPvQEAlLlefWRv2tiGDrRf+8bwJ2EvOaKimbzy3tUQuiYqgxZui9VOHhYnS3h2MH9zAnDRU
2EUYflqpDTbHpYUOVckOsMjHOhIsoowuVJ8HnCOqea4h2vR3Xuh9xYGJ+QWS8MQiHPbh3pqTk27T
seoC8yXILj1SBDzC51q9XKImMJZr1AhE34FfPvs2RAy/3Nn4b5ZySk+z7t4X4kakYBhQ1jyUEQ53
jEz7Rti0NL0bPIyLxvO/m9HxuBhC8nLyu1SNDgKtoG04NkdbjwZcEJZC9ZYTqULdoZfoHuuoBlA4
IVlD6MZpbe1Laf8Qd8LuDX4KOvE6i+mEuqGix4qWI8vyFuaE8Q6E1E2TytexaCmHxhRbo1X8GZK5
PXdZt41ob+sOO2ULQjCfBRAWXFXrINZfk8k7B9EfVFDpEQo0XgQ2nCLxCfLT0odieA4tbCnSZ48W
R8hjK6zfAMRRCVcoMwKw8oD4hgUMmW0Kv/wlC1itMyj2TkaLBRqUszWSo93TfXGlfWGP/ejqxUtb
+PlaaxR+2ABBEWmwwnzzb2hFiiKTf2LEpl3f2XQOaVKh06TtifF3zpmVYGkWWn2YNfcyOlm2RRm0
TFvzaDEL2+i++zFjSCwGWpWhZLgiIx5FVisboZE9nGZBWCpzsKaua6zDWT4aeUWhatU4iyH9LCwa
Vo74ztL6tgnKYZdPyl2U4xkx7X1XdEQARgym2pnmE1m8Hz1NPq42lYbZlI5ZXsX7KJWqgDbfHBf/
K93KCBD12NzqBZqlwUTepkZP4XtNhwXjkkbt2hHpMWEaxFAZ5dD0KEbuQjAvQOZodva6FmzlRWoK
QVP0gqBHp6HmZ+zhygFafk3HL5n7gXkZB0wAGhgGB2kqlHeLscn6u7pgCNQ6Lf+aoTrSlz9HDlyF
nr7NmCNHHmhrUkuJfSqx0LCb2sa1DXagT/Rzx9gdRymLmGd6eGySc2nrN4Gwra2t92QXTNV+rlMM
Glm5jk0bJF/ExSGK7PY40G/PfCwNaTY+uyU+UL17YmrG/7+cgc3RkQ2TNj3kFW119q0Fxlf32Fgk
XehWsxzqMjl1HvPTuqFpL6xRO5JdyqglABbYIfdkA/EaBOW6dFT9WXXOcZZ7J2MlzZPquXRna4fn
jHRPEhsOdqtmQiQLL3qjwLflZUBS7dxZVD1tNTvmsNAGAkyZNxYdJxrbLNd5LnJsY55RhuBMl6UJ
JcIZBL5ZTtFWEAnjhjf5yEtkE6ewlTfO0rZtCxVdfcJf+9K5fLah0blQ9jI0NJz2q2J8blz+4trh
Jc0MgxnMZZY1RjKuL1+cwIHzj+HbpylJHNidTguFI4pBN/+VdZy1UB5BIqyh0BO5NG2smiXUUFWW
x6xn7foowdNI7mw27gtdK7S12dvllmGxFTvlhjQV6COS16s/dNfu7gszXMt0egHHcBLSk1AT0go9
JdYKclSwwQMQIN+VO2l/7ELjE3CiT2G5/crz+0PEDJXGYWAGDQAL2uau+DaJoVniTriVyqnrh/5z
HksS3aKS/IVaiEWHBpU4qnrXl8em5Eh2QlxTnEiQWcTZnjqWm7E0956Js5OywuGYs4XxPUbOh27+
keP83Zf1XSDStePUt3Pr6oeWNFq9DT/Q7vFo23QxdD+GkKUI32TJzKl4XG2Ql4EZs4t/Ko3luo21
t6CxfaQKjb5kvUNSYGveOp/9rzizmekw9lqijKXWmKlFJipW9rVbs2KtLIjVXnHZJkUqnA4uVpxF
wtbHLnuK2agaN5rQtkQLPHRarm8a/9a0NQpDfXqWI4CqVqcrPDZPnWQi4g747qKyBQMUgNcZc0Kj
8ugct91b7jIis/6Qwnjrs9tnE8xVUcrxxTbZDvT41RZxoFGz75rKiW+iCldCZTE2oFYZWvS8lXwD
HoGmOzxnfSZJ7/seSEai2qAFLyPtsaMpUJl5QBhM6dL8sJ5kyPYwzbtijRbkQ2Pr3sTeBDkssfcQ
vu80WwChcaDbeDPBClVA/5rYt24BNY7mvyh/dGv47AjO2BbusDNYe7ZZWcH6zD9xlIc8FnOJ5rMz
Nr3mnr8o5ajCV9QIJ9/GFhjPuV5lWrordNhCTWjd1m2QHip0yUsyBiM+5MUkgiPHEYlbNV6buBuG
i8CaZTcIWUbQWXH/MU3VDVfYlCrYWmAqSWCiluhAxGZKq/aEs4yuf5CKW30W32mLFqSL0wdTD4hW
q2m9xpUDoa+mcYKBrr8p3WVSaF/02od3LdoxfUXGrtkX2TJmm8fyy/Pgg3okLmZNe6mVMyc19Hkb
QbW7SdQXh+5boQXe4XoTPpUv6dB5IDWQv7b1HwEXjLsCgTgZ26bCm2YbX4PW7jZyWomadTgUxmPa
JynHgf7SinhYGabpLSNr57t4xuw5eImSGKhMQ0+7aoth3YRsZIphphZaNGNV7+uxfZSemLcmBqS1
BKY0ZnbE7JjpHCyQesvJg4vYx6LU+Xh/DSZxlHCssS4qe3ZeWbW2mra/SOHf53C+9XLGryqM5tIF
nVhkCUhKHo8AXusYb9RDetOEE01+2ow4Cj+H3oBJ6jGWT3vj2XJrD3XHu6jLcBvDMkf7vg4a76Zg
IrbCwo6cGOV8KLSNZMRq5Fq7qoCWpZi2QldiDa8OWdOPm6KogYeFF6Bk58hlr8K2DB2sgBerZfRj
DPTQgRAUOeMPSy4wNs+/Nazmru4z2jAuJI6J+afNdSnKO3YCeDNDeZuGuMYTx5KrriwigsfAv9WG
T7KJxHvYPY8dSjO7odxQsYheixXfsuZve/R3jQWdNf3juRygRLJ/EXODvMbrqP00VP/lFB0HSzw1
GWKKjoPLbB/HrD0GDQoffJprdOZPRgbXwAvsL1s2+OQtA7RcYFoEZHknk2ymnPnLWkbuPkDyQ3L2
+GTMWPgiQSJKXvEBePY33IBtH2tLnCL5Zgz9dDWk+SOECOamHk5+ZOQo6aYbaTE9cOzwLb5FgcKq
sgyHed2b3UqTzRnwGDFRZb+fZHgD+B+oP72IzBiR6ng8Jzaol6J0fpp5PNvgDahSV3EYHzEklwuO
Tg1BUKvy+Di6VXXGHOXGTWMs3VmLYVNau9rp9gbEpL4YH7RpNs49WiBTOFwGkh1cCofi3foxMwuc
MawIrepm+lwZFwM+NxN4eY3oqfHjY8csjZ7bh2l33Qn9J6u9P220rgtWLRzlwCbeukju8gouX8Ra
XzXb1jb2rsy5lANIXueGeCdpFGvdiF3J1H4ip//I7Oyzg6jM0W9uh5r/i50MS3xQ2cadW3C1NCHT
tFhrJBtRtuLnMyuQIDYuNjoMTGwdPmaJZhnhEyvsIe3SJ/7/995nIwAyRfQLaNPS9G8DEPcD2yon
+hnb8b41vR+Rdy/+1D4whYBCSpoFH3rH3Bl3WR2yHbANpd5hjqrhuXZt8EZ6HPiLvphrtvw6U2cv
tI6iNj6NcACzVKITU9OssosQvpCcDsdA7OXoHmVzmKxp63EGlaj3Chbu0CUDoE/+NCZObFjW47YC
1DyEuOebn9JrX4hQohtdVje1vTFCrpys6Tn8ul1hy/MIUALv7MDwZN37CZI63RabiEK1Fl6+dpTN
hcXn2zN/GGj663gOziOStFVp2F95Ed1hFo4PMIQOozNfDeVnASCMwr04uYACs7Iutt3kEAFR0Cvr
aPz0pbs1BnJB2k7Um6it7/GBrXWn4vTP7EPDpjTqaiI6etADRVB3rPAYydKf/2LvzJYbN7Z0/SoO
Xx/4YEok0HHcF5wHkaIoFaXyDYJSlTDPUwJPfz7Udnd4ezu2o+/bEZarXCWKBBKZa/3rH0Ic1xAt
tHtiOfjc2CnaDigO5S1NmBOstXFAAhF6R5CNpWry+Rwk6UnJ/CUs64vVEfaNqQNvI1oN6GhXLmj5
sgbzczDMXVSMy5fRiIeetJKH2KmeArxuF6YqmVgphhgqiwGr0m3VahiUlI/tRDZUnvUbVBPYqyUU
ZWWzIxWJuhVMOCJ1cNGqfO2G0ynCv3rph1W+1omSD1xiSAIdojqMIwMDxjX+Na8RzWKq0Lv0DSVA
G+ADR9GPAcS3gIFeFWOs4AVatNJG8+601SPBILuMXJZ1a1DvkgLogAdZ2jJPC7y2h0sbWO+lfQws
dk0VDZJx2KcHx6GwBY6Vvfddju0d8Muu3BsTlK3KA2YlydGiKQ0DyggVmI8yVo8kDT5GQwfbw9iX
QUreDvCAkzkXZSKGA56qtyW5HvjKYG1Wm6+Nwu+mAjAVGTYrLZmFXu6c88l69q34arOnbFzZbZN6
2nqlcfA5yW03XnYFAzIHy6Q4Bo1EAhcjkTArZa2gUfI7N6DYKeHFNPgZ6222jwqsqntjI9uWqgSw
0csJKyu19MFW9TfSxr4lDbMKkseN6ppWXcdDMyKFKd7g3X+LlPje9cXax+nc0tNyq2uKedmIkWFF
1+6E70CyDOwRkAGeaY9WMb2EQt5iqXa6ae0RZVYrrTUfokGb7WXh6HQciKJBa/vwCZd6XeklB0ZT
L3vP3oiKE1Yf3qGsX9Lk3bZmg4NkD6j7hCSMPM22eJ18b1VjfYDUyfjiFTVsJO9r2KE6Z9L5oGGT
sIBoR+p5ph5E5j6jtQLgztwvet0/dH7x+PNP//c//9//ph78TeqBKR3H/nGpPtR/BN+L1b29//Q9
Jzd9PN+z77/+fA2Lb99/2jfpPf/2x/CD37/x9/ADafximDrkX8vxHDIGyCr4afjetL/+zD7/i+vZ
tu4Z0kNcSCrC79EHtvkL32HAOHYNB9aMyR81tLnhrz/bvJyNr7QnLAgN/5PYA0fqP/9UFukYFPn+
268/CxAdF1TUhn5g874safLnH/drlAfNrz8b/6eqg67OPK/YabKBTheEv42H0NFfRhedle6DFDfM
wEYL29I+b2HieQqRZh7va1SlG0SsZx7XABubqn9xi+kYmeLNDZAsWtGD28z5pJRCSXKH3HeShc75
il94fAqzYt8UZwtLziqX5yHGUkcMattT7HseNXlVuC5I5HSNlOPCTX5qBxsMl9ztqRhgEvvBLsjS
Mwr6lgKYM90EsF9WCbkxaaffuukka9deRQqLiEqzD4mVYjMYYzTOgYQXkvhsK/2Ya8StEhaThjoM
UufsQcPFEhO6eMvmDRxAMt3MBzPjz3iEKeU28ox/KhWZMi5JCrHKlt96LGprL2PM2DB8cDDlBPk8
Ac9DIoB9qA3M77qX1uZnxwjDZPZ9gPusVTWx1sH3UaykxaDVx1NYABDJSHuWlA8kp/enxC+OwSwA
lUpb5Xn/NOjpKWrTU5Hb9OVMrPCAtSt9rw3jJaoRX0f6MdKnY+Exlfd1uLpiZ+Xjxa+w4zVnQPhW
41EhknrdNIwtnfTEiAwHDxy4tejVb0Yave7FDMVblwRrTJX8Zi0L9wzDapuphAMyvsPiPo4DHxNH
cmjI11D392awRxO3saNuw8DzBNkLDut4jJ1h69XJYcAss44xZJniE4MGVkV0wmkQOH4DkkYGVYst
ntyZ1MCiTQ7Eo54HvCwK6bxVI9Ym2kj755za8VVPca+iNvy0MtZB4BRHuK6wcowj0MtuyIM1JAfq
Ls7EBfTfHdJ5WlLwhFQZqwgBqdFab7j/3gORPgTDGte2SxmKHRY5h5iRMpGtB71OTvMdpgi7dQ1S
iIltOkk/RRB+Vq26zpex1KZb5bKo7enFwD4y0T9GnarZmAmJajvm+N25xirN4Q4kcAys4eqhUmL2
PRwnhyFlQO/YWN5BGcNFMaDF2eSQWYvE4PiYxNkMuYKlOuJWuguC8RiF6acbtKgJsL6IKHhxqDtZ
gmRA1uRUiZ0OVmkLEnGE+nAZIrgYzyXqxYGOMQB/h6jxcZhbWmVyqqv4/uNn0C1AabcuDYLHYADm
7argE86XQ8eitnhK3aWujtBC15xQBxTiK3zsc5v1144X+HGLSMezs4s/66Rhk2iBIeMD7MUTmduQ
r2MIaNEO//1VUY+3OUEo692ViqdLNCWnBDiYqIEjo5VnutU+Vtu66tHNdi+1Bk9l3g7cdxVON2/q
roO1wLf5isccyFx6b/qv3khy3jDdZDXd5jvY6eORSfjJDrP7fGHm9cgw/CqjYYVF160ZO/DsEUIU
vqZ8JB9aqKKXsqS9Eya3Rqumy9DoF2rTbTHLyYiLsGper155fJ7Ek+uYbJVhEG+NolKbxI7Y73fA
IFhkhKfa3XOnhat5bSeJOs7vDak82Sd9+xIZCkqYuY3j/BRHbAVdOB0d0a0mn2e9y7pN1qSfyrah
F70NKM2NSL2YBoR4FhOkl00VmTcfxpOZ3VqulNXLN1VWrBd9uun2vtG856BsNrg/HbS43hA2wDY9
XWStLqFQL5kuaI1xnlcXBjg3GQ9bN8en3i+iuxtor9D3nh4aJc52rX+AqC0jP1j1Jn4ulu6cLak+
POF/yRkmeCL+bPMRzx5jCeX5qAXRuh0PRUD475qO9uIPxYMF55DxEF1Zu6umZM6GO9uif5mIUClp
zdENzWtWWNPReqfFfZoJzW1Nd2mmp6ziveOQCqOTJcGVdogowLkHrkbXTUevbF+aZiLzE9cFXx0B
H0/zvxqE26I6aBbLSzlyA/HwWInuo/HVRbE2a7t7wX2HPGy73Pp0iLUkN5fNKmp4rCa490iT04Mh
0TSxYVM5roIifvQ42dp4uhlxxjis+mL6N1rfF8ufx+u2+jDD703k7QPlnOdHct4TdE+ew5h7x0PU
mDxjBkx2YDz3reuopg1qYM+z36pO7DgToejp7dWhbDTZqGi7L4RqIcpSL2nO7uZ1p1DNxkoWlrBd
do+9gecjfKjD8/yzMlOefzxxhiJuGuWBr83yFY0kZlQDWG089hDnQFOxK8NQ98tkQnEISjM+KK21
GFBZOxIG8HsWtK5xdSc1lJFybHzEgRPsQe0WsvWJNprNwczBOcRssQ94NaXYiI36mnxBFGbOgePu
S4o93y7GoCODTcXsInnLlLp4RTIe4RUcW6P5zdIEvvwo09dI0Tj08oEqO46YOudCIaExDeJV9BdF
TAgRRwNRpLOS9cevfvy/cYrG7cB0toMyGoWxuZlixzoQeGEffvzqxxfNrn//rW3Nb3uBc3hz8GaL
WTV69cGTwWtPTO6qt9oH2YX+ATRRIz+ayQ7hNZGF9/1kHH58GcaKANHYbjf+JF4Nt1pMY+cffDff
qCJ9DcGDAGCxnHZpr6G5JZhF9NVmnFX40gj3I+gefR9bSKfvqtbB5lpbT3nP7D5Z5/QGA1N4zgAm
X29u8+lA9UlUuh5zsYznaSNEaHzE6MBHGgwNLHGdIdGEs6M1x3Is4KHOXzpTtUfeHDZGsjnLcPYq
KnDQaVHDh6QKp1p4yQu7WFN/3dyFl4r7JLxdyCmwrkL3XkPoWFdd75IO0f0WERqVa3G4NkCVO7K5
F52jOI1T+wY/ol1BgsqX4BIELAtMrnAjgfvCwp5i8yPVElyHxNnFGQx+nr5MandXlONbB2VwMfGY
gwkeAbGhlXXXzJuuQQ1BlW539Cl0MBr6ioaqfYSej02wZxRMUtn+lInl3pjIN8lYUcCfMuvxJbGL
c+r4YCvudhLRPbJ32sAI10kOfyjqL/+oh3+C43UporydC99/LZM9qN2uY7umI4U0KOD/WCZHMcsw
HpJi18nks0r2g5HOzssvvqvOOJEBvB4r6iglq/Xf/OQ/xZJRoDOWoXuwmJ/YBAzP7+wPBTrUSmCS
UeY7PzAuIyYms/H9Pl2Bam6AXRZRzEAihX3iOee5VPqbH0+386f+wLMs4UregW56Uv/Tjx+kVFbs
l8XObCni2WvysN1oVbn19Cs+LFfHiu7IzFv1FInsWNvsahS2UCv+kbv3j7bqr+6A+1dvxKWvomjz
5v/+83UIrNwL3Ya8m/nmC9VfBZVJqh1dLGTHksIgba8SRZBbiSWTIriF3TUf4RganD4pBatn76Lc
Xpfy9d9forlH+9dL5DlCl9IQhrTnd/6HO1QmwTDFIzwEbN6x0MnhMVtPWgMFTQ3zQI+YKzvp3n8s
7xILySgdP6jEXgK8WUR81z31YYVsAD/KQ1dMF3hAjvZaptOt5eiyYji+I2UItZ2TAfkB7M0liOMN
2yQWu5AHYK7SdTQebqquWRgf3Ey/TJbY1dyLgbzdtKiIv+2vcVdjF/KWQvWpOPx8l9xh9OS121yr
kVF6KyCFQ6AlEj3s/U3u1BsdqmdloavKgpsWjB/JpGPHZ5+9kdQxq764Rnf1y+wTTQYvH99rErs4
w0BcMdCSrBqsLvAJgBuKUlcli27oX0ImPIt/fxf+ankQ3GcKwzF0YZp/WqdmGnlZgTZ0F5rNxi70
C7lGhyx9/1FZK/wJ6/2//4GG9Vf33TasuWt3bZ6RP913bzDIC3N5MgNnPDYpbk2zc791i4vh2nDw
bVw7uY/AR8xlCPGGYES7e6js7GBR16e92BvTc4jEF/YXxjtXD1UE3tqPlpwXg05BmvbjxRqgrGCl
DYEiaokkcHJmFx1Hx5A/TOyHHaXY/LoDAzOIl6J3djYF6NwVpKwEL8wOhqmOHj4Z2LLderqqTNRr
Dy79iN9RYyy1btjS32PlkxK51W+i5t0NB8oUIlU8R5akhScrU5a7aDQZPQ6EuseGgOBYInxbZIFZ
IutMO1aRf/JdpvL0+h84YjJE6WEbluusCx5z6AWDJM0h6pY9LdiMfr+Z8/StJhNN4NJIO1qkETkR
06Uth20s0nM2Nq91N370JuVYHtGyh9eq3qMKFF0ADK4IxYhPiZ6dQtd+M1HXDP0hs8cHpcWfmlmS
ci9WbtBtxjK9G6l/IEyrtS6qtHbhiN0su3bfum9Ob1zmdo+K5TiuNR5XQd7C3CcVzs7sJrbd8FDl
T8rk0OJzaAP1G2qsgcgqQzJiN/rj4OofvoudJ1KUv1nac/DkP0M0nmVLkikN6FwmNkv/vL9MUivQ
glg5wnRjObd0ittu3KRfou8Tuxxbw/xvdtu/2vUFxAIWtZSeMOc//8OWVptjBLV1ZLNNaMgaGtPi
74/Uv3hkpUOEtT1/9Uz3Tz8kCiss/nVM/2y3h2guGkCcdHqpFSOHwIPQUS+eEr26ThO1gdtgo04E
dZh8zlV27U3HGJphZHnYXBsz0kJ6h3lm6rTpTftNshHKPD3EId9T1Msmjt+JaKBu6pMTMszDjCPP
G3EC06MLzBt6LpZinQQLc1qXY3ZqUHQr2V0t7n/nJ3fTG48tgVI4Wi3mvkxa0w33u3NSIgSxKMkJ
dRfyOg24p9HozG8Sgv0BF5rzaDkvUJhYMuveLb+UIAyuB4NbXRIrPnlD92JIgZ2WOrpOfMprCyMH
hhjNeJzbpjaMTvqEakXUDyyP4xQ8gukzwQcvwGkdRwbbWqi+eDU6uH1+mK87Remlm9Gn4LjQRnqS
KDn1KjmYJga03Ek3tYg8t5lGxye9ZqMhvOQtd7qXrKnxapJveo7dMk2Jp9Klxnvx/eFl3sFt+rW/
2Ub1vyhwWGKe7dIV6TZ6mX9ea7kJhaYYM0LYU45PpihLtLnos1v6plraDqa1+rFImXMaIfdIgyY9
NOWeUMVndDroXaf+XNPm9bSGne0gJUcG0t4ELLiKDn1u3fr+0mTqGkIEb1zzoXLjr/MMvMxbIDn9
zIT9lZSie2zy+tLkkg4MUGGDbjCJ+8yB2TuTPa8CAuh58qlG56Kiq9W188V53lWrqf8o/AbRaHOM
/OFDsvOTWn+XVkF2Ij9pdA+aLSg+FBOv7YzekRF59dz+anTdCg3bJit+m5tUbHcOtabQALcbrFyO
jYVtlaDaAX9xSnWrQv1Cg6cG0kABy+ZqzE/6VUAztwgEbqqbwOgOaICvWT98jJ2CH0TMQzNDFtbb
zAic9WuOL7ddMdwcwScmte3kWlhhANG17nsitCu1e7v69zf6L3YxCrf5H8PyQLb/dJsHlDZpO/T5
bnBzUkyguJSwN+UwbOdFbrXqYjuQAYK/WV+msP51+3QpnzmhDcN0/2X7rGyCAEy7y3dtCFWsTkkX
SjkeZ4vs9aBzM8ho9Id2NeNnSdwjvbDhBNRsAgAvIJwmD4rVCGbY5irvgKwoshNgzXqeD1KLGc67
A5CCw+NirpdcgFKpLjO6kSfuW4/f61DFh3nLGKJTp2nbBq9DZAlyoB9KPaqwbPwIfOccmtbKBtyL
R5wXyvQkSAmc992YRRcjzg/yYYF2H/O5NZEop9HDqywZrvBsdtQTRTV9wIRfyZy7GdsPDqSAvk1O
OYa9WTxdVToeM8m+MT/DgZXc589sTfptMvRbPOmnCs/eJnnXZHoabdo+vheS8DpEN2M67L41poYU
OlLpx5Zl39C5Tvaqq9Izdm6u8N/AA3lie/dtRiiCHrZEGHLc2udyyj5nOATp52NOZf6tqGBLZupk
tLi3D591Gm/aITs5NlXHOE0fmb62fHaiBDI6o+xInaeZaTOXdZPI70xbF80wPgah77D7Ddi/VTia
EC7f0O4yRzuMOrwgVz+VEF/HWJ47BQ90lOcZtTbA62a0aYS0jVB7PYNw9F4f84f2LCqWxLhUWnTQ
JWha3F3nEz7i2SCc8Rz442X+fWmOR71bRMBFdQfdEjiZoTxUsNm8dkIfyriRgA1Mx1Iiuth9Z2St
oF+02/7RGJj108SO3Ys7Dh8GPp8T4IzR6c/aYd51O0By3Y9PJqMDY4rvdhSfcH2g2QzvpGNsak2w
Q4O+Zj3e6X4sNklwFEK8zUhblvMXeHpzXbxxhB/jlOOD6rIMn+PKeZgLJqRANzxx3+IgXBf4ShtE
eZA+fbWoJpClHbQ+RlgBjkh0JnoZhFEHrCA3M9aGPgd4Eeu4Ykd1eyjL8fhjwTP0mMvIiGOYYNTV
vHvZoAKYkjKapwEr5dlLWyKU53DWYT8fPjm0xhns7hvkycGHroHrzwtuRl9jDtVS0Ts0FWgNjuqy
AF5oZH9DQzEs8MdZ94Q/phPWGRWoM9vxjBNOpf/93+9ahiX/avuQQsDkdthE9D9V+elILqBpi2zX
yPEjb7iQZFJY/hdwLgCPDjLt3IzCksN5KGFGA9uaB2nGnueF1YSes3BbeoDWAyLGruCa4qY0b9s/
XkCa74zzP/o6+sQu+yN20aYIdebwfvYQgOuOGyzSIakfwIOGdfNEoMMcqhAtVaSZB7vnzMlRQ+Bi
3S481Y07qyqh/HfdJZM06YGJxF6UlMxEdxCH/YYM3XxAK+IvlEMUGKrTO6wWFNxxCVcEUKMm9mnR
FmCbSDaGxTmnUl06Ia7+ZrEdIMl4oNxxO948DJv6/lOv4QgUPODz/hJO1r6I4+VQEinLru4g0l6b
bE7znvMcaPpZr+o5Ie+uu1Qh/XCzdHVVOMi1ZYK25tAX9Xo+w9MIa2Sr2RROS1odpd587nbpyZvD
XHn+8F9/NqznnrlGGuuX+dXmMikw59Y4OiSPWi3XBTOBeVVArjrPL+KB99fAyzMyoDFOSEx1mDsN
u4FjnjgEwY4fY8YbALfPRsyWsH7ZwS29ekV31R+iSmLlOxJhlKAsh6sZVM1n2nYvlqMu8wPdyv8q
/f937v43c3fLoJf/w5P6L3P353kS/tMSNAH55f2Pk/ffv/W/Ju/uL4KXYozv6Ib4MUT/ffDuWr9Y
QoLoWeB6runOBcnvo3dL/GLqwhDEg1qObfK3/nv0bjGVp1IVbAiOIUx8Lf4n43fTMv9cFnlS6EK3
QY10xzKsP+NrXQS5vCZmGGJwG2wNv5csNApx23SXUr3WjIKu7DTVslZ9v8LSRzwwVu0ngkg7QQjN
IwmaxcZ2/eyMFbKP+/HKm1BSFppxsBiYEbvko+VEOAx9bYdXxkccMzdhs41XjtIY78B8wwyJzWxw
VLEKzgQDx2w+Og4uufVl9FMXNjxBx8bUIQh32rUYE2vb6kGxEoHrLtOas8GumSA3BtneugSUFHke
78yCE7lEeiUJDDjSZdLzVzx1hrE2eKOLug0LOKRlvi/86ECwkFrV+lDhmx94EKiidcKRvGHmxayU
jruZncabMn1mm4IRjFn0jnH/LtL6YlVFKPZ01S8sEl72WYQ8ywzVFxBDIsbSGA2Z2MLCjo4lPTwK
44HUFUvhNkICexDHHoTRyD77bYwQgPVycIb8G4RP2hEGnau+MI0tAbPQ8wxFlhFyp7UdNW8wEx/G
XgtvbZrvYiJUID1UFtM6pCisqmNXSOOQDtZ73aDscpsq3xvBHk2eeKGJsNdFVO1zk1SRPAszrIb9
XefTGxp2zxRnDVo23qe+ecisL+gNvKOlFcY69oerpceAASlHj6On7gmcLehlBFaTIfSMgPC0xn4c
RjvbN/j2oAL37aUfSP0oOu2YOGN6wDUhOse9p9a6V37pHY4jqxsxJIhC8ZCWxYjCZ00+jv/gNzU6
DB/qgxUOG3QA9dNUGK95OVUPei1vigjcpSWAikZfl9chgaTXa6TaVd24x8NgIA+ij9fjUCGFQXg0
Rb64+R1njOlbe+ZVV3uMrE2FGMGtynBdZflFRzVxhHHMKYeTCL5jDvBtMuEt2IqnGk7elQuKg7AD
ItIML6VGwjxszHZNOBtz/j52VlOJiV+SFPjgJYG1CepvBh8XIq0jL3YSewjYvpaZUd5xH8Iv2u/z
J40EerwpGmxyzd5hsAOaRBjQLi/x/ylk+igdGHZY5QasewcpVjWeslBqF44PJ4DgFars6ub4Q3Tt
s4037gH7PEY/QXgsDeeBQAkLJ9JB7CppyScfgmBpZsHeyINdZ1c17iAcHxYq7n04GfsYltq6daFK
qAaTGCm65thq01NV9Mlu8ghrnb7FTLUP+HPQj2bZs6PaMzAoQReB/y1D9QRmp+vc1xw3rgBjhrAi
DiPOHNxmkEzHFdEPrm2qFRYLw04zoDCa/tHQfpOj91JFdfWY+HQOlUCttg8H3M/G2H3QPMKeCqNB
4t3hjp7UyRc9s5ea8LyHMc0fdTwgD67VPSpTpY9I+8+45xwLR8VHZbmwiwMdYTqZGB221/gM4Bbp
4UWyIYX94KsSLmDP3KlRZk2ku1rie4paKg9favOW1w4yNHwZc92IzkEgjdlaAW2lJi84wb6wBcnL
MHSfYYOMiTRlSJxFVqwBzZ2H2Xo7I00RTwjcxEPddrZxVeeo4QrECU51VkGEl1+Lc3TqaqQWR7CM
u7bTTrbLmKqsiBmJCEV2GVgucUez1pTB1gp9Q8T1MX9jLmAv0yrxtnrYfWsYjSGxwkogQHAaWwAb
rV1/lx1jUzUkBp5xWrgeYje7rMY+cY9DrX1JY58oFAvbowwVBGb9eFsUI/HnYaBdJkYq60mhhwkt
99P2/BtWwtmyNBBNRJqDcdjrqHXReXQDpHnEEvC+1SOXlsDkMbtW+feMWuVL3RmoduxVbNN46jYm
pjY+FAbe58odli3CuH1tmLCjfZNWhhHLqu+Rnw0cAqGLYk+O3wl7i7ZNhVtabYTTpm2q15i8ALyn
EHXo/B0vz9/qpIZ0i8IGtyL1JZc6zh6kuCwa4T+ERoMsTM8/JjShXWFAXM+Hj8wIEJokTHaRSq7l
iNCkSNO1ZUi0XqmxBfsnAtiCoxKh4kKuNRuJjxuQSh5K6Fu06/RcFtoZuCVIgSwT4VuqdsoL98zJ
5YNta4ppRagthmmvatRInSS3Mp/YOKwaSFwFQ8Y2jyxlsrMRheUr/jhfRjisa1ESu0oi8RK/6Xeh
MrVkTAU84DQZmtXqqxlMYOap/1TXe4Yj/RWuCdNK8eTqNsnN+CGuGKsTA+JgHDAWfIjGjp5Ig2SL
G3k06wzVYzdp6zyxT5avxKLPCUg2koBEHIxFiKzxDqnR2jCfPPqclOgQXcfNU0yPrcR/LChzfefm
8TuZYAG+kFj1TPZaY6eDBO7CKqvGQ9CI/EywKFYmaKSZ2MKCzxzTPMicTAuRx2I9hnBqHMjovrRH
+F2EkE5W/WrRwOzMNkJonOO1Eg/5fQzbpWq9eD9NpIqgIBErUyhWCQssrcAZC9l4+6K8kJMQfFGZ
tstUNRPepl0zYWsjZXgiU4IIB8ZUmtF+jplrvOTNDs/EN0MOJfhV8DqDGrnl45vesmYgE61EIZpH
bDhSPNvjaMvYXjsYXf3VdZJqV6XBgPcn/he+oA3BasTZenLKnnG6wtgO56qI/XtTCd+8YINPpeEa
T57jrONci95GOLiq8XeuaSZrEzSeTA3lH4QTtK9Jbz+7kXpqciN8600DugJM3TLuxIvra1/YlsD4
wvZVGsG30O6bpZMkzOEj5m0eFcwyaAt9hz1FsUpaAuyQJBQrN63pbnT2PL3CgCMOGx+y8fibObbt
2WBWufLiBycw7XuvM8MboPIfW8c4uxUkvxAq9qJxWnkXofvml/491GlMdTuzXzCBRl0XpPIBH0Ab
GVEN20HneTGCfuO6VXAVDA+Ri4UZDkKpsW4jDVmxBCEGibzaWY9TWl/nK3PSyp0D03LyyW/XqmEh
oPI/Jz7Tnt41jD22vuIxHrgewi6cjQccTQcakiow2J9FELM1ErVtjt8BY0hblyW6ppAOl0TCqSqD
LflthBRH5EjUo5EfNNIR5Yj5nJNfk6zGey8sDx6MjRevZREL4JkPVTjL0qmgKaKmr3y92ZeYleCQ
9sylYsaFZeO+a2elPGkWD6g9g6ML3S0KpLOMK7fjphC2URvVSqgofHHiy1xn9RlOsKnvbGUI8cLL
qi+cvRunDpK9rCIQWl1cu7K5mMPeR6Dzm+sDujfG5D3Dt7DW8CjyUzQjSGHQTuASULoj/7vJ4Q+3
u9CIfrEm9DlcKOgQxIkVgYbWAxskkVufcTOIVdjaDqoy/eKSCTw1r/Yg6m9Wh12vWUZv+uyt2o8l
Bxyin2RCgm4BLxEedVMurNIcRs9S1/AGabK4gNY2EbFzya3o5MtBfQ/K4hja4fR1bKxnTYr3BsuJ
a271+9HuTuxH7CCuhXDIrgAO3ejRYFkuVDeHyQ1vgknnAhA6WKLKwRBzMurvfst9xCrOeXR7+ziF
KFh17dPyu/BYQSxboborlpqjCFdvQA8NmdibcbZTTAHZcanyo4tjr7Ig0m5uZx+o48IVI0ydlHUN
B50h+Va6uAk1gzHuCh/bHHggValhxTVO3tcEpZNf8fZjiQpdIK9RkX3zXbcl7dL8hCBEFB/5byvZ
6d0BzWi+oU34ZuUE8zpmdwTHgRRURtnCNKMbhnv5gdZjAlnpCamav+fHNw523R1CG0VfkfF3qdCf
SwxHoSBj90OPFcMraPTwluuFxPdMfUNm0q1jk3ilFKrPAmPFm6PPLrXEKRy6IBj+8YX9eR/q5ROa
AR2Z3ATcFu1dyYozISET7EGyR1SflIkTiF9OMXJQNRx+fIFIqw5RP3w1ZttrOzICCHqC5FDPRtZR
r3uHQLQkcADHejNbTgFwGRK2aYWijXBwJKLVwR9iiJxlaQEzx6/GOCWbriUjupHR1iDGdhkmgY3Q
rSR2lMD6QHaIGUK7oeOsHBQS3XgwXVx6BmrLNTTcuWx23smD1Bj1xpLUD6TgyFNfKjXGq8aN6Okm
HDJMsm8yXIAJdQyfKiEdKHqdC0PqOlXyWvTdWs5Siz55aL+FEBLpH+LHTHQoyqLBW/pGcyxUGux9
SGQPqj+A0ehYBmHCGZR2eDI0P9zkSYwPnxs/wguBWRbG6yCLJRnL0jv1U3or0A4tkFJG12RIt0bl
LPsOBRZzxfhqZHJbigpThxAoNiZdnEiRZJ3mwHcJrlyraOq/amg88GzKcUiGz5ebMGcLuOlbiHLd
wCPZkLsBkRjAb7Da5yn2PNx13K+xKnZj3Yc7PU/foM1/tWOmAKXxIIfwPRRevkwy+1WrT6EN5av1
aEQrjL/QkDGp8KfHrh2/tom3mUiM1wfU+26lWavA8Q8YVhKippN+qvd7GpNjkseMN8HQxMLPCvxH
zRVqAmhzdMU1mN0uV96w6zRzO8c0HXzOLLyrBOUuPeCiTmK4yBVxlKGjbQKFqBvOF6zihz4b7IOF
Ip1kcxwfInHVmoHEXb3U18IneSYKb8ng3h1lXXh2L3mXvPpW6Rw8wnmxbz7bDtAdhf2PFyomBNZV
mewqv0b3X3JwlBaGDzriRjm9mkE2x6HzHIdoBddVj6COyBf0BPPy64g0oAsCPgi9FLcEz9xjSc9T
ysCTHMNdWhE/Xw8eiSw4PcIkxr0tt/feSJK8nAPeQQrloenJqTNSs19F+Ket9LF7ZuN5ijqLGiej
iMx8EwsMqPJqbQ04/AzZY2TjkB/ExWJ8LPGf2peNpR1gTQfHWgT+Xmu/aR1Nb+1hSpR1nUYTWJ9d
NRK8lUhFyCLBWz8+PwGpWLCRfEVnJf4/e+e13Kqabu0rooscqnbtA0ASwrLlnE4oe9om58zV/w/M
1cuzZ6/uVf/5PqEAybIC4fved4xn+KpSa37C4A3BRq8cNF6vqkhMUlGp423HVjSv1zSrHwHb5vjN
u7MMd59wmXF2S4FxFGMZdOhl7hWWQU56SAs4iMIfjIYaxvVhbKuRdkA/8zBOgeJag3ALLyFBvCOZ
UrpLO3o3gwGzwcyuxIVUoXABocDt9VHUMRULenSJV/MDMIgE175Q9wLZniJjZTklq3ZEamLT9Kz8
lI6jOlT0Zdaw6jGO3F6aP8fipa0ngEryp75Yj/lEHD1mQ3skwId6OTg7hbh4aDdniKUz6VfGSP5l
eewz4jOjSbpIjO5dqiWPwrlbg446dLJ5nYTSay8Bye+1o9qLLx01QL80yWibF8Pu+j7xgBUsQRu6
UULxV5HeLCoSNgEHh66dyVECjAKgp56cUP6EWWJdXvWzZb3KVMpMDGOrLHukMhaaIcgJmIhWi/Wu
lrt9qeEGBlGtwj5Fy50q47mbiFaPRSSpGnLEKc6Tk8xQ3+maFlhRhpR1aCu/VHcapjV1Jv5g1qSP
ccoiSmjrHIDKCMelfhEIIUFDiTnsShLLzyPPSrTyAbtgssM5gM1LW9wWs6ozpsPkZBK6dAGyGwhr
EoNNunDu0Mv9mk8V29B+FTpoM8w3ZsCgP1OvyaZdtWTXODLR7ZWfNXNdQntDLzYG+BrZdK4eImyr
44ReP2oeLeS0OGSy69bK2l0bv8oRWYGiBpQ1X9ID1r6HqOOCVlIKWeQrzus9kYE+KTcgezkcZKW+
UIOaKPhmvIwE4gkRCLkTmIRlmDP6wMWbiG65rvW7WkwgLNIoSgNFtDHtTjidQQQUk4ftee3PtVfw
PbheMY0zdG0ndBh9DI37QsmYBfJHyfwjVj/MJPqgbmhFyd0U5v0uVRR+oOYZuNrLqK8l4qPa8MtJ
dbVXcSBqgXYThXzghlZeGUnIJeiDFJDms2AkrEI4ooL2QrH4MJv6CF2n2CGW8wNoEORf0uRipGzn
oo5LqhOP6qqYZlJ1ISbCdQWznmrPOWyS+3io7swI4i1X+H3C+IbB0S3nSBdWN0ivPnU5J3NP0p/C
YbqCeYxlHbJCUt1SYPJjWXiPA0W36d3tYb77Igk3DAE4arrQC4jBlep8z0UNnK2qXDcdXDp6Qq48
qBhk8BRaDbpD9TNZ2occbuESTvgZxsc20D38kj/iIK1dqZkR0ivvwlTTlcydIYk/BlG6NZbRFa3h
SHTxy5ABTEHlhgwrLdyeJLBJoH1kjdMHHV2MS0TvmfwOTFSuyHzlNtQrRysGUYUk/0HRteNcpUdY
w5xPOUbO7qWstfuRWQDhdfuMizkiFa8dkDiEQA0i4ZDnhhuRcs6H9SKU0go/KJDQtFqRcqLyYUYW
Fg84w50RG5RtskfIPrzHoL0lh/kgwg63SU2o3UwG82lW75SBr6OjmtOKVmDyNJChCXYQYbzayzhz
UqkzHpf6vZPVi0CDtjUCQEym4nHSwpKJlNViCkJeLVL3LLPPWT0WQKQx86+zG9IrZmLfJDhTwfii
DhqWVYnxY1mYO70qzvVSXQjKNamknVA/Fnz2Mu2uLY6pEIBdTUxfjQFuGflh00Amz2avhgTQdgp1
XHnowUyDj9cNA3SQmuEHbtrWbnrG1hGs3SJiFkQo0yP05pSIbwt3VF3y5ws16A4yIMXQ6atSU6ZR
qfVA83C2c3N5iUwcbFqgLEfYik6SUm2xxuirLZSrTiOjGwPqsTf7ndwRnaxEBYKB8nOmDra2wmIk
ryhJTcHT+9t6ydUjuQ0RNQ7CL9J5pwJ7etT623bVE2XmEBzxiV8GaRsxK8/2GYmnO9wb55zERk42
ke8krghg4tKL4pZk5AK5xSAq9I2HxlmC6R1D9muBj7aJowsjQmrLLDxzJHJpzbmBylb3aKcYwnhq
VdMjFgNYKxhakryND0JDWUqtOOuEXnZkMQH8ZXHHM1vmmE3Ul/BCe0pVQTmfBE4rOatNN85rarKS
5rRGpR6Rhcr2lPcMPKFpCkXyBjd6JEhmZTNZsSNw6NPHJbQe8SgpADBnTsjalMkEoEN4h6KRnpEb
fh6bjIF69PWDBnWJb3m80jXprQBDEQzKgxnRIYDiYcuBmFy0s4TVyNDGY1KGxT4LSRgRMjqiPVkd
QSwzxpCoSyrqLioYaRVDouxbOb5dkr6kXK7CtIMXRSYD+OwmFHZwH7D5a5XXQNu90s5L/0OscCOP
S2lylyMWU4ukvYzz3x2H4R6GsmULwu1SKQBLDUoSokFaS5Ss5n5rbeyspDFo4jDsMY912PHkqUcn
2qXYHjVoq0pQPM5U4ZowvK/wINhREj+lHTRmbVTPAxctS6rhjOnWtVir91KE1FU2aezqDeEyqC0U
pxu026pNGnJxVKYt6fDeROF9pwdMhtqQ6w6aBrIMGjBD7Z2ZwejoO8twDTdDlsxk8kgiS+ggV5Ft
0sUDu6JQvwddldsmlCq7hRMBGSSyrlV0FJrEaG0mIb7jODihOQSN1Mleiv2J92V+FYmVE25KxMUi
FSgSdC+qy3kXJ0/NLFTXULdtqeEw7HAl9lmMRjtHUEP8ZWyJjwxwG8cAhOjL1EQYgWQ/+lIgMpP8
+dSoj6nFJAwCtXIWiSJstVznuFaIEiASJ8/qhzxAoKJoaKu1OWOSN1aukAdvVb9kFACRywwKKqsK
TIGc8bJI11S3Hh6p9sOc7j+TdvYnJf8YOzBTMvJEeG0vql6clxAocVkd6kGBRge2uWhTAM1WcTeR
nmyRd0z0K9JInRHvyHj4VTbGO7OghGFJpGlWGgWFENMs/LB6z6yizmq4M5PuqjTW901Ibmozi3DG
4n2iFpknTa1HT58TX4Av3s2SPQdO29wFlHTiiQu3kTCBE4m0z8fgRgiMu1YJzgwLKP0v1o4yJnS4
RHENznGrBSuhLAnNsJSCAn2I27mBTYW2lhATMXuLeDIcna98/tDQ1BvEqrtSRdtPiatbOcbwkjD4
Vg/5nFxVefPajB1HbPaiMdzVp+kURyFR6tTdhWqmGGbEXJWH63SdGyjorXA+dvmTPtE5jFKdMZdY
fy7ZwDQlZ5ZCuUs5pGJ/I0/jE91FnDwKigQDoU3/RWSJPWjqJzAfMlIrXmUMvZxjL1beFOT9cpp/
ELA4hdZNOeuTI8mVY1jjSRZ1uq8BWTuDftNg8lva1LFCIif1EOFn+9oa6a4p20dGeeo+7k3EUMal
oIOCgU5s2SKij6Hvnist8NfXajQ0Y6V6wYj1gFO2thpsDGvLafIl7q2xOh6CuLgI83NtFM/Arq5H
Ub/F+kB+xkFfYL/DvOGXtMbMlefioCWB2660xZirj4KvSTrIXCLtiZFJU2owvxT0Suv8RFzQhixM
dar5EoU8WMpcujPn5T5ui+eJQkenJC5xnKdcB886lg+Zes+3ht+SKHcR3Qb9kGayztrYn9ffqycS
NsmTM//ySoSVWeo3Qde+jhVVrSUhzEnvmWtPyKjWwM2Vij2OnjLHCTLkhlsLQnJbpbZeKQ0Ukbm+
0bMefHPD191yB5BvZd20hY5AFH25JnZs18DQpp0NVF0hyiCpb1rrppBWW050bEDb6FFG6itjyrHW
HuM1lkIT/aAvLrEbQkVPhfupgM9ljTe4RCfqgxbNmqhJDiQ9P07C9EFX0cnyttuYIEqf3oomNmMM
6d5EZJua0TdoBdWNUuhH1aCeaxnVVh99lBkN16iGDTLFj9SeEbhKzebOwK8uymf9KlBfKWxdZPOA
yBEvljUknmiFh2KUvZJZ8sop4/Ko9tchfJiOY0SQ5stYlQ4xwOs+ie7lhIG3oOyXDrhoW3lBIOyx
mZPzQNelKpB2TnSVJFJpAyRNWn8Hi23fEVfCZfdAJDx9G4vssTLe5XFxtx74nYBLOaPqwT2tHK7I
AHIGuGKNYjxnaXTRCNYVWqpd25kPNNqfcWe5iTZdMMPmclWLTxJOBVucvwoFERXszZuZU96W9JAf
ZxjXBK3igqHHqR7Uoyw2pMNCTVaDe5nqAwRYqgny1RTHV1DM32hfv7TAoiSkT3Yk58BxfxRq4Ra0
PVWBMDEGLgi2fbMT3hep/ehz9WGWzYc2ou5OMeKj6PT7OdXBDslHvasf6WO+gurXoEyKxDGREf+V
1gS2EuSVaukNPefjCLcynWm0oq+wiuQMnR8nAIbu3qVJtY+t7F0W6QPrCqDTeEcgyg/KMN7Sudi6
3xpBvG2y9iXnrBeK6tRHybNcjS9jJ0Aig1lMKICX5jlgvuGglPS+Q7nZ1yk3oBxIaA5b2UiI522P
ph4+yIp0XfKbKKb5wXslRDByorY5lPmDSCdN5/5ZS/l1Mt3TX/oMZvOqDuWrNktfs4pmnJF4WRSe
4oXsDx3NiVBcLooKRrL6jHFMNulwoQn9s8JJpa+BkTOsupieaSreZG38UuSynzUy9TwmuD0XE06w
J03QTlocu+LKnTRQo8XVVWRYnjLQTBG78aws1XmUG79blCshx4sM+IBDAaRBeuql8Z7i0l3DPcUG
3wtLnfi4edkRhX5JnvNOk0R7Njk9c/m6r5g/3SLAE2yi53JKkXrfXejlOvtqml3mI88/azMJDoOG
+AV+ZOSsB0sg59dBCEWg2UeQzEmjQuUmEL9H4bzJCNuiaAVZMsgV4MkBmVSrFD88q0Pmgd6/hw2y
G5SZPGCNgAvy6TtSrbKVS2bckc531LDuIpO5DEL5WZsLBT4DJSBjvjP0tRoz9lTSmvMyqJfJDNdd
qN+VKfLCpjpE+XIK6KK2C6S7tH3N+/i2zO+tiKhJxTAQw78GIIYnSAKlUNFJkeSrrk1vAWwu08Mo
1W8wgIamPY1t+xyp84vRS7s8tR4jk1OOpLpMbbsfsxxfgoImo8Q6VKQp4SRgOKU05XHqZDcGzpca
Btj9js4GupgYocRoUYvLaUan5SUpiIcgZYzEFWOnK/xMI6xoA2e3jeZGBgdZoMUWKngEd5Iw41Y3
pAe6W5dWIcM2NXzmOF6sZo/qwGkPFJJXXy5Eyg+V0nqF1HD4rTkK6jVj3s+ZxwM8sJY17yfprNf5
fZk1h1C5mZb4qR2bO13T9hbDCLoDlMsjp6wi5nUk4gkRBWri53VJ/Vr/bzrrN6JiXUR1dBkBcbGb
Fbm6/sNcle4Aj8duHFmnKexviVPymXaQxxA/yLm874by0XAaabnUJBC7waQyDyGhJtPMCyGi/7w+
acrrp94AchTFn3IbYVnI8ZfI1U0f7Y2IRHfsfsWdiaQEsC/B4Na73AY1o1rtVlwwCFuWuzCBw/qf
UBmGA0x2w6Oy9Fiu2n0ltIc2Nh1dpSgC8zqlK18BRZEpMLepAO8jL+105nYwjV5jDGcr0CkTqsdg
bM+zYFzOkJHDqDskaEHV56GniD3fD0vsTvHsmWZ/VuOXcC1ljuVnMprvVFuPekEPNCKrMDTea+uB
Fo0XBtlnoJqXQRQQ/6LXR1Ns35ZAvw3yZDf20dEsqOCQrsE/kG2hzdx54RJZ5emBEp6D2PuVgHXR
1eiQZ1npS+nIV5n26m7hruUYhSG4Bm1VJ+lypAvIBuhAFQ5xqYxtc/llvWSG7fRMclTh0P3RHaE9
62aHNTwRa/LkPYsY7QDVxCVgW1wmw+DDwto0jf8n//w7+aeO23r7qv4DdukJXgCIon/Rff78mz90
n5Ko/kMEj2TS2eC1DAVz2R/CT0mSeAjRp6JY+DZXO+8/kUvaP0RJUWE0WTpOJEtGEvpP5JL4D5wr
9PxFaEmisapF//d//sW83P62/aud/Dfnm4iAVJRgLmmr+w0O+uos/cVeJy1ymzYWc32lfkaGgLjL
roU9Qz4uRgw8fvlm/sI5razO6F/8g//2335zTtehIlbTyH8LLoFlMux9LCe6jnZwo4GjKWztqUwv
wkvlUN7Hla0+U875DA/xEd5SjzvTMZ3oND5Kp8k1jqI9lQ7jR6QqXbkr/8asI+nib3pY0ZS4RXCf
VxQUSPx4v5kdZ6kF5Z2p0qXRMnKq6qX1i3VhjcpEOVQwWn8IIyjbNACoC90b7TIdhXweCJKtNW72
0tjQj2EtCS0sUVPDeBjXsFurBVexPk4Bl7AYMFbsA1V8rati8oVwnHyFXD8nT6DXbvuKYGT6rs+V
W9PEc9O4jVE11sN+MXMAbmvE9rYwtzTvYkHlqEogWpXMJHKczC4Mhlpa+tv2AI/W3zYrcbguzHrk
yiqXvq7FC9DTijFRAzP9e9GHZePPRqLvw6W8SvuMa866yBvSBSqNe+efuxopplO7GIxe+ZIsFzhn
5YuZWCFwqrA5whxJd91EHlC8/kvNYExP7cwxlqD0VWFIM1vfltuOTcC3qAMiuYyC1Gg2wUEZhn1J
JQ3DgVrh/4j+WMNEDG9lXbQN2jlJPmrtzHskyCvjvkWreVvU65pEjdgdxZgrvyCCfRXhcBiFivLo
e7sksWaXTcETNQOvq0X5QPY08378LP6iiZdi3AX7bVe3CAQxIuDWd4EZv5hi3fphl36ZA+YUfd3a
dm2L702pThAzkGsv1NSpt4+rrV9C0oXT4myffPtVzCY80UyJ6WTxebdPua1RkmO8tq1iOajgkSV3
359QTgU67Nu20Y0UtUSl/6gimI5B3TYInCsO0u8Pu61J+FA9Tocd4r3Wp5Td+ttajM7zMKjL0Zyw
KSEif9wey6DyHFsa94NMbIIuQFGf4r72o4KOp23JHaTvvnz8uamYSuHPVH84EjTNrPxtbTs6ZE2U
vXFlFK77t1384ibkVo750Er5imp5Kv0apc+C77JjFkJjwZlCwYDxWWtwOrrUFaKagb+yihNGYjqZ
QqxmQ2JtmW9tOgWpmfwRYQIiy8XDRr/2BzmIh/U9/1xb+hviaMkF+D5eq8TgqN3eFOky5r4Nmsvt
3ZTbW/pzocVV6VuVzttc9wUt2e8xQBNvmDloApNLRY6bxd82t8W0PvC9+dtTMpXhOTZ0KpYlv5e4
kmJCMiFXbVxjHHSrPEjY8knX4tFlXfttswhmmeks2mSVRE63zRTCK5VAlnbbn+jSYuyqrH/+fvlt
rUN+4gGN+fmsJiLjdkQ44cA8rxDG8H3N62Jb2/aBu+DyXTSx6qRrOvy2cyGxkc6mBShme/iXZ3bi
pzAI+TFZr1mM3Qp/W5vUpGqet9U5LJBebavboja1t4hbxq4NBTO1vx/Y/rr+3vn9attzBDNH/lfA
Gd6++fTPrx9rHxMsQb7to3o81txnF4dzpPJDbb1ESXlteSv9etzeuxFyfGyfd1vIypAerFC8+Pmo
qi9c76DasPz5eCSTqdMoT+VMDwUEwymYjR3aEi5T23O3Z23bJY6nn6+8bW4PbPt+vtwvf1MIfX6Y
x+xCokJ3UERhP6HJ5lhYX/a3l/neJ4+KuThy030YbQm71OrQ33KYmiP2LSkz3ratZN0lrscrgnXd
3faNWAuQAfHA9+L3ffnETUXXFHoYfBu5sManb88pluhrXj/8X/7t9mffj5Tb331vb2u//6v1jXzv
C/G5Yd8+KLOMPB6FVcnVjII3t1nQJTtjqjJPKMRnNSCMKlnvettiXO96NLLWUF/ouYcBO5pWh0QJ
LiVSLjLMMLN1c+tuQqttYWrirZJgTVNWIfn3ApbEr5vbA0Vcg96qqt28/h+xKhOnaBM4a+ttrhg7
bKTdKPe2AuPS7deDf1vI6w36e/OXfetdr0mRA6Rlth72Bt2fQuVLLsZWcjFIyE6rLV4y0meVLfVo
Eu27T5vula9jOCKhBxZMjS8mpAfniK/hu+SaPtypZzVNEVeub2ETmxnbGVSrkPGmFBWgOaFliTW+
HhAEu1mrDa+I8ULKHfqIYL1fDnmLR3RbZU7Z+NsCBw09FB11lzmX+2mcA68afmzfjUaNpQRBXC3H
Vr5Cil5yFeFb0tf7XWq058RakkPYtoSHjdpXn9Ck79EBzJP5VrdRuB+NEAFwiwqYFq9Uhr4aPsC5
HY/tOsKa1uEJGpccTkAV3MYlyKtt33o4YLcmmndaiWOtsFjHUT6NErcQROMtsPH0Rpesx46x7jyH
KalAF8gxgUa1uU7tnW6lFsq+JCjSz8UCpdwCpeAN3eypKSzKyqS8Li/3dR4MSA1yf0AuHEsMcEpS
/lxNoI0XFMZNgivJkTu4j6Km5f62WC+2vkUR9ufmzwdi0o5SSI1EQgW5vy1+HgHbaqynDILTcXCI
feUmawgAtgzkli1UryZSybejJGTIzCEpvh8HcwzRGmgSTa2U8TI+CCrNxllfMCNXojZwQ82lr3YS
CXVfh2rbgsxA7tJW/Mcm0kzpsODvohT/UU3SdZGhIExNgVnmuoaQg1CYCDJhVHIS4nhibAH8lAPj
exsbfu3TnFt3p1bU/nzM5NIxaA3SqD93bc/4+Rp5PzAkQ1hMznGIxKRdb0L1usgyUwGpsK72GAdo
OIJeNTDWM9AZrZw/Wh+qUj7H9qRtbVrvXNva9wPb837+CWmiH1kCQW3bZ9BjPpj4oWiS9z5F457K
GrRJe9vmYEd/vhQINGEmAkPgYUNQebhqTsOMpHLbtT1IM7b3tzVC50NnqHl7WU8GoGGKu2YMzCOa
oesp0NU9Rwq3dDk6ZjTrD6Me0rT9ua9rPhH+4H5f04y2XVouCS6lHRr/6199P/C9OSILQ6SPrGxH
pWmA/Sa4HABgJ42DZA5XGX6zfafA+t5p5m58Kj5NKb8cCRjn7nhoXf0+u2LacSvsSK6MbHfIb2da
6dMB8Q8rOHRq3V9Ud25u2/HUxFfrLClxk9Cfh8defhsGksdTPCy7VCaH5lFNzlJCaRtc2wVqSiNB
OcU5czCkCxNDAl0PqzgVyVU9nfrphKQB8HSOzlw4mpQ5tZtQtEeo9/ExJZWTCjxguYDPtdf94oQ8
jfj0yul+EL5BQPAXHq+mI8TAMYTXBrUHn/+uM46rFl+cz1Th8vRJBriZ2CiyHgiard8len6JM8j3
PZ1khKSSg+44sQkO6oS9vtIKDoa41/MjoUphvCftt1bPJtKOhya5bsX37FLcV/ZJ86s3006uKO5x
ijqxs/iKD0HvdT61bvJFAA+UMhtFlStc443AjzO9kt/umEf5Q7opduMxfSbH4rF24ZN6Fp6bs+IN
HhIgO742djqU82smnY0tHrFDXkpe9R4zseyu0E521S6l5BnvA+HYws8/kUJR9XirPQgLpWAH7ntr
K+eCbNnlHju9uktvhCvIvx/RY/VVnuoTTkQ47Lv8udBsnWn2Q1e40CDv22fV/STl9+LYvwZH3lV8
WA6xwxtmHOKX175C7vCBTiQYAzHc0ZZNDJfocrQY+U6vn7vEi6PbMdzJtE0aYg69gBImhPicWjGg
ZQK17+gWq8TnfKjlDfq1+SUkBxaso+Ius0urivbf2HsT09rEmeBtUhzANY0WpnUWaVdJgGbokl6c
jBuLj1Ucdae40ycf8Zq1i9Fxu0LwpCzemrCFT4f8IA6Oh35P2yXyrBuaTZcEX752ltN+yCdyDPPW
TS0vjN0KseRdlrq6te8mr7N2Y3BM1oTwW5UggjcFv+eyf+lyN5FvitSryitUjz8qAWnbbocGhjuE
aNNDmN+ND7Bww+iU2kVq2IZ4ETAUpk18lhAtPKJLu9DuB+T4F9K+cssncjm5D7aJA4/IOgW35JsY
L0MBaMHJXi3MSgj/SU66UFVveJ3vreoE9EA8Mfa6yV6lT5GQIDKn3lH0Zv7wJnJU1iepdBj9HIrU
rejNHjPGKGh2J2emyQnLIrLlp+JAIz7Et/aovw83ALWf0Zld5qKNC78qTpz+wnA0A3e8I3p4df9+
kFjwaXH6SDsybwJE/9Ie3r+qHniHvHw2Mul3pEvFV26K2ZmmnZXjaLTjT/GSvKAf2TUOVAcx+b38
HH6kWP6AblMscHS6HMFV+lQ/lRfiDdWBcB/t+gtSfNGme6DhlufsqF49zrfaneAp18knAQvkJyi0
s1zxi9RF3Z/25Q4RExea5qE7DDeyR0f5iI6geZQjd3hjdpweW3eyMSk9i6Vj7EmAtPFZ3MfE5+Cx
dZgVEHk0ZG6NWy5yUi7ZTCBuhtf8SMidbPER6Snb4oncn0P4pEo+NOi7MnD56OUOxPdgy8x+R1u2
5b3pFTe4BlzrcdphDvXS1/yAeBDKrXmmVysC83W4aLqhj6BvdHX8snZ54nRL9hTpvJA2wRPH4YnO
omRT+kKKQM6uLSeH5QqQmjnttcN08wOF4ImZp4c7lxM1w/N73XniceTKQ9cYywBXQMVBRSO79R3f
6bG7wJAAXK10QHrOKDD5DCSxi27CaX1tPdcYWojaQRyp7GGdIMigt1FfGV6gOSbH4YH8jv4Q7lKn
PiQv42XZPDD3SgQHhVNh7bUnqu8EtK5IiBNBksf6FOxzX38kzcs8CLbkTamDg9wxLtBBVp7CPQW/
ikuDkHIkKXfJ7nM+pyfrTb1OHwjsOUTvBV6fqylDafV9+zOLmoLPdotUuGzkA8k8FI98UTUakqKC
K8lkYNOtMxyMmhSd1rkR0mWsi63e71AuPeuJydjaU3XgzEpVIdalAuYP659sa+E6IdnWRk3pCu/n
qiUSc5xkaN7VNjnE63OybXbzn/9aSWtGMehEbKPTErfsdYdAxBaO5FdUFgYTqsjq/f7PRdKIPUzh
bIBbytr2ADb0V4GMCupIJgn3I7TZcFn2UZrKx5bKlTkKCLUWlSvltjoRvoT1sapdA/C0umsjBpxE
Qpe4bobJjwhYye28wKygg53jIrtuBwYPGQqNjTSdPb1BUPELx3Yj2nbROinYuLbbdkPR8RBH4oU+
qJlbZVi3ZSkvfHFdGDFj223te59kDeMhb/rrQKTxJnHwk9VFdyRcK1l1IVV4fiXhEIRnophE3zTI
QIRAiD05atpDv46lt0WXaqgc0BaOa3XhexGuU8HvTRk4zh4m7HmrsmFsZiqyzkyayuSS+71T1Vv4
SDH2aXmdBeLYcUR1AQmzVoK7tSS4relrNThOZdHLIzLZdekuE5Vgb1qUpqqJvvJccZsIQC5fAGuS
9qrC9bh/nEBdHsd43Asgh8kd+WcBCTFF79CjX0/GuCfIo+4WP1+oxChdw1Ud4kkWIUPS+4FuloZk
Y9sUx3hwTIZK1hDcG2Er+lE+4YnBxX1fNWa9pwcw+fQBJp/sceWgoPkLl/UXblTtKZ/JQ8OnCq0s
Wet1aqogzAjMyjXLgZnK+st9L773DYM4H+XgVNCQ84l1Mxgq9SV9ZLW+R/p2ZTDrUQyUvcNaiNtK
dGsXxNGGgaveWoRTkZBz0m7F4+9isiwPr5qGrkkUSpVI40nxi7m7YO4bcWWt32dMKJwjNED3Zas8
Da0JtWVdiCiXC3Hsd21DbudWVt1+4G3xvWl2ZcyHZGIoMibffl6A2xSVZ0NiYgRvevXYoo1Hpcsh
uBadfy7WGjIkG3aGoUQaEO1RpcYUIiwSFbqtwprICdrPbdsUgQb9XzNuSzL5u2YctWAaYcTF/Idm
3ONnk0M9/Jdm3M+/+aMZR8aJatBt0xVRkolRU0AA/tGMM5R/qMAtAbSoNINWQsu/duPYTQvPECmB
0yT7ZzNO/ocBE5nuHeVpaK+q8f/TjPutPSZbmgaXjhYhonhM+uJvGEpTAhwYl6YGxtX6YfYGUsCb
RRonOwnRhv/yxfxVL259sV96caS50GCUdJXuIykw/0aTCvqhlsGyBHjBpHQvm2ts3DApHPik/HFj
asSPthWP8F1rcUbJwChQmI5ZLlLaHvJXUl79MiuRFGCYdMcOa8KE8kFNCUQyi/ghNsX7KlM1R9cV
OMOaBamsHt2+aakmp+RQTwbjUS0+laHpjS0ZagLhsISGNtf//YMa/4bN4oNqOr3HlV4N4uG3bzXS
s2xSUtPy8MigToO3pyRm6uIawwWPrknK0K3G8g9VzL6yWIH21VyLcZE7TKWZY1RwDNEyRWL+lav5
KcuG0TXRijt6o+3SAmfjrMf1DsSMDTSfek9OuHEflb584FqGnstUjgP3WgyQqrwrO+XSgHKYJbRO
RGUn9aVCyLxY0llJHmO0Dn62RCZF5YJxTRUpJGlkkZs1OApQ4fFOVd52N5DFOcLUsK2VXW+E3fNc
I/KMwtqLTOmhIDKMDggqRJKXvcQkA3tla/MnBKwkM1qd8XrQ+QHgUzDmoyawfNLouk7F8Isk+NZe
0viu6gldHSecf2ULcUNN8UYgqQ6s4Y1ya+Lkeja6f/Nb/daO3g5KQ+V3WiFnnKG/Ic7ERq2UvFvA
wUeCiSUmuE+UlKkOw9ZiEu0iBRfWFMwMQjXR3KEWcRU1o7vomtcKuBDAuRwktPZhqgAtQr+PMIS+
3CjLrhyPfhWRWKrV5jNmF/KhVRlz2DCv3swcdWB4aCr8u0229q7mG+lpEDNYAiH00mQFLsS0VCGm
RBhOOO7rQaB+M1q7RbXeM7yStEzr5ywqTiqtIluIGdKZMcHAWnqRy9VjPxbXecmBh7kd2cpwiqUU
LXVxHbRgHJlDD+MRqrErS9lVEgjnXu5OwH8z6oOKCAqmG5Cv8QTsxPyKakFEX2RaNyJKZzugWY2C
nYQIa6YQlt1PLQ1Iwm74oW5ziyPmb36nv7h2mIbOBN0k2Vz/HXHdqmDdZmO0vBgyG6gk8jzNUJv3
EhPiTr7r1PT5v/9D6a9OYhAzoOfhZmpgsv5Vp6ANUptXEv9RmZSLStevFxOrhbqeDEh2nqq4uFIE
fJJEBj2nM0dwjGcJvRr8BNzXxyYOv1oyQWp0+f3Lf39vf3XMWggxOFoQalgK941fJRSy1BZFLmSW
Z8igdYh/21wg3MmghUDvIkIOL1ax/J2Y4i/+rbpKN2CCKXSX1d/kCQAOcD6PgunlGmktmnmP+VW0
zTL5aus+2IWYPNLWvP/vn5Xu17//9JrMbvBE3Kb+7R6F0VG2Rk5cT+yY0cUMx0fqN9GYnQL0BLgI
aK6pA+QY9SFojfs0oSpaT/RqSkP8kiTrgsBw8p//H3tnttw2k2bbVzkvgAogMd+SBAeRGqjZukHI
+mWMCSAxJYCnPwuqqv6jT0dHR9+fG4Vs2ZZMAonM/e29No8lbjtAmzmx4JxFJjYLSqD4ZwgRHmZq
MTZVPnPMMP1y25ResSs9+QD/OduWc/YGafBaQWmtRq6C2U/KHZtlorlFz9A+pTPI8fY57mquzQfP
rjWnnW5AWJcnqs86kCxngvLepv5IZlEC6MFaZqdk7hjEIz0wDfOC9qs3XwrwEbt40HjLKH1wY/RT
AuIfPeJF4fKT6cIvdoXqVrGyCLdO4PyZBvdswazZ0SUyct6domDNpTabweNkMa8LTzktF3JUUW06
I3Zu3jZKJ40VsJhNnru1y/nZHuuXwVr/LI/WTUhLF6m/kv4wYKZDFj47CTdeHPLiusp+9+ZlUzBw
JX/hd3i6FcCMcG8GKRFL9rb1gD90coiLrfXk/8MVIZz/ik02ObNwIQogdiHxmf98A8SC0Ty1ItMx
CcWI8WOfV+M9tVvLwYhpkR9D2DMTXmWruWUGzXGk928XvdByopLTPDnhbozKEREhNSvSQ4F5tAI9
IA3mVBHlPIjYq1DJppH/JK5Vc0guYNBehhxivJAF3fT7gQV91w/ABECehJuKTpKN4X6BDlew5RdY
HFJsXcYhO9hDpLN9l4pFf9vZC2yuOkn3qZypEvLAsmcmYaPwd22e2lQDXNRqn41Ws6m7/iAKp72l
YvwvuGbuNo7n56mJ0b0CF8WT4u0CPOvyZJvppXSrxwD8BCJqi6G+hkzTWOIdcqTmFEYjkKx85gAh
dpjc2LnBEm+XgS1WYslTv1gIHhYFtFU1cEg13jzP3UxtOh8CCGw00v6Ka1AEbeeS7qGnB77zU87U
e6OQZ7zY2OWxfwlKSoy9zrhTy3CaqKXZjb1/5ft22xhvMoPIUy+DGbCJxsMLoH7MosCU2c4r9G07
58Mu4BXyS14q57XXJd0eVGIREfwzq4ya17bZV007bKyGwmzP5+eO8/SasrHGRQYeyCusfRHmpPfx
mG0neARTTJDLX3B81d6O7mSCEAYKuJMtAw1Y4cmglbohjjlNkiuZv7ulr/uTrRlRtRCdvZ/J1Smb
07MV41LOkXCtNNiRTINl4Y33aCHZHn8nAIO8xSplY+8lFsbVwCWBIAPjuHWyvQaChRlCNtuiyBuC
jYJSedc8NevD2c6IX5VpHwVrLK+w5Ds9scQtVfq6JOVT7qpzljcnhqtiq4oZ9TlLj3JQ5PxtYicN
w0r3kDpcDDPUHNOvBza5U8Fld1SkGLi662Er5vAaJl7DJGR8SjrwsY3VvkhuV+oA7WuqfeM0dsUZ
OtXyyWyJqR9RS9/1Dk3svLrKvcNIVBCyJXpcuEjsJk8XNSlWQQHpy0zJHrozgKLshZKAc25BAdK1
SW1Z2bxQX4Myv+anw6m2N3KwDj75L+aZPEvTQnrb0PCnfao3mM/hslUEtvWMID9iLa+zBsKKfT9D
yGgM4xMy4JVNK+Y29OzMFuyeJklUMh5/jaJCsOb9l61pngGj3HS+eRIjO1SX3UrtNnJfDcYTiaJh
u1QssU5SHbss3ZZ5ds3XOAkpyMfOGCE8UGaG405clhaF2rO4q3srP84FljUYGhTWEwNmfL1pVt+L
oWliyNcsoDwoVf9q7RpncSaonpKEGGoQRZuptD9DBNJ0+Itybn1iEkdQaMJx7MZ3pVJPFd0S170m
HNoA7d4E5ATMicFFTueQn74WcvxW8Hg2BDqPrGx33XQePPWrV8Mz0a+Pgp5HtdwonOekSWo4Ozjo
Nn1b5cQm9Vvpuruhj9l09we3UCTVYfUsld8ScwP3OpP8bFL50pajTwQo/CxAJRFxnp5K2so30reh
fkmPbnXscCVLfWXQy0F6cYHhhiGdsC4wg8k6GIJooul1O3xMl7GKn1dkiEbigXXMiKMR5S9amHnf
ndfG1PIiW6LQhgc0l63tGwNm5nK5WVwbI6woCCMFSyzySprQ2KPwiCJPj8bE5GOYMSTaGUOf2WPc
ARqgdOh84t98CXDmc/oYHxXBydzhZm5qNHPl9C9+WAGeae4Lu893VTDucj2EpKODSHVrsHPxX3zO
NycmraSIpow1cukItxPaP9Boewr6tCQn51Rruv4zzp7bDpeLnlk06b2p4Ptx6BrAzB/6yUkPVpo/
+xjGprz1mEKTB8iauGdeE1JXDGW0HxUgUd/xo3GwEYQDRgNavzThTJhJDGT6FlRX6wQxi8ftbByy
ifeqCOffRvbBXY67Ltf5Dv4gVY3hdbJ4VuNge+ma9uBM1prRZkR6NVtYi+DaDoXK/Ah2Ur1LG9Vu
G9onTWlezICTH/tIiiMHuqUX+70JnV+BsxENLtiAMV6ZjQxBvOqmsZMvW+zGMvmSDjB9qYges5t6
6RuZQfxmHNu4+kbE3ZtphF+xzI5eg2d2jo3XwlvdMBbE0oWpdEQhDrWF2OTb+VmyvNDtFNxTK0z0
xScEMmI71RwjIZoPof8nz1f/TNDyg1L3oEPqXqjWiHSV3tV2+h4n7504lyAyNibNWNvcDg9Ww2yx
TwV4Uv6unrO1jXrYdwQn54kArh2yNdCWO28JMSyqmNB+9Vu6qvCtQdfhCH9mSwtDcGyH5cUYyn2m
gdhUYVnuAE+h+LHm4rt0R7CSflnoozVbbzWcN8hmLnNHplOm091Q3CrRIoC7ZEFwntrwz7R+syWo
udWS8jVtgFxCBNtAZX9JBcc15o3Uvv3q0dl5dL6LxHLfjfaaZ+aj1DSCGD6OEoG9ZKsdlviqlfJX
URsgdOn0nvP84I3BFOEuyzdGaH2nuYkveP4kh/WgtZHvfFSEk9FM773P0IYKuLEiFl0ZBDtc42We
LYc4N823uhnxcMiC3iTG7jwGyt3gMw5pzqJfIwh4AwxOrp3DgMY1D3AdcSivxqifD+7iQkGvJcwj
FGK2qwvNjFTSBcUst8OPiXVCODURl09/t9z9fPb3h2QVKGQOY9UcRk30Nl5uCDof5qoMDt7qqrRX
94in2H/3uIXnqVhu0lW9zmVG5Xa5WOtriaWix8o2YENRGIjpAz4ngWQaXPZ3P3aiQlWvbSCzPSnE
/iaLBU8OjQkh9aEaFLl1GGxx27j4cCt7RzKwYVMpbnOBFFvIFy5xHrvo15t+7f8dEnYjLv0+ypDF
jvjueQnGvVozdolRfA9t9qAXyaQyqL5dq7z1UwooOHssc/IQxxM52gD8p58+6Lp7IYL8pIrsLIf6
u9UTLcPOzgrEZzB4H84NqRIaXXF7D7L+FmXyIHpzawktOf74IZAbOJo0JY6Dx3N9eJmG8ps91BmC
PNsUB13bXHj0IYYFJrHPOUi3lKawmAJ/gIhL40ITyg/OfTOOLuBDesVejbDPGEZbUm5cbPS9AC80
GkyJGurT1yHIj9nLE1McuThyvXU01Y+MtAre6KJzCdByixoZoM8fCtPPh0qXxo2ZFXfsu2PsBFyy
y8AyVmrITasU3ppFuGwz2XpQH+rnvOi/up69ys+7+/PZz7WSLRjeszlmn433LT3E6xThx8v081ng
MLsAfSWjlLlJ14bPnmiDnSuX36KWIOq89JS15q8kR/2hsgOwWnyoVkHDzIs/OWMODkxHp6wd6tzd
C67jF9jq2WH2Qn5e0z1mE0+3irA7pQZ03czoOwndH+Rs+mHLTUAsl00cpe09wAMO647dg/Go3MgV
y18O05kfDbPPoSoSlg8TbM5BTSCvybBQtMM7pza2R4DVIm+59RgX53zBZt2M9FpoFfPytH3+h4pH
1kvX+J5GiL9ty3+gF1Rk4afaJItkc8MW88bneNn6DFKneRaR8v4U62N9lf5+DokxGKTGg27tyP4Y
1I4FzIUj9zLyb1uZBzxj7E+NkPhG1m8HoOXFsuYoDIDvrBLej8xlSJC6ZvmhloV9bUF+wCxzikmL
P84E8rAvoYby/8vbu9Q0bPiycImEaaZR1puPuQjQ2EBonPz53lgNPlCM7IOXWhUTWgagtI8YTWZt
mylZ9kPVwKCxlp3lwfX3AF32uBr1zBYO2+ln0MdPbguuesaW3drF0S+HT+nN+AJGuCtI5BeRXcph
pX7DSBgBGm9TT+ijj57aY6LhBLVeMdOSeju16pjeIiKZYstHPWh72USuC3W8nbNtYgZMc1Y5msKi
cZtXZkmmkHt8WGVFXach/63p2vvtX7GHIkAZKKjkhP36iFDh5d0bc7CDP/Nyu2b9ag1Lt3XoeuQV
1OfWEfGu7HlqM36FlMSmCc292skWa15h8EN5Rv+ALZPZ7gA8Nvp5e1JWmiwFnOXF+UfPGxGNS/Uq
TB5lOcqgdmuMkTkFdsA0sa7ox8UhIB4vDbdHQYzUDq6mi3CSKXbTQRg8GhlVCVOIKtHzqvj56un1
sl/ZkK2oguCfV10xpZG0zJFAH7sTTZUmv/qzFp04KdO+VQgpYCJsFjshlofiyPwBA0scPJc52L18
/RqnNsUFdQrgqK9vgJ2uR+pViSFRCHfW+SobtKEwbjYISd8ZZQsEI4FN5NToglFfX9IM/2Zkw5xF
qKQinn1OtdpP+Nfq4pO9LZatZUwvvlx13LWPw+uII3GBR7ovnihzvctxlEZjzVlOZg5sDRO4HJUc
BG2kdVtCc6sQG0g12yJauOA3U8/7+iNuV4hxKNv61OtsaxYoPIYnq6guBnGUi2S/oHP8kAjDdeNk
R4Z6PaJTgWwkXYCeGtP1nH8kDiqMZVxGC1GizRn3S+cxDlSxR77ncZziZNBWGlUGpV/5GOxDmXW7
zqn6Yxg/pR34lzReuGlxqXD8qoYaO2FeF/tSc1IAcnCysvm0FqwkjB44FTSRqmIMT8VvnRTjqRhU
vimD5Y80X/r1AnZThDUjLD4yHQPPizkeV3yTAt3Mas2rbvyDtFHnzBxZiY7SHF0IyYILD/3C3VbF
+WcmU1JYh7zC26yD56zEsbu41y7msmUD1YH7jXyAnMKgE+vnGlucCkIa6AQLsBa3bisic1DXrnM4
CdR0pC2stANYI5ZKSBtS7OIZA89gibMQjrFDsDelOkC/DLcTJhtpduhqRnOawS9uyGJiK6i7rxiO
9Krikpju1fyYguQ1JTf15AljV4aYmcZu1dHYBSdjcPJiN93N3M/8D7tv4H4tHO307Fq0ljbM+I65
g0Aa5uDGWVNopFws9AdGbTLBi9iGTRxpwIze9Nmq8YZH7C52ZmyHyYW06FqtmUhKBdklThxzOhhq
B9Eb90l4lHV2qtURZ7raTViygVQkTVOfmBS8ZU5/NTt9rFGkLJEnG0RsMrMcOw4WlosND+eeyDF0
TnOnvV+tVTLoKOcXb/GPECE/x8D4aplaE8uFkivYwSkSqxbbwizPkKJce9tyvqFR+a0pUzjY8/QB
oweT4VicRvi3hbQ411TWSO3uCJbF6+7wdh7dXjz/EMgXTJyqvIM8cR1qM4tKmV2WEHtTXLbHsDWT
s6q939ZQvvcJh8UsKMEzUI+L7+VUQLncxeYy8ixy360YzCbAujtgP+qAZJufiSiBxqJj2umHkZ1w
QaP0zDbF66+Zg565yYbjvIC7Fq79HS9CBVszVuTgLX7U2AYw//MhMRWOiL9/3YbImqrWN0ZXB+dW
We3BNpLHlp/gxpJUxvgOa8g40bDYYUhkLYEdwLq0mRZ8JHVq4yOZvda8+fl1mMb3EJUIFoOtR120
q0vMQHahKoxZnR+ZiAWknSmiqzQcFl3am3n1h/dFYXNFrJ8SiRM3P5/9fAD7yMSUZzeYthl4wPoh
HkpAkl3Bbi0t7H/+3s8XljS7oPlPUZKjE7ZEjvLEfoLxnl2aXaK0wndrFLXYEpYbjlXMfBLJlKNx
dxp4HLlnShTyqOapvYmrHGbAf3xwQ1hvNuBWCMGqOgPS+2cx8f9PCP9PpgTGX8xm/ntTwhsIv//z
mrVJVmX/uR/mn3/z39YEHysBhoQgNFHRLTi1/2FNCMQ/iNI4KBmh4wn+AF/6d1DY/MfqZWD85GNq
CDyf6dO/vAm2/w+MCZihGNSZzFS98H/jTSCI+l9mcDYy7uqB8C2LqLD1/6R3k9nRZUVT10kbbr4P
RP0tR9rVhc7uOx/qi7btMqKyw9yoYfjsuYFOs3EptDXcjXsgWd5JDyMHdRK99IphbaLVwXUky5NO
9o3nf2Z5fD/gUItqb6JJOEmwQqqGGoQ8pfkjiW8z79zMxJRm80bYZOvbJDS2gyCoEuvlTX9SI9pE
y4DAOSzHYGBE4ifNUZuj2LZ1oVDCwmjsMRQrBQZnqk+Q+OVunGksFJX+9BPKT5xA73MPMpdFydiY
lMtF85RefDqwklTdM77CrRgydMC9nDJx1KWwTuQX0kMVV7eg/9SaufMiSzyBAcp2djGMewY9tzjC
lofJq0ETz57D7c/2uetzODAzo6Omb8JosjE5w1uQBycADgya24zKrGB6JKanYnCDPcSGdpxQcODS
bcXw2c6lg4Lez2wWzQyooJ/sGvZZBCEjAsO3HFEH/GsgBjyFRGsZE473slcsJgp+6IAcng05ehlS
kWiw1y7zxPApeJRQRzsMHmyT0feE292SDsCmKRvx3PSjvpip8WwRKJz77tVL9dV12u2ovb3yrI2H
3a9q1a7O3pYfAXTGRGIQmgvvvXrh+Bu+8PD8dJjmjw39BIXd7vtibndGH5zWr9ol288+9TExgEnK
w3rrVgnYJQlHzLScuz4DyW56PZSIsj7b02Rt8QwiWacWTDTvRic4sWbSKQRHynNgjrdiNN+zuisu
yyyCnZisep/aHrMB9sLgLNnA16tfv4AjBGmMvFxAZ1pseeAj6LmrR7R52Qls+1zgm94lxmAqaJ8E
ldT7wnO3r869T+THT2gjUoGJTLyGuBX+kHoWyYGC9Ax37lcvk2dTyIZZeQv9DCuIaHn0x6b9yIDo
UkD/RPC9rwvwXkp/EPnyo9bK32mkae/bksdWtrBpsTl7FDiE3GwKokG2HSWt4T5rQRROzMEvnTuu
Y6F0r6FcFSbQxaQiAz02y8bRIek5zB2K03WU2FT7DQkMwGF4EyUT0gQaBwSrljGYz202NYxpONI0
LRU8jF1H4WIeVe19auvbGPCO1eGIqRlUr7getgx+EFlZ+lQAsNtCSMe50FkIav5d70h164P8G/te
v6TPjiAr1T4GUhiH2iFwYDY0yfRy7ToSf7mBumPChhBmci866KVDCaoGhx59FktL9Qvy77t2H2IQ
xMdwyozduADA72P/mI5bbpv3PH9EJIOTApBuZLIX2ZZ757c5Ez1o+O38VlnT92yM/iGlUVF502kg
Yrn3LYXyBiVrKZBH02kkHZaitdVutR0DQTkvKEFELGpiQ3Xw4uTa4kEMzfjajfex6JaoDVftrrzz
q9plAfBsHMpoVEjLijEKh9KkhgwUuqjdaWYe4YnAkne3VvcJi0zuMKnt5sT8NJf1DUoIKljC2fvx
cPBR96Gwghc0goqzaNJ+DcJk00yZxqFsl5Oi3vhSas4u+E8fJ3p2XlJZ3qjySQIEpF6BvowhdXao
tOCHKm8tvU6/G7jZFlyD+2zVeEvbv7eTeLyZUv3qhzY5NIj2Xq4YZpbEF4JTVqTBdWSrXTQjiJxx
WY1GbbILk7qJyjR1I930F7bn317+h04YuhLxq8uZzIJbiG89AECUpmbfNc/Mac1nX8ou0t1Xktm4
3F1GgzV9zOCp670tPCpL/N8MhBJ6NwJ6/2wWLPAn2Lio+2xYmVS9HKZ6TDYYrpKrdwDi1972BsJm
k3HsSdtMHmCn7ry+hWFurFEFZV4KH1ZhYZ/p+nHPKaxMEnQvsjHJ/CDI77r8NC9lxh6KKVhdishm
VnGTEBOSGY0cqUh4jf3hVsnkRZnHLlD3Gg/z1DSgi/MKChBPybiNxVWG9LkCF+YukPqmc41xZ6Ew
MQPqjBBlQ7Df0+N6rifKqgqSFp7lEaSsnlqM09syBBy7FOGHF/rjUf6hvvI9DyhEYbp97chYn3DP
Ay7dIOXel+adU3rYiCaWlx73eoo6gRpiAw41GWiYCftjDxt+HOKjzUq29G5sPjCKJi1rc+1kKOC5
2saFWRx8I7GgPGJga3msaakebDwlD7XlMLpktu3A3ZtACp29lOnz4mccj6sGt1pfXzKvuQVuZHvG
vbOmdFJvvCOjxxNyNM+OGT5lnWHjejKKB2Mw+VBqeTIgvqf0Ubm5H1n98LT46sXloF3EXChJ8YYv
HnJcwGjK4rK0JrXX2NRONe23TL7hTiUQ0DSzZMUg/jh2J9ZVteK2brJF3Qc6Ha9UHDU6ICLit3eh
ZlxYL0FDQRB/rl3C/YxdYbGN+RoPijTevPw1UDyHMUMFe261j6bVj0M/k69KuP5DNW5lw4XJnkMf
0an77TLbN0y6RD30EdcvDEBKPuqClEGFClbrBrBJ811DjdyrCeT1MHtbT83BbuXytqPT7jNaLva1
Dm46yIxYmtNftN49t0NQ7EfHeUzYgFAJNW6GMBwgp4LbH2rOStI8xXN/6Rg/YBOvzllrzLsR3CAP
hfHWH98zkR3jhWYcyUHdk8kRfKS8N9uArLZIPpQPxTOzjOJojhQ6MDl5GWvSHbMUH2mcHTQDjlEj
4ofd9Oa1RcNMRT5bhf/mDkTxqMjybmrNONRukD1UX4mjF/YErBLe0Nqyxv2UfbrGot85SH5Btq4O
bQCJVthnT+mOG4hXbD0yEbkLX0bYoH4WeBdcV2IfJtrCZEDuLHHFqwS6t/G88jPvzR5xHBaXYs7n
cjjdGsb4KOf+lcq4ZUcxRbKr+xjXgTrNUFiotiPNs/jjiwptzt85K1enjeK2zjm++f7S3NJJRb0E
QI/mN8dP+86GpeT6tH9O2ZTfLHNPqV96peWPDFfjfjZj1kZWu1wzgxOsm2y9JXmni4sVUX14rYED
qnegFMf0MhMwQHczuuNM5VDnoCil5XKlHQHojp0zlAmsP1Iyw3A8cKnWgm+N7ROjWD+H7k8NXpBj
nojfivVCbUW+93mfT+xWyktgTWyRWOsQf4CydiqJ+k43EbY8GK/FOO/VTIYOvHQS++V+8X/nBXGu
SZfNgeBGWYjfhoGaOIqGojph/u4S8eGI2jt1RnYPByc7WzKkJmVp1Ma4xz1VbCu9NJExV4+xUveU
Y6HZDfljvtypOr3GTiGj3oOun0Kz2FSo0FtraRnRg3fzNQHpzrnOVSuYJKHNKBP2Zmc+1tNY0TOf
bBn0nNoQf4qpUSFdsS7uOVLCsp4ahkfX1NZ2qturb7uXQPYgnGE21OM0HEvD4/ESo445Rgd3nAnq
bppG48iKNEQLUelf0lFvbHnZ23W4C/Ba0aLUdA9DhRagLQMjV01zEE0Iz0XfBxvwxQNVxeS4OtsI
uLt5vWmN2jT8nSScpoMzMsvxkVX4DxHTDKYY+KSkHNOA/+owSy4mO8HXM+HZygUWX+MPawy2GaSM
D3c8+cpC3BheWwr0jNxnk+qIuzEJ7K3D/xliXI1Hl+7ceSTQicQLL89t403AuuqvAPDGWICTzFio
QCoW9zkyDBvrQX2oZoKCZzfDcYlJ1CKMpJTQKWc7xhr8pn9Y/OoWZwLaE/o15U3514gAHefFdA/t
7XuwO3ubOx6aqHQfTA4bF3dgRcnAn8qEmU7sWSdk0QeT66+One7k6ex3Z49nM+AaLbgBdmkpfqfl
xZAu38qoM6wl6m1252+hiscuZ9DFjrXaDJO4dLcO9ZiVqm4ry+FnQkREE23XjEZAXDIFtj0syPHq
Q3YtNMiZ595Dm2c33UB/YhFevXF+1bDiTJC/OyHO0Ik/egPKalJZijq28JEuLxD7OHmZTadmzlgt
KZmhPHpN+OhOyWcQJLzCEFRdmgbwZe/a5DM2hlPYrs1SIMs53viOvqVsQtD9NtBfUWOED8Ac+adM
goIXlKq7zPK8zjsCg/4dWi/TskRUwezHqfnVENlkIPLi+BMgYEw44XM8h1/sPn/5I2uIE5tbo/kl
rNsQXHDrET7k0RKYqHdx9bD0LH9+/LAk4lylzWtmjFEDZWAJugeGz+T+S//RzZcdOA+GZFaV4wsu
8MhQaomLuktGcETlJS/ltSFeN3o2IllBUA5CJNLSdO966YWijod8Ee9VW0OY0CR1+hs6DI+dQb2V
SxSzSu4oP0sh40CaZF2gGqXncvRW8oK41qb1aqv2CDuLiEzh/i5oQavr28UImEqp4jl07FuAL/cz
lZWYB6PO+zU0NR1x9SUJYsrSaKlikrI0TXZ5b7Mq31NX+wzo/TjkrMqUfdXCY/F27qfW+VB1Q85I
3CYqviOtIAyDTaG/GmA/KCtlv6fc34MML+x/Gcek0HwtZ/ialLef2eIUcYr7CucUpSBbzCUBBmtg
tVxk1Z0vhkh26VfoTtcyJsEakzU2hf/gBpQPNeNzluECWxtT17eGProVkr2XSKVMqWuCmYZQTwDS
ix1lLvAifeKWdBs2hryZanHTh/YxpbOaOcpbsAx6m7O2M4nerq+5gfre1mCRk/Q5bm7hSnz65iGr
xMxMysO66uLimsOHQejXhCBV05FzjvGzzRXERPeFbcUr6gX+mJ7Ts5HGD4U37pOcHDLUKPfpsfHS
9gyEf4imvkCPl8VDQQvvydbsp1Bcbo3CpGra7Q5mDUuipwMBBzo7gIVzFEBaMEwI76Z3SnDX5V7X
cFA2qFcKaIxaB8GJ3d9SsXk/DSgAPLiQyRv8vtp4ymqxN9KsPRqx81D1XbvjBIjBsuwnbFLxuUqI
/xdMrKpQRm2tvmuPHyAmqGhzDy0TBajwO95CyuGONacIPCJMSAdC0ijMEPSN5Y4Cy00BUUAMDcdX
M/1s2dbRVYWQXctVxL3YSXNAuWIbl9h3borV1L/zgttWsS3IU8FhPr1l7/jbH2mgADXSso3LNU8L
eBTkz5V3N882gACOaJjJsuPS1L+bjMmDdJpxi8CnYWvoPaTMhyaBRoB7BBsn1aN+E2zizvzdGnp+
NrN7tVKIw7iiqLZ38fXSopuqh9HOCfqbPjNH49kbiQPY+lV0SDB1h1plNuHeyMS979K/NNTLh1Uo
hakxdfZ9MHO3DUeuSxRkU2FBxpSiq+I2M4PgLkusM1UO6T6g4hbafHpjFOV+jDGL1gpoesl1hz9v
OKSN+LDrmk108+WsnUcUVe7yunRPtunTLEYypS7qT9x0uKSo2l38SxGKGgpE1j9XWXGKw5ypftuf
SxTPnWumJFMPpk4Z/o0eLPVutVkXZKZJRlYWTPIpwQ5dWvovmXfYRn1jTS62x65h2cA5HkSy0Bdb
j1Y0+QyPXI4c9fSUpzAOQhlvZdV/4MTAZsXGRoMu144xn5j4kG11+/OcIrD1Q/yeMJhSLX3TujD3
VdhRotYyELJafVdnGDQMF3EyW+qGE8Ufyp2b7eArTpLu+O71K5RYP5UlNrqkxf2a1TmrOOkovqNv
n8N28faiMa5DKaodf7oAAMDBjyDAYbL74iioT9hQUUm8mGqdMhAIAmPHKYHNWZjzsNXrCL5w3eM8
0RuV0i+tpB85Tkx9T4e8Ia15fJyGv2pbTzvd1YDKyV4BWLtVgxPQ6mzSO+l0US0wj+E+v/QNQmXZ
dHc6bx/8iVETUuyGXM8UQXosLAWqGSkw9/K/Foi224IDHaBb68uP3W/pg7bVJd7IIfDz89iYT23Y
HU2j6XbOkDzQvX21M+MuDkau6pD8tjNTickph73gNGwtusZJ0+YPzN6/sg6ncJCTfKmTWzzOe5C6
6y1qy13rK0pWm5q4eGGcKvEcL1W0jD7/8Go8nukQM5Evq7y/lrX9PGDF2iDbflSGsHfSNzG0+LSE
KC9l1G/cxpRQxeCCM9NTWy9j32baaz3QaG79A4T617pL0GMTDz8N1aNOMW4dYXfbSqKMVoxvhi5K
dRv+ZZiC6RuKFNWh9GlAzDkgqB7jUR5jn3OHkZXgVNqpAvmXHZq1jQsntIoq+qv6aYBXOYbbRZxU
TK4Bz0ervqg5EREdZXo9Ml3DknEQWWZBJ2ojcMaU7t6zugd76q1jlkMqLnL2FrXn3+i0+9dnbdIu
kdaw7X5KR7lROBFy1tm5AdrnzweZUjs2E1m5ETMMSbx6fKUPs3krbG71jjUT03Q27IHCdafcBs+T
DNYdgoy7r5XsbmhxTXdIM1Slr4YhZ/1gJ0labn68Q/Qg8amdgM9HheGwkVtH6rOhHKxAvWYZj3pt
QLN/0FkruvDnM92zqQnmU9nwACvx9gz1VVoqyyMopGfYRRxFfr77jwmsceKdV9UhWJCAE/vP9/3b
vYQk/i8f09+/xy6UUXQjjt06gxvXejUd+pAq2iXYihTdBxla3FRr1ezPh7Ti2Mpk5c1efUnTymZK
JX7Q7c+nfpARZlZrtjxYI+tZz/OnEu6F2lO+0Dnueayz/MCdB1Mgw4eeNmPM/HNwtlbFi/jzYeCu
ibQwP//+LeEGsEQrmi3EgKT29xfwGv/rb/38HkQpiyk2S/vfX9BECHfkjWvcCSxvCel3jpL1zd8f
wtZm/vfz65XcpVqgDnnIXRBgj91IMRgHnzq4qkv6XZ+QVAmkevLLWNKWwX54NHiaagRsoFZn6Vdw
ZqBblOa4MAGlPtgcJV0Rfbsth//L3pntRq6szfWJeMAxSd7WPEkllVSabgipB85MMsnk9PRebPsH
bMCG4XtfbGGfo91qVRXJzIwvYgVWoyQ/Sqyt9JPReVxxWMlCw+DBkxt7VoLnsmLhx5Fr3opIPabk
tNYZayk+xtlmPR3Si5/FC9QfkVfYebRNevGHYhpsuVV/5EzgXfSU7lUXlNsaVcoYX+y4oZea3S0q
JIhIl946bsONZaAqTml5n7J22GPdgqqQUdfmOr/w6JGz8VAg8il7taKivhg1wXzLTzD+wuaIx2UR
oPnBw2W4lZF+Av/ZgnVJtpac1K6uKlirJIAIoWeHDmloXfvxaSZovOYxR0tqT3w21Oa4LnPzUJmT
Pkk88BgO7+bY2luKHBbahB7KZ86JDhbX2j8Wkea4pPw1D0mHedDeyDRfJJs4O/7h7Fs81YaVAj0v
QoY2a125hO2q+ndjy2trPpInPTTOUvYw7Qsf3bP03nKr61e5cv6UhnhRHKqLpj4XxVQcnYkQpeFG
5Ekzcjj2ncAQxSEeJCTsEi6IdvZk9Dz142s7+acsf8XBj97iDNdIu7dQ1cchzB7NdNrUjXxDjOe8
X1FQRVPSfXJ54s6QA3rdfyVl+LT8tXVgMSqhlcgXtQlaMPtdSQzzKPgM4qaPqDG3ZUSc0jDLF8/1
313Kt/n2AMzA/Kg0T1Y5q9+Dcj46XqGXIYzQWAzk024/kwkNW9ovqrtInYK/iC2KPSbKanl1axe5
4SEXYt6Hc/ft9zHMeTbnC70eafeEo4m36TGLA05uLmVp3msdsf+he4mVsqj2+OruTTdCCcRPlKS0
qA8d2yvOuSjgrJX2sTZd49x2dE0stsrFX8gZ8Gg36T616e9OGNQAbgf2npZ/cshgTEx6uaGsJ0ux
AyUxOSdOFRix1bxyrOm1tsNfIvYoca3RoCzCohQutN3VmGgJDJe5v6TeozMSheKw9zQyfWDgVyTY
3B+aJBWQfNlCewRBTGYZYNfpdFE4b6rFElUx2VveOgZFzjexFWD+xtcjZSPJxo4YQvgaR7MYaBAU
L5bO9kwp3QebEVzWd8YabCjoKAvBN2oelMDmv3weSqY0BSaKIibZPlhT8N4r85tnJYZc6Xz2UgWc
ZXnNjepXRT/9wldWr4xiS7lDvCdQNPBt9Spc+tcYiLKxca5xVZOgGRq1Q6/JcbV4F0il/UH40sQl
kf1MVcAspCVz0v71c4RQOr9XU0llRwxrjzKjucC/Fm9MPsWNM2LGTpwvLHN8PGGwbtwQO0tzi7Tz
eyhpqmojNFcJgqvuQPq4/MvyrTSlwyHPwUDhKJKBi2WWmxTIHLejfFO+dQ2nfqBSBKaaco190bxx
yArXDrN7/DquWLuDyo5hFK8xHy15Be+ViToMixjxNxx8Tm4Ohnm/2TpZjt2x7dk60x/RfJp6pg2a
sBbXCR9JoM6eL98x3D26aVlskBHoInhv++Zou/Q8WvEu7SjYdewAAGuqjwYVjYdeJK9Z4jW7QBD3
i9XiRzTcfRxjreyMhgcntWoy57QV2nsCiQgjNsbN4ICa/UGBZ7yLAhZzEFXWRSnx1bAFI6jssJbm
m6gObk0ofgKfyQ2XTeXoP7acn+vmybfldgKosxoxS6I60ezk5QyCm+hjueBVMm91Gi4FkUfHNU5j
iyEw0e5znvsbY8q+2z4+hELu+NXmjRZoceFgPk0RSgybBXvjTeM9kTVuuty4lXlxqfsfI47UKsD3
OpPgmprMJZYfOyvXYngI1c5ZskUe3cV2HZBD9cNN5BiHXEyP6FTPwhdPTtE9E0NaVZWARO5c//29
U4dXH2dgwmmv2Clf3pLWlCss1CtrZsvt4oxewdbEX2jiKmR0vdNucfeTMWTqGre4CaY/RtjtZWAn
rDzLGRH0HMtLs830rfW5l3rCYetAVaAVopuwiJ5NA80v7neIjotf3ftV89wagFi3qrlnTbZvFQa2
ynikTOuUJjwVx/ApQE1yOoSiuEt4grnA5TCHgzD5IkbzNyh+TBnlhLjEa4X3oc2yjVn5FplHpu7K
PPBwhVigUFhHE5OT+kLG5bAYAAYMun3Fg9aomu8sLqkcH64KJEpRu/Oh66MCHqA/b9mDXCiWOZmh
++qZ7jspuzVmSmJ1XI3p5BebkN8Fh+cSKIGPiJWiZgwDyyBhegZgFIxk5okt40CAOEjGuqjvGbih
Pr2ZXvfLjNnj2NQFDu2+4D5hod0XXX81WQyshJENrjyCexOfC7pkUFvlurGYtiuDY/zETKzO7D0B
dSRmaT/ghN5OpvvRzOYyvYrOMuoozpm22idbGHvMUkxv7Tf1Z6b79zbHvG9TBugkCsw6qbSho3Uz
QEHKXf0RFM227dqfZnK/SvIKVcG2QKf3RvSfrp+T5avGZ/Ya1Y7zo88CkFLmOOTfSefsQqYTK+RS
/Mfqx+PzjILR5mbwV6O0tkFh5Ydgeokzo3vOpHmBQEe/DlHWenSuRWTBLmiwjXJum9cet5J0Nilt
9ataw1arhpQrwVN0naX1B4I+OZvUZOBFu4lh5d9dgyOARnqMa62zE13zAByWfineGOwEGbbAgfmt
HX+2htiZU3OuOnY+bsBKiYXkjPL65C02Pj85ZqP7PfS5y1v9GkzWN6IZEc2BdiACWayX1a/l/o6o
61m3nVgjsREHtIm6ja54dU2M3EnP00cwhRucCdwBk7ZACcBONj2PcaEPMWisa6tzDqC28Us2/BTP
eKNaG1JaQ7SrZN/iKfcda8DBrQRle4JmvQTJ+N923+9+2wJ9qosNIIOGtSzN14oWayJPPDIJR4Bw
+mW4/BatYf20lL/OBjyJkPKcbAE49wKEMvASP7aOOX/uYJwaK73nNtGleEn1esGTmWcp4b9j62Dk
l/PMRIY8Qimj1zAVH2bCXCAmRjLl0Vtn9mfRBkR4mhYcVIKjuqr/TE3FI8Oen6ts3vspOcaWDmvJ
cQhVgVFIB9rLJ1RA3OfbaVPCZ7638ceMAEALqCsfD1UJ2ZsJ/xo8Ljg/ZBCagp1hLw3vvZnT4di0
JSqdxXzST98bmxZvNpH7KLBBiNj5M1sgPAqT/4Hx5qBmFa7ZbtF3Y1K4LB1m3HraWmbVbAv9OCGu
9prOntEUXyNyxXaWPFf4cF1yiMmtaeJma0V0zQ7ZTsj4KpP2w54z4mGjM28MjElt6KCE+vHegkvO
u69PYUzOh+nN2mfiyjDoXLecKmTrPZIlhfYcjHcuBcVi8mQTSSGWIZ8NP7sPZlGhW7PUphULWUP7
XDYOcoM9rNmwWQPiWfHKeUQdK7xD0YTu07ZLHp97hYgX9ZC9Tw0SgREKlrOqOdTxcZ6HFLM3tLKG
6Gc/MC61OndAJxBP4YQxRHrpQ4FutWfmbC7NADevdn7qOM8upncM80fiDPWztuYzZcbOkZFZZ858
JB006ZEFq8ywNntxMB/dmhQeKN4VHdd4pVDzal2yj0zgL4fjvUMWGgjSdnK4NL0taHVWb12LVdzx
PsL6l+hwJhttGpHbSm9lOt8qB5lOMbOc2ni4QTgOZHye0UR8A1lMot6LJYNezMZfNc+MlFI4+/U8
hmtp90fP03/tsCSeHU17NzPvrvFV5OIPzLP1UNnV2alwzjg9tmArnrdhbOOoBWOTDtWjTac9PI5z
VOHGNhDbaPfd0NJdgTZIxE7XMZyf7hGQHgn7yUYc7LpdlFjpFj06WNnkZYkdUCqvJ2L8DmsInxp7
m+zYaly8dBitp4IIqAz3YiQGSP5jH4xvyDNohADYdkHX/1Q2Y5myjl6G0f+w7JFyu+auK6JjeGHU
3ijF41hptOjpt6VQZAvNlkYxtYnJSqxLTTtRaBzn2tT7PNCgFYcYkqRkITGK9ikT1CclUlVk9vpd
V3nHJkSrj4Psey44tenyY4B3a0X6qyXpUHVUbpp11LChGh4YiD/AtBYbs4kFdvyt71R/REXRdU6q
iYzzmG0Gjp/kgQ5EX69BCvi7nHtrPbFkU+xpX+mDZKOF1Ok5uwRvfz/YOe5f62eYqg68BTSyODuw
9sV7ad116FJDaLPZA3xR7Rwy1EFRPmUeXatQnZ/Dyn7p/d9tVm7CkKgZu/WfutMAENdRrcqHwqN8
oeOfGcsSiNai2EfRfHFMzTHXJtVb2S4UbwpAUrHtQvDecWseOPUZ6H7bgYOYGunvLO9pCganpBK7
dhWF7yYIADia1A3+bapcbkMNRi1IxY87jTX5vUxs+9S6Ja7ZHccBomc7iQ/9E0g7OeQN0yQkRu2T
UCDAg9zTceSq6l0ScaTNh3vgNQ8kkNN9EIAPnSty8M09jdpmH5bzC2kBON/cv2z4imzb2bW70WPS
7lSh7S0uGXz8HZO16mA53bBmvvUyx6SPvPjqUZy4IdP5LQI7PfZ2f20Nj+n8qOFkEp0Erz9SJO56
+7Dq/ZvhTbCv4LAbzrBNkFewU5KSkkqvU8rqU6s4MMyJtnIa+oNnHGzyv895vHT0Zj0OvZ4Zblxv
HXP8/c99/P+N2v83o7bnLOyv/7NR++1/59H+73/ovzza3n9sFyu2sD03COyA7qX/wscFzn/ouXZ9
lwaUhVDk4An/Hx5tJ/wPeDiXTIHpCEF0hqah//Joi//w05xgwekEtm0L8f/k0f73t/yvVDf+fnrx
+Jn8GqYZ8IL/ZxhR0Asp5RRbh25unplCNSs3r7Ktf/G6FP05pkQ01NXebwhlzP6ZSzx34bsjHYGS
KR1o5hPOxtNgTc7R9h/x1G14ig5U44KH5+wF+x6aNzik/lTWxr1VbKh7407lB/swzTScIGvhQBXW
5gSyh8GvNd58oAKxDk6N2XID3plVo8hXbLF8+VBYYFf95DEnhKbe62j8iPza3Dkhs2N0ua+hfUrf
yEtagObOcwod2bfrLxyQP//qZhbcZlyLW2qLS9BSjRAgpfXGcfqbMleEXRXt4raCHOz7/XTwA4Dc
uY2WboKljW0U9KgSV1YS+9RyeDoElFXnXsTQ3U1GfN5MVGaXeRH1unRHcnrhOMMWpqr++myZGDmJ
a6NC9qHM++i65Kg0Fnia8+ymzLci/O144auT9g9ZGt5Hy+F0aI/dqWhFd+Lju6URNN54Ed9hZ9BW
hBhnZHDhmAZtVVnD0db4mtzOCNYyQe2wzWriSJKzXhlm5GJUOOHBSza0NbrUp2Cjp3B43820s+cp
v7/t0EqkuOzvUdJ84EXllFqdYQT9xURSX2r89EXDy8b7a5xsdiKedNMnJke40JlIAuc3ALyQtWJO
Fh+cKaYY3ex+18xB98mIyyBJo/BtcifrbSJAVU/Wxm44GthDaR2mIQJ7Mcflhn2TdQiyZyf3WZzD
YdcECSXbk4qO0FbbtaN0ByvmacKfR1qZSN/skHCvq3s98U6FyLNrkVj8Km587tPRttasuys1BtZR
jQZ/ri/2Mty4wGy5aKwvHQHQiFQ+nPBsv3lplexAGmACJO5/HMUh9fn4AwZA7E8Ir2fFH28IX4fE
2g+x/D0Hxk9COcWO1XXYmlSIwkcl48QEhLnkVC3ElaC6qKV9wrYquUuT4LTspNO59TYlL4ujX37D
8uZQrQUj2yhLRnQme4HBxVA/JedccfbrFdtTKcqXes6wmFvTzzjaA6NV2KEcEC8wbbBgLreaN6L8
VnZGZ+XSGPLviyqpLcZSsYgNkGkNSFaY+lFc2Y52p39oWhddoxwy7/AP2zoWn6kKP12zxMcNd6cL
lyDxrzwIaEjHIpKpqiOfGPgEV0cWd07NRLGKvwT3cSwtl2zaQl6S5MTdRP4u/PJdlSbhcCQ93bTb
ESggaDwgL0MEPN6AiPvvS2QUKAHzsPeWRq5/pVRQnOh9XEMlkhvfAHmVJQwNcjAJh7D2N87yxhiY
xWlfueOfO2RqLEhqeu2WAxk5sH+ppjKWACewtMo0bs/SbJ+VFjl9yoJmV9rKuoUE3HjGXjBBMurs
yW8WJ5GXAMPBjdzFMV1RsMFOtkvSrSvmYycha8fsOiahr0lGyKOGEYiTaglcoFAwHEdtbw15YH6i
gCu5TG+x8Z+Id2JfgybcEB3lPBsDLtbJ4b//nqn3gt182PWSAqvKBJHn0KgVNSO190PyHSQtFAz+
I2uBzyrMOIchbdbzbwL248levkSzswqGWz500E00HB+rW/+ronN8Kkhin7dWoBfLrDzCtaHw1Z/w
pnOhNAbOlhLA4NK8RnEdwqtvwPk0qu+hdMqdnqynGLlgpXkUrFXV/kzY5He19KdNq9nb99BePIsn
jeHzKTVp7sOBpoPEtrPpVgTBReiZsWNpzPvuyNFTPQF4cR7hSMFy8OezxfGUi3cXjMo/zXX8qpKx
2hchgi0V1z5PBGLpw2RB1nWJkbd8GF7+254oChAipnqAquVz1xZoowLL9ZQf/y1E2H4e4NfAhI6r
gc6C/AVXYLSP2vwZHqR6HC1T3lQY7mNLqbcJqfpaNu3nv/8VJ+1inEznjdO9c6axHmyrdR8JxKp1
UxjLzjm3DpoQ5rqKOELlkUg2cWga4G4s92I19p+uT06lwnyYB5fBdVNSAd38bSfyEeFh0XsdTtWD
IjOKyxQ2oVgFGnLxZNbjhREzu8q8e9BJ6uyq2UaHC2t04cKhkI5+29gmoYEBO6bpL5jses/E3EWO
7rjqxijeVK5BvUCBuQW9QXAcYjTMhd/uwhbnOnCw+ClOftxo9s6ycYvdpGprm4z6ieNewCO/Sbns
cFNDZCowu8Y/dQTwnDTscMitgBOg9E92aIiTIIuo4PTtfcWBuhrz97ZzzYsXSY8TXeVQs7eYkGeo
Z1Ai040hDXcbFcDhGSzSEt9mb2LiQAtuC6eCF3HIB9y0YTIdnPCevwtYZJdY42apU47t2FHFYZwC
fFESz+UIReMFy74bFe0VEOs1CaU8at8U+7wDJ5iT2F1HIKNPZfG7clhFmG7PmwZ795C6+ogrDYC/
hcTJjoznhJZQPywPdyixK6uKaevgZ23+fYO3sNr6td7zUEKbTPMnDNE44HT/UjmV2OMWuGkj6hDO
O5TjsKoeatrR09TMboU2qdsww1d8REfDcN6iLo/getpMI/qcAJaFwSPLX3qHOKrvYr8bZ72xRqs7
BX7aEeDaF+ZgnLDrlcjVRYSNKsg5ilJ6P05NtDNVdsZ8ZTA5q8V4G5z26OObywYZPrvDYvnsG3Vu
z/iZs7UG6wSVhVZhIuoBSDnFNs6i0CzoXmWgSxzpsFuYLH4bOrwRyS6veDTX2usbrHf+dFnqufHW
42SOcEH444Pf9dSCqdDdMRy+zn477NKclB5+1sDt463q+Y9mHEqwt4ZPPQe0THfVvrIbamVQHBk9
bSraCl/4iGDviAu70+5mTPWMz8H4gBpQbqywKu9l7ELFpQgKeNslGtDeWYVoSVYvmICMdWIPxaMb
JeaGmbg826374pn0tkAgMa4JOtWDIXi0Bl8TQbEnNhGcevNoPGjAT7DAkJ1z+Ie14et7zyyFRDqR
fatN9R1fPeVC42BDl0KCwB1H3bZs7qX1MWtLHWIgPSfJmDBR/oMlmZgaATLSyvbdEfNSJg6ZN790
aWpdujzN950p7ffU3geOFueQE+ja8kfvUnfpmbQHi6/uykuWzQ9R1RunurWhZCQhuIw5Z91v+BU4
qdd70APOZegT7xCN4cUcTVzkXucwl8wjPPjetKVu61txGLmm2VBtGdB6hyyW3ap1hmo/yFQC0SiD
57FX1zCbnvs5VK9zQtgEiK1+yAl3nJJdpoziXGdThm0p8+/Ksb949K2cOu3u6djtnJg5TJlwxbEL
K7fzGKMrU0tywRP1K8tw7DgGjrY5YxaUMxOLv+wc/GPCFpEyNDMB/4bP1GKFvE7auYVTiLg8Wf6W
qeFCp0IZoj2x27NvRp5pmbzRf02JAbHDteF26gCFI9/MOTU8djtZLyAZuk1etdHzKLv3rk0kkRa/
vpv2yC/Wu8lvDzdk2tfBXc0+/ST52hh9da8yS63hRvBUb+b6s80wxVSWEZ/Bp9rrCsjtJurlj18q
QoMkB1dCVt6uahsQestcIfnJBnX1UN7SiQe9iwMVkEGN7yDFaKUDnFNNQbpuJPd6yoR+S3ACHCNa
Oil+ruUhn4mL87TjMaUwDtPY9ZDqP20pCMkNPpsnYE0YxNgQ94Krg/eVNm8kJFpW6WZ/nyKLEu04
5iinDRJ0hnCOXjm5B6ODw0a45qzCmSlQiQAfaj/4SDBvpAWkp2kiouUE6pLDgMGdUVK3RVzmUYbZ
Nz8Fu2UjYGz40vvu0fMYdvTtNg2HeM+5bztHo/XRLQzXOb7FI6O1ua8qCAZJy4sw26NFCAc+ubut
O396KqolhImzBFZaUjKGdeDTJb6194ru7+hIYoE54ofjD++VIjZYOmwOzcjZuNz+6K4OKdOk2+FQ
5zL2qCkZ0uipLyIKxT2PO8f4W9UIgsI4Yhg+xhmpparM0f86OTML6sChdIa9LuPBZYBSH+qoNR5s
Y7pkLJ8tD3tqp8CSZEEyMaXmyk/SkqQX7yhWMeOB3dc1zhNORpA+VypojywSULU0UIfK836SYbZ2
bSb8FTl7xulxS+CihyJCQ6N8GAvxnOrudQihj7D9DbZjX4ecguNL3YBt6Wxb8pNnbglAEe3MT/Yb
568X+RojkKnw7VUZPN2B/UZttTeVIYdBXiRilNE6xFOyo+0ri06V49dMJEpwH+wwNiQQH8cy0I/R
JxLEAJGuVYcSEWNFs1uzAp7nHLvJfyZw1R3GEWxO3GMDxpVhrEH1Fhe7eJg9WIasTPa21WQfosT/
mJwEyqdf3KvIvCLScy3idE7mBiprk+9d8gRJyKeW1RmvDRTNRiLWbb2cgaMP/wKHkzwbcc+tjih6
GkraW2ayYjqfeZMjH7JgrhHxuTCZDaQVhBGn7v7M2m3OvY3Rknjit4pzgIXMZzZ+1ZlUKowd48kh
PFp9to4zdFlFb8szwblPK7HJytVpzK4P2d6iwhdHTTxs+wlOXAlijmG7c2Ce7GAQ78eDZwYUDU3l
U5r0wbbGTrKzRECjxxz86qZQnj0KcJkf2OfIYxjRNdhP/Wi4gnDZDv4Mw7MgF9LL/NUob56jkxcQ
vukDoLkn04jnU93Lm6EkPHy4UXCgDPdhLPsLSFv88q5/kYkIr8zpqdKB91biHZk61z0b/m9TdtPZ
zqmn9DOM9KQYsAC+DLp1TnnPtyL4E1oU8RHudHoM7IFjtx2f25iJ3dQ60asboLj6NDmOc/2FBYcr
iOI+5SdgOUnyEoUfE/ux7SlQs5CzH21pMkc2VbkLvZxQ5bLi+qSfeWKWVF5N9CIVsca71HL1Dpl5
iIMU25lo14nwQRcqJpeVa2OHC7pzljobS1psEIP2dcIrsY07I1oJLFWYx8BT2qaXbivIM7vOKQ4t
tvis87IvlmobG0g1nYQeNkx49TEhAJJxCjxarrjHSYUqPwFAFDbde8rEyifuBcXDo2Tn0hTFbgwp
JspbH4hpnrwJVbCtKbifbN7vHUvAqv4Z8nh8HmevxLTV/7bG/jWR2t1nuXdwhsbbTqn7B1TrH68Y
7X1plb8ofFTHZO52oDXEA4dhcpyCkqRGCfvNcY94FcO7HVbfOW1+hzkEdTZaGG4CjaQiGnR/B8dA
2VbAnxhq9EtWJbHaF96JD2LNw1GmZ7aCyTPFxPT5skMk0UsZ+2ODi+A9imfvyD3nbKbGLW/wkI6h
ZCjO8OvS9/qNaSsef3ANRy/BRswtfjaMAWaisnDQYgJ4luj+bWgfY6/tfvFlM9f5wlXwX5LMAQza
74whYf/rK674fgCySC/WyHbpmqatvXH7Kd3FyE7CaPe5yzs6DciGkVCfgtguDAQ33iYODFg/Y/xk
pC8wzoL1pIxorz+mNus5vjNbU1T48P9h9ZSUIRgo9hTZMnQZdnHuoQ92xO+7Lp2XGMghsXs8fogr
m4jaG0xMA05DqckaCwS/3vpuZrLmT7Y/vveDXLIVkqVQw1HSs8ngeJge9RC4Tzz6vaeiJE5nwVfZ
CF0/g6QOzjjrwfAaATsy0tiNqtNPO+mPHKiKL4BwW9c3LDjbTfJQhk7KTr3N2SKCV56bxOG9RYlp
SRxcLRP9JeBlbUQS/aZiCLIS8+s10DGUVKPMjn2GvySYnSfSrs66CeBNjA6yhxm2hLIyXrQAkEWJ
D92zeWUlB8Ul1+AxMX1c2k79p2QyurbiZmO5bb9pEFif3FjTD0nKltUf/4YZpt5DCAdoiwfA33bQ
CIsZylyDx7kCsTixoGvvnw0EBK5dykeMlpe0MOUZ5OG+dXT5Cm2L+1+kO63dl3QA89Z09lmletuH
3qts5mhDaCXn/W+SW798SUT11eCBfvagYs2c+kRcw64au3XQh6yNLTYpY+PrU5thrx4bvBUxTKJ+
ih/shVk95cOqE0xxWulU2Jy5SQWpScwo/loaXGGyTn8MyvK8sHm3tPvIDPp7TO0vFWs83F67GlV1
VSAQNzWts3j3SJr1zp13uV+aAq+eXX+OkXvIR7TukiYV1kH2OaS5K9zyHk4UpIwfD8tFyV7RC5/q
IHmFL+es8OYtySU8Zm4KTFTKZBuYAIoKdjyrarKvQKfWue3t9aDPyNY4kLgSwQzSV5Ym93iYHmhB
vxN8JH2aGveqwAUOkzxBuq1HigcTbjn96UzOEhIHicCmSabMnAtHeDtqknLyWuU7WMsA0Vm+e2gj
BvsNbwBoTHOErghRWCN/qpbzp50+JQk7hbr44Jr8ckuTVswKF1ct2s8ucdO9bUVvZIN+5WPu7nPD
BKKihwNr/HpgAQD4vjJaut9mewIym1k3b0I4RaNYCUFiMS98FCPeVjdBXjFuvtXg7h8c/4z49hZP
Av5SQuq7Gl29UaWN97bGrxpkdzrFjyAlyKF5I4dMSTbb5Y3EqjtudUtYCDLGRio+PrPKPjX6IMYa
EbHFdDD88GK7cv5bGMElp1cYuzcb9nEb1BfBiDVnUCZdgo1+S0YC/fJHB+MPQ25kY+SDvOZRO030
f5QGPH7IZVYsNn7XhrhQeMSNzR+RRl+zaOeNGkmhyOJRZ8ESG3PP7BnsUJ38sDlYeLxtl+GeO+cX
jVmaoWO1QPP8J5mj0vTKZd7QEdAbAI7Nsv2K8uDZt3I4JTOnd9KZ54lxiOXnBzc8NbhlthKZhcN0
ug4zEmltelZ1/SvGmybmNN3BG6seLP8cDvOPWZTGBjUFln8G8ZdoZewO7TEnRIZ+95SZk3W0msBf
YaEnj8EzKvCdi+BbjrDiTZRIZ53X7Z+o8YbrrOi0tOJfA27oD3YqWGgIf3qEQGkNfvOXVKi75EPN
JSkql8yoWtKjBOybr3xJlOolW9otKdNmyZsGS/I0JILaLVlUKhu4snvyqTZB1XEmser9y67GpFjB
Ez3GVCVcKuYdBkHXgMCrWHKv5F/NJQlbGn+NJRmrl4wsfT3x0SM2Cx033ZhLkjb7l6ld0rW0c/Ur
r9f3ZEneNkRwaVRCtCGU2y3pXHvJ6colsVss2V3GG82rx5Z2XHK9/ZLwlfwZtyfzmy/p33TJAWNc
f+dIpj4zQUZ4WtLC0ZIb9pYE8bhkifFTYyZb8sXGkjQOiRwHRI/DqgblDulTPxkzhbW2MTT7fya6
1sQN1CwJZkGUuSXSXC3Z5qqebmLEApYT/Zk4e24qgtBiCUQTjMaoxml7yUrjI8UAMQQGgUYU9kYa
T458tFoevDYEGq3ldR6K22zS+ZoNeb7OHksFet2zHdpgRZCc2yy5UniCL6mfvyDo/ugl261GDkmc
Y3543FhdJPeGiRPXaX/iwSIHljykPXi1ZEmM+0t2vF1S5MWSJ28iKD2hSHzY22QVi7i4gNGsjhX7
g0BDn3HBNU8RH18bYxCasyVKCIW6UlzuFR2YKvobpfPfCT/0s2cyzgmz8ZmqpMXJz6KwqFauwKXu
pzwDlrrljUd+3m++xiVO75GrT5Z8PY7asRmfcRzjv7Ptbwyf3rlMjacqb4/dKLNTYVrdxsUDA5LQ
eQxJ8nNFlORv+qiuiRjjfQtMK3+oQnYUDJawCc/dfeiXfg49dxenwOvehbRaBQYEkWbelFK9ZWF3
EwtiIFhgAyXpHyZB7NDhEFQLkABl/m0iqsgxiqJQnU72rleTuPh1t5k7/942JsbLSHZbYcr2oFL7
7JgZFi3kMscIf0ISox+F+SUToO4OesABXxiQCMoMDzMwTB5NbXRojloMHHPAw0FecCAw+GjOVDS3
4/sAnWGE0pBCa5ihNgwLvqGG42AtQIdsQTuof5CHBfdgwX0QCwDChwTBWHLFB0HNkwKpnX70bCsf
wI+uJ2wM1CsVZzR4mCHICDOcidpihxfS9ot/X28bhynhEESLv+xm8IzkfGi9ZlHEelSTjIpIIiWN
xUwXgH5N3qVx+Zvgdgg4sfJPtaAwpPg91CXaeY0nXeaGRCJl69+UGNV4x7qJrJHN/G5iW8gs6aCl
Ha89/GLEUoA2RrXB9EbfOggdE78ckFGfGa5PllAk6mSU5vSMV+q5b3luNWBDXAWD0hOkNnxjUI8F
VRfBdDYTWz9PpCsmrU4RSN6dyo+C0SvewuCIpD5vxGDvY2Zv/42981iSHMmy7K+01HpQogqquqiN
ce4sPNgG4sHAOcfX94FFz2RGVE2mzH4kRSzdPZzAzBRK3rv33PWAav3oNISVxj0okqH7oOsYybv5
vmmQU7aj9w4d4KsJxcSFZhIBwQgS9xBkYE4CsByP5YI+iRcIiiP0S1D24gwO+Yqppb85TKvFgk6h
9wVHBSV/cekXtIqAseItsJXJ5CiNHiH/mCMmLiGywJNQjyOMFrbawFqgtqgF34KNN9lHJWtVFr0n
LcK8ZFRN6gX6wj3MBhjf2MxCs25s9GwTMWaWCyOkdSbUzXXLdJ7BqRLUyp3ypshpGBbUDAvrAp5x
IdD0FoyR0a4+dl+jTPSHfHYX43VELEU2rUWXvkymw+sWCbQIAG7gBqtNRxlSFZQopEsbe94mA1qB
akIJqxa7XYZoCWCP+VTjf4lzWPG6JzTOzvq9Mnh7Gpz1UGHssbtqWgzkhordAGLDq9PypBJDbjuM
JVGsQ1InaPvH1SYtaY9UEH7wrK1Z1JgzEuuMt35ViOkyL0kkVQyIlp3chiZkum8lU13oLIcOndTX
aZehjX5qWyrspFRgZR2r66zNeiMnsmVmugC0D9jDMzDD9ktcYpXywnxX4KVazZIZupDNcBv0l74M
aGTO0zu3YKBgsMH1wqHShoyULoikZKY9GUJNcuIfXWx9hzF/KT2QcfiMF6IHaKG0pKinIuT9c4xf
fZDekxd4IE4QccxUaHX1nvpadmqt9r1XSlBOjvMAswR5YZRZDyihttbgf0s8aFZ27hjHyvCgZKBO
xgdOkJLzLCXzaDP4r2pWz2gWSfYOhHkp1Xg03cHmZAyrFQnd17mLOTrMSXDoPQVHw2z3JRlAA+rW
daMXcHQ3vvXwjGRfAt733kbcJusmfdMSfIOqNDG3eN5xeIybviP2oYtmUFkdLinLimDnGPGtz8K1
voO1+gcFZ4tXEFeU/+iEZrUn9OnQd/6mHnC6+AEoasYveVFT+wjRlc7VgvLq0SSStmPSDhuOcrZw
bxeYq1X33Ug+VCWLs6fKHeaW25yM0babC3AzcLN764na70eIYA1csW4BjKkFNaYX6Fjv4LoBQjbO
NaLWHjBZuyDKSBnI9mrBlmXOuGuj8haP8zd8Xdw20/CNJwTqzOoMuFTPhcifAQ7NwfBKw2vnuKq8
uq1zc2ghTolDnKvNgdbx/edkAavlnHqX1h5QB8IUkUzuGT5XFxob3dpq47fhs4wCgFhGs5ILuo3U
plO7sNyyGKZxpNNjFy0wa7WlzzHso443aGZPQqdV74mYI24eThzNtZmclHmfuR6FDCxPqPgDDv6j
u4ozZteC+BjpVmq7UH5jD7JvW9XDwcCID7q8euiLBc3mu9so+lwk+C793EO47jxVMO4QjD53FRJu
KnRXJ0DGIE1qQR1kPD1+zRZQXrkg8+AuraGuDGtX9O0Gr12OZY/7LWc5MqZ111rlxyScnPOibWLv
mrItagYQfb1P0gK2vY4RgfhfEOFcdeUm9Aa5H1XKuSZ0YQJ5A7gMLIQ+aOodRRMIWW6UXPxw+tio
9lrAwD9XWXcaA2CCKf7ZIIIbvGAG7QU4WEEelAuCsIswNGLwuUGZoG+wgArHBVkYwi7sQg5PoYa8
k9Jc8d3jCDJvk0ysLKpj1cQwIsqcEHLvNRrGq117D5Whzxy8tpT2VoF8H3PlLqipEvBIB1/RhrPo
wFsc4S4KWpszHMZiATKmpfkODBnqceB9VwmjYdMkOj+Sk4Xn0n3WUTa+81NjK8Mk3iB+indVFe4I
XkCfHhTVpgygc7o9vnSjlcYmj7lAbyqv8wKTXLbAC1ySXl604Wg+PWAzoikWvFUcrtcABUEyAaDs
sMi2Y/8ySjZJgbbFllxNICHCTTFwOPVaJrHeljaSpibBFTRlGIa6RthbOUTGlqLK/JgE3dUbKIr6
ANLBuLw4yD621MQhSsLY9BfY5rhgN3GAcqRBO4xUI1/AnENSPGDN1SwpCzEUeKcJxTNZcJ6kf+3U
Avi0IH0OC/IT5wQv0YIB7VVxpPa9ITVyS3psubONylxbMj80BIkseG5DYVLCXlZug09+Mn7o/DTB
vWXjjlOtxnR0SsPOZZU7B7m6hhNIFOGF/n65a9c22W2rfgGbxhBO29x5Ew1vgxMt/jUODVNFMbvG
eN0TJDeJ3j3W2ySpu5srL2EtsiNRNG+jTAC2k0C3TWzM0qYIHrqYyq7y0+9gyuKdjVI0BOa9CEet
RUKaLmJSMCXdk2scykVmWiyC0xjlKcaNdb9IUVs0qdEiTk0WmaqHXjVwyfJZBKwCJWu0SFrDjuiO
vij7jVAywk/VPiBmjMh8Rgu7iGLb+iG3qItx57+Yi2y2QD9roaPt0NMitje3/SKx5fyBaXOR3caL
ANdbpLiU917iRZzrItNexLpi8lasvDGF3uYqmulVZ85rvAh8J5S+CAogOVI0wlCILth704souP/S
ohCeFqlwtIiGB9TDpMcR9bkIijFhfAmx1GyiCAJiV1Q/EBONxtK8zUdrkzps2StOIx5K5WZkkY2v
ptpWi4y5DRA0dyibUxTOOe1ldlr57Lwl8ThtDRaJU0zHCyH7SMJIkF8JTud4yf3kW2n+McFoX+a4
XnGV10PgnS2XrpNmEziyXDXUQbeciY8F28X3U3Vt6qn/7ITOgNJJILM8shfTfIzHZ3SKayWSi01N
ngrzS66Lp8UGS+AFOfY1T4Bwv4R4CovDJylWHJI9BPIdw4ltV72yprJ4A3kBMAM8u8PsdTQiTYjK
j1jF9ll8zTmfbkRnOEenRLjpZtjWMBx2TAJouRJz3gWhU4PQSdjKyB/RSLQNjc93UviUD1zvY2d3
+yhz5aM0OvlIdU6u+oDCsEVbmNbevPZpye2pr+PAGeDpj73zUYACpfkhRMCRO8xZpAbnUyaj4SE1
n0Z9i1DMf2Cd4HnHUHkii0weZ+6oqShU8h5qqiQqcGVgzU3FtE8K3tcS6ssGfAmnJc1Ehu5sXqWx
9b7tP5O+jgYEBuJ+GrsnRlG279to4zWwGYyazSl2pBj+g9eUj1E/u1tV46WuON+tkjr64JVrabRk
co3ZQ0udeJcTjJKzzGxD2nnrwG230RRfeQuqF5RR+BanisAbfGpZ+jy56tpX+afWI7jXBfKbOITi
tcmIx6hiS2y6tKMmFLFtie25sSx8lgiuMp94Sa/+2sQp3elpzTb85DSOw8QAiWeajad+xGEZlJpm
d5hsxsLagesd1rabggculpOB3aT7HMAww3vcNn7lsaZu0oouD1shuMP+fJ0z5JrCTkPuvIqBLZj3
JggkXjYfs9Bns2rCVeYFn3CQK67bK770LPinWYEWMWBAdDHlXdvMPxCMTMSO9gGIwsIYRDgdqBrA
JDykYZVjYvDJnXGpZ7gatnkeH2WB9kW3D6LhnrDmHLhr5dBa87MdyqsvGQaxfWJa3qrO8I3bvNxW
TbnJ5KC+nj2j2ZQhkFQvjL2bZgOlZjLKEvRUm0mVFFhCbsFJ29ec0L7C084m6MGJRo5xbarsux/H
/Y6T9Cg+4U6lO4czoa6fnW7qz7VXt0cjlYe66NnfZzNOMIv32EpntFnKPqQIY0i87mOM3QUBtRsn
x1bmxs4thEaC3tOfWVI5wOXI8hb0ZjoyLDP8UrSAOI217Fxm+mbTGD+XOTGdVuO/ms2bXIKc7npg
fPvlao4ab9NEdEBDm83KVDr+qgSXsikXzV8eRcfITrutiOX3eSIcKrAWqXIMrmKiTlXhHz8aZesc
szq8oW9zdwi48XTUon6XajPdpYYEKSsYL/eGWo+AMBj95CSqcYPjDds7ypVdmlbh0SFdrbLLimgd
wnCMiuLcGL63oxdPypmOvP9sdWm1u0s88wqEj98QLqDGiuOhSU1+EVuyEjzYMxIyrZKTa5n9nnr3
eOIOu1J6prjSlu8wAhenfoKAEooG+cTwQLhYg/mEAviqaQdxqh2Q3KEfHO+X47seNUk+3STxy1AT
QEUPB1ahN5EGcld/z4t8PerbZ4rdRK2WsBgME1On6H2x6XvSSNfgY+im0slINobTPXV+CXOATcAU
o+yoVLEWsFow5vGuulMYrV2pKYlrBGgBSJCdMqoHiDjoeEX0tVTFYRi4OdzFIZKGEWTpqam2Wn/r
mx4gaY9kXLqHgfTI44iFd04YiE2GzZZ1GNPNIiqFLNKdDC9/K0QGMUaFDvBdwlJn1cfbwJ8+LUoM
2jTeu1l0CtUhas61rAN77znFAfZ4tm1m4zOev472Sv7USt/ZgN71tty2V3ToMW1R83M+a7z194dq
KI5RRYM4LMD7BOxhtDljMrSJTACIvHHN50SUahsTHqBoHP58qJLwxA037ucll2pIoo9ujuRVipvb
Judhoq7dBeMpjuRudHJ6dWhOAr5E/Mv4UKvwdcbVqIIeVQeS4VTbe8shcqK0nWMizR+B0WuWWehf
ifblQq/gbVYqpgZWQVFH4sQ2M2Ej6RP+i3yQeCQH2XYrh/eWKa19xSQHNzc/xtTdTz5eqxMmjo2Z
ewYxPVKuqUlVc3MKJ/dLSiIJEsa8WocTQ4L0sHFttuUbR9wPagRxOGVE10ogUbboJuARdPlVEdu7
qq2ekU4P2yjzQGUgpOdEksEdBJLor9OcquY0pWcqzxVyJ+4+cvrkSzMW72fCQgnnND66zWhy9sVr
1Kdvd+Wwx+7jp9Z5ooiKHU8/cXBg80QoarKYA9o5AZzdPRhaAyMBZtUFN9TasBTntsIlXzwAj44Q
5uXjmkazfcpzsL+8b8hOd8LhTuhYomlvyY2hKWWWjlPvait9ud9VWDiJtjLDZluKkMAI/9Hid2/v
w/Kuer4/zGBA3NR/CEZsEK3xhM2ZrsBy5UVZZTtTTe9JdO53bDo+DB7cRZaeYDc5xNwZJgo8vxP7
ocnkqfPR3U3iwrSNMHm52rpAvVItI0X4Ij7bUxBuRExtfHSHZXWYPoUSXI5RBfwKuAdtiZtgRYRz
cQL/+eDMHFeqwgdRABHKjaODxZzk9tlzij9hh3+xYU4ODZ5fH3zX+cA6VxPKMiFwRjWa7XqXolps
GocWjCa6ciI9IbiexCK3B1FqH0xM48Kl+TMA+GidwN9Xs43y0iJmmv0UhbmRCBOIlRqbOWHp9IeR
6o7fKJCz7js5LUYW9PsNGFhMCYY50Mk0KFZHgb0O+mWSM5OXDkYfvIi0SW6ddLp1M40Iw6LguU9o
qGrSH5F/7DzEPitdNtxu0EuBiJP/+bdZz7iHihR3fn789q9/OLYWEPaw3lhU5SS+lyWT/Ovbc5QH
zb/+If9XoIeOg/lYo1CPv88OfKbYwaQImZtzS+jgA+8Zv6ZybNJUSpMSCl2zyX0Dnhnt/2TNevz5
R/8r77JHMCItv50f+reLsS2pHJMgMI4ipvNb7noa9hMxh01xEAL5tEf+wC4FBXKm4Hk1y+qFE8km
XPgqBuorSkEhSQutlW8aqWZ0y0XwviheEm6tC5br/LIooSk1P5dhktxcKmV532xiewqpPsF4gVuH
69MMoVmznYTRSlk8iqxTSyLSBmNBc/FtDxFlS6dTRtCRWhVPJ5WzcRrIoY2knTy3LWg1Pd9K349+
0Ln/InqhDtKExNdnSI1YcjpuePqxIst9kIGd/QqPC0tAQExjJJ7IVmN2H3rnmCZ0DZyCvb0NXWJL
pEP5LrBBrgyx3DEcjU8FGl6rOhZLFWWojJs50izMwjFC/CTIZdBsLd003yIdwaESBsfYVRCX7BZm
duk+APz6aNZEwgahUZwji4MNOIVno6wVGCMXW0Hdy1uuGOdlDdnAXPJPe2tZMWdlPYilv5iP/kXH
RvCeIkoa0DPn1G3tlBPfYKBQhWnoSiC5tfZp6iNoK2J1FA7ZqoxJvTeZSrcUfto94gd42Ib4mIK3
wVepnu0qna8FxehNW0JTA/bdM47iZo88a6lF118AcgbnEbXvyfJycivM1LhQOfzGUiFPycRlkv1M
QpHM1Nn2rX3kDePFy5kEi6kdrygFjXVmOw9iqIovY5iA23lilcjfEBqAiQrDA11LhwhhnBLKhMPq
j8nFoEuJqs1m3BNTFdozCz2lRWCZ5jvTwOeUzvEnbCcHr8QljKqtRSFozx8yDRMoKtMfVmkS35wx
mPCjTOink/q99trPEioiSmtKYcOUiqsN1+Vo+9ljt3wWu/1AsWP5MGdAXS0TZokqIeT5qkorxos3
UxGk2y9GrKp+4Jnj5v6T95/h9qNiNOXhz28UnuFt3H6aDr5LVQL5WXKyW7KDOrxsq7k22ZI6EXhP
ZHTH0NHjczPWpEdLZG5jQ8lHvbdj9AM5jehQefa6CLwZzWz6UkxFdS20KzYAEwR3JbXUmZ0UKhDw
v9yT+UsznNEOZY8i84JDSWwCLfnpovWgVykhxiJsXfKuwAOZRv29MshC0F7DClBQxcDtBQmgqO1n
9puoqv2HtGLod52P7jckPyEowBgS/54+tAOcCT0k6ipqApmz1iZIg2LhM/rzYpUpHR9hc9Dw9nHt
9cQOyjImpdj5UQU9BmOUNI5sA5h1VOlQZjpEgotd6mN8SVRL+kmKwtdzY2qBE7kFQVEflNnbFz/o
XhoYQNexhxjvynEXldawa8sa22I3U8or6nTDa1bvfHumlUshhwxgNDSQc/zRJbSLfXGYW7fYFcMJ
OOc2JRn8HFvYzKkxtZwRoW0FRWiv23EYzp5GVEpzut4hGI32njt/ocRbrxH7pXsxFQeVqmjjBJRl
/npylr9HBWEAdVzbVoqpXmCL/W2hSGpp+i7InAOKgjVb33ptgyI+CTOLL85g+hxQku814xjHTIpk
QEUF+ndy0rUjoosJ71RWHJTyHBMJvZYfVBP/5hLNxQn761rGJWrXxsVrK0IkfrtEMCMU+dBAHUhm
trZNgFFjUDTw0HqZZ5GSqdplWfzdZyoHZU7geGqyO3Us47GPh40UT2lO6T2kfEikB7Ccvh69q4tY
LSqIpUOXJCl006+iZliuGjb0C6fK/JtVUGId/u1ZKGEprV1lC21p57dMptJASi+msUA2lldXO3Ae
MeCtXA4fG0cC3G6yU1n0l4A5kBpWtURW23Q0EeQx+wzo28tXuwY9pcc32kmo5orKQK8LOWb110PC
tv7DldqmUNqUnqX/7fXGhmjABIEoncRQOs0K+GBTCvcAERnkZoVDphm+jkH9VLWq/ti6X8mubS+e
S8JMm2PsUH52dqFIbka/Jy8m0x/yChoNBLqLQsS9raHi07CsNBts04RBBZzQzUvnRPYqwkYaoKuS
4PR9P8Cc11m2NzlTfPDd8Xs/g1lT41NZBmigU/sQRNrFLYvUX7SUdxKA+T2V/Yhq0oHc2+Tntur/
G/L/1pCvbPmnUbR5a9/+63veklZ1e8u+/+sfH96akL0lNeh//M/Xl20oW9Dlx/7Hki+l+082pI7r
Okpb2OyZiobvTfuvf1C3sP+5OOEXnz6bx/+dmKb/KYSJjVUq05U8cuP/jxvfdv7p2A42bEti3mGH
K/9f3Pj3PLQ/ZhhCM7krpZa2QMWIyez3SRAcYtUZTec+JeidN3mdTMemJQYARO866EgczSwChxWw
8VbLZO8OxTkXAv4ZuxKcxqra6VofYhxmVyNNfvzplfxP++df78f71WkttSdAc7m8QL9tnwNntFMv
bNEe4RmuIBZdU42uAMmLc4xS+VTY/rMjCyKyirjboLome8mVOCODxl57mYq2SYCkxp/rVciW7uLP
Hb0ski3gGQ7hQ+dHu4xOfjG7tIcL/8vfXP4yPf/24mpt4WcA4+G5vP/8+5+OIjWW5aEupP1EUmr5
qQZBdKtmRA6JB/G7JD9hE8hQP8LRgZz9id51+9hKAgFcL7yAyWaRCYhFahWUd0S7ykjQzbbyVSNe
iwpDbfKMCmRkVvURPvOz6ZnNmd4yTdEs3lil8C4Ui57+5jktL/mvz8nDTyyZI5nRLfn7czKtKMh1
nFpPDHTCURrhoS+kASuG4NhBnKKTKB3sEsTDlJRADj6T9Ym4uOky2j7NXFW9KjyDZy+DMBZX8gYb
FX4ZSuc4sZ/ZliCzziUZwUG7/etLX26af7907h2bO4q7yvptNOVl7neUoc0nSfoRVpr4ecJMn1WE
KGQRSP+gD8854mkq8kv8eTp+Lqkj05JzHAOBeCT1tqhBKJMbPe6srgB7lAxkzmB+qXgKZ8SBV6On
Mzx5DRT9Og8flGFtWwJnzqGNsQBd07SOo0Sf/IL5mrFBic0OaYUpE+qnpLPTZqbmrADdOxmQ4FZu
Ee2NAW+WZ0HWKcQ6tYtgCcoInzihbWBJYYw2tDxWU3CLMGuQ18wDzVOvd7M9566OXacA6lNFR5p5
7U6y/SK/AeF2UEyfycZu8W1HH3qj6K6xYacLnWzcNxieIOLLpWUHyu7+0ZD0jzjdky1qyObZwil0
E5UPWlfvVcV6NUBpGtzknTvbNRq+RG4NiUdqiuuKAiLbvMEov03uqEmngbaVB0RCjMp+CmV5cEC2
Hf76/Tb/01C9M0ZAoUhh2eLX208NuBtHLzSfDLO79B71x1TVNQ5smiWEcB2VZ94GC3xGMTWvISfR
bZIpNAVBgYbe9OUVkOO+I71RsmwT8i2fBmMTJPW4shbCBgSyKxxE/eFvLnu5rN/vMFczMXswdU3+
/+tlu4bw4tGp5dPs4H0SbviMJuvB8hIiDl2EDRWQBd74gMOMp/KrjSkvMpKXRr8JLUxsA9GP+34e
b4F1bACLGXaIbbcibWSiTfp3u7v/8CpT4rAUfVfNtPD7HN1rnScgyuRTxlHuUUx0e6cl3zm9hF3R
rZXKq02cA5/IMaaTjHORQfwacQg5/vXrZv26WV4WC8+SbOqRZ3M1zv32/9Ns609ey9LEu9Tl/UuV
4IOvP6RhjJs3ssB0Gd37rP+UwH9+iebkGpijRsBtmg/3l3Jq2l00Yd8FMAFfeiLUeG2IBaILAhv/
lnQ2UWxceHPIcsBc2I+ZdzSjnvqWXdzyiqKyL/Uu8CXCbY/gNsPAI2TE6cc4CY2/qXGZ/2GIWJaw
2VJIz7H+bSYzbaPQFQXHp2aMvtrdEJ8HBQV9ri1vk8bO80RiuVuoJ4P+xxZeTfo5di34tygUzMia
kQO23X7CQXUMPVIKWiRxRFJQP9S5sakMkDN//d64/76QE8hqL2sG/3nUw34d05xNRWRYPVq5plUb
M4v6PZM0yT7d13Jq4Yg5wJkrsiCBZiXOFgt9cc7q2IZXaG66xHmUWOm3djF+dVSvLqhDko2jis+2
IMT9bigkXSA5hmaM9I86JEBFpIX2B7cN1EGEVn1KihDeK3/hsDjUQg5dm4y8ql1NgMaql1526bIp
u4iSmzsoztQf6COYCrt0r7cqruUBi24G/wMegupvFXUoVgX1gGyqxRpgPmIoddCHQzOOSvlkdN7J
irvghG/wRdL0fs1Gg+KeWdh0R8Fr5NlIwdcyTli2t/bypMwaI+pfv+72Mlf8Npd4JreEwANgaSaU
X193xJN+pyYtnzRe0Hntzf3zFM60mD3qIa6BV9/QVGwi9heXaZox5JGs4haT3vYGyLpM2P6ua2ya
qHKPWPnWdVa7dmyqF7GgGxKjywxUMZ3L4LXrm7XPMZBOxV0N1EUrzqX6kE/2SwDYddfH8UNiQHlV
KJZTHIsz8oCrKkqyeJFkk1Zk7+YhAc5WpC89Jbe1bu1dFnb5bmQdpGroldvMSfSRCkr3NyNU/lqp
vc8enkU1wBYUA2xH/PZKGaPZ9a5vyyfkwB/silOW6sKPyWJAaippw2wySLUZavjuUZZhuwS6TQcA
M8hYnqlfNvQgsdRY1Nr++j28H/L//B66wmFO4+AgJG5PCF2/vocZ+PtYoDR5GkoLN9SQ4CZwKMzr
5NWvMJ7UnnFBKgL9r4wQelIvBdyC/E4t3tn78C2tpKd1XwPnNg3rWitUIlHXi8vk6+tMC36N/jnd
22Zp7Gz4ALukwafdduG0za1D0NniebA+DHAyifyh2TaXLpYlr30z8hSlor/KjTna416ttoWNjGkk
sG2qsHeFFY4gu0Ec2CyD36IbLPrSQuVbckQOacZEOtxJj9JibkM4CAN0TRbmIFgcBAhIOd2S5C1O
pu6Cy6tMmZrZexTs1c33SSblDqZNDXOixBMaDDDLtQ3POkC2ACQK+WhUBHhyo/Tv5l9t/1rTsBXH
JcENZTGrmRC6fmeYzSrRdJGm4MlIhuIGW6ZHj5V6ayenhlkYF8epvlFvbXfePKkjXN6TtvLwXTsb
9XFwknQdUnUb6+TmTB3UbdOb8R2VCE3ZesPOoOUIAGhCbBlgRIzp+jXA9T1aF9tJD+JWNLjgyHN/
FPJTCyz3GYzEKxQMce2Kx1gnD6I3KHqnrdiHcf016tx9Bgt1XCnHCZ8HKJ0vWWucEgsBnBkTGZyj
3IVatUOFzOGoiLprPvGUepvQtyImO1IH1ESXFlcX09wcU4BpKbDvkF1S7+oDXp01IRvlqQxptrjk
gu5FDVE/o6u+bnKPUBwYsJefH5ndEyDWk+eP1jaIfP8io2YrcH49ONWwzUjBXllGjfQVQHoJtwmb
Pbo0ZL0Sebr5rOfBf5pAmXeX3B38TVvFH+Tg1YeYztdY4yieExp1NSmXIErmZh8ulaXKix6CUOlV
FZf93ouxxfNrLZrvcbOh2sphDFf3KnFAXIoC5dbIphc1wseplvLY0QBaz42A+TOap77Crq9LCQGt
2ZKskx9qfwCkrKiky7iLb8A5Yso72t1aY4b8GGBSXoc8T8e+YUG7GA5Xk66zLqgf0EJUSKjgwvUW
xr7Rw8QDwQxftFSoc/vvMViRsxiaW9anABqUjwCkA9w4G92TPTB6eHvTPYWjbzLG0FqHk3GdhwpF
riBAoNfWY9/GnxtrfgMJBk0jgQEwgflnzZDICt1Hu/Y/1kDbH5Eq7eyCQHAqddDEbAMZAs0rQpjT
nVM032yaz8fRw3tV90q8Q/GPMkzMZ942+AKK9BU9yYPlWMF66QRGBqr5uMTKIpKUiIfJfSy5VQ54
ZdprueH848OhDC+q6L6Tw6CoJTQxtL1pZgG3GnCZTXPzp6i5pTWaAjjKRyVVdjahYVPOIN/cZ73V
S0bE3AzZ1S+baxdRWxQ2pTIP0/2mNA0MVTwtl4rOg0pNABwqJHUnWmTvTkFTbsiIQJgQRtIXZDjM
Rw/fzW1IfxQpN9iYevogRbUod64+W64iaOAkWwg5Osd2N3A9McJW7MCZkGu1MSz33Lp9tx9g4y5f
qh/COWgebOKFV7NF7z4ORXrGA0BX27FR/KJOHpUY39v8FOVYkVMaMNSH0eD59/OBbmm7ws5F/m3b
gpqfp+ExPjp5BsSr5UW6U0K6DJpApkvUNmEU3Eh4gVBkO5csdN86P4m2jjcfonZ0HxArYzVd8gR8
x3DAws70mz2LoNRafyV1aY0/9TNwfGPfxw1GKVghS7+6EVsQVvPJgpW302H7neCS8aaXB68EVE6a
eLHjbOed/dBP9v2YfkMqFpAFOKBQMv3HAo2BQev5XZE3V9RRwTVyLdTCuu4PMqzfg2swX9zAPIfG
NN8isfeoPSBtx81oMGy/RPP8bfINb1/MWUKTVMNZLyWmKGZKKevxXDqvYclZKEFkRltMrmw9e4/3
vQyJcg8NuXE336tvQeiHh6DMfCg+HukRqcX+rsdYyETgbsOGqEQ6f+Rq+d5jV4yfK6ByaTWGL3aC
7sJxlw7i/NEJkUdnwPpXEpn4puq94t1gP4CnWTF9SeARGNS7Mj40pgNDMmz8nUfEoOVm2bp1XX6s
p0Ud9sb3sJXWsatRLiByWDWafqqU5qsRzug8lY8oI3IQZnW0aE5/+pDTO5/vRxMENKfZChg9oUYc
i8qfn5oIN+7n3OqkYhAOKpl3dyWQg9NbbO9io5+fixB5edQsZikkRxUe1p8PwCUxvDXebjR4WTtk
kX96qPVJRKVz9HKb8TEyy27R234DMkUgscW+iPYiLhHHm07R8uAF83TyS2TbrkkYCBLdu34DBE+/
N83sGAfGtM2m/u3nl8F6hUTt7Mm86E7k1nenO/ezizKynmwnRhxIdFFGc9/jSH+IRuK3YMV3DYZ2
Hn5qLgTCizYNv7rZUO/cFLQ/DrRpa+Kl2Q15+or287V2u3qvepp78J3Sbays/EQSDQtQGOqN1cvo
7OXcLDPkvCUZ4AWtCQRjM0vZCp3ybnSOPWAXniS6ifvDb5/OALs3s1E5K08DQh9szNV9k7/HhJmz
OUAHcn+YPcB6f3xaT4Z9QGmN/ZbEJmN5YC0Gj/d/PgoGsD24E/mXeCx2tVx6tx5m81G+xJi6j0bL
kuyRULcHvDwho5pItzA1oRXJvCfo552EyokAtms2fTI9iiiuNwZkjBob59aT32mwXzHrgcgXDtw9
D8Zzogh6aau5WtsEWW5G2xXblkC+TQpgWg1xcUv1u7atYTHQXN4aZvo26GYPIAcGvY08tusTiERD
uYN5aqzCEqJ0iICkmUBXYd4jEpcIV6JLw+yERO4HIehvkN83kUGPNgg54SYEz9UxfeY2OIxNYiOV
RBHOFudCrnh+XDy0RCDZK2I9qwM58qAedoMiprkFXcY2IkBmRqvJHNP7WX3xbhgvrhMlqDAQK9RB
CRxTev16spozpaFDviAK04xUkUWny622PLB8HXVAqNX9S7FR5af7990/un/tj+/9+bP/13/+4zc4
IcXBtjfC9e9/M2uYUld//JmyEtFeT+P5T787uX+PWfXpXubeqZyQmv284vvPlcuuCL7q97oB7oMI
mGdRMD0hT8a24uPeOvz8K39c/R9/7+eTCUqTPT/G+GAyNk4ddyuk6bs45g6hmYiw3uCApIr2G/6B
vTEueEEkixtTozOHGUg7/v4wm6gsu1hYaydumfAnuTMnQBq5VEgwNTpP5SQcLx1PnIULejHRPScO
26QYVppfwzhyj5H4b+7OqzdupVvTf2Vj7qkhi/lgzgeczllZDjeEkplz5q+fhy1525L3F2a3L4Rp
GIIkt6q7yWJx1Vrvel5P3yR4pm7CVkdKlui2vJAq7xo5I1fy8b+PX2r2QQgA7ZBaXoasJVF9qNbj
X3MX1MEIB9sCytny+Lzjr45fjj9iBQyuQ9dn5TjI8fd6ZL1+l0XIvho5gJw0DnT8AyJ5OP/slnFb
762V7sQwnKRqHWMVs9ELbp6OJJdiCtZ+asUDILTPbutcg6awoJCNInlXx3bi+G0SS1BsyqNY7PiL
45fWkLFpC0aBVwqPdVLnKmYxoyvc8QvEytfvjj96o74WyRFT98dzrD+f/eN3x787PvvdMJ1bRnO7
tFhjWhnYbW0KkghivCRCTbWGMWa/cavWXwhqAARAkHg2P74A7TJ+/mU/Wtf9+O93Px7/oxp97H48
xe09q5/++Pmv/oRwoJmYeIvSA0Ku4+XZcTwa5B3/cFA73sWPvyz9sEI0G691rWaVF87KOVroHZ/8
42k/XlQabfV+/PhXzztWw3787U8f/Pg/7/6ktalfgxGz1ewCACgJx5cj19UkOIH3jocJyXtZXcvj
t/gwxvHqeGSysEni1SCbaHxNfXU8Zz/O6PFHuxIjkh+nLw798fvjr3889fjd8UT7kLMHkizjHzSN
QrsalpDDUkWF2MiCuL8d7GwOa2uWsxGvx2Wu6Fsd4u44A7pBBOVnCuCcsOPiYxTsjpQRLtvB3dcT
JOXhSORNkPG+fClKCyeiHz87ugtCrvR0eoMNxPuDzg5jHHoc1BvvqLrAKEcTzhYzUyRNuGZjEEvv
zlh9PJ6XgsB3IfL0BvVLs6YhId2I8QQP1W2Er+DxAL47/Mff/XSKsuM0fTnqP77FbJZp49f1V6t2
H03Jp4ql++m2T+nlHmqLnp3cTC7rztl2DnYs0aB3V2kYosLK2HHJ9HBLNHL7QWYuaQOtEYRSw9TC
NpybiGXmGU26yMrrhEYkNpuBGIo9JYh9l4v8k34hGY66s5JLR9HddWj3axeCICBVsIe1pzwMIw42
T+UbHSLAWlSYSsvF1o61y9wqxIpEy4O/8Eu9P+DyE801lmDueVSJyryYpyKHEVV7NxC0TEIE7SZo
sW6iVfIhZbGa1BHSJ7+lm1/yudd3vv01LxLlkNatiXBNddZyL22Rw5EaM+Svtmch2BcBlkuW8gW6
4jDvATfUIpYQVlWIkgY6CesEHpPsdLSksKGXtP7eHzq8URuEeyNJUJbZPFFhEsQGtrEoypAdPr2/
E4h83dpWukdUeOCuY8leOm7pXsjYn9J0kGjFZeD2d7qR0lucmE+JE/cLOjVs6Bh0LZuyfZUnrn8F
FixfZk1w28RaNac4TGtwD/gTz0HU4nGr34uGhJmqDO6ydP11y8Vw7qZkq3yYPYvcT/d2IH/Se1rO
lMSBYBB3qLzl4pD0FoiOInmUEjnZNxluklESrMiDXrAg5VsN/2W6s6JDgAxuHRnhJSLW+KZuXJWw
SHvoRC/fFdEKYWu6TSXTXNgSpu6W6Je1QR96NTSIvSwXJmXIrTDI7U2pkjPgfDwOpnqgbxh5Fw3v
CQK/BdWhb6AgqDLLoHflMsETPqfnehNTB6Kv3kruLOicknrTlYV1H7l0+LmiFitseSKg+9MMU9hd
aLAo6EqZX4iyryd6qdAZqdi7PEV9VEkdcbYzQPxoQKTX+cpUuv7K94qVXqOaM+lNQGRKCkXtqVHG
VrjFerZkqgVs9LjRSZZ5GDRaI2jdQp+bwKL2omVdXVZ1EM7qRrN2UZPdweVT1hpcwxwvL0DQ5BBl
HUhh4QDcsxp6U7pW+lqvolC77LvQ3kVeXKNL9ZqtrzxItMtOpYZyQl+6dP4M9EA6Ro43tKEv7Qsc
lwZhgZSn99kmiT13QME94UPtHwJbuaN+QwTLDn2hoGvk6k4PXc7EgrE9VeMi2SoFcLJsRBXcD5Sc
7yr7QcBN6f3EuVR87auaax08UkffpH2/p4QXH3QTI2ZilWZdpB1MzbS8K7pCvxZ5uI9EEexKuXsE
RQKZqPaMPWyudobLYr+xoTYNFNdvLLwJWznAQGskSiZleteqVrZmf7pGFIH3utrtjloi02/WGXUT
CKHFtlEGe37EYfcc4EnhaNIq6ofbIIuKm7CbBI7oLkJ14RpueWnRKVukBsurHpEqpiqqQMleYhY9
hQfQLQvaF5cUbbopwaYLA8BFD+8Z6TKNqB/kSe9u6Wacwh0B20RQUISVPqPLQdtWg/2pa2DgoFuk
C0nUMJUGcoS9PEQz1dHULXFUh8GxCFZKjs00lC1HSWoamwI6J3nn7PYl9FPVZyltzYkAurmn+eQZ
ffRnLzMXPAULGeEwu+U62+ZdXV8hPbgWhSCfwI8zZ8hUqi0SECzzwY4G1MGZdag9qCy9KX2RacE5
AHnzUYqLaaYa/iaMhhhakfUo5JTW7/Kmcntr4WbmCiNL4O/Z51QqDoZedEvZodZqd1/kKlRARmFh
GdiFA10LGLr6LAfrVrGLe+WzcJJhL3nSvCjWGRCBG7//6puquk4b7WsramNFL8dVBVlBhzO8otkT
XWdKNjf2Zg172ZuSCvWESkOxjvsry8ejtOkMHB2NZLhuGzKMAKGniWqgNWbXGhmBdKsIeWWaUDQD
ceOp1shyK3Y61r6I1mxzGkt40fUWeI/eldepVywQ9n8aNJD5gCCqg95g0JGm8JJt8xqHgAK1XkWi
3+swt2mspQQpHeU0blkB+aiJ0SFN99uRvSPt9XqmVXV2LUqLlJYKJbtuY7x0lHoXDw9p2xeXFum6
WrTXhHLY7FE96KDjfVbLEBPYaFeqgXdtu4a3pOc23+RlkYH+b71bSXWaSxNkhj/YyH8Gg5bJfnTS
LR4kLCNn9Myg3A2ZtGQjE7bRMAdNs+unRYPA2c3C7LKvuKfh3w15YSz0cUGMeL7LptLgPI2/cVS3
2Kpd8kxLeLQytBq2S2oA1kh2loYlzlASQwk86melwwWTpQEgE15HC5ps7wYdVEG95bqAWUFqOAxu
+wrMJvrXaW/FwTk+vRiGDTEVD7vgS5ecd9B+N4UfFXPmxLQ0xLYuuTGAQqWRsOqfDL069Bg3TNze
v5fkwly7ybhsx+Si+0Tj+iaoJPQq7EVUwRKue0QPdbUaiKEuTKNablQ51dcd3qxo1/EplmVNusZB
a2Jp2rcE7NpdpgebENIeQpHIvyqR9IITcZdyGgwXnh3eq16f7ssmAYxHnXpTXUomRUAj1xbB6DFO
2YWtvGaCaknAvgJ4nlVkRYWxblKjvSW1wvSVqmFS4OiWqqCULcMYY6X2nuS8vIwCtvAWTVF7+okQ
D2FLZndhdyjaSxcssqoO65ajsOiV4bNnFPTkyPRQhhLNEOT8aQ3XSJk6HBlam83bClTPFHvSgnYA
iK5QTj7RiuBQ0QNz67UCXyWjJzVHF/MiczwAGKU3HYhUP2v4ZTZjS5IAxGw7eTUbnciIB7qbUE8E
4jItxArWPe8Ksp9IRrNpIKnm1LeiVav21pK0MMkVBNGycU/xTjnIYHQ5kCpmG1/UpFTosHGf3YLK
XEqd6bLDD8XOK29n2hcdXaB0gKFJd5nKjW81dIWw/BPCMCv64RxCSLCx2Su3lVmeDwrOE4aLmRi7
ZjLIg3/jGPXeRQM/zfV+WA69TR++tlID+8nPO8TVDZdrhYBoHpglCJ6qmHW9Og9Kzfwka9+I6qKV
LVpzluiYiHU1mMdOo+9UyE+q5JNIxpKcu1c2D3tzpmjoqjIIEd4QD/eeCx2rDoaE+UEzbwcXZ4vB
SjHJRC4tbVPBXBOYB2ZcuJGr8p2cJw9mls1tH3cFx1cgdGiDRJrNqXeD69m7DAi8YpjE9ahH5n5U
+0Ak2GmAiqp3bMXBppiXUjlGXk60wlolXGIUcDnkSUFnFOkSefCpsilZOnaJ4t/bAYx3aUsrgXVO
vLhFABFgh+kg/P1iu9FXi9bEiR4Z+a5VGizPOncrV72Hx0ErryD52bCV1Asria0LPWmXjkkGI2r9
LSXBFals8ira8CW3afXJWQxKyjEzpSYNl6qAAdC2ORtwqVcBmpkpzf3VKpdKomUjjNYUq/jrjoJd
RLDvRSr9WbbYIUogX6zRPxXcZiao2kpGfF6ZMkIk27rIOrvfhEL+0sVRNosUbigmRVVwbrg5ENOX
3PhWmdk95bpy3vWLrDVYq2PT2eaY2qACPRcKyRYlT9bhYOJlGpczP9bNC3hDXzIl3Pp1hls6vsbY
ouApG1B9W5Ytb4ewKkATUTVrT4mvAsxS17aFY10nWd8IeNStVIDSBM4/gLdr1wb3tnMomusib4kq
mrFjyerujZICjCZhTarL4XmslZuucwibYB8u/CIP52Flkl1SdS56rULobhywTYaRFn7Vs958BrZ+
r6VffFXuroxAPo9q9UuKtPTctLNP8AyUTSW0eC6ysifebB2qgLq+kpR6m4bA4zzQV7BQlBhODTtg
bizILZv4gBZr441jxnqFoenUyG3lpokyOmucmErbYNFlp1P6kq2rkPU36mE2RSl6/ADEF7uVPF7K
WSOWitZZ9E4M38iNX3lewsFKwaCa0A+MzOhXg6t8SVtnT3hUbizVWNLlNxxkH7VB0V004Q6U9pdc
a5UL4dnZRMnzbKan6XDecSYmmVo4c0sij6/Wk5QOsqXTVxd9ZdVrnKI2qXZt0IS6V6pKn3auku4B
yV5GNLCGqeHvbSfqpxmqqUWk0Cls07dvWpa3PMozXT8Sc03yogXr65R8SUmRYyQkdMDJwMABzB2D
8VDqDg8N/DPqw+7kKC+JPfyLZNk8tH35qNCcDPrc2DVWuwJISys2LmBTjkJPCRj/ARWKynGOI5Od
hW4M3c5vvyFDXHpKzt+GGtV+ijWTTlCu9jtiSlnb5nX0jEp/mCHDoUma0vHGQD1qODHefBP3zrOk
HVWa9IBLl5Qh1LRIQl4giAYuk3N3P34JEbvu87j/1IZmvSLyiwHI6avYytmfQcugwRIlUmRVU0/r
Y6jp+k0JfLYKP5eFhlTSBs7nGJkD9gYEYduyBzmWnTCr3ASto+4DJ797TQ1Ekrp2Q2mb8ku6sXhe
s+iRmw56Zu8S9iOTgI3zLORmswpt64mKP3BYo97mZXiZh6GydQNDWzhBv+1VrAMcGUyABodz6uTQ
/pVOutJafJ2xmV/BFX4QHXD/QEq8VeulMFQlNu66/pkCn7W2Qs9GkCs/pQPQRXNIpAVNjOW2rj2Q
gTZkerjhVMTgNFFVcWYyzqwi0Gj0TDTyQik5eK0A/6G1IDci4OB4i/RiTZ9xSG4f3Iia9uDQTZrR
Ug1iV5mkzZRe1RYuO/eCmItrStom2iY0+8z7eLgwRpboKLTBE6TcJLBQJqBCECPNE9RX87KB92k2
6ic9fYJCOTd7LEcrdmNr4vBPzJlyW6pXFVkN/LrtA54PWCLLMq26ntxd9BhsVpVnTJmmUIvckfBo
S1vyC7S+BAkoTrxu3FhdGTJsJraE3mLIbEIEB7yaIPO6EQENkE1UEs8j61rQsDKaUfmfSnKKe72g
HVJ3K5zsBXQuHAXspdeDnUOH2S4lOtymGarfLYP1eIRMzT7vV0ZpoHYraDaSxgRJVJVPmd84+y5z
L4SLRcXoXdZVChLlRFa23HerSZDBc/bZLcoIAzeJphCS0mG+shEKzlUzQien13OqvvkhjtJ8WYVq
MMXMJJ5LatDNUmCfUiWutD54TltqrNAHOsyW9Xpnx6G90imUTZNK+SaVsro3Rz+NusjP27YtZ4bv
bwZm6bSDDLVKDMrnmKeV554TAfGLV2GZejvcYgOEkNgrUR/qNhAt2gtvCDYG+RnJg81XGrdZJu0N
FSinZoLBrG15jbij31eBrU2qeEQrudG5lBcQvccNiYtt1yEe6k9D7S1M4BBPbWNCE7BxqdBqcYub
AclOw79pCnrbtMY85KXIv9pxsyi06FEI22U/Lq5zXfJX4D/kpQCZjZdgHV/WBhFJhX2cI2U4XdpD
SWSewSKJkgvklyrOFlwNEf2vBGN4IVcG/hbkHqaodYIZWspxy9DC16LkWeKP3ZoN4ALcqJNUzE3H
cFZFhtedypqG4jsZmJE9u/UxKAlGgJ2bsUegfEmlPStWuYf4cvARO9J2d6OCF6Q2W6kUDBwx7wJ6
MSqARCOpSDjWTBM1Xjz0XlPBoIWhrDSf+p0Mto42o7zgGIfZ5yYMpU2ti+BKUSmGQOeD/D09tiRY
FpsXoCoG1ytOVo3rPgAmaCgzXrksFwdPSr7FIzlQZUtuhTT/l3DCcFNEBVvWCev+EMl4cvkwW4NA
WjSRv3EDOORm0gY7q6dnCWo7Zo+Q9T1lWFrlrRQk9jy0fGlNCV5FzTSYGEaICkYBNfsy1sxNWPWE
aWEtFlXqKxSctAVXNM4OxbFHbVY50rmgbT1ssLxzA7neyqFFvyvqpujCrTpvnY3LbNtr9BiaXrZM
m/waQrSFCHyvUsJfofOOKfhqi5f8mlxeBTYRdZHZ/Xk/sF2AfRAshsT51GcFOC1huRMtyspztb3g
buTvMIH5fEzBRGargToTyir8oqaRQg0XQVA6rbjcBq2jiNjIs9IN6yXdoH6hQ3XyW+0iAeuvx1jv
RE47LwMZpX7U4ure6dd6mUjTPNWRTeQ90UFqXzZgCNdhBrzOVTuHLGn2jY99qeb+bZy4YoaXAB7E
OoxveskIjhqyKHD+gfc58tdKwfjackMZ2W0V42bSMXc8TCFFLW/8XltABvSXGSJu2M7JsJA8J18J
MyX9h6/IRFWz6Eoo0a3V+Fd2h5eG6/rdXGsIQGDexQvZTvFdivVDV5o11O5pIuM84/QbPVOfayQW
OyXWZzQwghewUU/AemK62QZ43ljqJi78FpQpFj6BPnTmvFbCKb06BBgNGscy0/dwfuNtEDrnbSIv
rNEDps32YvCsnRqTR4oDuk/0YHgKJZzRYxlaTVUMIGh9H8pSnT4fxfBOZz0kwMY/TchVYQqiW85S
5kPOcTUqz40WuKC4hf/QfhvUdAreh2ha1ZpVozwQcPnn1SDI+xVdtFet9KIxfJKNaaQughR5asjV
DAq0haZRF/u0tXY6iMcr8ra05fqGOSOauq0CzDMoN6Me8HVrh+Doi5ZlxTZ36ZGoTfz9isgRk6CM
QITkJYoHq6P0URg7wzGmPR3XByrsW6epZSrbNrV92/VuekoSSHXRhyTAooPc0GeoiutVKSs77J61
vYMsuqNTReuv+8jLcGAo3AVpJdo/x9Rj4OLlJFUXIuzI0kt9iAA0+JyzGd4FhnTX4PW2tNB8bt0w
Oy/9Ubxo4zKnUvRMWsXdtPZVZgbm9vglkjTmXAm8wnToMw61Z489KsJh1HOTFkO/PjgQJae7hK7k
T6Fvojv15hgK0N4A/ukm0+zriAth65b23Cjt8aoOScZ1ESmu0KvOUcKV5xDnl7YjR6zxcxmwHYle
dW7a0bfcbmQs0gZuZGW2V8NY3lJkqdb9gKeil3r4maL5V0Jpl0d1hHNUEF4WDwKwW+Kn4S13Z2WX
jM3eRb7UJBFcyyjr57HSU7JRtH5v484kDWG57MrIQsRRYCg45haU4ootirSS2wymsY/C0KP+IVuF
v5KfOk/ytnnDah+q0nVS8ZOo9RngIHvfx+FaSn0TyX2Rb2iA++rnNdx47KgWqQXNsLXI8uIlOmkJ
ak0t6Vb0OJDD8gTMdNjcJGz8VR/EKUuQ4qxQiIwMF0CkfWxZ0wYHkBmbEWOGBc+1XKrdslW8ReWp
5lVi9ksVeJGaWsohTsKv1TAqaJqsvEpCfFLaNkV2WgfbDKjOOkhIFCp+Wm1paF+mnZDPvSS94xDA
8hsIwXtVuVA9Pn5ChXKKuD3GPzUwppB8sAQjIl6i0QXIQ4bFoxnZzg2x6yPpQWobA6NSjNZMLF4W
mX9XuZi5eA60gCoxGhKrPh5kGK25UVPtIguHA6er40MRPthpMvMtEd8HrKbQBLGEaS13n4VVO0+E
GiwwxGE1Mvx0pnc0cUiton7WG5LDYfUJFwwHdqx0o2ZVdihd1i1TU4Cj0OfudfZwWdBUf+F03xKK
8vPGY3dByqe/wEIjOO/ggsKl/1zIWblJaRlDmgcEqvEH8INOgm9iksET1Nk/CEwQYGHsaTrS94Yd
PsZuHq1TzNnOKfZf0y0P3Me2i0PXwvvGVoBk0DX3HBvEWGxuS6BKpRdNJLo0V419Rd47vJakb4Bj
0yU1wwZDdLY6bRbuaD9HOwkofYrBD7MNbNPOCNXzQEvTc1sx40NU3r78IBrmBZLsqeQj2DO0xNxK
KoJVKWm1ua9pHGQ2Zze+aJkkitvs1EqvJk0NVqHFsGx1bLgQLRGUKNlRUipKl5aMvBE8xy5vKFkJ
V0p3bR98qlsyebIiX6QUrErwk/Ooy/HtyZSCTJRYHXeKfARUv4GET0LF+YVVvbX0CoGtYYLYGOqp
KcOE9HySd13QXeguO07XuSw8pTvnHRChQ8+NWgF20km7OZrfZcrJmhLTKDPUoWPPe34/xPCruhoJ
R+4qMEqL8Is7riem6STTHCyQWwKTkJu+W6FjlGaEkeYKhCMp4PqlkZ66gQSrCafVfCw7AnBQVmAf
SlvDrgu7xnOUivUKSUwwyWpuDiS7rNGIz54kVUhYWqZbGbgZ/iMxJfUSTRaejpAlt7kO7rrMkM01
Df1mfCY0iRUc6ZqEnNspd03KtixvH0lghqse4MvCaWNrqmSFOdH80a5VVOoua5VtJg/BOftkXNlN
X59C5KIWkWQghmOXhGulKzck9Bsy3eRYV7rZ9jdaoAWXWKySUAaeJ5v9dVvqPEP2LXRleENmY3jm
K3NnEDuSCzQaBXgL9mlvzZwCCElGC02PtdUNiDN00sE+1gTtNSpp3tbKng011NYScfEhabMpibhZ
KPnGV5UeRRN4lVmrFQtTbW2VcfGMTbleyZy3EW9aYK5M8KeEsyLwi5VITfJ38bZBzUcXraejkR7b
J31ShBSxNqmbBxcN+Yyp0ZHqLasApyzkFtQ0jUNmQVIc2HDtCkPQVP+1c43qjpMF1dZqqVeMSCy1
Rl1gYOOhyJ628DRx26jpgyby9uBYSxFjlRHpbIAyxyb+MOIr0LbUOYtlotfZF2FKc7gE17HA7FCq
jepiSKGg5ME01b1oeqzMhRGXeqa01qpS4Ihqwne54QjlILRga/Y3tYYAfcRqskBG/XnqdQi0jPbL
CD3aBbYzE6m6ktgp7SLtQUKOu3RrPKIBl3DbrDFGtmH79pHhbatUZuVQQucu9qq55dE9kuB7OcFc
EAhY4ZMNcVEwRwMWMGWvZsskJgVbtVvQgu3FjYtYaatr0GuDO0KnfIaYOeCGXMjz2hhWlqNSKhk9
/jC6ukUq3W1trWu3PZWirtRVCDxhvi8QrCxta3gwVTfZykKNt8fvUj1Ltm2o3Ll5kS0cNR02rsaX
43fdgIVfJ/XkkqJyD0BxboBmX1Y6OoFCcfqpEMjGLN9FOV2nVy3tQ1SSj3xdD1liYMuT1ExGhsug
3PSFi2muSRt74VrapEu8bl9Qvj+2lyWUV6+H4BEh1nmuOcaXkv2KZytfMgjgVyos863Z5jS/t3jX
GBJ41HBsKvBJBpbpsBfwKS7V4CuyRP260jCcgw6PwKzGfWUEqUGNTgUYn+pb6sefPSL/JeUHsrqo
17kpD+aC2HZDyYz4K/Y3vtt91uSYZQ5kx8y2VDaRcXB/1Ed0bk96Gtfl/aBhxIFSGnV5m5DItCz8
dz0swuwAbjXuFnPSUPc1byRAqzdBTfFNqXRQLTqXcSEbo16l2jaadhfje488z57BwXwM/CFeKo40
g4SvbPRB32uOlc7Kiu5dG8JL4PdsDC2gk5SLtrAvd1mN62Wb0carpUTdalXTrmGnG2rGty597xvC
JGNWUeUme8rdoTKHyYtEthAHP+vVhT8KlxPJyigHAlyNaljBGX10c/Td1qKMyZ74rSrhZ+5RS85u
6sjK59i6saACdZ2iCvCnQYLfQgiYe1J2JMwLWyGt2FYObekhRl5x3VDaS/VL3zci9Kn6OtijgXRu
1RI3QZ3VfmobKFIADJMbTfp7pOH5StY3riQZe1JZhP1CmvulLG6tyHyOc3RR3DeXMZWXuIaVBzcV
pnRATnfQ8e+Do7dCWAVwDQlC4pF4zhtc22R5JcUPNLqkywarZ4+E7ITOknJVlsa8NNplWAfmY7sq
02LeDm19lYri3PLaYlboUgQTkfwnYAkDH5IGZlhoK0TaQjnPm2ofaLQtx+nnmJTahHYik/UFoIvI
zArGPbs8E9FEb2N8uLKjir4Xw+wWHexEFH1xtO+S+rELFPKSTrhWe/M2VyiR5GYoTTotoFscWuu8
ynQSqpQriaSBplm2smeDclng+bnJ9OKLq8o49JXxRaWLheq37r60lAuI23hYy5GD7VDcbzyXhno5
kamHUX9i/zdqHtuDpJnyuhjKq2M/QaUpN0g003WFDelB04LrALzpakiMOyBIEVtrs6dLRXrSW+4U
sRfmc6m3bdptWtr0qDpNjQhjv6Sq7t0ir7Z+048CUv2l8fn/GyLK6wcZgSXzI6/ksn4u+qvnsiaL
+I//89j9l/ucjv97pNfdpH/vSf96oFciygtj5ZGtcDW+A9d/C0sRGu3A//uXkY7v91+NEN2DYamf
gLCo9hmtWuQjRhxFlCLnevk9UMkzmeZ0oVuyfXzQmMwr/XRs/tmn/+Xt/MUR+tfPefPW759in+0I
q6X/WP1MikF4If+HH//dGD99fHFmwGCxLFO8fEr4Mj8fBUs90zQQhJpMvWV8fLyjYOvvKTvHE/Pr
HPjnB0E7g0hiyTBJXg4C+I+fD4ItzjSwkLrOXDg+6AD+YFPh+4l5d23+vxwEcWYa8MIMUA/HB2f6
54NgGWd0OKuqkF9nCn2tH+sgmKbNiftPVoN/OhM05Uw3dQXzNdq4xwdT6+eDYHKQIKpYR+LSx/r0
MBLkkz++fKaAiNZ0/XXNe3chWPYZLwOOCGLGy+OjzQGhGsrJywGcLCBZ4DFej8K7NdHkKECVGOFa
L5MErsnHmgsWZOcTrwTui8CnTEOoP071mytBP9MMyxgZtS8z4eOtiYB7Xs7M318UhXWGl5euCJXV
7uePb3FLwGxSE5b6Mgc+3H1RQDE+dRJo4gzqIiNZ7y8B/cwYow9Lx/15fPD/H+sSYJ2yTj37XAPo
fGw4oi8f0n4/CYwzbgWgluzXu8VLNPaRQkQy/6dOAtViqmvEhyYwvfHBgD9fCrZ1ppKHJXx6XSk+
4FyAHHTiesilANzF0E1NezkK78IjW2UfIQM4k1//n+3Ex7oiYO+pAGB4U39/PdTkM404WNXs17nw
7iiwLNIVQ3wgXteFDxckgnYfUUYnHQXVPNMFChlugG8vBUtnQeAygR3/smJ8vAXB5o516seXz+wR
JkQy7u3HtxX2UXBHxfct84f7+EJRRijeSWdfY7doaiZIrNc5/uskMIkczRE/enx8uJVAwb/n1GtA
089Ujf2i/tOq//NdwbDPBAHISMT6oJeCIHw59a7AvdEelwL9XWRgGqyDCkow8E/Hx8s194EiAwER
7OT4iNUe5LX5527w3VFgu2joxImaIFYcHx/uShAydMBT1wNxpphsk3SDLdDPl4CpnAFgIzPz/RJ5
2Z5/qEmgKadOAs1gIQADrZJAOz7eh4faGeuNyl7s5ZU+1MdnZ3fi2WcFUA3YOLLGHXF8MODPk2DM
HZommG743cfHx7sGFNN6CdNOiAvNs3Gaw9v+6+hYkVkKYILB3vp4MYGqjAYPp8UEJM5Utok6PTh/
NQtM7Qwmry7k72HxxzsKwjJOngVkT4WpqGgv/vIoUFIhbhwrDR81j84O6TWVccK1oJ4Zlj76471m
Bd5FydwWdI6QYLr8eZSYfB9pXVSNEbN72hVhUjgyVKij6su69y424DohgWhzV/h+SRxf8D86Cv/B
k/4sU049P3o6Fij95/Kv6pj/7Anft8m//v9rdW40axjrj2+eONYrX177+Vg5HX/+x5tyw/FE//Sf
30/88XVe//z1A/760m9e6/un+v7Llf9c3BePI1p1NJl4fZuHo9fE/0T3D/fx/Zvy4bFm9OOd/Pf/
evM+fzr//2bgMnw37ri5OHncwh/S5O3AtkaEdfrA4X1S3pffRxpPo3KsIZ468vQ+8r+hNfXfvGud
rNj313qpZv+dwzxNo7S4f0q/jzS+a3whCCZOftdpkjw/Vv5jXX0f7Dj4sZh26uCzZzht98XzzyO/
FCdOHvm1IP5H+u0PDk4dP7w97Jim/IZZuOCo+09vzqfyUlY49f0vn9PCffuWX+v5p4684oj7/s9H
XAFL8htmyvrp3nszAcH8KdzcTn3D6wg+X+q/vSJfqpknD508+ffvVpGXwsDJI6ft22mhHXPMpw67
/XVteknhnzwwA9SPYf/9dB2XvZdc6KlD79LaL385zC+JxlPH3t/7yZvV4zV3dfq4RR/dJ08/H47X
hNDpQ5fl/aNXl8+0iLwd/5hsOHl8/xEQ7/0b06jXvObpQ3MvoPv2zcyGrzPukk8fm15W/mXZm7Xp
NQ/1O0ZP6+L90L/ljadJ9W4NweNt3DKf+qYPzw/F/bvoieT5uA87fejm/u19i62N+hvCp8Nz+8fq
fvS38N/e1l+3Tqe/8faPDSzR5/77QRhXKkrQ4x79dwy+f8bY5M1tjMFHocDvGPwLbKbvI72+77EI
f/LQaVF5f0zvi5Q75duL80Xv8nteYHYfvr/2X3aCpw5Ps/nbI/5Sijx52DAiInm7q6HKaf+GmOS8
eMYW+vuZO55KnIZ/w6m8eMbVs4+a+3fbBEGi/De87ysvfXr+Y13+cm8btX3fP87f34Zcp/U/mYgq
d4nfEHC/vMCvE3EcnvT5qTPmhqP/XJbPb0IKOFOjgeLpY3dvd5Uqb/o3jHtb3Xvf3904ESm7id8Q
zd89FzF3tjcjUxL6DQvhnc/O5t30xrjhd8y/f22Z+WfG5e+lMj49l9Uff/nmqWH9hsn3yS8fsSjw
3ywrKniy33Bhfurx1kjcN2fTsMW/vWf+Vabpz1zkr/mnlx6Af/sEMmDjwI/R833xj/8LAAD//w==
</cx:binary>
              </cx:geoCache>
            </cx:geography>
          </cx:layoutPr>
        </cx:series>
      </cx:plotAreaRegion>
    </cx:plotArea>
    <cx:legend pos="r" align="min" overlay="0">
      <cx:txPr>
        <a:bodyPr spcFirstLastPara="1" vertOverflow="ellipsis" horzOverflow="overflow" wrap="square" lIns="0" tIns="0" rIns="0" bIns="0" anchor="ctr" anchorCtr="1"/>
        <a:lstStyle/>
        <a:p>
          <a:pPr algn="ctr" rtl="0">
            <a:defRPr/>
          </a:pPr>
          <a:endParaRPr lang="en-US" sz="900" b="0" i="0" u="none" strike="noStrike" baseline="0">
            <a:solidFill>
              <a:srgbClr val="000000">
                <a:lumMod val="65000"/>
                <a:lumOff val="35000"/>
              </a:srgbClr>
            </a:solidFill>
            <a:latin typeface="Calibri"/>
            <a:ea typeface="Calibri"/>
            <a:cs typeface="Calibri"/>
          </a:endParaRPr>
        </a:p>
      </cx:txPr>
    </cx:legend>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2" Type="http://schemas.microsoft.com/office/2014/relationships/chartEx" Target="../charts/chartEx1.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microsoft.com/office/2014/relationships/chartEx" Target="../charts/chartEx2.xml"/><Relationship Id="rId2" Type="http://schemas.openxmlformats.org/officeDocument/2006/relationships/chart" Target="../charts/chart2.xml"/><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2</xdr:col>
      <xdr:colOff>1143000</xdr:colOff>
      <xdr:row>6</xdr:row>
      <xdr:rowOff>140970</xdr:rowOff>
    </xdr:from>
    <xdr:to>
      <xdr:col>8</xdr:col>
      <xdr:colOff>60960</xdr:colOff>
      <xdr:row>21</xdr:row>
      <xdr:rowOff>140970</xdr:rowOff>
    </xdr:to>
    <xdr:graphicFrame macro="">
      <xdr:nvGraphicFramePr>
        <xdr:cNvPr id="2" name="Chart 1">
          <a:extLst>
            <a:ext uri="{FF2B5EF4-FFF2-40B4-BE49-F238E27FC236}">
              <a16:creationId xmlns:a16="http://schemas.microsoft.com/office/drawing/2014/main" id="{C36F909D-98E2-285B-7AD1-44C32D4002E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266700</xdr:colOff>
      <xdr:row>26</xdr:row>
      <xdr:rowOff>3810</xdr:rowOff>
    </xdr:from>
    <xdr:to>
      <xdr:col>12</xdr:col>
      <xdr:colOff>632460</xdr:colOff>
      <xdr:row>41</xdr:row>
      <xdr:rowOff>3810</xdr:rowOff>
    </xdr:to>
    <mc:AlternateContent xmlns:mc="http://schemas.openxmlformats.org/markup-compatibility/2006">
      <mc:Choice xmlns:cx4="http://schemas.microsoft.com/office/drawing/2016/5/10/chartex" Requires="cx4">
        <xdr:graphicFrame macro="">
          <xdr:nvGraphicFramePr>
            <xdr:cNvPr id="5" name="Chart 4">
              <a:extLst>
                <a:ext uri="{FF2B5EF4-FFF2-40B4-BE49-F238E27FC236}">
                  <a16:creationId xmlns:a16="http://schemas.microsoft.com/office/drawing/2014/main" id="{2EB13B30-CD58-1719-8C8C-7FF54C29779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6926580" y="4758690"/>
              <a:ext cx="58674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8</xdr:col>
      <xdr:colOff>365760</xdr:colOff>
      <xdr:row>7</xdr:row>
      <xdr:rowOff>91440</xdr:rowOff>
    </xdr:from>
    <xdr:to>
      <xdr:col>13</xdr:col>
      <xdr:colOff>213360</xdr:colOff>
      <xdr:row>15</xdr:row>
      <xdr:rowOff>0</xdr:rowOff>
    </xdr:to>
    <mc:AlternateContent xmlns:mc="http://schemas.openxmlformats.org/markup-compatibility/2006" xmlns:tsle="http://schemas.microsoft.com/office/drawing/2012/timeslicer">
      <mc:Choice Requires="tsle">
        <xdr:graphicFrame macro="">
          <xdr:nvGraphicFramePr>
            <xdr:cNvPr id="3" name="Invoice Date">
              <a:extLst>
                <a:ext uri="{FF2B5EF4-FFF2-40B4-BE49-F238E27FC236}">
                  <a16:creationId xmlns:a16="http://schemas.microsoft.com/office/drawing/2014/main" id="{2BB1382F-899A-3A3E-815B-264FCA2914FA}"/>
                </a:ext>
              </a:extLst>
            </xdr:cNvPr>
            <xdr:cNvGraphicFramePr/>
          </xdr:nvGraphicFramePr>
          <xdr:xfrm>
            <a:off x="0" y="0"/>
            <a:ext cx="0" cy="0"/>
          </xdr:xfrm>
          <a:graphic>
            <a:graphicData uri="http://schemas.microsoft.com/office/drawing/2012/timeslicer">
              <tsle:timeslicer name="Invoice Date"/>
            </a:graphicData>
          </a:graphic>
        </xdr:graphicFrame>
      </mc:Choice>
      <mc:Fallback xmlns="">
        <xdr:sp macro="" textlink="">
          <xdr:nvSpPr>
            <xdr:cNvPr id="0" name=""/>
            <xdr:cNvSpPr>
              <a:spLocks noTextEdit="1"/>
            </xdr:cNvSpPr>
          </xdr:nvSpPr>
          <xdr:spPr>
            <a:xfrm>
              <a:off x="8244840" y="1371600"/>
              <a:ext cx="5676900"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oneCellAnchor>
    <xdr:from>
      <xdr:col>0</xdr:col>
      <xdr:colOff>247650</xdr:colOff>
      <xdr:row>1</xdr:row>
      <xdr:rowOff>114300</xdr:rowOff>
    </xdr:from>
    <xdr:ext cx="1647825" cy="552450"/>
    <xdr:pic>
      <xdr:nvPicPr>
        <xdr:cNvPr id="2" name="image2.png">
          <a:extLst>
            <a:ext uri="{FF2B5EF4-FFF2-40B4-BE49-F238E27FC236}">
              <a16:creationId xmlns:a16="http://schemas.microsoft.com/office/drawing/2014/main" id="{00000000-0008-0000-02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twoCellAnchor>
    <xdr:from>
      <xdr:col>7</xdr:col>
      <xdr:colOff>34248</xdr:colOff>
      <xdr:row>13</xdr:row>
      <xdr:rowOff>27020</xdr:rowOff>
    </xdr:from>
    <xdr:to>
      <xdr:col>16</xdr:col>
      <xdr:colOff>256855</xdr:colOff>
      <xdr:row>28</xdr:row>
      <xdr:rowOff>153484</xdr:rowOff>
    </xdr:to>
    <xdr:graphicFrame macro="">
      <xdr:nvGraphicFramePr>
        <xdr:cNvPr id="3" name="Chart 2">
          <a:extLst>
            <a:ext uri="{FF2B5EF4-FFF2-40B4-BE49-F238E27FC236}">
              <a16:creationId xmlns:a16="http://schemas.microsoft.com/office/drawing/2014/main" id="{E8D6DD4C-182A-423D-B08F-1EBE96ECD9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419528</xdr:colOff>
      <xdr:row>5</xdr:row>
      <xdr:rowOff>17123</xdr:rowOff>
    </xdr:from>
    <xdr:to>
      <xdr:col>25</xdr:col>
      <xdr:colOff>59933</xdr:colOff>
      <xdr:row>29</xdr:row>
      <xdr:rowOff>162674</xdr:rowOff>
    </xdr:to>
    <mc:AlternateContent xmlns:mc="http://schemas.openxmlformats.org/markup-compatibility/2006">
      <mc:Choice xmlns:cx4="http://schemas.microsoft.com/office/drawing/2016/5/10/chartex" Requires="cx4">
        <xdr:graphicFrame macro="">
          <xdr:nvGraphicFramePr>
            <xdr:cNvPr id="5" name="Chart 4">
              <a:extLst>
                <a:ext uri="{FF2B5EF4-FFF2-40B4-BE49-F238E27FC236}">
                  <a16:creationId xmlns:a16="http://schemas.microsoft.com/office/drawing/2014/main" id="{8121810D-F1D9-4107-A6E7-BE6FB5CC41F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9959768" y="1122023"/>
              <a:ext cx="5919285" cy="4671831"/>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3</xdr:col>
      <xdr:colOff>64070</xdr:colOff>
      <xdr:row>8</xdr:row>
      <xdr:rowOff>34248</xdr:rowOff>
    </xdr:from>
    <xdr:to>
      <xdr:col>6</xdr:col>
      <xdr:colOff>405439</xdr:colOff>
      <xdr:row>17</xdr:row>
      <xdr:rowOff>94180</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F4168F33-9266-104D-D2EC-4C30E4C3C1B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2067531" y="1686675"/>
              <a:ext cx="1831121" cy="167811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117623</xdr:colOff>
      <xdr:row>6</xdr:row>
      <xdr:rowOff>176370</xdr:rowOff>
    </xdr:from>
    <xdr:to>
      <xdr:col>2</xdr:col>
      <xdr:colOff>763036</xdr:colOff>
      <xdr:row>17</xdr:row>
      <xdr:rowOff>94180</xdr:rowOff>
    </xdr:to>
    <mc:AlternateContent xmlns:mc="http://schemas.openxmlformats.org/markup-compatibility/2006" xmlns:a14="http://schemas.microsoft.com/office/drawing/2010/main">
      <mc:Choice Requires="a14">
        <xdr:graphicFrame macro="">
          <xdr:nvGraphicFramePr>
            <xdr:cNvPr id="8" name="Beverage Brand">
              <a:extLst>
                <a:ext uri="{FF2B5EF4-FFF2-40B4-BE49-F238E27FC236}">
                  <a16:creationId xmlns:a16="http://schemas.microsoft.com/office/drawing/2014/main" id="{C9272CD4-ACA7-BEA9-757B-3E45EF534D1A}"/>
                </a:ext>
              </a:extLst>
            </xdr:cNvPr>
            <xdr:cNvGraphicFramePr/>
          </xdr:nvGraphicFramePr>
          <xdr:xfrm>
            <a:off x="0" y="0"/>
            <a:ext cx="0" cy="0"/>
          </xdr:xfrm>
          <a:graphic>
            <a:graphicData uri="http://schemas.microsoft.com/office/drawing/2010/slicer">
              <sle:slicer xmlns:sle="http://schemas.microsoft.com/office/drawing/2010/slicer" name="Beverage Brand"/>
            </a:graphicData>
          </a:graphic>
        </xdr:graphicFrame>
      </mc:Choice>
      <mc:Fallback xmlns="">
        <xdr:sp macro="" textlink="">
          <xdr:nvSpPr>
            <xdr:cNvPr id="0" name=""/>
            <xdr:cNvSpPr>
              <a:spLocks noTextEdit="1"/>
            </xdr:cNvSpPr>
          </xdr:nvSpPr>
          <xdr:spPr>
            <a:xfrm>
              <a:off x="117623" y="1469201"/>
              <a:ext cx="1826941" cy="189558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102742</xdr:colOff>
      <xdr:row>18</xdr:row>
      <xdr:rowOff>128428</xdr:rowOff>
    </xdr:from>
    <xdr:to>
      <xdr:col>6</xdr:col>
      <xdr:colOff>410966</xdr:colOff>
      <xdr:row>26</xdr:row>
      <xdr:rowOff>17124</xdr:rowOff>
    </xdr:to>
    <mc:AlternateContent xmlns:mc="http://schemas.openxmlformats.org/markup-compatibility/2006" xmlns:a14="http://schemas.microsoft.com/office/drawing/2010/main">
      <mc:Choice Requires="a14">
        <xdr:graphicFrame macro="">
          <xdr:nvGraphicFramePr>
            <xdr:cNvPr id="9" name="Retailer">
              <a:extLst>
                <a:ext uri="{FF2B5EF4-FFF2-40B4-BE49-F238E27FC236}">
                  <a16:creationId xmlns:a16="http://schemas.microsoft.com/office/drawing/2014/main" id="{65DE1FBB-F51B-FC51-B9FE-85CA3BF37EA3}"/>
                </a:ext>
              </a:extLst>
            </xdr:cNvPr>
            <xdr:cNvGraphicFramePr/>
          </xdr:nvGraphicFramePr>
          <xdr:xfrm>
            <a:off x="0" y="0"/>
            <a:ext cx="0" cy="0"/>
          </xdr:xfrm>
          <a:graphic>
            <a:graphicData uri="http://schemas.microsoft.com/office/drawing/2010/slicer">
              <sle:slicer xmlns:sle="http://schemas.microsoft.com/office/drawing/2010/slicer" name="Retailer"/>
            </a:graphicData>
          </a:graphic>
        </xdr:graphicFrame>
      </mc:Choice>
      <mc:Fallback xmlns="">
        <xdr:sp macro="" textlink="">
          <xdr:nvSpPr>
            <xdr:cNvPr id="0" name=""/>
            <xdr:cNvSpPr>
              <a:spLocks noTextEdit="1"/>
            </xdr:cNvSpPr>
          </xdr:nvSpPr>
          <xdr:spPr>
            <a:xfrm>
              <a:off x="102742" y="3578832"/>
              <a:ext cx="3801437" cy="14298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0</xdr:colOff>
      <xdr:row>5</xdr:row>
      <xdr:rowOff>0</xdr:rowOff>
    </xdr:from>
    <xdr:to>
      <xdr:col>16</xdr:col>
      <xdr:colOff>248721</xdr:colOff>
      <xdr:row>12</xdr:row>
      <xdr:rowOff>113016</xdr:rowOff>
    </xdr:to>
    <mc:AlternateContent xmlns:mc="http://schemas.openxmlformats.org/markup-compatibility/2006" xmlns:tsle="http://schemas.microsoft.com/office/drawing/2012/timeslicer">
      <mc:Choice Requires="tsle">
        <xdr:graphicFrame macro="">
          <xdr:nvGraphicFramePr>
            <xdr:cNvPr id="10" name="Invoice Date 1">
              <a:extLst>
                <a:ext uri="{FF2B5EF4-FFF2-40B4-BE49-F238E27FC236}">
                  <a16:creationId xmlns:a16="http://schemas.microsoft.com/office/drawing/2014/main" id="{05DC60FE-5E24-4DF7-A4B7-B9BBD649E711}"/>
                </a:ext>
              </a:extLst>
            </xdr:cNvPr>
            <xdr:cNvGraphicFramePr/>
          </xdr:nvGraphicFramePr>
          <xdr:xfrm>
            <a:off x="0" y="0"/>
            <a:ext cx="0" cy="0"/>
          </xdr:xfrm>
          <a:graphic>
            <a:graphicData uri="http://schemas.microsoft.com/office/drawing/2012/timeslicer">
              <tsle:timeslicer name="Invoice Date 1"/>
            </a:graphicData>
          </a:graphic>
        </xdr:graphicFrame>
      </mc:Choice>
      <mc:Fallback xmlns="">
        <xdr:sp macro="" textlink="">
          <xdr:nvSpPr>
            <xdr:cNvPr id="0" name=""/>
            <xdr:cNvSpPr>
              <a:spLocks noTextEdit="1"/>
            </xdr:cNvSpPr>
          </xdr:nvSpPr>
          <xdr:spPr>
            <a:xfrm>
              <a:off x="4083978" y="1113034"/>
              <a:ext cx="5676900"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ha Rish" refreshedDate="45122.861054513887" createdVersion="8" refreshedVersion="8" minRefreshableVersion="3" recordCount="3888" xr:uid="{A27788C8-E061-4536-8A43-B3EAFFBA380F}">
  <cacheSource type="worksheet">
    <worksheetSource name="Table1"/>
  </cacheSource>
  <cacheFields count="14">
    <cacheField name="Retailer" numFmtId="0">
      <sharedItems count="4">
        <s v="Sodapop"/>
        <s v="BevCo"/>
        <s v="FizzySip"/>
        <s v="DreamCo"/>
      </sharedItems>
    </cacheField>
    <cacheField name="Retailer ID" numFmtId="0">
      <sharedItems containsSemiMixedTypes="0" containsString="0" containsNumber="1" containsInteger="1" minValue="1128299" maxValue="1197831"/>
    </cacheField>
    <cacheField name="Invoice Date" numFmtId="14">
      <sharedItems containsSemiMixedTypes="0" containsNonDate="0" containsDate="1" containsString="0" minDate="2021-01-02T00:00:00" maxDate="2021-12-26T00:00:00" count="270">
        <d v="2021-01-14T00:00:00"/>
        <d v="2021-02-12T00:00:00"/>
        <d v="2021-03-10T00:00:00"/>
        <d v="2021-04-11T00:00:00"/>
        <d v="2021-05-10T00:00:00"/>
        <d v="2021-06-12T00:00:00"/>
        <d v="2021-07-10T00:00:00"/>
        <d v="2021-08-11T00:00:00"/>
        <d v="2021-09-10T00:00:00"/>
        <d v="2021-10-12T00:00:00"/>
        <d v="2021-11-11T00:00:00"/>
        <d v="2021-12-10T00:00:00"/>
        <d v="2021-01-02T00:00:00"/>
        <d v="2021-02-01T00:00:00"/>
        <d v="2021-03-03T00:00:00"/>
        <d v="2021-04-02T00:00:00"/>
        <d v="2021-05-02T00:00:00"/>
        <d v="2021-06-01T00:00:00"/>
        <d v="2021-07-03T00:00:00"/>
        <d v="2021-08-05T00:00:00"/>
        <d v="2021-09-02T00:00:00"/>
        <d v="2021-10-01T00:00:00"/>
        <d v="2021-11-02T00:00:00"/>
        <d v="2021-12-01T00:00:00"/>
        <d v="2021-01-20T00:00:00"/>
        <d v="2021-02-20T00:00:00"/>
        <d v="2021-03-19T00:00:00"/>
        <d v="2021-04-20T00:00:00"/>
        <d v="2021-05-21T00:00:00"/>
        <d v="2021-06-20T00:00:00"/>
        <d v="2021-07-19T00:00:00"/>
        <d v="2021-08-20T00:00:00"/>
        <d v="2021-09-21T00:00:00"/>
        <d v="2021-10-20T00:00:00"/>
        <d v="2021-11-20T00:00:00"/>
        <d v="2021-12-19T00:00:00"/>
        <d v="2021-01-15T00:00:00"/>
        <d v="2021-02-15T00:00:00"/>
        <d v="2021-03-14T00:00:00"/>
        <d v="2021-04-15T00:00:00"/>
        <d v="2021-05-16T00:00:00"/>
        <d v="2021-06-15T00:00:00"/>
        <d v="2021-07-14T00:00:00"/>
        <d v="2021-08-15T00:00:00"/>
        <d v="2021-09-16T00:00:00"/>
        <d v="2021-10-15T00:00:00"/>
        <d v="2021-11-15T00:00:00"/>
        <d v="2021-12-14T00:00:00"/>
        <d v="2021-01-07T00:00:00"/>
        <d v="2021-02-05T00:00:00"/>
        <d v="2021-04-04T00:00:00"/>
        <d v="2021-05-03T00:00:00"/>
        <d v="2021-06-05T00:00:00"/>
        <d v="2021-08-04T00:00:00"/>
        <d v="2021-09-03T00:00:00"/>
        <d v="2021-10-05T00:00:00"/>
        <d v="2021-11-04T00:00:00"/>
        <d v="2021-12-03T00:00:00"/>
        <d v="2021-01-05T00:00:00"/>
        <d v="2021-03-04T00:00:00"/>
        <d v="2021-04-05T00:00:00"/>
        <d v="2021-05-06T00:00:00"/>
        <d v="2021-07-04T00:00:00"/>
        <d v="2021-09-06T00:00:00"/>
        <d v="2021-11-05T00:00:00"/>
        <d v="2021-12-04T00:00:00"/>
        <d v="2021-01-03T00:00:00"/>
        <d v="2021-02-03T00:00:00"/>
        <d v="2021-03-02T00:00:00"/>
        <d v="2021-04-03T00:00:00"/>
        <d v="2021-05-04T00:00:00"/>
        <d v="2021-06-03T00:00:00"/>
        <d v="2021-07-02T00:00:00"/>
        <d v="2021-08-03T00:00:00"/>
        <d v="2021-09-04T00:00:00"/>
        <d v="2021-10-03T00:00:00"/>
        <d v="2021-11-03T00:00:00"/>
        <d v="2021-12-02T00:00:00"/>
        <d v="2021-01-12T00:00:00"/>
        <d v="2021-02-10T00:00:00"/>
        <d v="2021-03-08T00:00:00"/>
        <d v="2021-04-09T00:00:00"/>
        <d v="2021-05-08T00:00:00"/>
        <d v="2021-06-10T00:00:00"/>
        <d v="2021-07-08T00:00:00"/>
        <d v="2021-08-09T00:00:00"/>
        <d v="2021-09-08T00:00:00"/>
        <d v="2021-10-10T00:00:00"/>
        <d v="2021-11-09T00:00:00"/>
        <d v="2021-12-08T00:00:00"/>
        <d v="2021-01-13T00:00:00"/>
        <d v="2021-02-13T00:00:00"/>
        <d v="2021-03-12T00:00:00"/>
        <d v="2021-04-13T00:00:00"/>
        <d v="2021-05-14T00:00:00"/>
        <d v="2021-06-13T00:00:00"/>
        <d v="2021-07-12T00:00:00"/>
        <d v="2021-08-13T00:00:00"/>
        <d v="2021-09-14T00:00:00"/>
        <d v="2021-10-13T00:00:00"/>
        <d v="2021-11-13T00:00:00"/>
        <d v="2021-12-12T00:00:00"/>
        <d v="2021-01-17T00:00:00"/>
        <d v="2021-02-17T00:00:00"/>
        <d v="2021-03-16T00:00:00"/>
        <d v="2021-04-17T00:00:00"/>
        <d v="2021-05-18T00:00:00"/>
        <d v="2021-06-17T00:00:00"/>
        <d v="2021-07-16T00:00:00"/>
        <d v="2021-08-17T00:00:00"/>
        <d v="2021-09-18T00:00:00"/>
        <d v="2021-10-17T00:00:00"/>
        <d v="2021-11-17T00:00:00"/>
        <d v="2021-12-16T00:00:00"/>
        <d v="2021-01-04T00:00:00"/>
        <d v="2021-03-05T00:00:00"/>
        <d v="2021-07-05T00:00:00"/>
        <d v="2021-08-07T00:00:00"/>
        <d v="2021-01-11T00:00:00"/>
        <d v="2021-02-11T00:00:00"/>
        <d v="2021-05-12T00:00:00"/>
        <d v="2021-06-11T00:00:00"/>
        <d v="2021-09-12T00:00:00"/>
        <d v="2021-10-11T00:00:00"/>
        <d v="2021-01-21T00:00:00"/>
        <d v="2021-02-19T00:00:00"/>
        <d v="2021-03-17T00:00:00"/>
        <d v="2021-04-18T00:00:00"/>
        <d v="2021-05-17T00:00:00"/>
        <d v="2021-06-19T00:00:00"/>
        <d v="2021-07-17T00:00:00"/>
        <d v="2021-08-18T00:00:00"/>
        <d v="2021-09-17T00:00:00"/>
        <d v="2021-10-19T00:00:00"/>
        <d v="2021-11-18T00:00:00"/>
        <d v="2021-12-17T00:00:00"/>
        <d v="2021-01-10T00:00:00"/>
        <d v="2021-03-09T00:00:00"/>
        <d v="2021-04-10T00:00:00"/>
        <d v="2021-05-11T00:00:00"/>
        <d v="2021-07-09T00:00:00"/>
        <d v="2021-08-10T00:00:00"/>
        <d v="2021-09-11T00:00:00"/>
        <d v="2021-11-10T00:00:00"/>
        <d v="2021-12-09T00:00:00"/>
        <d v="2021-01-24T00:00:00"/>
        <d v="2021-02-24T00:00:00"/>
        <d v="2021-03-23T00:00:00"/>
        <d v="2021-04-24T00:00:00"/>
        <d v="2021-05-25T00:00:00"/>
        <d v="2021-06-24T00:00:00"/>
        <d v="2021-07-23T00:00:00"/>
        <d v="2021-08-24T00:00:00"/>
        <d v="2021-09-25T00:00:00"/>
        <d v="2021-10-24T00:00:00"/>
        <d v="2021-11-24T00:00:00"/>
        <d v="2021-12-23T00:00:00"/>
        <d v="2021-01-19T00:00:00"/>
        <d v="2021-03-15T00:00:00"/>
        <d v="2021-04-16T00:00:00"/>
        <d v="2021-05-15T00:00:00"/>
        <d v="2021-07-15T00:00:00"/>
        <d v="2021-08-16T00:00:00"/>
        <d v="2021-09-15T00:00:00"/>
        <d v="2021-11-16T00:00:00"/>
        <d v="2021-12-15T00:00:00"/>
        <d v="2021-01-18T00:00:00"/>
        <d v="2021-02-18T00:00:00"/>
        <d v="2021-05-19T00:00:00"/>
        <d v="2021-06-18T00:00:00"/>
        <d v="2021-09-19T00:00:00"/>
        <d v="2021-10-18T00:00:00"/>
        <d v="2021-02-04T00:00:00"/>
        <d v="2021-03-06T00:00:00"/>
        <d v="2021-05-05T00:00:00"/>
        <d v="2021-06-04T00:00:00"/>
        <d v="2021-07-06T00:00:00"/>
        <d v="2021-08-08T00:00:00"/>
        <d v="2021-09-05T00:00:00"/>
        <d v="2021-10-04T00:00:00"/>
        <d v="2021-01-23T00:00:00"/>
        <d v="2021-02-23T00:00:00"/>
        <d v="2021-03-22T00:00:00"/>
        <d v="2021-04-23T00:00:00"/>
        <d v="2021-05-24T00:00:00"/>
        <d v="2021-06-23T00:00:00"/>
        <d v="2021-07-22T00:00:00"/>
        <d v="2021-08-23T00:00:00"/>
        <d v="2021-09-24T00:00:00"/>
        <d v="2021-10-23T00:00:00"/>
        <d v="2021-11-23T00:00:00"/>
        <d v="2021-12-22T00:00:00"/>
        <d v="2021-01-26T00:00:00"/>
        <d v="2021-02-26T00:00:00"/>
        <d v="2021-03-25T00:00:00"/>
        <d v="2021-04-26T00:00:00"/>
        <d v="2021-05-27T00:00:00"/>
        <d v="2021-06-26T00:00:00"/>
        <d v="2021-07-25T00:00:00"/>
        <d v="2021-08-26T00:00:00"/>
        <d v="2021-09-27T00:00:00"/>
        <d v="2021-10-26T00:00:00"/>
        <d v="2021-11-26T00:00:00"/>
        <d v="2021-12-25T00:00:00"/>
        <d v="2021-01-09T00:00:00"/>
        <d v="2021-02-07T00:00:00"/>
        <d v="2021-04-06T00:00:00"/>
        <d v="2021-06-07T00:00:00"/>
        <d v="2021-08-06T00:00:00"/>
        <d v="2021-10-07T00:00:00"/>
        <d v="2021-11-06T00:00:00"/>
        <d v="2021-12-05T00:00:00"/>
        <d v="2021-01-06T00:00:00"/>
        <d v="2021-05-09T00:00:00"/>
        <d v="2021-09-09T00:00:00"/>
        <d v="2021-01-22T00:00:00"/>
        <d v="2021-02-22T00:00:00"/>
        <d v="2021-03-21T00:00:00"/>
        <d v="2021-04-22T00:00:00"/>
        <d v="2021-05-23T00:00:00"/>
        <d v="2021-06-22T00:00:00"/>
        <d v="2021-07-21T00:00:00"/>
        <d v="2021-08-22T00:00:00"/>
        <d v="2021-09-23T00:00:00"/>
        <d v="2021-10-22T00:00:00"/>
        <d v="2021-11-22T00:00:00"/>
        <d v="2021-12-21T00:00:00"/>
        <d v="2021-02-21T00:00:00"/>
        <d v="2021-06-21T00:00:00"/>
        <d v="2021-10-21T00:00:00"/>
        <d v="2021-01-16T00:00:00"/>
        <d v="2021-02-14T00:00:00"/>
        <d v="2021-06-14T00:00:00"/>
        <d v="2021-10-14T00:00:00"/>
        <d v="2021-03-11T00:00:00"/>
        <d v="2021-04-12T00:00:00"/>
        <d v="2021-05-13T00:00:00"/>
        <d v="2021-07-11T00:00:00"/>
        <d v="2021-08-12T00:00:00"/>
        <d v="2021-09-13T00:00:00"/>
        <d v="2021-11-12T00:00:00"/>
        <d v="2021-12-11T00:00:00"/>
        <d v="2021-02-09T00:00:00"/>
        <d v="2021-06-09T00:00:00"/>
        <d v="2021-10-09T00:00:00"/>
        <d v="2021-02-06T00:00:00"/>
        <d v="2021-05-07T00:00:00"/>
        <d v="2021-06-06T00:00:00"/>
        <d v="2021-09-07T00:00:00"/>
        <d v="2021-10-06T00:00:00"/>
        <d v="2021-03-20T00:00:00"/>
        <d v="2021-04-21T00:00:00"/>
        <d v="2021-05-20T00:00:00"/>
        <d v="2021-07-20T00:00:00"/>
        <d v="2021-08-21T00:00:00"/>
        <d v="2021-09-20T00:00:00"/>
        <d v="2021-11-21T00:00:00"/>
        <d v="2021-12-20T00:00:00"/>
        <d v="2021-03-13T00:00:00"/>
        <d v="2021-04-14T00:00:00"/>
        <d v="2021-07-13T00:00:00"/>
        <d v="2021-08-14T00:00:00"/>
        <d v="2021-11-14T00:00:00"/>
        <d v="2021-12-13T00:00:00"/>
        <d v="2021-02-08T00:00:00"/>
        <d v="2021-04-07T00:00:00"/>
        <d v="2021-06-08T00:00:00"/>
        <d v="2021-10-08T00:00:00"/>
        <d v="2021-11-07T00:00:00"/>
        <d v="2021-12-06T00:00:00"/>
      </sharedItems>
      <fieldGroup par="13"/>
    </cacheField>
    <cacheField name="Region" numFmtId="0">
      <sharedItems count="5">
        <s v="Northeast"/>
        <s v="South"/>
        <s v="West"/>
        <s v="Midwest"/>
        <s v="Southeast"/>
      </sharedItems>
    </cacheField>
    <cacheField name="State" numFmtId="0">
      <sharedItems count="50">
        <s v="New York"/>
        <s v="Texas"/>
        <s v="California"/>
        <s v="Illinois"/>
        <s v="Pennsylvania"/>
        <s v="Nevada"/>
        <s v="Colorado"/>
        <s v="Washington"/>
        <s v="Florida"/>
        <s v="Minnesota"/>
        <s v="Montana"/>
        <s v="Tennessee"/>
        <s v="Nebraska"/>
        <s v="Alabama"/>
        <s v="Maine"/>
        <s v="Alaska"/>
        <s v="Hawaii"/>
        <s v="Wyoming"/>
        <s v="Virginia"/>
        <s v="Michigan"/>
        <s v="Missouri"/>
        <s v="Utah"/>
        <s v="Oregon"/>
        <s v="Louisiana"/>
        <s v="Idaho"/>
        <s v="Arizona"/>
        <s v="New Mexico"/>
        <s v="Georgia"/>
        <s v="South Carolina"/>
        <s v="North Carolina"/>
        <s v="Ohio"/>
        <s v="Kentucky"/>
        <s v="Mississippi"/>
        <s v="Arkansas"/>
        <s v="Oklahoma"/>
        <s v="Kansas"/>
        <s v="South Dakota"/>
        <s v="North Dakota"/>
        <s v="Iowa"/>
        <s v="Wisconsin"/>
        <s v="Indiana"/>
        <s v="West Virginia"/>
        <s v="Maryland"/>
        <s v="Delaware"/>
        <s v="New Jersey"/>
        <s v="Connecticut"/>
        <s v="Rhode Island"/>
        <s v="Massachusetts"/>
        <s v="Vermont"/>
        <s v="New Hampshire"/>
      </sharedItems>
    </cacheField>
    <cacheField name="City" numFmtId="0">
      <sharedItems/>
    </cacheField>
    <cacheField name="Beverage Brand" numFmtId="0">
      <sharedItems count="6">
        <s v="Coca-Cola"/>
        <s v="Diet Coke"/>
        <s v="Sprite"/>
        <s v="Fanta"/>
        <s v="Powerade"/>
        <s v="Dasani Water"/>
      </sharedItems>
    </cacheField>
    <cacheField name="Price per Unit" numFmtId="8">
      <sharedItems containsSemiMixedTypes="0" containsString="0" containsNumber="1" minValue="9.9999999999999964E-2" maxValue="1.1000000000000001"/>
    </cacheField>
    <cacheField name="Units Sold" numFmtId="3">
      <sharedItems containsSemiMixedTypes="0" containsString="0" containsNumber="1" containsInteger="1" minValue="0" maxValue="12750"/>
    </cacheField>
    <cacheField name="Total Sales" numFmtId="6">
      <sharedItems containsSemiMixedTypes="0" containsString="0" containsNumber="1" minValue="0" maxValue="8250"/>
    </cacheField>
    <cacheField name="Operating Profit" numFmtId="6">
      <sharedItems containsSemiMixedTypes="0" containsString="0" containsNumber="1" minValue="0" maxValue="3900"/>
    </cacheField>
    <cacheField name="Operating Margin" numFmtId="9">
      <sharedItems containsSemiMixedTypes="0" containsString="0" containsNumber="1" minValue="0.1" maxValue="0.65000000000000013"/>
    </cacheField>
    <cacheField name="Days (Invoice Date)" numFmtId="0" databaseField="0">
      <fieldGroup base="2">
        <rangePr groupBy="days" startDate="2021-01-02T00:00:00" endDate="2021-12-26T00:00:00"/>
        <groupItems count="368">
          <s v="&lt;1/2/2021"/>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2/26/2021"/>
        </groupItems>
      </fieldGroup>
    </cacheField>
    <cacheField name="Months (Invoice Date)" numFmtId="0" databaseField="0">
      <fieldGroup base="2">
        <rangePr groupBy="months" startDate="2021-01-02T00:00:00" endDate="2021-12-26T00:00:00"/>
        <groupItems count="14">
          <s v="&lt;1/2/2021"/>
          <s v="Jan"/>
          <s v="Feb"/>
          <s v="Mar"/>
          <s v="Apr"/>
          <s v="May"/>
          <s v="Jun"/>
          <s v="Jul"/>
          <s v="Aug"/>
          <s v="Sep"/>
          <s v="Oct"/>
          <s v="Nov"/>
          <s v="Dec"/>
          <s v="&gt;12/26/2021"/>
        </groupItems>
      </fieldGroup>
    </cacheField>
  </cacheFields>
  <extLst>
    <ext xmlns:x14="http://schemas.microsoft.com/office/spreadsheetml/2009/9/main" uri="{725AE2AE-9491-48be-B2B4-4EB974FC3084}">
      <x14:pivotCacheDefinition pivotCacheId="209580579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888">
  <r>
    <x v="0"/>
    <n v="1185732"/>
    <x v="0"/>
    <x v="0"/>
    <x v="0"/>
    <s v="New York"/>
    <x v="0"/>
    <n v="0.5"/>
    <n v="12000"/>
    <n v="6000"/>
    <n v="3000"/>
    <n v="0.5"/>
  </r>
  <r>
    <x v="0"/>
    <n v="1185732"/>
    <x v="0"/>
    <x v="0"/>
    <x v="0"/>
    <s v="New York"/>
    <x v="1"/>
    <n v="0.5"/>
    <n v="10000"/>
    <n v="5000"/>
    <n v="1500"/>
    <n v="0.3"/>
  </r>
  <r>
    <x v="0"/>
    <n v="1185732"/>
    <x v="0"/>
    <x v="0"/>
    <x v="0"/>
    <s v="New York"/>
    <x v="2"/>
    <n v="0.4"/>
    <n v="10000"/>
    <n v="4000"/>
    <n v="1400"/>
    <n v="0.35"/>
  </r>
  <r>
    <x v="0"/>
    <n v="1185732"/>
    <x v="0"/>
    <x v="0"/>
    <x v="0"/>
    <s v="New York"/>
    <x v="3"/>
    <n v="0.45"/>
    <n v="8500"/>
    <n v="3825"/>
    <n v="1338.75"/>
    <n v="0.35"/>
  </r>
  <r>
    <x v="0"/>
    <n v="1185732"/>
    <x v="0"/>
    <x v="0"/>
    <x v="0"/>
    <s v="New York"/>
    <x v="4"/>
    <n v="0.6"/>
    <n v="9000"/>
    <n v="5400"/>
    <n v="1620"/>
    <n v="0.3"/>
  </r>
  <r>
    <x v="0"/>
    <n v="1185732"/>
    <x v="0"/>
    <x v="0"/>
    <x v="0"/>
    <s v="New York"/>
    <x v="5"/>
    <n v="0.5"/>
    <n v="10000"/>
    <n v="5000"/>
    <n v="1250"/>
    <n v="0.25"/>
  </r>
  <r>
    <x v="0"/>
    <n v="1185732"/>
    <x v="1"/>
    <x v="0"/>
    <x v="0"/>
    <s v="New York"/>
    <x v="0"/>
    <n v="0.5"/>
    <n v="12500"/>
    <n v="6250"/>
    <n v="3125"/>
    <n v="0.5"/>
  </r>
  <r>
    <x v="0"/>
    <n v="1185732"/>
    <x v="1"/>
    <x v="0"/>
    <x v="0"/>
    <s v="New York"/>
    <x v="1"/>
    <n v="0.5"/>
    <n v="9000"/>
    <n v="4500"/>
    <n v="1350"/>
    <n v="0.3"/>
  </r>
  <r>
    <x v="0"/>
    <n v="1185732"/>
    <x v="1"/>
    <x v="0"/>
    <x v="0"/>
    <s v="New York"/>
    <x v="2"/>
    <n v="0.4"/>
    <n v="9500"/>
    <n v="3800"/>
    <n v="1330"/>
    <n v="0.35"/>
  </r>
  <r>
    <x v="0"/>
    <n v="1185732"/>
    <x v="1"/>
    <x v="0"/>
    <x v="0"/>
    <s v="New York"/>
    <x v="3"/>
    <n v="0.45"/>
    <n v="8250"/>
    <n v="3712.5"/>
    <n v="1299.375"/>
    <n v="0.35"/>
  </r>
  <r>
    <x v="0"/>
    <n v="1185732"/>
    <x v="1"/>
    <x v="0"/>
    <x v="0"/>
    <s v="New York"/>
    <x v="4"/>
    <n v="0.6"/>
    <n v="9000"/>
    <n v="5400"/>
    <n v="1620"/>
    <n v="0.3"/>
  </r>
  <r>
    <x v="0"/>
    <n v="1185732"/>
    <x v="1"/>
    <x v="0"/>
    <x v="0"/>
    <s v="New York"/>
    <x v="5"/>
    <n v="0.5"/>
    <n v="10000"/>
    <n v="5000"/>
    <n v="1250"/>
    <n v="0.25"/>
  </r>
  <r>
    <x v="0"/>
    <n v="1185732"/>
    <x v="2"/>
    <x v="0"/>
    <x v="0"/>
    <s v="New York"/>
    <x v="0"/>
    <n v="0.5"/>
    <n v="12200"/>
    <n v="6100"/>
    <n v="3050"/>
    <n v="0.5"/>
  </r>
  <r>
    <x v="0"/>
    <n v="1185732"/>
    <x v="2"/>
    <x v="0"/>
    <x v="0"/>
    <s v="New York"/>
    <x v="1"/>
    <n v="0.5"/>
    <n v="9250"/>
    <n v="4625"/>
    <n v="1387.5"/>
    <n v="0.3"/>
  </r>
  <r>
    <x v="0"/>
    <n v="1185732"/>
    <x v="2"/>
    <x v="0"/>
    <x v="0"/>
    <s v="New York"/>
    <x v="2"/>
    <n v="0.4"/>
    <n v="9500"/>
    <n v="3800"/>
    <n v="1330"/>
    <n v="0.35"/>
  </r>
  <r>
    <x v="0"/>
    <n v="1185732"/>
    <x v="2"/>
    <x v="0"/>
    <x v="0"/>
    <s v="New York"/>
    <x v="3"/>
    <n v="0.45"/>
    <n v="8000"/>
    <n v="3600"/>
    <n v="1260"/>
    <n v="0.35"/>
  </r>
  <r>
    <x v="0"/>
    <n v="1185732"/>
    <x v="2"/>
    <x v="0"/>
    <x v="0"/>
    <s v="New York"/>
    <x v="4"/>
    <n v="0.6"/>
    <n v="8500"/>
    <n v="5100"/>
    <n v="1530"/>
    <n v="0.3"/>
  </r>
  <r>
    <x v="0"/>
    <n v="1185732"/>
    <x v="2"/>
    <x v="0"/>
    <x v="0"/>
    <s v="New York"/>
    <x v="5"/>
    <n v="0.5"/>
    <n v="9500"/>
    <n v="4750"/>
    <n v="1187.5"/>
    <n v="0.25"/>
  </r>
  <r>
    <x v="0"/>
    <n v="1185732"/>
    <x v="3"/>
    <x v="0"/>
    <x v="0"/>
    <s v="New York"/>
    <x v="0"/>
    <n v="0.5"/>
    <n v="12000"/>
    <n v="6000"/>
    <n v="3000"/>
    <n v="0.5"/>
  </r>
  <r>
    <x v="0"/>
    <n v="1185732"/>
    <x v="3"/>
    <x v="0"/>
    <x v="0"/>
    <s v="New York"/>
    <x v="1"/>
    <n v="0.5"/>
    <n v="9000"/>
    <n v="4500"/>
    <n v="1350"/>
    <n v="0.3"/>
  </r>
  <r>
    <x v="0"/>
    <n v="1185732"/>
    <x v="3"/>
    <x v="0"/>
    <x v="0"/>
    <s v="New York"/>
    <x v="2"/>
    <n v="0.4"/>
    <n v="9000"/>
    <n v="3600"/>
    <n v="1260"/>
    <n v="0.35"/>
  </r>
  <r>
    <x v="0"/>
    <n v="1185732"/>
    <x v="3"/>
    <x v="0"/>
    <x v="0"/>
    <s v="New York"/>
    <x v="3"/>
    <n v="0.45"/>
    <n v="8250"/>
    <n v="3712.5"/>
    <n v="1299.375"/>
    <n v="0.35"/>
  </r>
  <r>
    <x v="0"/>
    <n v="1185732"/>
    <x v="3"/>
    <x v="0"/>
    <x v="0"/>
    <s v="New York"/>
    <x v="4"/>
    <n v="0.6"/>
    <n v="8250"/>
    <n v="4950"/>
    <n v="1485"/>
    <n v="0.3"/>
  </r>
  <r>
    <x v="0"/>
    <n v="1185732"/>
    <x v="3"/>
    <x v="0"/>
    <x v="0"/>
    <s v="New York"/>
    <x v="5"/>
    <n v="0.5"/>
    <n v="9500"/>
    <n v="4750"/>
    <n v="1187.5"/>
    <n v="0.25"/>
  </r>
  <r>
    <x v="0"/>
    <n v="1185732"/>
    <x v="4"/>
    <x v="0"/>
    <x v="0"/>
    <s v="New York"/>
    <x v="0"/>
    <n v="0.6"/>
    <n v="12200"/>
    <n v="7320"/>
    <n v="3660"/>
    <n v="0.5"/>
  </r>
  <r>
    <x v="0"/>
    <n v="1185732"/>
    <x v="4"/>
    <x v="0"/>
    <x v="0"/>
    <s v="New York"/>
    <x v="1"/>
    <n v="0.55000000000000004"/>
    <n v="9250"/>
    <n v="5087.5"/>
    <n v="1526.25"/>
    <n v="0.3"/>
  </r>
  <r>
    <x v="0"/>
    <n v="1185732"/>
    <x v="4"/>
    <x v="0"/>
    <x v="0"/>
    <s v="New York"/>
    <x v="2"/>
    <n v="0.5"/>
    <n v="9000"/>
    <n v="4500"/>
    <n v="1575"/>
    <n v="0.35"/>
  </r>
  <r>
    <x v="0"/>
    <n v="1185732"/>
    <x v="4"/>
    <x v="0"/>
    <x v="0"/>
    <s v="New York"/>
    <x v="3"/>
    <n v="0.5"/>
    <n v="8500"/>
    <n v="4250"/>
    <n v="1487.5"/>
    <n v="0.35"/>
  </r>
  <r>
    <x v="0"/>
    <n v="1185732"/>
    <x v="4"/>
    <x v="0"/>
    <x v="0"/>
    <s v="New York"/>
    <x v="4"/>
    <n v="0.6"/>
    <n v="8750"/>
    <n v="5250"/>
    <n v="1575"/>
    <n v="0.3"/>
  </r>
  <r>
    <x v="0"/>
    <n v="1185732"/>
    <x v="4"/>
    <x v="0"/>
    <x v="0"/>
    <s v="New York"/>
    <x v="5"/>
    <n v="0.65"/>
    <n v="10000"/>
    <n v="6500"/>
    <n v="1625"/>
    <n v="0.25"/>
  </r>
  <r>
    <x v="0"/>
    <n v="1185732"/>
    <x v="5"/>
    <x v="0"/>
    <x v="0"/>
    <s v="New York"/>
    <x v="0"/>
    <n v="0.6"/>
    <n v="12500"/>
    <n v="7500"/>
    <n v="3750"/>
    <n v="0.5"/>
  </r>
  <r>
    <x v="0"/>
    <n v="1185732"/>
    <x v="5"/>
    <x v="0"/>
    <x v="0"/>
    <s v="New York"/>
    <x v="1"/>
    <n v="0.55000000000000004"/>
    <n v="10000"/>
    <n v="5500"/>
    <n v="1650"/>
    <n v="0.3"/>
  </r>
  <r>
    <x v="0"/>
    <n v="1185732"/>
    <x v="5"/>
    <x v="0"/>
    <x v="0"/>
    <s v="New York"/>
    <x v="2"/>
    <n v="0.5"/>
    <n v="9250"/>
    <n v="4625"/>
    <n v="1618.75"/>
    <n v="0.35"/>
  </r>
  <r>
    <x v="0"/>
    <n v="1185732"/>
    <x v="5"/>
    <x v="0"/>
    <x v="0"/>
    <s v="New York"/>
    <x v="3"/>
    <n v="0.5"/>
    <n v="9000"/>
    <n v="4500"/>
    <n v="1575"/>
    <n v="0.35"/>
  </r>
  <r>
    <x v="0"/>
    <n v="1185732"/>
    <x v="5"/>
    <x v="0"/>
    <x v="0"/>
    <s v="New York"/>
    <x v="4"/>
    <n v="0.6"/>
    <n v="9000"/>
    <n v="5400"/>
    <n v="1620"/>
    <n v="0.3"/>
  </r>
  <r>
    <x v="0"/>
    <n v="1185732"/>
    <x v="5"/>
    <x v="0"/>
    <x v="0"/>
    <s v="New York"/>
    <x v="5"/>
    <n v="0.65"/>
    <n v="10500"/>
    <n v="6825"/>
    <n v="1706.25"/>
    <n v="0.25"/>
  </r>
  <r>
    <x v="0"/>
    <n v="1185732"/>
    <x v="6"/>
    <x v="0"/>
    <x v="0"/>
    <s v="New York"/>
    <x v="0"/>
    <n v="0.6"/>
    <n v="12750"/>
    <n v="7650"/>
    <n v="3825"/>
    <n v="0.5"/>
  </r>
  <r>
    <x v="0"/>
    <n v="1185732"/>
    <x v="6"/>
    <x v="0"/>
    <x v="0"/>
    <s v="New York"/>
    <x v="1"/>
    <n v="0.55000000000000004"/>
    <n v="10250"/>
    <n v="5637.5000000000009"/>
    <n v="1691.2500000000002"/>
    <n v="0.3"/>
  </r>
  <r>
    <x v="0"/>
    <n v="1185732"/>
    <x v="6"/>
    <x v="0"/>
    <x v="0"/>
    <s v="New York"/>
    <x v="2"/>
    <n v="0.5"/>
    <n v="9500"/>
    <n v="4750"/>
    <n v="1662.5"/>
    <n v="0.35"/>
  </r>
  <r>
    <x v="0"/>
    <n v="1185732"/>
    <x v="6"/>
    <x v="0"/>
    <x v="0"/>
    <s v="New York"/>
    <x v="3"/>
    <n v="0.5"/>
    <n v="9000"/>
    <n v="4500"/>
    <n v="1575"/>
    <n v="0.35"/>
  </r>
  <r>
    <x v="0"/>
    <n v="1185732"/>
    <x v="6"/>
    <x v="0"/>
    <x v="0"/>
    <s v="New York"/>
    <x v="4"/>
    <n v="0.6"/>
    <n v="9250"/>
    <n v="5550"/>
    <n v="1665"/>
    <n v="0.3"/>
  </r>
  <r>
    <x v="0"/>
    <n v="1185732"/>
    <x v="6"/>
    <x v="0"/>
    <x v="0"/>
    <s v="New York"/>
    <x v="5"/>
    <n v="0.65"/>
    <n v="11000"/>
    <n v="7150"/>
    <n v="1787.5"/>
    <n v="0.25"/>
  </r>
  <r>
    <x v="0"/>
    <n v="1185732"/>
    <x v="7"/>
    <x v="0"/>
    <x v="0"/>
    <s v="New York"/>
    <x v="0"/>
    <n v="0.6"/>
    <n v="12500"/>
    <n v="7500"/>
    <n v="3750"/>
    <n v="0.5"/>
  </r>
  <r>
    <x v="0"/>
    <n v="1185732"/>
    <x v="7"/>
    <x v="0"/>
    <x v="0"/>
    <s v="New York"/>
    <x v="1"/>
    <n v="0.55000000000000004"/>
    <n v="10250"/>
    <n v="5637.5000000000009"/>
    <n v="1691.2500000000002"/>
    <n v="0.3"/>
  </r>
  <r>
    <x v="0"/>
    <n v="1185732"/>
    <x v="7"/>
    <x v="0"/>
    <x v="0"/>
    <s v="New York"/>
    <x v="2"/>
    <n v="0.5"/>
    <n v="9500"/>
    <n v="4750"/>
    <n v="1662.5"/>
    <n v="0.35"/>
  </r>
  <r>
    <x v="0"/>
    <n v="1185732"/>
    <x v="7"/>
    <x v="0"/>
    <x v="0"/>
    <s v="New York"/>
    <x v="3"/>
    <n v="0.5"/>
    <n v="9250"/>
    <n v="4625"/>
    <n v="1618.75"/>
    <n v="0.35"/>
  </r>
  <r>
    <x v="0"/>
    <n v="1185732"/>
    <x v="7"/>
    <x v="0"/>
    <x v="0"/>
    <s v="New York"/>
    <x v="4"/>
    <n v="0.6"/>
    <n v="9000"/>
    <n v="5400"/>
    <n v="1620"/>
    <n v="0.3"/>
  </r>
  <r>
    <x v="0"/>
    <n v="1185732"/>
    <x v="7"/>
    <x v="0"/>
    <x v="0"/>
    <s v="New York"/>
    <x v="5"/>
    <n v="0.65"/>
    <n v="10750"/>
    <n v="6987.5"/>
    <n v="1746.875"/>
    <n v="0.25"/>
  </r>
  <r>
    <x v="0"/>
    <n v="1185732"/>
    <x v="8"/>
    <x v="0"/>
    <x v="0"/>
    <s v="New York"/>
    <x v="0"/>
    <n v="0.6"/>
    <n v="12000"/>
    <n v="7200"/>
    <n v="3600"/>
    <n v="0.5"/>
  </r>
  <r>
    <x v="0"/>
    <n v="1185732"/>
    <x v="8"/>
    <x v="0"/>
    <x v="0"/>
    <s v="New York"/>
    <x v="1"/>
    <n v="0.55000000000000004"/>
    <n v="10000"/>
    <n v="5500"/>
    <n v="1650"/>
    <n v="0.3"/>
  </r>
  <r>
    <x v="0"/>
    <n v="1185732"/>
    <x v="8"/>
    <x v="0"/>
    <x v="0"/>
    <s v="New York"/>
    <x v="2"/>
    <n v="0.5"/>
    <n v="9250"/>
    <n v="4625"/>
    <n v="1618.75"/>
    <n v="0.35"/>
  </r>
  <r>
    <x v="0"/>
    <n v="1185732"/>
    <x v="8"/>
    <x v="0"/>
    <x v="0"/>
    <s v="New York"/>
    <x v="3"/>
    <n v="0.5"/>
    <n v="9000"/>
    <n v="4500"/>
    <n v="1575"/>
    <n v="0.35"/>
  </r>
  <r>
    <x v="0"/>
    <n v="1185732"/>
    <x v="8"/>
    <x v="0"/>
    <x v="0"/>
    <s v="New York"/>
    <x v="4"/>
    <n v="0.6"/>
    <n v="9000"/>
    <n v="5400"/>
    <n v="1620"/>
    <n v="0.3"/>
  </r>
  <r>
    <x v="0"/>
    <n v="1185732"/>
    <x v="8"/>
    <x v="0"/>
    <x v="0"/>
    <s v="New York"/>
    <x v="5"/>
    <n v="0.65"/>
    <n v="10000"/>
    <n v="6500"/>
    <n v="1625"/>
    <n v="0.25"/>
  </r>
  <r>
    <x v="0"/>
    <n v="1185732"/>
    <x v="9"/>
    <x v="0"/>
    <x v="0"/>
    <s v="New York"/>
    <x v="0"/>
    <n v="0.65"/>
    <n v="11750"/>
    <n v="7637.5"/>
    <n v="3818.75"/>
    <n v="0.5"/>
  </r>
  <r>
    <x v="0"/>
    <n v="1185732"/>
    <x v="9"/>
    <x v="0"/>
    <x v="0"/>
    <s v="New York"/>
    <x v="1"/>
    <n v="0.55000000000000004"/>
    <n v="10000"/>
    <n v="5500"/>
    <n v="1650"/>
    <n v="0.3"/>
  </r>
  <r>
    <x v="0"/>
    <n v="1185732"/>
    <x v="9"/>
    <x v="0"/>
    <x v="0"/>
    <s v="New York"/>
    <x v="2"/>
    <n v="0.55000000000000004"/>
    <n v="9000"/>
    <n v="4950"/>
    <n v="1732.5"/>
    <n v="0.35"/>
  </r>
  <r>
    <x v="0"/>
    <n v="1185732"/>
    <x v="9"/>
    <x v="0"/>
    <x v="0"/>
    <s v="New York"/>
    <x v="3"/>
    <n v="0.55000000000000004"/>
    <n v="8750"/>
    <n v="4812.5"/>
    <n v="1684.375"/>
    <n v="0.35"/>
  </r>
  <r>
    <x v="0"/>
    <n v="1185732"/>
    <x v="9"/>
    <x v="0"/>
    <x v="0"/>
    <s v="New York"/>
    <x v="4"/>
    <n v="0.65"/>
    <n v="8750"/>
    <n v="5687.5"/>
    <n v="1706.25"/>
    <n v="0.3"/>
  </r>
  <r>
    <x v="0"/>
    <n v="1185732"/>
    <x v="9"/>
    <x v="0"/>
    <x v="0"/>
    <s v="New York"/>
    <x v="5"/>
    <n v="0.7"/>
    <n v="10000"/>
    <n v="7000"/>
    <n v="1750"/>
    <n v="0.25"/>
  </r>
  <r>
    <x v="0"/>
    <n v="1185732"/>
    <x v="10"/>
    <x v="0"/>
    <x v="0"/>
    <s v="New York"/>
    <x v="0"/>
    <n v="0.65"/>
    <n v="11500"/>
    <n v="7475"/>
    <n v="3737.5"/>
    <n v="0.5"/>
  </r>
  <r>
    <x v="0"/>
    <n v="1185732"/>
    <x v="10"/>
    <x v="0"/>
    <x v="0"/>
    <s v="New York"/>
    <x v="1"/>
    <n v="0.55000000000000004"/>
    <n v="9750"/>
    <n v="5362.5"/>
    <n v="1608.75"/>
    <n v="0.3"/>
  </r>
  <r>
    <x v="0"/>
    <n v="1185732"/>
    <x v="10"/>
    <x v="0"/>
    <x v="0"/>
    <s v="New York"/>
    <x v="2"/>
    <n v="0.55000000000000004"/>
    <n v="9200"/>
    <n v="5060"/>
    <n v="1771"/>
    <n v="0.35"/>
  </r>
  <r>
    <x v="0"/>
    <n v="1185732"/>
    <x v="10"/>
    <x v="0"/>
    <x v="0"/>
    <s v="New York"/>
    <x v="3"/>
    <n v="0.55000000000000004"/>
    <n v="9000"/>
    <n v="4950"/>
    <n v="1732.5"/>
    <n v="0.35"/>
  </r>
  <r>
    <x v="0"/>
    <n v="1185732"/>
    <x v="10"/>
    <x v="0"/>
    <x v="0"/>
    <s v="New York"/>
    <x v="4"/>
    <n v="0.65"/>
    <n v="8750"/>
    <n v="5687.5"/>
    <n v="1706.25"/>
    <n v="0.3"/>
  </r>
  <r>
    <x v="0"/>
    <n v="1185732"/>
    <x v="10"/>
    <x v="0"/>
    <x v="0"/>
    <s v="New York"/>
    <x v="5"/>
    <n v="0.7"/>
    <n v="9750"/>
    <n v="6825"/>
    <n v="1706.25"/>
    <n v="0.25"/>
  </r>
  <r>
    <x v="0"/>
    <n v="1185732"/>
    <x v="11"/>
    <x v="0"/>
    <x v="0"/>
    <s v="New York"/>
    <x v="0"/>
    <n v="0.65"/>
    <n v="12000"/>
    <n v="7800"/>
    <n v="3900"/>
    <n v="0.5"/>
  </r>
  <r>
    <x v="0"/>
    <n v="1185732"/>
    <x v="11"/>
    <x v="0"/>
    <x v="0"/>
    <s v="New York"/>
    <x v="1"/>
    <n v="0.55000000000000004"/>
    <n v="10000"/>
    <n v="5500"/>
    <n v="1650"/>
    <n v="0.3"/>
  </r>
  <r>
    <x v="0"/>
    <n v="1185732"/>
    <x v="11"/>
    <x v="0"/>
    <x v="0"/>
    <s v="New York"/>
    <x v="2"/>
    <n v="0.55000000000000004"/>
    <n v="9500"/>
    <n v="5225"/>
    <n v="1828.7499999999998"/>
    <n v="0.35"/>
  </r>
  <r>
    <x v="0"/>
    <n v="1185732"/>
    <x v="11"/>
    <x v="0"/>
    <x v="0"/>
    <s v="New York"/>
    <x v="3"/>
    <n v="0.55000000000000004"/>
    <n v="9000"/>
    <n v="4950"/>
    <n v="1732.5"/>
    <n v="0.35"/>
  </r>
  <r>
    <x v="0"/>
    <n v="1185732"/>
    <x v="11"/>
    <x v="0"/>
    <x v="0"/>
    <s v="New York"/>
    <x v="4"/>
    <n v="0.65"/>
    <n v="9000"/>
    <n v="5850"/>
    <n v="1755"/>
    <n v="0.3"/>
  </r>
  <r>
    <x v="0"/>
    <n v="1185732"/>
    <x v="11"/>
    <x v="0"/>
    <x v="0"/>
    <s v="New York"/>
    <x v="5"/>
    <n v="0.7"/>
    <n v="10000"/>
    <n v="7000"/>
    <n v="1750"/>
    <n v="0.25"/>
  </r>
  <r>
    <x v="1"/>
    <n v="1197831"/>
    <x v="12"/>
    <x v="1"/>
    <x v="1"/>
    <s v="Houston"/>
    <x v="0"/>
    <n v="0.25"/>
    <n v="9000"/>
    <n v="2250"/>
    <n v="787.5"/>
    <n v="0.35"/>
  </r>
  <r>
    <x v="1"/>
    <n v="1197831"/>
    <x v="12"/>
    <x v="1"/>
    <x v="1"/>
    <s v="Houston"/>
    <x v="1"/>
    <n v="0.35"/>
    <n v="9000"/>
    <n v="3150"/>
    <n v="1102.5"/>
    <n v="0.35"/>
  </r>
  <r>
    <x v="1"/>
    <n v="1197831"/>
    <x v="12"/>
    <x v="1"/>
    <x v="1"/>
    <s v="Houston"/>
    <x v="2"/>
    <n v="0.35"/>
    <n v="7000"/>
    <n v="2450"/>
    <n v="857.5"/>
    <n v="0.35"/>
  </r>
  <r>
    <x v="1"/>
    <n v="1197831"/>
    <x v="12"/>
    <x v="1"/>
    <x v="1"/>
    <s v="Houston"/>
    <x v="3"/>
    <n v="0.35"/>
    <n v="7000"/>
    <n v="2450"/>
    <n v="1102.5"/>
    <n v="0.45"/>
  </r>
  <r>
    <x v="1"/>
    <n v="1197831"/>
    <x v="12"/>
    <x v="1"/>
    <x v="1"/>
    <s v="Houston"/>
    <x v="4"/>
    <n v="0.4"/>
    <n v="5500"/>
    <n v="2200"/>
    <n v="660"/>
    <n v="0.3"/>
  </r>
  <r>
    <x v="1"/>
    <n v="1197831"/>
    <x v="12"/>
    <x v="1"/>
    <x v="1"/>
    <s v="Houston"/>
    <x v="5"/>
    <n v="0.35"/>
    <n v="7000"/>
    <n v="2450"/>
    <n v="1225"/>
    <n v="0.5"/>
  </r>
  <r>
    <x v="1"/>
    <n v="1197831"/>
    <x v="13"/>
    <x v="1"/>
    <x v="1"/>
    <s v="Houston"/>
    <x v="0"/>
    <n v="0.25"/>
    <n v="8500"/>
    <n v="2125"/>
    <n v="743.75"/>
    <n v="0.35"/>
  </r>
  <r>
    <x v="1"/>
    <n v="1197831"/>
    <x v="13"/>
    <x v="1"/>
    <x v="1"/>
    <s v="Houston"/>
    <x v="1"/>
    <n v="0.35"/>
    <n v="8500"/>
    <n v="2975"/>
    <n v="1041.25"/>
    <n v="0.35"/>
  </r>
  <r>
    <x v="1"/>
    <n v="1197831"/>
    <x v="13"/>
    <x v="1"/>
    <x v="1"/>
    <s v="Houston"/>
    <x v="2"/>
    <n v="0.35"/>
    <n v="6750"/>
    <n v="2362.5"/>
    <n v="826.875"/>
    <n v="0.35"/>
  </r>
  <r>
    <x v="1"/>
    <n v="1197831"/>
    <x v="13"/>
    <x v="1"/>
    <x v="1"/>
    <s v="Houston"/>
    <x v="3"/>
    <n v="0.35"/>
    <n v="6250"/>
    <n v="2187.5"/>
    <n v="984.375"/>
    <n v="0.45"/>
  </r>
  <r>
    <x v="1"/>
    <n v="1197831"/>
    <x v="13"/>
    <x v="1"/>
    <x v="1"/>
    <s v="Houston"/>
    <x v="4"/>
    <n v="0.4"/>
    <n v="5000"/>
    <n v="2000"/>
    <n v="600"/>
    <n v="0.3"/>
  </r>
  <r>
    <x v="1"/>
    <n v="1197831"/>
    <x v="13"/>
    <x v="1"/>
    <x v="1"/>
    <s v="Houston"/>
    <x v="5"/>
    <n v="0.35"/>
    <n v="7000"/>
    <n v="2450"/>
    <n v="1225"/>
    <n v="0.5"/>
  </r>
  <r>
    <x v="1"/>
    <n v="1197831"/>
    <x v="14"/>
    <x v="1"/>
    <x v="1"/>
    <s v="Houston"/>
    <x v="0"/>
    <n v="0.3"/>
    <n v="8750"/>
    <n v="2625"/>
    <n v="918.74999999999989"/>
    <n v="0.35"/>
  </r>
  <r>
    <x v="1"/>
    <n v="1197831"/>
    <x v="14"/>
    <x v="1"/>
    <x v="1"/>
    <s v="Houston"/>
    <x v="1"/>
    <n v="0.4"/>
    <n v="8750"/>
    <n v="3500"/>
    <n v="1225"/>
    <n v="0.35"/>
  </r>
  <r>
    <x v="1"/>
    <n v="1197831"/>
    <x v="14"/>
    <x v="1"/>
    <x v="1"/>
    <s v="Houston"/>
    <x v="2"/>
    <n v="0.35"/>
    <n v="7000"/>
    <n v="2450"/>
    <n v="857.5"/>
    <n v="0.35"/>
  </r>
  <r>
    <x v="1"/>
    <n v="1197831"/>
    <x v="14"/>
    <x v="1"/>
    <x v="1"/>
    <s v="Houston"/>
    <x v="3"/>
    <n v="0.4"/>
    <n v="6000"/>
    <n v="2400"/>
    <n v="1080"/>
    <n v="0.45"/>
  </r>
  <r>
    <x v="1"/>
    <n v="1197831"/>
    <x v="14"/>
    <x v="1"/>
    <x v="1"/>
    <s v="Houston"/>
    <x v="4"/>
    <n v="0.45"/>
    <n v="5000"/>
    <n v="2250"/>
    <n v="675"/>
    <n v="0.3"/>
  </r>
  <r>
    <x v="1"/>
    <n v="1197831"/>
    <x v="14"/>
    <x v="1"/>
    <x v="1"/>
    <s v="Houston"/>
    <x v="5"/>
    <n v="0.4"/>
    <n v="6500"/>
    <n v="2600"/>
    <n v="1300"/>
    <n v="0.5"/>
  </r>
  <r>
    <x v="1"/>
    <n v="1197831"/>
    <x v="15"/>
    <x v="1"/>
    <x v="1"/>
    <s v="Houston"/>
    <x v="0"/>
    <n v="0.3"/>
    <n v="9000"/>
    <n v="2700"/>
    <n v="944.99999999999989"/>
    <n v="0.35"/>
  </r>
  <r>
    <x v="1"/>
    <n v="1197831"/>
    <x v="15"/>
    <x v="1"/>
    <x v="1"/>
    <s v="Houston"/>
    <x v="1"/>
    <n v="0.4"/>
    <n v="9000"/>
    <n v="3600"/>
    <n v="1260"/>
    <n v="0.35"/>
  </r>
  <r>
    <x v="1"/>
    <n v="1197831"/>
    <x v="15"/>
    <x v="1"/>
    <x v="1"/>
    <s v="Houston"/>
    <x v="2"/>
    <n v="0.35"/>
    <n v="7250"/>
    <n v="2537.5"/>
    <n v="888.125"/>
    <n v="0.35"/>
  </r>
  <r>
    <x v="1"/>
    <n v="1197831"/>
    <x v="15"/>
    <x v="1"/>
    <x v="1"/>
    <s v="Houston"/>
    <x v="3"/>
    <n v="0.4"/>
    <n v="6250"/>
    <n v="2500"/>
    <n v="1125"/>
    <n v="0.45"/>
  </r>
  <r>
    <x v="1"/>
    <n v="1197831"/>
    <x v="15"/>
    <x v="1"/>
    <x v="1"/>
    <s v="Houston"/>
    <x v="4"/>
    <n v="0.45"/>
    <n v="5250"/>
    <n v="2362.5"/>
    <n v="708.75"/>
    <n v="0.3"/>
  </r>
  <r>
    <x v="1"/>
    <n v="1197831"/>
    <x v="15"/>
    <x v="1"/>
    <x v="1"/>
    <s v="Houston"/>
    <x v="5"/>
    <n v="0.4"/>
    <n v="8000"/>
    <n v="3200"/>
    <n v="1600"/>
    <n v="0.5"/>
  </r>
  <r>
    <x v="1"/>
    <n v="1197831"/>
    <x v="16"/>
    <x v="1"/>
    <x v="1"/>
    <s v="Houston"/>
    <x v="0"/>
    <n v="0.3"/>
    <n v="9250"/>
    <n v="2775"/>
    <n v="971.24999999999989"/>
    <n v="0.35"/>
  </r>
  <r>
    <x v="1"/>
    <n v="1197831"/>
    <x v="16"/>
    <x v="1"/>
    <x v="1"/>
    <s v="Houston"/>
    <x v="1"/>
    <n v="0.4"/>
    <n v="9250"/>
    <n v="3700"/>
    <n v="1295"/>
    <n v="0.35"/>
  </r>
  <r>
    <x v="1"/>
    <n v="1197831"/>
    <x v="16"/>
    <x v="1"/>
    <x v="1"/>
    <s v="Houston"/>
    <x v="2"/>
    <n v="0.35"/>
    <n v="7750"/>
    <n v="2712.5"/>
    <n v="949.37499999999989"/>
    <n v="0.35"/>
  </r>
  <r>
    <x v="1"/>
    <n v="1197831"/>
    <x v="16"/>
    <x v="1"/>
    <x v="1"/>
    <s v="Houston"/>
    <x v="3"/>
    <n v="0.4"/>
    <n v="7000"/>
    <n v="2800"/>
    <n v="1260"/>
    <n v="0.45"/>
  </r>
  <r>
    <x v="1"/>
    <n v="1197831"/>
    <x v="16"/>
    <x v="1"/>
    <x v="1"/>
    <s v="Houston"/>
    <x v="4"/>
    <n v="0.45"/>
    <n v="6000"/>
    <n v="2700"/>
    <n v="810"/>
    <n v="0.3"/>
  </r>
  <r>
    <x v="1"/>
    <n v="1197831"/>
    <x v="16"/>
    <x v="1"/>
    <x v="1"/>
    <s v="Houston"/>
    <x v="5"/>
    <n v="0.4"/>
    <n v="9500"/>
    <n v="3800"/>
    <n v="1900"/>
    <n v="0.5"/>
  </r>
  <r>
    <x v="1"/>
    <n v="1197831"/>
    <x v="17"/>
    <x v="1"/>
    <x v="1"/>
    <s v="Houston"/>
    <x v="0"/>
    <n v="0.4"/>
    <n v="9500"/>
    <n v="3800"/>
    <n v="1330"/>
    <n v="0.35"/>
  </r>
  <r>
    <x v="1"/>
    <n v="1197831"/>
    <x v="17"/>
    <x v="1"/>
    <x v="1"/>
    <s v="Houston"/>
    <x v="1"/>
    <n v="0.45"/>
    <n v="9500"/>
    <n v="4275"/>
    <n v="1496.25"/>
    <n v="0.35"/>
  </r>
  <r>
    <x v="1"/>
    <n v="1197831"/>
    <x v="17"/>
    <x v="1"/>
    <x v="1"/>
    <s v="Houston"/>
    <x v="2"/>
    <n v="0.4"/>
    <n v="8000"/>
    <n v="3200"/>
    <n v="1120"/>
    <n v="0.35"/>
  </r>
  <r>
    <x v="1"/>
    <n v="1197831"/>
    <x v="17"/>
    <x v="1"/>
    <x v="1"/>
    <s v="Houston"/>
    <x v="3"/>
    <n v="0.4"/>
    <n v="7500"/>
    <n v="3000"/>
    <n v="1350"/>
    <n v="0.45"/>
  </r>
  <r>
    <x v="1"/>
    <n v="1197831"/>
    <x v="17"/>
    <x v="1"/>
    <x v="1"/>
    <s v="Houston"/>
    <x v="4"/>
    <n v="0.45"/>
    <n v="6500"/>
    <n v="2925"/>
    <n v="877.5"/>
    <n v="0.3"/>
  </r>
  <r>
    <x v="1"/>
    <n v="1197831"/>
    <x v="17"/>
    <x v="1"/>
    <x v="1"/>
    <s v="Houston"/>
    <x v="5"/>
    <n v="0.5"/>
    <n v="10000"/>
    <n v="5000"/>
    <n v="2500"/>
    <n v="0.5"/>
  </r>
  <r>
    <x v="1"/>
    <n v="1197831"/>
    <x v="18"/>
    <x v="1"/>
    <x v="1"/>
    <s v="Houston"/>
    <x v="0"/>
    <n v="0.4"/>
    <n v="9500"/>
    <n v="3800"/>
    <n v="1330"/>
    <n v="0.35"/>
  </r>
  <r>
    <x v="1"/>
    <n v="1197831"/>
    <x v="18"/>
    <x v="1"/>
    <x v="1"/>
    <s v="Houston"/>
    <x v="1"/>
    <n v="0.45"/>
    <n v="9500"/>
    <n v="4275"/>
    <n v="1496.25"/>
    <n v="0.35"/>
  </r>
  <r>
    <x v="1"/>
    <n v="1197831"/>
    <x v="18"/>
    <x v="1"/>
    <x v="1"/>
    <s v="Houston"/>
    <x v="2"/>
    <n v="0.4"/>
    <n v="11000"/>
    <n v="4400"/>
    <n v="1540"/>
    <n v="0.35"/>
  </r>
  <r>
    <x v="1"/>
    <n v="1197831"/>
    <x v="18"/>
    <x v="1"/>
    <x v="1"/>
    <s v="Houston"/>
    <x v="3"/>
    <n v="0.4"/>
    <n v="7000"/>
    <n v="2800"/>
    <n v="1260"/>
    <n v="0.45"/>
  </r>
  <r>
    <x v="1"/>
    <n v="1197831"/>
    <x v="18"/>
    <x v="1"/>
    <x v="1"/>
    <s v="Houston"/>
    <x v="4"/>
    <n v="0.45"/>
    <n v="7000"/>
    <n v="3150"/>
    <n v="945"/>
    <n v="0.3"/>
  </r>
  <r>
    <x v="1"/>
    <n v="1197831"/>
    <x v="18"/>
    <x v="1"/>
    <x v="1"/>
    <s v="Houston"/>
    <x v="5"/>
    <n v="0.5"/>
    <n v="9750"/>
    <n v="4875"/>
    <n v="2437.5"/>
    <n v="0.5"/>
  </r>
  <r>
    <x v="1"/>
    <n v="1197831"/>
    <x v="19"/>
    <x v="1"/>
    <x v="1"/>
    <s v="Houston"/>
    <x v="0"/>
    <n v="0.4"/>
    <n v="9250"/>
    <n v="3700"/>
    <n v="1295"/>
    <n v="0.35"/>
  </r>
  <r>
    <x v="1"/>
    <n v="1197831"/>
    <x v="19"/>
    <x v="1"/>
    <x v="1"/>
    <s v="Houston"/>
    <x v="1"/>
    <n v="0.45"/>
    <n v="9250"/>
    <n v="4162.5"/>
    <n v="1456.875"/>
    <n v="0.35"/>
  </r>
  <r>
    <x v="1"/>
    <n v="1197831"/>
    <x v="19"/>
    <x v="1"/>
    <x v="1"/>
    <s v="Houston"/>
    <x v="2"/>
    <n v="0.4"/>
    <n v="11000"/>
    <n v="4400"/>
    <n v="1540"/>
    <n v="0.35"/>
  </r>
  <r>
    <x v="1"/>
    <n v="1197831"/>
    <x v="19"/>
    <x v="1"/>
    <x v="1"/>
    <s v="Houston"/>
    <x v="3"/>
    <n v="0.4"/>
    <n v="6500"/>
    <n v="2600"/>
    <n v="1170"/>
    <n v="0.45"/>
  </r>
  <r>
    <x v="1"/>
    <n v="1197831"/>
    <x v="19"/>
    <x v="1"/>
    <x v="1"/>
    <s v="Houston"/>
    <x v="4"/>
    <n v="0.45"/>
    <n v="6500"/>
    <n v="2925"/>
    <n v="877.5"/>
    <n v="0.3"/>
  </r>
  <r>
    <x v="1"/>
    <n v="1197831"/>
    <x v="19"/>
    <x v="1"/>
    <x v="1"/>
    <s v="Houston"/>
    <x v="5"/>
    <n v="0.5"/>
    <n v="9000"/>
    <n v="4500"/>
    <n v="2250"/>
    <n v="0.5"/>
  </r>
  <r>
    <x v="1"/>
    <n v="1197831"/>
    <x v="20"/>
    <x v="1"/>
    <x v="1"/>
    <s v="Houston"/>
    <x v="0"/>
    <n v="0.45"/>
    <n v="8500"/>
    <n v="3825"/>
    <n v="1338.75"/>
    <n v="0.35"/>
  </r>
  <r>
    <x v="1"/>
    <n v="1197831"/>
    <x v="20"/>
    <x v="1"/>
    <x v="1"/>
    <s v="Houston"/>
    <x v="1"/>
    <n v="0.45"/>
    <n v="8500"/>
    <n v="3825"/>
    <n v="1338.75"/>
    <n v="0.35"/>
  </r>
  <r>
    <x v="1"/>
    <n v="1197831"/>
    <x v="20"/>
    <x v="1"/>
    <x v="1"/>
    <s v="Houston"/>
    <x v="2"/>
    <n v="0.5"/>
    <n v="9000"/>
    <n v="4500"/>
    <n v="1575"/>
    <n v="0.35"/>
  </r>
  <r>
    <x v="1"/>
    <n v="1197831"/>
    <x v="20"/>
    <x v="1"/>
    <x v="1"/>
    <s v="Houston"/>
    <x v="3"/>
    <n v="0.5"/>
    <n v="6250"/>
    <n v="3125"/>
    <n v="1406.25"/>
    <n v="0.45"/>
  </r>
  <r>
    <x v="1"/>
    <n v="1197831"/>
    <x v="20"/>
    <x v="1"/>
    <x v="1"/>
    <s v="Houston"/>
    <x v="4"/>
    <n v="0.45"/>
    <n v="6250"/>
    <n v="2812.5"/>
    <n v="843.75"/>
    <n v="0.3"/>
  </r>
  <r>
    <x v="1"/>
    <n v="1197831"/>
    <x v="20"/>
    <x v="1"/>
    <x v="1"/>
    <s v="Houston"/>
    <x v="5"/>
    <n v="0.55000000000000004"/>
    <n v="8500"/>
    <n v="4675"/>
    <n v="2337.5"/>
    <n v="0.5"/>
  </r>
  <r>
    <x v="1"/>
    <n v="1197831"/>
    <x v="21"/>
    <x v="1"/>
    <x v="1"/>
    <s v="Houston"/>
    <x v="0"/>
    <n v="0.45"/>
    <n v="8000"/>
    <n v="3600"/>
    <n v="1260"/>
    <n v="0.35"/>
  </r>
  <r>
    <x v="1"/>
    <n v="1197831"/>
    <x v="21"/>
    <x v="1"/>
    <x v="1"/>
    <s v="Houston"/>
    <x v="1"/>
    <n v="0.45"/>
    <n v="8000"/>
    <n v="3600"/>
    <n v="1260"/>
    <n v="0.35"/>
  </r>
  <r>
    <x v="1"/>
    <n v="1197831"/>
    <x v="21"/>
    <x v="1"/>
    <x v="1"/>
    <s v="Houston"/>
    <x v="2"/>
    <n v="0.5"/>
    <n v="7500"/>
    <n v="3750"/>
    <n v="1312.5"/>
    <n v="0.35"/>
  </r>
  <r>
    <x v="1"/>
    <n v="1197831"/>
    <x v="21"/>
    <x v="1"/>
    <x v="1"/>
    <s v="Houston"/>
    <x v="3"/>
    <n v="0.5"/>
    <n v="6000"/>
    <n v="3000"/>
    <n v="1350"/>
    <n v="0.45"/>
  </r>
  <r>
    <x v="1"/>
    <n v="1197831"/>
    <x v="21"/>
    <x v="1"/>
    <x v="1"/>
    <s v="Houston"/>
    <x v="4"/>
    <n v="0.45"/>
    <n v="5750"/>
    <n v="2587.5"/>
    <n v="776.25"/>
    <n v="0.3"/>
  </r>
  <r>
    <x v="1"/>
    <n v="1197831"/>
    <x v="21"/>
    <x v="1"/>
    <x v="1"/>
    <s v="Houston"/>
    <x v="5"/>
    <n v="0.55000000000000004"/>
    <n v="7500"/>
    <n v="4125"/>
    <n v="2062.5"/>
    <n v="0.5"/>
  </r>
  <r>
    <x v="1"/>
    <n v="1197831"/>
    <x v="22"/>
    <x v="1"/>
    <x v="1"/>
    <s v="Houston"/>
    <x v="0"/>
    <n v="0.45"/>
    <n v="9000"/>
    <n v="4050"/>
    <n v="1417.5"/>
    <n v="0.35"/>
  </r>
  <r>
    <x v="1"/>
    <n v="1197831"/>
    <x v="22"/>
    <x v="1"/>
    <x v="1"/>
    <s v="Houston"/>
    <x v="1"/>
    <n v="0.45"/>
    <n v="9000"/>
    <n v="4050"/>
    <n v="1417.5"/>
    <n v="0.35"/>
  </r>
  <r>
    <x v="1"/>
    <n v="1197831"/>
    <x v="22"/>
    <x v="1"/>
    <x v="1"/>
    <s v="Houston"/>
    <x v="2"/>
    <n v="0.5"/>
    <n v="8250"/>
    <n v="4125"/>
    <n v="1443.75"/>
    <n v="0.35"/>
  </r>
  <r>
    <x v="1"/>
    <n v="1197831"/>
    <x v="22"/>
    <x v="1"/>
    <x v="1"/>
    <s v="Houston"/>
    <x v="3"/>
    <n v="0.5"/>
    <n v="6750"/>
    <n v="3375"/>
    <n v="1518.75"/>
    <n v="0.45"/>
  </r>
  <r>
    <x v="1"/>
    <n v="1197831"/>
    <x v="22"/>
    <x v="1"/>
    <x v="1"/>
    <s v="Houston"/>
    <x v="4"/>
    <n v="0.45"/>
    <n v="6500"/>
    <n v="2925"/>
    <n v="877.5"/>
    <n v="0.3"/>
  </r>
  <r>
    <x v="1"/>
    <n v="1197831"/>
    <x v="22"/>
    <x v="1"/>
    <x v="1"/>
    <s v="Houston"/>
    <x v="5"/>
    <n v="0.55000000000000004"/>
    <n v="8500"/>
    <n v="4675"/>
    <n v="2337.5"/>
    <n v="0.5"/>
  </r>
  <r>
    <x v="1"/>
    <n v="1197831"/>
    <x v="23"/>
    <x v="1"/>
    <x v="1"/>
    <s v="Houston"/>
    <x v="0"/>
    <n v="0.45"/>
    <n v="9500"/>
    <n v="4275"/>
    <n v="1496.25"/>
    <n v="0.35"/>
  </r>
  <r>
    <x v="1"/>
    <n v="1197831"/>
    <x v="23"/>
    <x v="1"/>
    <x v="1"/>
    <s v="Houston"/>
    <x v="1"/>
    <n v="0.45"/>
    <n v="9500"/>
    <n v="4275"/>
    <n v="1496.25"/>
    <n v="0.35"/>
  </r>
  <r>
    <x v="1"/>
    <n v="1197831"/>
    <x v="23"/>
    <x v="1"/>
    <x v="1"/>
    <s v="Houston"/>
    <x v="2"/>
    <n v="0.5"/>
    <n v="8500"/>
    <n v="4250"/>
    <n v="1487.5"/>
    <n v="0.35"/>
  </r>
  <r>
    <x v="1"/>
    <n v="1197831"/>
    <x v="23"/>
    <x v="1"/>
    <x v="1"/>
    <s v="Houston"/>
    <x v="3"/>
    <n v="0.5"/>
    <n v="7000"/>
    <n v="3500"/>
    <n v="1575"/>
    <n v="0.45"/>
  </r>
  <r>
    <x v="1"/>
    <n v="1197831"/>
    <x v="23"/>
    <x v="1"/>
    <x v="1"/>
    <s v="Houston"/>
    <x v="4"/>
    <n v="0.45"/>
    <n v="6500"/>
    <n v="2925"/>
    <n v="877.5"/>
    <n v="0.3"/>
  </r>
  <r>
    <x v="1"/>
    <n v="1197831"/>
    <x v="23"/>
    <x v="1"/>
    <x v="1"/>
    <s v="Houston"/>
    <x v="5"/>
    <n v="0.55000000000000004"/>
    <n v="9000"/>
    <n v="4950"/>
    <n v="2475"/>
    <n v="0.5"/>
  </r>
  <r>
    <x v="2"/>
    <n v="1128299"/>
    <x v="24"/>
    <x v="2"/>
    <x v="2"/>
    <s v="San Francisco"/>
    <x v="0"/>
    <n v="0.39999999999999997"/>
    <n v="7750"/>
    <n v="3099.9999999999995"/>
    <n v="1085"/>
    <n v="0.35000000000000003"/>
  </r>
  <r>
    <x v="2"/>
    <n v="1128299"/>
    <x v="24"/>
    <x v="2"/>
    <x v="2"/>
    <s v="San Francisco"/>
    <x v="1"/>
    <n v="0.5"/>
    <n v="7750"/>
    <n v="3875"/>
    <n v="775"/>
    <n v="0.2"/>
  </r>
  <r>
    <x v="2"/>
    <n v="1128299"/>
    <x v="24"/>
    <x v="2"/>
    <x v="2"/>
    <s v="San Francisco"/>
    <x v="2"/>
    <n v="0.5"/>
    <n v="7750"/>
    <n v="3875"/>
    <n v="1356.2500000000002"/>
    <n v="0.35000000000000003"/>
  </r>
  <r>
    <x v="2"/>
    <n v="1128299"/>
    <x v="24"/>
    <x v="2"/>
    <x v="2"/>
    <s v="San Francisco"/>
    <x v="3"/>
    <n v="0.5"/>
    <n v="6250"/>
    <n v="3125"/>
    <n v="937.5"/>
    <n v="0.3"/>
  </r>
  <r>
    <x v="2"/>
    <n v="1128299"/>
    <x v="24"/>
    <x v="2"/>
    <x v="2"/>
    <s v="San Francisco"/>
    <x v="4"/>
    <n v="0.55000000000000004"/>
    <n v="5750"/>
    <n v="3162.5000000000005"/>
    <n v="1581.2500000000002"/>
    <n v="0.5"/>
  </r>
  <r>
    <x v="2"/>
    <n v="1128299"/>
    <x v="24"/>
    <x v="2"/>
    <x v="2"/>
    <s v="San Francisco"/>
    <x v="5"/>
    <n v="0.5"/>
    <n v="7750"/>
    <n v="3875"/>
    <n v="581.25000000000011"/>
    <n v="0.15000000000000002"/>
  </r>
  <r>
    <x v="2"/>
    <n v="1128299"/>
    <x v="25"/>
    <x v="2"/>
    <x v="2"/>
    <s v="San Francisco"/>
    <x v="0"/>
    <n v="0.39999999999999997"/>
    <n v="8250"/>
    <n v="3299.9999999999995"/>
    <n v="1155"/>
    <n v="0.35000000000000003"/>
  </r>
  <r>
    <x v="2"/>
    <n v="1128299"/>
    <x v="25"/>
    <x v="2"/>
    <x v="2"/>
    <s v="San Francisco"/>
    <x v="1"/>
    <n v="0.5"/>
    <n v="7250"/>
    <n v="3625"/>
    <n v="725"/>
    <n v="0.2"/>
  </r>
  <r>
    <x v="2"/>
    <n v="1128299"/>
    <x v="25"/>
    <x v="2"/>
    <x v="2"/>
    <s v="San Francisco"/>
    <x v="2"/>
    <n v="0.5"/>
    <n v="7250"/>
    <n v="3625"/>
    <n v="1268.7500000000002"/>
    <n v="0.35000000000000003"/>
  </r>
  <r>
    <x v="2"/>
    <n v="1128299"/>
    <x v="25"/>
    <x v="2"/>
    <x v="2"/>
    <s v="San Francisco"/>
    <x v="3"/>
    <n v="0.5"/>
    <n v="5750"/>
    <n v="2875"/>
    <n v="862.5"/>
    <n v="0.3"/>
  </r>
  <r>
    <x v="2"/>
    <n v="1128299"/>
    <x v="25"/>
    <x v="2"/>
    <x v="2"/>
    <s v="San Francisco"/>
    <x v="4"/>
    <n v="0.55000000000000004"/>
    <n v="5000"/>
    <n v="2750"/>
    <n v="1375"/>
    <n v="0.5"/>
  </r>
  <r>
    <x v="2"/>
    <n v="1128299"/>
    <x v="25"/>
    <x v="2"/>
    <x v="2"/>
    <s v="San Francisco"/>
    <x v="5"/>
    <n v="0.5"/>
    <n v="7000"/>
    <n v="3500"/>
    <n v="525.00000000000011"/>
    <n v="0.15000000000000002"/>
  </r>
  <r>
    <x v="2"/>
    <n v="1128299"/>
    <x v="26"/>
    <x v="2"/>
    <x v="2"/>
    <s v="San Francisco"/>
    <x v="0"/>
    <n v="0.5"/>
    <n v="8500"/>
    <n v="4250"/>
    <n v="1487.5000000000002"/>
    <n v="0.35000000000000003"/>
  </r>
  <r>
    <x v="2"/>
    <n v="1128299"/>
    <x v="26"/>
    <x v="2"/>
    <x v="2"/>
    <s v="San Francisco"/>
    <x v="1"/>
    <n v="0.6"/>
    <n v="7000"/>
    <n v="4200"/>
    <n v="840"/>
    <n v="0.2"/>
  </r>
  <r>
    <x v="2"/>
    <n v="1128299"/>
    <x v="26"/>
    <x v="2"/>
    <x v="2"/>
    <s v="San Francisco"/>
    <x v="2"/>
    <n v="0.6"/>
    <n v="7000"/>
    <n v="4200"/>
    <n v="1470.0000000000002"/>
    <n v="0.35000000000000003"/>
  </r>
  <r>
    <x v="2"/>
    <n v="1128299"/>
    <x v="26"/>
    <x v="2"/>
    <x v="2"/>
    <s v="San Francisco"/>
    <x v="3"/>
    <n v="0.6"/>
    <n v="6000"/>
    <n v="3600"/>
    <n v="1080"/>
    <n v="0.3"/>
  </r>
  <r>
    <x v="2"/>
    <n v="1128299"/>
    <x v="26"/>
    <x v="2"/>
    <x v="2"/>
    <s v="San Francisco"/>
    <x v="4"/>
    <n v="0.65"/>
    <n v="5000"/>
    <n v="3250"/>
    <n v="1625"/>
    <n v="0.5"/>
  </r>
  <r>
    <x v="2"/>
    <n v="1128299"/>
    <x v="26"/>
    <x v="2"/>
    <x v="2"/>
    <s v="San Francisco"/>
    <x v="5"/>
    <n v="0.6"/>
    <n v="7000"/>
    <n v="4200"/>
    <n v="630.00000000000011"/>
    <n v="0.15000000000000002"/>
  </r>
  <r>
    <x v="2"/>
    <n v="1128299"/>
    <x v="27"/>
    <x v="2"/>
    <x v="2"/>
    <s v="San Francisco"/>
    <x v="0"/>
    <n v="0.6"/>
    <n v="8750"/>
    <n v="5250"/>
    <n v="1837.5000000000002"/>
    <n v="0.35000000000000003"/>
  </r>
  <r>
    <x v="2"/>
    <n v="1128299"/>
    <x v="27"/>
    <x v="2"/>
    <x v="2"/>
    <s v="San Francisco"/>
    <x v="1"/>
    <n v="0.65"/>
    <n v="6750"/>
    <n v="4387.5"/>
    <n v="877.5"/>
    <n v="0.2"/>
  </r>
  <r>
    <x v="2"/>
    <n v="1128299"/>
    <x v="27"/>
    <x v="2"/>
    <x v="2"/>
    <s v="San Francisco"/>
    <x v="2"/>
    <n v="0.65"/>
    <n v="7250"/>
    <n v="4712.5"/>
    <n v="1649.3750000000002"/>
    <n v="0.35000000000000003"/>
  </r>
  <r>
    <x v="2"/>
    <n v="1128299"/>
    <x v="27"/>
    <x v="2"/>
    <x v="2"/>
    <s v="San Francisco"/>
    <x v="3"/>
    <n v="0.6"/>
    <n v="6250"/>
    <n v="3750"/>
    <n v="1125"/>
    <n v="0.3"/>
  </r>
  <r>
    <x v="2"/>
    <n v="1128299"/>
    <x v="27"/>
    <x v="2"/>
    <x v="2"/>
    <s v="San Francisco"/>
    <x v="4"/>
    <n v="0.65"/>
    <n v="5250"/>
    <n v="3412.5"/>
    <n v="1706.25"/>
    <n v="0.5"/>
  </r>
  <r>
    <x v="2"/>
    <n v="1128299"/>
    <x v="27"/>
    <x v="2"/>
    <x v="2"/>
    <s v="San Francisco"/>
    <x v="5"/>
    <n v="0.8"/>
    <n v="7000"/>
    <n v="5600"/>
    <n v="840.00000000000011"/>
    <n v="0.15000000000000002"/>
  </r>
  <r>
    <x v="2"/>
    <n v="1128299"/>
    <x v="28"/>
    <x v="2"/>
    <x v="2"/>
    <s v="San Francisco"/>
    <x v="0"/>
    <n v="0.6"/>
    <n v="9000"/>
    <n v="5400"/>
    <n v="2160"/>
    <n v="0.4"/>
  </r>
  <r>
    <x v="2"/>
    <n v="1128299"/>
    <x v="28"/>
    <x v="2"/>
    <x v="2"/>
    <s v="San Francisco"/>
    <x v="1"/>
    <n v="0.65"/>
    <n v="7500"/>
    <n v="4875"/>
    <n v="1218.75"/>
    <n v="0.25"/>
  </r>
  <r>
    <x v="2"/>
    <n v="1128299"/>
    <x v="28"/>
    <x v="2"/>
    <x v="2"/>
    <s v="San Francisco"/>
    <x v="2"/>
    <n v="0.65"/>
    <n v="7500"/>
    <n v="4875"/>
    <n v="1950"/>
    <n v="0.4"/>
  </r>
  <r>
    <x v="2"/>
    <n v="1128299"/>
    <x v="28"/>
    <x v="2"/>
    <x v="2"/>
    <s v="San Francisco"/>
    <x v="3"/>
    <n v="0.6"/>
    <n v="6500"/>
    <n v="3900"/>
    <n v="1365"/>
    <n v="0.35"/>
  </r>
  <r>
    <x v="2"/>
    <n v="1128299"/>
    <x v="28"/>
    <x v="2"/>
    <x v="2"/>
    <s v="San Francisco"/>
    <x v="4"/>
    <n v="0.65"/>
    <n v="5500"/>
    <n v="3575"/>
    <n v="1966.2500000000002"/>
    <n v="0.55000000000000004"/>
  </r>
  <r>
    <x v="2"/>
    <n v="1128299"/>
    <x v="28"/>
    <x v="2"/>
    <x v="2"/>
    <s v="San Francisco"/>
    <x v="5"/>
    <n v="0.8"/>
    <n v="7250"/>
    <n v="5800"/>
    <n v="1160"/>
    <n v="0.2"/>
  </r>
  <r>
    <x v="2"/>
    <n v="1128299"/>
    <x v="29"/>
    <x v="2"/>
    <x v="2"/>
    <s v="San Francisco"/>
    <x v="0"/>
    <n v="0.6"/>
    <n v="9750"/>
    <n v="5850"/>
    <n v="2340"/>
    <n v="0.4"/>
  </r>
  <r>
    <x v="2"/>
    <n v="1128299"/>
    <x v="29"/>
    <x v="2"/>
    <x v="2"/>
    <s v="San Francisco"/>
    <x v="1"/>
    <n v="0.65"/>
    <n v="8250"/>
    <n v="5362.5"/>
    <n v="1340.625"/>
    <n v="0.25"/>
  </r>
  <r>
    <x v="2"/>
    <n v="1128299"/>
    <x v="29"/>
    <x v="2"/>
    <x v="2"/>
    <s v="San Francisco"/>
    <x v="2"/>
    <n v="0.65"/>
    <n v="8250"/>
    <n v="5362.5"/>
    <n v="2145"/>
    <n v="0.4"/>
  </r>
  <r>
    <x v="2"/>
    <n v="1128299"/>
    <x v="29"/>
    <x v="2"/>
    <x v="2"/>
    <s v="San Francisco"/>
    <x v="3"/>
    <n v="0.6"/>
    <n v="7000"/>
    <n v="4200"/>
    <n v="1470"/>
    <n v="0.35"/>
  </r>
  <r>
    <x v="2"/>
    <n v="1128299"/>
    <x v="29"/>
    <x v="2"/>
    <x v="2"/>
    <s v="San Francisco"/>
    <x v="4"/>
    <n v="0.65"/>
    <n v="5750"/>
    <n v="3737.5"/>
    <n v="2055.625"/>
    <n v="0.55000000000000004"/>
  </r>
  <r>
    <x v="2"/>
    <n v="1128299"/>
    <x v="29"/>
    <x v="2"/>
    <x v="2"/>
    <s v="San Francisco"/>
    <x v="5"/>
    <n v="0.8"/>
    <n v="8750"/>
    <n v="7000"/>
    <n v="1400"/>
    <n v="0.2"/>
  </r>
  <r>
    <x v="2"/>
    <n v="1128299"/>
    <x v="30"/>
    <x v="2"/>
    <x v="2"/>
    <s v="San Francisco"/>
    <x v="0"/>
    <n v="0.6"/>
    <n v="10250"/>
    <n v="6150"/>
    <n v="2152.5"/>
    <n v="0.35000000000000003"/>
  </r>
  <r>
    <x v="2"/>
    <n v="1128299"/>
    <x v="30"/>
    <x v="2"/>
    <x v="2"/>
    <s v="San Francisco"/>
    <x v="1"/>
    <n v="0.65"/>
    <n v="8750"/>
    <n v="5687.5"/>
    <n v="1137.5"/>
    <n v="0.2"/>
  </r>
  <r>
    <x v="2"/>
    <n v="1128299"/>
    <x v="30"/>
    <x v="2"/>
    <x v="2"/>
    <s v="San Francisco"/>
    <x v="2"/>
    <n v="0.65"/>
    <n v="8250"/>
    <n v="5362.5"/>
    <n v="1876.8750000000002"/>
    <n v="0.35000000000000003"/>
  </r>
  <r>
    <x v="2"/>
    <n v="1128299"/>
    <x v="30"/>
    <x v="2"/>
    <x v="2"/>
    <s v="San Francisco"/>
    <x v="3"/>
    <n v="0.6"/>
    <n v="7250"/>
    <n v="4350"/>
    <n v="1305"/>
    <n v="0.3"/>
  </r>
  <r>
    <x v="2"/>
    <n v="1128299"/>
    <x v="30"/>
    <x v="2"/>
    <x v="2"/>
    <s v="San Francisco"/>
    <x v="4"/>
    <n v="0.65"/>
    <n v="7750"/>
    <n v="5037.5"/>
    <n v="2518.75"/>
    <n v="0.5"/>
  </r>
  <r>
    <x v="2"/>
    <n v="1128299"/>
    <x v="30"/>
    <x v="2"/>
    <x v="2"/>
    <s v="San Francisco"/>
    <x v="5"/>
    <n v="0.8"/>
    <n v="7750"/>
    <n v="6200"/>
    <n v="930.00000000000011"/>
    <n v="0.15000000000000002"/>
  </r>
  <r>
    <x v="2"/>
    <n v="1128299"/>
    <x v="31"/>
    <x v="2"/>
    <x v="2"/>
    <s v="San Francisco"/>
    <x v="0"/>
    <n v="0.65"/>
    <n v="9750"/>
    <n v="6337.5"/>
    <n v="2218.125"/>
    <n v="0.35000000000000003"/>
  </r>
  <r>
    <x v="2"/>
    <n v="1128299"/>
    <x v="31"/>
    <x v="2"/>
    <x v="2"/>
    <s v="San Francisco"/>
    <x v="1"/>
    <n v="0.70000000000000007"/>
    <n v="9250"/>
    <n v="6475.0000000000009"/>
    <n v="1295.0000000000002"/>
    <n v="0.2"/>
  </r>
  <r>
    <x v="2"/>
    <n v="1128299"/>
    <x v="31"/>
    <x v="2"/>
    <x v="2"/>
    <s v="San Francisco"/>
    <x v="2"/>
    <n v="0.65"/>
    <n v="8000"/>
    <n v="5200"/>
    <n v="1820.0000000000002"/>
    <n v="0.35000000000000003"/>
  </r>
  <r>
    <x v="2"/>
    <n v="1128299"/>
    <x v="31"/>
    <x v="2"/>
    <x v="2"/>
    <s v="San Francisco"/>
    <x v="3"/>
    <n v="0.65"/>
    <n v="7500"/>
    <n v="4875"/>
    <n v="1462.5"/>
    <n v="0.3"/>
  </r>
  <r>
    <x v="2"/>
    <n v="1128299"/>
    <x v="31"/>
    <x v="2"/>
    <x v="2"/>
    <s v="San Francisco"/>
    <x v="4"/>
    <n v="0.75"/>
    <n v="7500"/>
    <n v="5625"/>
    <n v="2812.5"/>
    <n v="0.5"/>
  </r>
  <r>
    <x v="2"/>
    <n v="1128299"/>
    <x v="31"/>
    <x v="2"/>
    <x v="2"/>
    <s v="San Francisco"/>
    <x v="5"/>
    <n v="0.8"/>
    <n v="7250"/>
    <n v="5800"/>
    <n v="870.00000000000011"/>
    <n v="0.15000000000000002"/>
  </r>
  <r>
    <x v="2"/>
    <n v="1128299"/>
    <x v="32"/>
    <x v="2"/>
    <x v="2"/>
    <s v="San Francisco"/>
    <x v="0"/>
    <n v="0.55000000000000004"/>
    <n v="9250"/>
    <n v="5087.5"/>
    <n v="1526.2500000000002"/>
    <n v="0.30000000000000004"/>
  </r>
  <r>
    <x v="2"/>
    <n v="1128299"/>
    <x v="32"/>
    <x v="2"/>
    <x v="2"/>
    <s v="San Francisco"/>
    <x v="1"/>
    <n v="0.60000000000000009"/>
    <n v="9250"/>
    <n v="5550.0000000000009"/>
    <n v="832.50000000000011"/>
    <n v="0.15"/>
  </r>
  <r>
    <x v="2"/>
    <n v="1128299"/>
    <x v="32"/>
    <x v="2"/>
    <x v="2"/>
    <s v="San Francisco"/>
    <x v="2"/>
    <n v="0.55000000000000004"/>
    <n v="7750"/>
    <n v="4262.5"/>
    <n v="1278.7500000000002"/>
    <n v="0.30000000000000004"/>
  </r>
  <r>
    <x v="2"/>
    <n v="1128299"/>
    <x v="32"/>
    <x v="2"/>
    <x v="2"/>
    <s v="San Francisco"/>
    <x v="3"/>
    <n v="0.55000000000000004"/>
    <n v="7250"/>
    <n v="3987.5000000000005"/>
    <n v="996.875"/>
    <n v="0.24999999999999997"/>
  </r>
  <r>
    <x v="2"/>
    <n v="1128299"/>
    <x v="32"/>
    <x v="2"/>
    <x v="2"/>
    <s v="San Francisco"/>
    <x v="4"/>
    <n v="0.65"/>
    <n v="7250"/>
    <n v="4712.5"/>
    <n v="2120.6250000000005"/>
    <n v="0.45000000000000007"/>
  </r>
  <r>
    <x v="2"/>
    <n v="1128299"/>
    <x v="32"/>
    <x v="2"/>
    <x v="2"/>
    <s v="San Francisco"/>
    <x v="5"/>
    <n v="0.70000000000000007"/>
    <n v="7750"/>
    <n v="5425.0000000000009"/>
    <n v="542.50000000000011"/>
    <n v="0.1"/>
  </r>
  <r>
    <x v="2"/>
    <n v="1128299"/>
    <x v="33"/>
    <x v="2"/>
    <x v="2"/>
    <s v="San Francisco"/>
    <x v="0"/>
    <n v="0.55000000000000004"/>
    <n v="8750"/>
    <n v="4812.5"/>
    <n v="1443.7500000000002"/>
    <n v="0.30000000000000004"/>
  </r>
  <r>
    <x v="2"/>
    <n v="1128299"/>
    <x v="33"/>
    <x v="2"/>
    <x v="2"/>
    <s v="San Francisco"/>
    <x v="1"/>
    <n v="0.60000000000000009"/>
    <n v="8750"/>
    <n v="5250.0000000000009"/>
    <n v="787.50000000000011"/>
    <n v="0.15"/>
  </r>
  <r>
    <x v="2"/>
    <n v="1128299"/>
    <x v="33"/>
    <x v="2"/>
    <x v="2"/>
    <s v="San Francisco"/>
    <x v="2"/>
    <n v="0.55000000000000004"/>
    <n v="7000"/>
    <n v="3850.0000000000005"/>
    <n v="1155.0000000000002"/>
    <n v="0.30000000000000004"/>
  </r>
  <r>
    <x v="2"/>
    <n v="1128299"/>
    <x v="33"/>
    <x v="2"/>
    <x v="2"/>
    <s v="San Francisco"/>
    <x v="3"/>
    <n v="0.55000000000000004"/>
    <n v="6750"/>
    <n v="3712.5000000000005"/>
    <n v="928.125"/>
    <n v="0.24999999999999997"/>
  </r>
  <r>
    <x v="2"/>
    <n v="1128299"/>
    <x v="33"/>
    <x v="2"/>
    <x v="2"/>
    <s v="San Francisco"/>
    <x v="4"/>
    <n v="0.65"/>
    <n v="6500"/>
    <n v="4225"/>
    <n v="1901.2500000000002"/>
    <n v="0.45000000000000007"/>
  </r>
  <r>
    <x v="2"/>
    <n v="1128299"/>
    <x v="33"/>
    <x v="2"/>
    <x v="2"/>
    <s v="San Francisco"/>
    <x v="5"/>
    <n v="0.70000000000000007"/>
    <n v="7000"/>
    <n v="4900.0000000000009"/>
    <n v="490.00000000000011"/>
    <n v="0.1"/>
  </r>
  <r>
    <x v="2"/>
    <n v="1128299"/>
    <x v="34"/>
    <x v="2"/>
    <x v="2"/>
    <s v="San Francisco"/>
    <x v="0"/>
    <n v="0.55000000000000004"/>
    <n v="8750"/>
    <n v="4812.5"/>
    <n v="1443.7500000000002"/>
    <n v="0.30000000000000004"/>
  </r>
  <r>
    <x v="2"/>
    <n v="1128299"/>
    <x v="34"/>
    <x v="2"/>
    <x v="2"/>
    <s v="San Francisco"/>
    <x v="1"/>
    <n v="0.60000000000000009"/>
    <n v="8750"/>
    <n v="5250.0000000000009"/>
    <n v="787.50000000000011"/>
    <n v="0.15"/>
  </r>
  <r>
    <x v="2"/>
    <n v="1128299"/>
    <x v="34"/>
    <x v="2"/>
    <x v="2"/>
    <s v="San Francisco"/>
    <x v="2"/>
    <n v="0.55000000000000004"/>
    <n v="7250"/>
    <n v="3987.5000000000005"/>
    <n v="1196.2500000000002"/>
    <n v="0.30000000000000004"/>
  </r>
  <r>
    <x v="2"/>
    <n v="1128299"/>
    <x v="34"/>
    <x v="2"/>
    <x v="2"/>
    <s v="San Francisco"/>
    <x v="3"/>
    <n v="0.55000000000000004"/>
    <n v="7000"/>
    <n v="3850.0000000000005"/>
    <n v="962.5"/>
    <n v="0.24999999999999997"/>
  </r>
  <r>
    <x v="2"/>
    <n v="1128299"/>
    <x v="34"/>
    <x v="2"/>
    <x v="2"/>
    <s v="San Francisco"/>
    <x v="4"/>
    <n v="0.65"/>
    <n v="6500"/>
    <n v="4225"/>
    <n v="1901.2500000000002"/>
    <n v="0.45000000000000007"/>
  </r>
  <r>
    <x v="2"/>
    <n v="1128299"/>
    <x v="34"/>
    <x v="2"/>
    <x v="2"/>
    <s v="San Francisco"/>
    <x v="5"/>
    <n v="0.70000000000000007"/>
    <n v="7750"/>
    <n v="5425.0000000000009"/>
    <n v="542.50000000000011"/>
    <n v="0.1"/>
  </r>
  <r>
    <x v="2"/>
    <n v="1128299"/>
    <x v="35"/>
    <x v="2"/>
    <x v="2"/>
    <s v="San Francisco"/>
    <x v="0"/>
    <n v="0.55000000000000004"/>
    <n v="9750"/>
    <n v="5362.5"/>
    <n v="1608.7500000000002"/>
    <n v="0.30000000000000004"/>
  </r>
  <r>
    <x v="2"/>
    <n v="1128299"/>
    <x v="35"/>
    <x v="2"/>
    <x v="2"/>
    <s v="San Francisco"/>
    <x v="1"/>
    <n v="0.60000000000000009"/>
    <n v="9750"/>
    <n v="5850.0000000000009"/>
    <n v="877.50000000000011"/>
    <n v="0.15"/>
  </r>
  <r>
    <x v="2"/>
    <n v="1128299"/>
    <x v="35"/>
    <x v="2"/>
    <x v="2"/>
    <s v="San Francisco"/>
    <x v="2"/>
    <n v="0.55000000000000004"/>
    <n v="7750"/>
    <n v="4262.5"/>
    <n v="1278.7500000000002"/>
    <n v="0.30000000000000004"/>
  </r>
  <r>
    <x v="2"/>
    <n v="1128299"/>
    <x v="35"/>
    <x v="2"/>
    <x v="2"/>
    <s v="San Francisco"/>
    <x v="3"/>
    <n v="0.55000000000000004"/>
    <n v="7750"/>
    <n v="4262.5"/>
    <n v="1065.6249999999998"/>
    <n v="0.24999999999999997"/>
  </r>
  <r>
    <x v="2"/>
    <n v="1128299"/>
    <x v="35"/>
    <x v="2"/>
    <x v="2"/>
    <s v="San Francisco"/>
    <x v="4"/>
    <n v="0.65"/>
    <n v="7000"/>
    <n v="4550"/>
    <n v="2047.5000000000002"/>
    <n v="0.45000000000000007"/>
  </r>
  <r>
    <x v="2"/>
    <n v="1128299"/>
    <x v="35"/>
    <x v="2"/>
    <x v="2"/>
    <s v="San Francisco"/>
    <x v="5"/>
    <n v="0.70000000000000007"/>
    <n v="8000"/>
    <n v="5600.0000000000009"/>
    <n v="560.00000000000011"/>
    <n v="0.1"/>
  </r>
  <r>
    <x v="3"/>
    <n v="1189833"/>
    <x v="36"/>
    <x v="2"/>
    <x v="2"/>
    <s v="Los Angeles"/>
    <x v="0"/>
    <n v="0.35"/>
    <n v="7000"/>
    <n v="2450"/>
    <n v="980"/>
    <n v="0.4"/>
  </r>
  <r>
    <x v="3"/>
    <n v="1189833"/>
    <x v="36"/>
    <x v="2"/>
    <x v="2"/>
    <s v="Los Angeles"/>
    <x v="1"/>
    <n v="0.45"/>
    <n v="7000"/>
    <n v="3150"/>
    <n v="787.5"/>
    <n v="0.25"/>
  </r>
  <r>
    <x v="3"/>
    <n v="1189833"/>
    <x v="36"/>
    <x v="2"/>
    <x v="2"/>
    <s v="Los Angeles"/>
    <x v="2"/>
    <n v="0.45"/>
    <n v="7000"/>
    <n v="3150"/>
    <n v="1260"/>
    <n v="0.4"/>
  </r>
  <r>
    <x v="3"/>
    <n v="1189833"/>
    <x v="36"/>
    <x v="2"/>
    <x v="2"/>
    <s v="Los Angeles"/>
    <x v="3"/>
    <n v="0.45"/>
    <n v="5500"/>
    <n v="2475"/>
    <n v="866.25"/>
    <n v="0.35"/>
  </r>
  <r>
    <x v="3"/>
    <n v="1189833"/>
    <x v="36"/>
    <x v="2"/>
    <x v="2"/>
    <s v="Los Angeles"/>
    <x v="4"/>
    <n v="0.5"/>
    <n v="5000"/>
    <n v="2500"/>
    <n v="1375"/>
    <n v="0.55000000000000004"/>
  </r>
  <r>
    <x v="3"/>
    <n v="1189833"/>
    <x v="36"/>
    <x v="2"/>
    <x v="2"/>
    <s v="Los Angeles"/>
    <x v="5"/>
    <n v="0.45"/>
    <n v="7000"/>
    <n v="3150"/>
    <n v="630"/>
    <n v="0.2"/>
  </r>
  <r>
    <x v="3"/>
    <n v="1189833"/>
    <x v="37"/>
    <x v="2"/>
    <x v="2"/>
    <s v="Los Angeles"/>
    <x v="0"/>
    <n v="0.35"/>
    <n v="7500"/>
    <n v="2625"/>
    <n v="1050"/>
    <n v="0.4"/>
  </r>
  <r>
    <x v="3"/>
    <n v="1189833"/>
    <x v="37"/>
    <x v="2"/>
    <x v="2"/>
    <s v="Los Angeles"/>
    <x v="1"/>
    <n v="0.45"/>
    <n v="6500"/>
    <n v="2925"/>
    <n v="731.25"/>
    <n v="0.25"/>
  </r>
  <r>
    <x v="3"/>
    <n v="1189833"/>
    <x v="37"/>
    <x v="2"/>
    <x v="2"/>
    <s v="Los Angeles"/>
    <x v="2"/>
    <n v="0.45"/>
    <n v="6750"/>
    <n v="3037.5"/>
    <n v="1215"/>
    <n v="0.4"/>
  </r>
  <r>
    <x v="3"/>
    <n v="1189833"/>
    <x v="37"/>
    <x v="2"/>
    <x v="2"/>
    <s v="Los Angeles"/>
    <x v="3"/>
    <n v="0.45"/>
    <n v="5250"/>
    <n v="2362.5"/>
    <n v="826.875"/>
    <n v="0.35"/>
  </r>
  <r>
    <x v="3"/>
    <n v="1189833"/>
    <x v="37"/>
    <x v="2"/>
    <x v="2"/>
    <s v="Los Angeles"/>
    <x v="4"/>
    <n v="0.5"/>
    <n v="4500"/>
    <n v="2250"/>
    <n v="1237.5"/>
    <n v="0.55000000000000004"/>
  </r>
  <r>
    <x v="3"/>
    <n v="1189833"/>
    <x v="37"/>
    <x v="2"/>
    <x v="2"/>
    <s v="Los Angeles"/>
    <x v="5"/>
    <n v="0.45"/>
    <n v="6500"/>
    <n v="2925"/>
    <n v="585"/>
    <n v="0.2"/>
  </r>
  <r>
    <x v="3"/>
    <n v="1189833"/>
    <x v="38"/>
    <x v="2"/>
    <x v="2"/>
    <s v="Los Angeles"/>
    <x v="0"/>
    <n v="0.35"/>
    <n v="8000"/>
    <n v="2800"/>
    <n v="1120"/>
    <n v="0.4"/>
  </r>
  <r>
    <x v="3"/>
    <n v="1189833"/>
    <x v="38"/>
    <x v="2"/>
    <x v="2"/>
    <s v="Los Angeles"/>
    <x v="1"/>
    <n v="0.45"/>
    <n v="6500"/>
    <n v="2925"/>
    <n v="731.25"/>
    <n v="0.25"/>
  </r>
  <r>
    <x v="3"/>
    <n v="1189833"/>
    <x v="38"/>
    <x v="2"/>
    <x v="2"/>
    <s v="Los Angeles"/>
    <x v="2"/>
    <n v="0.45"/>
    <n v="6500"/>
    <n v="2925"/>
    <n v="1170"/>
    <n v="0.4"/>
  </r>
  <r>
    <x v="3"/>
    <n v="1189833"/>
    <x v="38"/>
    <x v="2"/>
    <x v="2"/>
    <s v="Los Angeles"/>
    <x v="3"/>
    <n v="0.45"/>
    <n v="5500"/>
    <n v="2475"/>
    <n v="866.25"/>
    <n v="0.35"/>
  </r>
  <r>
    <x v="3"/>
    <n v="1189833"/>
    <x v="38"/>
    <x v="2"/>
    <x v="2"/>
    <s v="Los Angeles"/>
    <x v="4"/>
    <n v="0.5"/>
    <n v="4250"/>
    <n v="2125"/>
    <n v="1168.75"/>
    <n v="0.55000000000000004"/>
  </r>
  <r>
    <x v="3"/>
    <n v="1189833"/>
    <x v="38"/>
    <x v="2"/>
    <x v="2"/>
    <s v="Los Angeles"/>
    <x v="5"/>
    <n v="0.45"/>
    <n v="6250"/>
    <n v="2812.5"/>
    <n v="562.5"/>
    <n v="0.2"/>
  </r>
  <r>
    <x v="3"/>
    <n v="1189833"/>
    <x v="39"/>
    <x v="2"/>
    <x v="2"/>
    <s v="Los Angeles"/>
    <x v="0"/>
    <n v="0.45"/>
    <n v="8000"/>
    <n v="3600"/>
    <n v="1440"/>
    <n v="0.4"/>
  </r>
  <r>
    <x v="3"/>
    <n v="1189833"/>
    <x v="39"/>
    <x v="2"/>
    <x v="2"/>
    <s v="Los Angeles"/>
    <x v="1"/>
    <n v="0.5"/>
    <n v="6000"/>
    <n v="3000"/>
    <n v="750"/>
    <n v="0.25"/>
  </r>
  <r>
    <x v="3"/>
    <n v="1189833"/>
    <x v="39"/>
    <x v="2"/>
    <x v="2"/>
    <s v="Los Angeles"/>
    <x v="2"/>
    <n v="0.5"/>
    <n v="6250"/>
    <n v="3125"/>
    <n v="1250"/>
    <n v="0.4"/>
  </r>
  <r>
    <x v="3"/>
    <n v="1189833"/>
    <x v="39"/>
    <x v="2"/>
    <x v="2"/>
    <s v="Los Angeles"/>
    <x v="3"/>
    <n v="0.45"/>
    <n v="5250"/>
    <n v="2362.5"/>
    <n v="826.875"/>
    <n v="0.35"/>
  </r>
  <r>
    <x v="3"/>
    <n v="1189833"/>
    <x v="39"/>
    <x v="2"/>
    <x v="2"/>
    <s v="Los Angeles"/>
    <x v="4"/>
    <n v="0.5"/>
    <n v="4250"/>
    <n v="2125"/>
    <n v="1168.75"/>
    <n v="0.55000000000000004"/>
  </r>
  <r>
    <x v="3"/>
    <n v="1189833"/>
    <x v="39"/>
    <x v="2"/>
    <x v="2"/>
    <s v="Los Angeles"/>
    <x v="5"/>
    <n v="0.65"/>
    <n v="6000"/>
    <n v="3900"/>
    <n v="780"/>
    <n v="0.2"/>
  </r>
  <r>
    <x v="3"/>
    <n v="1189833"/>
    <x v="40"/>
    <x v="2"/>
    <x v="2"/>
    <s v="Los Angeles"/>
    <x v="0"/>
    <n v="0.45"/>
    <n v="8000"/>
    <n v="3600"/>
    <n v="1440"/>
    <n v="0.4"/>
  </r>
  <r>
    <x v="3"/>
    <n v="1189833"/>
    <x v="40"/>
    <x v="2"/>
    <x v="2"/>
    <s v="Los Angeles"/>
    <x v="1"/>
    <n v="0.5"/>
    <n v="6500"/>
    <n v="3250"/>
    <n v="812.5"/>
    <n v="0.25"/>
  </r>
  <r>
    <x v="3"/>
    <n v="1189833"/>
    <x v="40"/>
    <x v="2"/>
    <x v="2"/>
    <s v="Los Angeles"/>
    <x v="2"/>
    <n v="0.5"/>
    <n v="6500"/>
    <n v="3250"/>
    <n v="1300"/>
    <n v="0.4"/>
  </r>
  <r>
    <x v="3"/>
    <n v="1189833"/>
    <x v="40"/>
    <x v="2"/>
    <x v="2"/>
    <s v="Los Angeles"/>
    <x v="3"/>
    <n v="0.45"/>
    <n v="5500"/>
    <n v="2475"/>
    <n v="866.25"/>
    <n v="0.35"/>
  </r>
  <r>
    <x v="3"/>
    <n v="1189833"/>
    <x v="40"/>
    <x v="2"/>
    <x v="2"/>
    <s v="Los Angeles"/>
    <x v="4"/>
    <n v="0.5"/>
    <n v="4500"/>
    <n v="2250"/>
    <n v="1237.5"/>
    <n v="0.55000000000000004"/>
  </r>
  <r>
    <x v="3"/>
    <n v="1189833"/>
    <x v="40"/>
    <x v="2"/>
    <x v="2"/>
    <s v="Los Angeles"/>
    <x v="5"/>
    <n v="0.65"/>
    <n v="6250"/>
    <n v="4062.5"/>
    <n v="812.5"/>
    <n v="0.2"/>
  </r>
  <r>
    <x v="3"/>
    <n v="1189833"/>
    <x v="41"/>
    <x v="2"/>
    <x v="2"/>
    <s v="Los Angeles"/>
    <x v="0"/>
    <n v="0.45"/>
    <n v="9000"/>
    <n v="4050"/>
    <n v="1620"/>
    <n v="0.4"/>
  </r>
  <r>
    <x v="3"/>
    <n v="1189833"/>
    <x v="41"/>
    <x v="2"/>
    <x v="2"/>
    <s v="Los Angeles"/>
    <x v="1"/>
    <n v="0.5"/>
    <n v="7500"/>
    <n v="3750"/>
    <n v="937.5"/>
    <n v="0.25"/>
  </r>
  <r>
    <x v="3"/>
    <n v="1189833"/>
    <x v="41"/>
    <x v="2"/>
    <x v="2"/>
    <s v="Los Angeles"/>
    <x v="2"/>
    <n v="0.5"/>
    <n v="7500"/>
    <n v="3750"/>
    <n v="1500"/>
    <n v="0.4"/>
  </r>
  <r>
    <x v="3"/>
    <n v="1189833"/>
    <x v="41"/>
    <x v="2"/>
    <x v="2"/>
    <s v="Los Angeles"/>
    <x v="3"/>
    <n v="0.45"/>
    <n v="6250"/>
    <n v="2812.5"/>
    <n v="984.37499999999989"/>
    <n v="0.35"/>
  </r>
  <r>
    <x v="3"/>
    <n v="1189833"/>
    <x v="41"/>
    <x v="2"/>
    <x v="2"/>
    <s v="Los Angeles"/>
    <x v="4"/>
    <n v="0.5"/>
    <n v="5000"/>
    <n v="2500"/>
    <n v="1375"/>
    <n v="0.55000000000000004"/>
  </r>
  <r>
    <x v="3"/>
    <n v="1189833"/>
    <x v="41"/>
    <x v="2"/>
    <x v="2"/>
    <s v="Los Angeles"/>
    <x v="5"/>
    <n v="0.65"/>
    <n v="8000"/>
    <n v="5200"/>
    <n v="1040"/>
    <n v="0.2"/>
  </r>
  <r>
    <x v="3"/>
    <n v="1189833"/>
    <x v="42"/>
    <x v="2"/>
    <x v="2"/>
    <s v="Los Angeles"/>
    <x v="0"/>
    <n v="0.45"/>
    <n v="9500"/>
    <n v="4275"/>
    <n v="1710"/>
    <n v="0.4"/>
  </r>
  <r>
    <x v="3"/>
    <n v="1189833"/>
    <x v="42"/>
    <x v="2"/>
    <x v="2"/>
    <s v="Los Angeles"/>
    <x v="1"/>
    <n v="0.5"/>
    <n v="8000"/>
    <n v="4000"/>
    <n v="1000"/>
    <n v="0.25"/>
  </r>
  <r>
    <x v="3"/>
    <n v="1189833"/>
    <x v="42"/>
    <x v="2"/>
    <x v="2"/>
    <s v="Los Angeles"/>
    <x v="2"/>
    <n v="0.5"/>
    <n v="7500"/>
    <n v="3750"/>
    <n v="1500"/>
    <n v="0.4"/>
  </r>
  <r>
    <x v="3"/>
    <n v="1189833"/>
    <x v="42"/>
    <x v="2"/>
    <x v="2"/>
    <s v="Los Angeles"/>
    <x v="3"/>
    <n v="0.45"/>
    <n v="6500"/>
    <n v="2925"/>
    <n v="1023.7499999999999"/>
    <n v="0.35"/>
  </r>
  <r>
    <x v="3"/>
    <n v="1189833"/>
    <x v="42"/>
    <x v="2"/>
    <x v="2"/>
    <s v="Los Angeles"/>
    <x v="4"/>
    <n v="0.5"/>
    <n v="7000"/>
    <n v="3500"/>
    <n v="1925.0000000000002"/>
    <n v="0.55000000000000004"/>
  </r>
  <r>
    <x v="3"/>
    <n v="1189833"/>
    <x v="42"/>
    <x v="2"/>
    <x v="2"/>
    <s v="Los Angeles"/>
    <x v="5"/>
    <n v="0.65"/>
    <n v="7000"/>
    <n v="4550"/>
    <n v="910"/>
    <n v="0.2"/>
  </r>
  <r>
    <x v="3"/>
    <n v="1189833"/>
    <x v="43"/>
    <x v="2"/>
    <x v="2"/>
    <s v="Los Angeles"/>
    <x v="0"/>
    <n v="0.5"/>
    <n v="9000"/>
    <n v="4500"/>
    <n v="1800"/>
    <n v="0.4"/>
  </r>
  <r>
    <x v="3"/>
    <n v="1189833"/>
    <x v="43"/>
    <x v="2"/>
    <x v="2"/>
    <s v="Los Angeles"/>
    <x v="1"/>
    <n v="0.55000000000000004"/>
    <n v="8500"/>
    <n v="4675"/>
    <n v="1168.75"/>
    <n v="0.25"/>
  </r>
  <r>
    <x v="3"/>
    <n v="1189833"/>
    <x v="43"/>
    <x v="2"/>
    <x v="2"/>
    <s v="Los Angeles"/>
    <x v="2"/>
    <n v="0.5"/>
    <n v="7250"/>
    <n v="3625"/>
    <n v="1450"/>
    <n v="0.4"/>
  </r>
  <r>
    <x v="3"/>
    <n v="1189833"/>
    <x v="43"/>
    <x v="2"/>
    <x v="2"/>
    <s v="Los Angeles"/>
    <x v="3"/>
    <n v="0.5"/>
    <n v="6750"/>
    <n v="3375"/>
    <n v="1181.25"/>
    <n v="0.35"/>
  </r>
  <r>
    <x v="3"/>
    <n v="1189833"/>
    <x v="43"/>
    <x v="2"/>
    <x v="2"/>
    <s v="Los Angeles"/>
    <x v="4"/>
    <n v="0.6"/>
    <n v="6750"/>
    <n v="4050"/>
    <n v="2227.5"/>
    <n v="0.55000000000000004"/>
  </r>
  <r>
    <x v="3"/>
    <n v="1189833"/>
    <x v="43"/>
    <x v="2"/>
    <x v="2"/>
    <s v="Los Angeles"/>
    <x v="5"/>
    <n v="0.65"/>
    <n v="6500"/>
    <n v="4225"/>
    <n v="845"/>
    <n v="0.2"/>
  </r>
  <r>
    <x v="3"/>
    <n v="1189833"/>
    <x v="44"/>
    <x v="2"/>
    <x v="2"/>
    <s v="Los Angeles"/>
    <x v="0"/>
    <n v="0.5"/>
    <n v="8500"/>
    <n v="4250"/>
    <n v="1700"/>
    <n v="0.4"/>
  </r>
  <r>
    <x v="3"/>
    <n v="1189833"/>
    <x v="44"/>
    <x v="2"/>
    <x v="2"/>
    <s v="Los Angeles"/>
    <x v="1"/>
    <n v="0.55000000000000004"/>
    <n v="8500"/>
    <n v="4675"/>
    <n v="1168.75"/>
    <n v="0.25"/>
  </r>
  <r>
    <x v="3"/>
    <n v="1189833"/>
    <x v="44"/>
    <x v="2"/>
    <x v="2"/>
    <s v="Los Angeles"/>
    <x v="2"/>
    <n v="0.5"/>
    <n v="7000"/>
    <n v="3500"/>
    <n v="1400"/>
    <n v="0.4"/>
  </r>
  <r>
    <x v="3"/>
    <n v="1189833"/>
    <x v="44"/>
    <x v="2"/>
    <x v="2"/>
    <s v="Los Angeles"/>
    <x v="3"/>
    <n v="0.5"/>
    <n v="6500"/>
    <n v="3250"/>
    <n v="1137.5"/>
    <n v="0.35"/>
  </r>
  <r>
    <x v="3"/>
    <n v="1189833"/>
    <x v="44"/>
    <x v="2"/>
    <x v="2"/>
    <s v="Los Angeles"/>
    <x v="4"/>
    <n v="0.6"/>
    <n v="6500"/>
    <n v="3900"/>
    <n v="2145"/>
    <n v="0.55000000000000004"/>
  </r>
  <r>
    <x v="3"/>
    <n v="1189833"/>
    <x v="44"/>
    <x v="2"/>
    <x v="2"/>
    <s v="Los Angeles"/>
    <x v="5"/>
    <n v="0.65"/>
    <n v="7000"/>
    <n v="4550"/>
    <n v="910"/>
    <n v="0.2"/>
  </r>
  <r>
    <x v="3"/>
    <n v="1189833"/>
    <x v="45"/>
    <x v="2"/>
    <x v="2"/>
    <s v="Los Angeles"/>
    <x v="0"/>
    <n v="0.5"/>
    <n v="8000"/>
    <n v="4000"/>
    <n v="1600"/>
    <n v="0.4"/>
  </r>
  <r>
    <x v="3"/>
    <n v="1189833"/>
    <x v="45"/>
    <x v="2"/>
    <x v="2"/>
    <s v="Los Angeles"/>
    <x v="1"/>
    <n v="0.55000000000000004"/>
    <n v="8000"/>
    <n v="4400"/>
    <n v="1100"/>
    <n v="0.25"/>
  </r>
  <r>
    <x v="3"/>
    <n v="1189833"/>
    <x v="45"/>
    <x v="2"/>
    <x v="2"/>
    <s v="Los Angeles"/>
    <x v="2"/>
    <n v="0.5"/>
    <n v="6500"/>
    <n v="3250"/>
    <n v="1300"/>
    <n v="0.4"/>
  </r>
  <r>
    <x v="3"/>
    <n v="1189833"/>
    <x v="45"/>
    <x v="2"/>
    <x v="2"/>
    <s v="Los Angeles"/>
    <x v="3"/>
    <n v="0.5"/>
    <n v="6250"/>
    <n v="3125"/>
    <n v="1093.75"/>
    <n v="0.35"/>
  </r>
  <r>
    <x v="3"/>
    <n v="1189833"/>
    <x v="45"/>
    <x v="2"/>
    <x v="2"/>
    <s v="Los Angeles"/>
    <x v="4"/>
    <n v="0.6"/>
    <n v="6000"/>
    <n v="3600"/>
    <n v="1980.0000000000002"/>
    <n v="0.55000000000000004"/>
  </r>
  <r>
    <x v="3"/>
    <n v="1189833"/>
    <x v="45"/>
    <x v="2"/>
    <x v="2"/>
    <s v="Los Angeles"/>
    <x v="5"/>
    <n v="0.65"/>
    <n v="6500"/>
    <n v="4225"/>
    <n v="845"/>
    <n v="0.2"/>
  </r>
  <r>
    <x v="3"/>
    <n v="1189833"/>
    <x v="46"/>
    <x v="2"/>
    <x v="2"/>
    <s v="Los Angeles"/>
    <x v="0"/>
    <n v="0.5"/>
    <n v="8250"/>
    <n v="4125"/>
    <n v="1650"/>
    <n v="0.4"/>
  </r>
  <r>
    <x v="3"/>
    <n v="1189833"/>
    <x v="46"/>
    <x v="2"/>
    <x v="2"/>
    <s v="Los Angeles"/>
    <x v="1"/>
    <n v="0.55000000000000004"/>
    <n v="8250"/>
    <n v="4537.5"/>
    <n v="1134.375"/>
    <n v="0.25"/>
  </r>
  <r>
    <x v="3"/>
    <n v="1189833"/>
    <x v="46"/>
    <x v="2"/>
    <x v="2"/>
    <s v="Los Angeles"/>
    <x v="2"/>
    <n v="0.5"/>
    <n v="6750"/>
    <n v="3375"/>
    <n v="1350"/>
    <n v="0.4"/>
  </r>
  <r>
    <x v="3"/>
    <n v="1189833"/>
    <x v="46"/>
    <x v="2"/>
    <x v="2"/>
    <s v="Los Angeles"/>
    <x v="3"/>
    <n v="0.5"/>
    <n v="6500"/>
    <n v="3250"/>
    <n v="1137.5"/>
    <n v="0.35"/>
  </r>
  <r>
    <x v="3"/>
    <n v="1189833"/>
    <x v="46"/>
    <x v="2"/>
    <x v="2"/>
    <s v="Los Angeles"/>
    <x v="4"/>
    <n v="0.6"/>
    <n v="6000"/>
    <n v="3600"/>
    <n v="1980.0000000000002"/>
    <n v="0.55000000000000004"/>
  </r>
  <r>
    <x v="3"/>
    <n v="1189833"/>
    <x v="46"/>
    <x v="2"/>
    <x v="2"/>
    <s v="Los Angeles"/>
    <x v="5"/>
    <n v="0.65"/>
    <n v="7000"/>
    <n v="4550"/>
    <n v="910"/>
    <n v="0.2"/>
  </r>
  <r>
    <x v="3"/>
    <n v="1189833"/>
    <x v="47"/>
    <x v="2"/>
    <x v="2"/>
    <s v="Los Angeles"/>
    <x v="0"/>
    <n v="0.5"/>
    <n v="9000"/>
    <n v="4500"/>
    <n v="1800"/>
    <n v="0.4"/>
  </r>
  <r>
    <x v="3"/>
    <n v="1189833"/>
    <x v="47"/>
    <x v="2"/>
    <x v="2"/>
    <s v="Los Angeles"/>
    <x v="1"/>
    <n v="0.55000000000000004"/>
    <n v="9000"/>
    <n v="4950"/>
    <n v="1237.5"/>
    <n v="0.25"/>
  </r>
  <r>
    <x v="3"/>
    <n v="1189833"/>
    <x v="47"/>
    <x v="2"/>
    <x v="2"/>
    <s v="Los Angeles"/>
    <x v="2"/>
    <n v="0.5"/>
    <n v="7000"/>
    <n v="3500"/>
    <n v="1400"/>
    <n v="0.4"/>
  </r>
  <r>
    <x v="3"/>
    <n v="1189833"/>
    <x v="47"/>
    <x v="2"/>
    <x v="2"/>
    <s v="Los Angeles"/>
    <x v="3"/>
    <n v="0.5"/>
    <n v="7000"/>
    <n v="3500"/>
    <n v="1225"/>
    <n v="0.35"/>
  </r>
  <r>
    <x v="3"/>
    <n v="1189833"/>
    <x v="47"/>
    <x v="2"/>
    <x v="2"/>
    <s v="Los Angeles"/>
    <x v="4"/>
    <n v="0.6"/>
    <n v="6250"/>
    <n v="3750"/>
    <n v="2062.5"/>
    <n v="0.55000000000000004"/>
  </r>
  <r>
    <x v="3"/>
    <n v="1189833"/>
    <x v="47"/>
    <x v="2"/>
    <x v="2"/>
    <s v="Los Angeles"/>
    <x v="5"/>
    <n v="0.65"/>
    <n v="7250"/>
    <n v="4712.5"/>
    <n v="942.5"/>
    <n v="0.2"/>
  </r>
  <r>
    <x v="0"/>
    <n v="1185732"/>
    <x v="36"/>
    <x v="3"/>
    <x v="3"/>
    <s v="Chicago"/>
    <x v="0"/>
    <n v="0.45"/>
    <n v="4750"/>
    <n v="2137.5"/>
    <n v="855"/>
    <n v="0.4"/>
  </r>
  <r>
    <x v="0"/>
    <n v="1185732"/>
    <x v="36"/>
    <x v="3"/>
    <x v="3"/>
    <s v="Chicago"/>
    <x v="1"/>
    <n v="0.45"/>
    <n v="2750"/>
    <n v="1237.5"/>
    <n v="433.125"/>
    <n v="0.35"/>
  </r>
  <r>
    <x v="0"/>
    <n v="1185732"/>
    <x v="36"/>
    <x v="3"/>
    <x v="3"/>
    <s v="Chicago"/>
    <x v="2"/>
    <n v="0.35000000000000003"/>
    <n v="2750"/>
    <n v="962.50000000000011"/>
    <n v="336.875"/>
    <n v="0.35"/>
  </r>
  <r>
    <x v="0"/>
    <n v="1185732"/>
    <x v="36"/>
    <x v="3"/>
    <x v="3"/>
    <s v="Chicago"/>
    <x v="3"/>
    <n v="0.4"/>
    <n v="1250"/>
    <n v="500"/>
    <n v="200"/>
    <n v="0.4"/>
  </r>
  <r>
    <x v="0"/>
    <n v="1185732"/>
    <x v="36"/>
    <x v="3"/>
    <x v="3"/>
    <s v="Chicago"/>
    <x v="4"/>
    <n v="0.54999999999999993"/>
    <n v="1750"/>
    <n v="962.49999999999989"/>
    <n v="336.87499999999994"/>
    <n v="0.35"/>
  </r>
  <r>
    <x v="0"/>
    <n v="1185732"/>
    <x v="36"/>
    <x v="3"/>
    <x v="3"/>
    <s v="Chicago"/>
    <x v="5"/>
    <n v="0.45"/>
    <n v="2750"/>
    <n v="1237.5"/>
    <n v="618.75"/>
    <n v="0.5"/>
  </r>
  <r>
    <x v="0"/>
    <n v="1185732"/>
    <x v="37"/>
    <x v="3"/>
    <x v="3"/>
    <s v="Chicago"/>
    <x v="0"/>
    <n v="0.45"/>
    <n v="5250"/>
    <n v="2362.5"/>
    <n v="945"/>
    <n v="0.4"/>
  </r>
  <r>
    <x v="0"/>
    <n v="1185732"/>
    <x v="37"/>
    <x v="3"/>
    <x v="3"/>
    <s v="Chicago"/>
    <x v="1"/>
    <n v="0.45"/>
    <n v="1750"/>
    <n v="787.5"/>
    <n v="275.625"/>
    <n v="0.35"/>
  </r>
  <r>
    <x v="0"/>
    <n v="1185732"/>
    <x v="37"/>
    <x v="3"/>
    <x v="3"/>
    <s v="Chicago"/>
    <x v="2"/>
    <n v="0.35000000000000003"/>
    <n v="2250"/>
    <n v="787.50000000000011"/>
    <n v="275.625"/>
    <n v="0.35"/>
  </r>
  <r>
    <x v="0"/>
    <n v="1185732"/>
    <x v="37"/>
    <x v="3"/>
    <x v="3"/>
    <s v="Chicago"/>
    <x v="3"/>
    <n v="0.4"/>
    <n v="1000"/>
    <n v="400"/>
    <n v="160"/>
    <n v="0.4"/>
  </r>
  <r>
    <x v="0"/>
    <n v="1185732"/>
    <x v="37"/>
    <x v="3"/>
    <x v="3"/>
    <s v="Chicago"/>
    <x v="4"/>
    <n v="0.54999999999999993"/>
    <n v="1750"/>
    <n v="962.49999999999989"/>
    <n v="336.87499999999994"/>
    <n v="0.35"/>
  </r>
  <r>
    <x v="0"/>
    <n v="1185732"/>
    <x v="37"/>
    <x v="3"/>
    <x v="3"/>
    <s v="Chicago"/>
    <x v="5"/>
    <n v="0.45"/>
    <n v="2750"/>
    <n v="1237.5"/>
    <n v="618.75"/>
    <n v="0.5"/>
  </r>
  <r>
    <x v="0"/>
    <n v="1185732"/>
    <x v="38"/>
    <x v="3"/>
    <x v="3"/>
    <s v="Chicago"/>
    <x v="0"/>
    <n v="0.5"/>
    <n v="4950"/>
    <n v="2475"/>
    <n v="990"/>
    <n v="0.4"/>
  </r>
  <r>
    <x v="0"/>
    <n v="1185732"/>
    <x v="38"/>
    <x v="3"/>
    <x v="3"/>
    <s v="Chicago"/>
    <x v="1"/>
    <n v="0.5"/>
    <n v="2000"/>
    <n v="1000"/>
    <n v="350"/>
    <n v="0.35"/>
  </r>
  <r>
    <x v="0"/>
    <n v="1185732"/>
    <x v="38"/>
    <x v="3"/>
    <x v="3"/>
    <s v="Chicago"/>
    <x v="2"/>
    <n v="0.4"/>
    <n v="2250"/>
    <n v="900"/>
    <n v="315"/>
    <n v="0.35"/>
  </r>
  <r>
    <x v="0"/>
    <n v="1185732"/>
    <x v="38"/>
    <x v="3"/>
    <x v="3"/>
    <s v="Chicago"/>
    <x v="3"/>
    <n v="0.45"/>
    <n v="750"/>
    <n v="337.5"/>
    <n v="135"/>
    <n v="0.4"/>
  </r>
  <r>
    <x v="0"/>
    <n v="1185732"/>
    <x v="38"/>
    <x v="3"/>
    <x v="3"/>
    <s v="Chicago"/>
    <x v="4"/>
    <n v="0.6"/>
    <n v="1250"/>
    <n v="750"/>
    <n v="262.5"/>
    <n v="0.35"/>
  </r>
  <r>
    <x v="0"/>
    <n v="1185732"/>
    <x v="38"/>
    <x v="3"/>
    <x v="3"/>
    <s v="Chicago"/>
    <x v="5"/>
    <n v="0.5"/>
    <n v="2250"/>
    <n v="1125"/>
    <n v="562.5"/>
    <n v="0.5"/>
  </r>
  <r>
    <x v="0"/>
    <n v="1185732"/>
    <x v="39"/>
    <x v="3"/>
    <x v="3"/>
    <s v="Chicago"/>
    <x v="0"/>
    <n v="0.5"/>
    <n v="4500"/>
    <n v="2250"/>
    <n v="900"/>
    <n v="0.4"/>
  </r>
  <r>
    <x v="0"/>
    <n v="1185732"/>
    <x v="39"/>
    <x v="3"/>
    <x v="3"/>
    <s v="Chicago"/>
    <x v="1"/>
    <n v="0.5"/>
    <n v="1500"/>
    <n v="750"/>
    <n v="262.5"/>
    <n v="0.35"/>
  </r>
  <r>
    <x v="0"/>
    <n v="1185732"/>
    <x v="39"/>
    <x v="3"/>
    <x v="3"/>
    <s v="Chicago"/>
    <x v="2"/>
    <n v="0.4"/>
    <n v="1500"/>
    <n v="600"/>
    <n v="210"/>
    <n v="0.35"/>
  </r>
  <r>
    <x v="0"/>
    <n v="1185732"/>
    <x v="39"/>
    <x v="3"/>
    <x v="3"/>
    <s v="Chicago"/>
    <x v="3"/>
    <n v="0.45"/>
    <n v="750"/>
    <n v="337.5"/>
    <n v="135"/>
    <n v="0.4"/>
  </r>
  <r>
    <x v="0"/>
    <n v="1185732"/>
    <x v="39"/>
    <x v="3"/>
    <x v="3"/>
    <s v="Chicago"/>
    <x v="4"/>
    <n v="0.6"/>
    <n v="1000"/>
    <n v="600"/>
    <n v="210"/>
    <n v="0.35"/>
  </r>
  <r>
    <x v="0"/>
    <n v="1185732"/>
    <x v="39"/>
    <x v="3"/>
    <x v="3"/>
    <s v="Chicago"/>
    <x v="5"/>
    <n v="0.5"/>
    <n v="2250"/>
    <n v="1125"/>
    <n v="562.5"/>
    <n v="0.5"/>
  </r>
  <r>
    <x v="0"/>
    <n v="1185732"/>
    <x v="40"/>
    <x v="3"/>
    <x v="3"/>
    <s v="Chicago"/>
    <x v="0"/>
    <n v="0.6"/>
    <n v="4950"/>
    <n v="2970"/>
    <n v="1188"/>
    <n v="0.4"/>
  </r>
  <r>
    <x v="0"/>
    <n v="1185732"/>
    <x v="40"/>
    <x v="3"/>
    <x v="3"/>
    <s v="Chicago"/>
    <x v="1"/>
    <n v="0.55000000000000004"/>
    <n v="2000"/>
    <n v="1100"/>
    <n v="385"/>
    <n v="0.35"/>
  </r>
  <r>
    <x v="0"/>
    <n v="1185732"/>
    <x v="40"/>
    <x v="3"/>
    <x v="3"/>
    <s v="Chicago"/>
    <x v="2"/>
    <n v="0.5"/>
    <n v="1750"/>
    <n v="875"/>
    <n v="306.25"/>
    <n v="0.35"/>
  </r>
  <r>
    <x v="0"/>
    <n v="1185732"/>
    <x v="40"/>
    <x v="3"/>
    <x v="3"/>
    <s v="Chicago"/>
    <x v="3"/>
    <n v="0.5"/>
    <n v="1000"/>
    <n v="500"/>
    <n v="200"/>
    <n v="0.4"/>
  </r>
  <r>
    <x v="0"/>
    <n v="1185732"/>
    <x v="40"/>
    <x v="3"/>
    <x v="3"/>
    <s v="Chicago"/>
    <x v="4"/>
    <n v="0.6"/>
    <n v="1250"/>
    <n v="750"/>
    <n v="262.5"/>
    <n v="0.35"/>
  </r>
  <r>
    <x v="0"/>
    <n v="1185732"/>
    <x v="40"/>
    <x v="3"/>
    <x v="3"/>
    <s v="Chicago"/>
    <x v="5"/>
    <n v="0.65"/>
    <n v="2500"/>
    <n v="1625"/>
    <n v="812.5"/>
    <n v="0.5"/>
  </r>
  <r>
    <x v="0"/>
    <n v="1185732"/>
    <x v="41"/>
    <x v="3"/>
    <x v="3"/>
    <s v="Chicago"/>
    <x v="0"/>
    <n v="0.5"/>
    <n v="5000"/>
    <n v="2500"/>
    <n v="1000"/>
    <n v="0.4"/>
  </r>
  <r>
    <x v="0"/>
    <n v="1185732"/>
    <x v="41"/>
    <x v="3"/>
    <x v="3"/>
    <s v="Chicago"/>
    <x v="1"/>
    <n v="0.45000000000000007"/>
    <n v="2500"/>
    <n v="1125.0000000000002"/>
    <n v="393.75000000000006"/>
    <n v="0.35"/>
  </r>
  <r>
    <x v="0"/>
    <n v="1185732"/>
    <x v="41"/>
    <x v="3"/>
    <x v="3"/>
    <s v="Chicago"/>
    <x v="2"/>
    <n v="0.4"/>
    <n v="2000"/>
    <n v="800"/>
    <n v="280"/>
    <n v="0.35"/>
  </r>
  <r>
    <x v="0"/>
    <n v="1185732"/>
    <x v="41"/>
    <x v="3"/>
    <x v="3"/>
    <s v="Chicago"/>
    <x v="3"/>
    <n v="0.4"/>
    <n v="1750"/>
    <n v="700"/>
    <n v="280"/>
    <n v="0.4"/>
  </r>
  <r>
    <x v="0"/>
    <n v="1185732"/>
    <x v="41"/>
    <x v="3"/>
    <x v="3"/>
    <s v="Chicago"/>
    <x v="4"/>
    <n v="0.5"/>
    <n v="1750"/>
    <n v="875"/>
    <n v="306.25"/>
    <n v="0.35"/>
  </r>
  <r>
    <x v="0"/>
    <n v="1185732"/>
    <x v="41"/>
    <x v="3"/>
    <x v="3"/>
    <s v="Chicago"/>
    <x v="5"/>
    <n v="0.55000000000000004"/>
    <n v="3500"/>
    <n v="1925.0000000000002"/>
    <n v="962.50000000000011"/>
    <n v="0.5"/>
  </r>
  <r>
    <x v="0"/>
    <n v="1185732"/>
    <x v="42"/>
    <x v="3"/>
    <x v="3"/>
    <s v="Chicago"/>
    <x v="0"/>
    <n v="0.5"/>
    <n v="5750"/>
    <n v="2875"/>
    <n v="1150"/>
    <n v="0.4"/>
  </r>
  <r>
    <x v="0"/>
    <n v="1185732"/>
    <x v="42"/>
    <x v="3"/>
    <x v="3"/>
    <s v="Chicago"/>
    <x v="1"/>
    <n v="0.45000000000000007"/>
    <n v="3250"/>
    <n v="1462.5000000000002"/>
    <n v="511.87500000000006"/>
    <n v="0.35"/>
  </r>
  <r>
    <x v="0"/>
    <n v="1185732"/>
    <x v="42"/>
    <x v="3"/>
    <x v="3"/>
    <s v="Chicago"/>
    <x v="2"/>
    <n v="0.4"/>
    <n v="2500"/>
    <n v="1000"/>
    <n v="350"/>
    <n v="0.35"/>
  </r>
  <r>
    <x v="0"/>
    <n v="1185732"/>
    <x v="42"/>
    <x v="3"/>
    <x v="3"/>
    <s v="Chicago"/>
    <x v="3"/>
    <n v="0.4"/>
    <n v="2000"/>
    <n v="800"/>
    <n v="320"/>
    <n v="0.4"/>
  </r>
  <r>
    <x v="0"/>
    <n v="1185732"/>
    <x v="42"/>
    <x v="3"/>
    <x v="3"/>
    <s v="Chicago"/>
    <x v="4"/>
    <n v="0.5"/>
    <n v="2250"/>
    <n v="1125"/>
    <n v="393.75"/>
    <n v="0.35"/>
  </r>
  <r>
    <x v="0"/>
    <n v="1185732"/>
    <x v="42"/>
    <x v="3"/>
    <x v="3"/>
    <s v="Chicago"/>
    <x v="5"/>
    <n v="0.55000000000000004"/>
    <n v="4000"/>
    <n v="2200"/>
    <n v="1100"/>
    <n v="0.5"/>
  </r>
  <r>
    <x v="0"/>
    <n v="1185732"/>
    <x v="43"/>
    <x v="3"/>
    <x v="3"/>
    <s v="Chicago"/>
    <x v="0"/>
    <n v="0.5"/>
    <n v="5500"/>
    <n v="2750"/>
    <n v="1100"/>
    <n v="0.4"/>
  </r>
  <r>
    <x v="0"/>
    <n v="1185732"/>
    <x v="43"/>
    <x v="3"/>
    <x v="3"/>
    <s v="Chicago"/>
    <x v="1"/>
    <n v="0.45000000000000007"/>
    <n v="3250"/>
    <n v="1462.5000000000002"/>
    <n v="511.87500000000006"/>
    <n v="0.35"/>
  </r>
  <r>
    <x v="0"/>
    <n v="1185732"/>
    <x v="43"/>
    <x v="3"/>
    <x v="3"/>
    <s v="Chicago"/>
    <x v="2"/>
    <n v="0.4"/>
    <n v="2500"/>
    <n v="1000"/>
    <n v="350"/>
    <n v="0.35"/>
  </r>
  <r>
    <x v="0"/>
    <n v="1185732"/>
    <x v="43"/>
    <x v="3"/>
    <x v="3"/>
    <s v="Chicago"/>
    <x v="3"/>
    <n v="0.4"/>
    <n v="2250"/>
    <n v="900"/>
    <n v="360"/>
    <n v="0.4"/>
  </r>
  <r>
    <x v="0"/>
    <n v="1185732"/>
    <x v="43"/>
    <x v="3"/>
    <x v="3"/>
    <s v="Chicago"/>
    <x v="4"/>
    <n v="0.5"/>
    <n v="2000"/>
    <n v="1000"/>
    <n v="350"/>
    <n v="0.35"/>
  </r>
  <r>
    <x v="0"/>
    <n v="1185732"/>
    <x v="43"/>
    <x v="3"/>
    <x v="3"/>
    <s v="Chicago"/>
    <x v="5"/>
    <n v="0.55000000000000004"/>
    <n v="3750"/>
    <n v="2062.5"/>
    <n v="1031.25"/>
    <n v="0.5"/>
  </r>
  <r>
    <x v="0"/>
    <n v="1185732"/>
    <x v="44"/>
    <x v="3"/>
    <x v="3"/>
    <s v="Chicago"/>
    <x v="0"/>
    <n v="0.5"/>
    <n v="5000"/>
    <n v="2500"/>
    <n v="1000"/>
    <n v="0.4"/>
  </r>
  <r>
    <x v="0"/>
    <n v="1185732"/>
    <x v="44"/>
    <x v="3"/>
    <x v="3"/>
    <s v="Chicago"/>
    <x v="1"/>
    <n v="0.45000000000000007"/>
    <n v="3000"/>
    <n v="1350.0000000000002"/>
    <n v="472.50000000000006"/>
    <n v="0.35"/>
  </r>
  <r>
    <x v="0"/>
    <n v="1185732"/>
    <x v="44"/>
    <x v="3"/>
    <x v="3"/>
    <s v="Chicago"/>
    <x v="2"/>
    <n v="0.4"/>
    <n v="2000"/>
    <n v="800"/>
    <n v="280"/>
    <n v="0.35"/>
  </r>
  <r>
    <x v="0"/>
    <n v="1185732"/>
    <x v="44"/>
    <x v="3"/>
    <x v="3"/>
    <s v="Chicago"/>
    <x v="3"/>
    <n v="0.4"/>
    <n v="1750"/>
    <n v="700"/>
    <n v="280"/>
    <n v="0.4"/>
  </r>
  <r>
    <x v="0"/>
    <n v="1185732"/>
    <x v="44"/>
    <x v="3"/>
    <x v="3"/>
    <s v="Chicago"/>
    <x v="4"/>
    <n v="0.5"/>
    <n v="1750"/>
    <n v="875"/>
    <n v="306.25"/>
    <n v="0.35"/>
  </r>
  <r>
    <x v="0"/>
    <n v="1185732"/>
    <x v="44"/>
    <x v="3"/>
    <x v="3"/>
    <s v="Chicago"/>
    <x v="5"/>
    <n v="0.55000000000000004"/>
    <n v="2500"/>
    <n v="1375"/>
    <n v="687.5"/>
    <n v="0.5"/>
  </r>
  <r>
    <x v="0"/>
    <n v="1185732"/>
    <x v="45"/>
    <x v="3"/>
    <x v="3"/>
    <s v="Chicago"/>
    <x v="0"/>
    <n v="0.6"/>
    <n v="4250"/>
    <n v="2550"/>
    <n v="1020"/>
    <n v="0.4"/>
  </r>
  <r>
    <x v="0"/>
    <n v="1185732"/>
    <x v="45"/>
    <x v="3"/>
    <x v="3"/>
    <s v="Chicago"/>
    <x v="1"/>
    <n v="0.5"/>
    <n v="2500"/>
    <n v="1250"/>
    <n v="437.5"/>
    <n v="0.35"/>
  </r>
  <r>
    <x v="0"/>
    <n v="1185732"/>
    <x v="45"/>
    <x v="3"/>
    <x v="3"/>
    <s v="Chicago"/>
    <x v="2"/>
    <n v="0.5"/>
    <n v="1500"/>
    <n v="750"/>
    <n v="262.5"/>
    <n v="0.35"/>
  </r>
  <r>
    <x v="0"/>
    <n v="1185732"/>
    <x v="45"/>
    <x v="3"/>
    <x v="3"/>
    <s v="Chicago"/>
    <x v="3"/>
    <n v="0.5"/>
    <n v="1250"/>
    <n v="625"/>
    <n v="250"/>
    <n v="0.4"/>
  </r>
  <r>
    <x v="0"/>
    <n v="1185732"/>
    <x v="45"/>
    <x v="3"/>
    <x v="3"/>
    <s v="Chicago"/>
    <x v="4"/>
    <n v="0.6"/>
    <n v="1250"/>
    <n v="750"/>
    <n v="262.5"/>
    <n v="0.35"/>
  </r>
  <r>
    <x v="0"/>
    <n v="1185732"/>
    <x v="45"/>
    <x v="3"/>
    <x v="3"/>
    <s v="Chicago"/>
    <x v="5"/>
    <n v="0.64999999999999991"/>
    <n v="2500"/>
    <n v="1624.9999999999998"/>
    <n v="812.49999999999989"/>
    <n v="0.5"/>
  </r>
  <r>
    <x v="0"/>
    <n v="1185732"/>
    <x v="46"/>
    <x v="3"/>
    <x v="3"/>
    <s v="Chicago"/>
    <x v="0"/>
    <n v="0.6"/>
    <n v="4000"/>
    <n v="2400"/>
    <n v="960"/>
    <n v="0.4"/>
  </r>
  <r>
    <x v="0"/>
    <n v="1185732"/>
    <x v="46"/>
    <x v="3"/>
    <x v="3"/>
    <s v="Chicago"/>
    <x v="1"/>
    <n v="0.5"/>
    <n v="2500"/>
    <n v="1250"/>
    <n v="437.5"/>
    <n v="0.35"/>
  </r>
  <r>
    <x v="0"/>
    <n v="1185732"/>
    <x v="46"/>
    <x v="3"/>
    <x v="3"/>
    <s v="Chicago"/>
    <x v="2"/>
    <n v="0.5"/>
    <n v="1950"/>
    <n v="975"/>
    <n v="341.25"/>
    <n v="0.35"/>
  </r>
  <r>
    <x v="0"/>
    <n v="1185732"/>
    <x v="46"/>
    <x v="3"/>
    <x v="3"/>
    <s v="Chicago"/>
    <x v="3"/>
    <n v="0.5"/>
    <n v="1750"/>
    <n v="875"/>
    <n v="350"/>
    <n v="0.4"/>
  </r>
  <r>
    <x v="0"/>
    <n v="1185732"/>
    <x v="46"/>
    <x v="3"/>
    <x v="3"/>
    <s v="Chicago"/>
    <x v="4"/>
    <n v="0.6"/>
    <n v="1500"/>
    <n v="900"/>
    <n v="315"/>
    <n v="0.35"/>
  </r>
  <r>
    <x v="0"/>
    <n v="1185732"/>
    <x v="46"/>
    <x v="3"/>
    <x v="3"/>
    <s v="Chicago"/>
    <x v="5"/>
    <n v="0.64999999999999991"/>
    <n v="2500"/>
    <n v="1624.9999999999998"/>
    <n v="812.49999999999989"/>
    <n v="0.5"/>
  </r>
  <r>
    <x v="0"/>
    <n v="1185732"/>
    <x v="47"/>
    <x v="3"/>
    <x v="3"/>
    <s v="Chicago"/>
    <x v="0"/>
    <n v="0.6"/>
    <n v="5000"/>
    <n v="3000"/>
    <n v="1200"/>
    <n v="0.4"/>
  </r>
  <r>
    <x v="0"/>
    <n v="1185732"/>
    <x v="47"/>
    <x v="3"/>
    <x v="3"/>
    <s v="Chicago"/>
    <x v="1"/>
    <n v="0.5"/>
    <n v="3000"/>
    <n v="1500"/>
    <n v="525"/>
    <n v="0.35"/>
  </r>
  <r>
    <x v="0"/>
    <n v="1185732"/>
    <x v="47"/>
    <x v="3"/>
    <x v="3"/>
    <s v="Chicago"/>
    <x v="2"/>
    <n v="0.5"/>
    <n v="2500"/>
    <n v="1250"/>
    <n v="437.5"/>
    <n v="0.35"/>
  </r>
  <r>
    <x v="0"/>
    <n v="1185732"/>
    <x v="47"/>
    <x v="3"/>
    <x v="3"/>
    <s v="Chicago"/>
    <x v="3"/>
    <n v="0.5"/>
    <n v="2000"/>
    <n v="1000"/>
    <n v="400"/>
    <n v="0.4"/>
  </r>
  <r>
    <x v="0"/>
    <n v="1185732"/>
    <x v="47"/>
    <x v="3"/>
    <x v="3"/>
    <s v="Chicago"/>
    <x v="4"/>
    <n v="0.6"/>
    <n v="2000"/>
    <n v="1200"/>
    <n v="420"/>
    <n v="0.35"/>
  </r>
  <r>
    <x v="0"/>
    <n v="1185732"/>
    <x v="47"/>
    <x v="3"/>
    <x v="3"/>
    <s v="Chicago"/>
    <x v="5"/>
    <n v="0.64999999999999991"/>
    <n v="3000"/>
    <n v="1949.9999999999998"/>
    <n v="974.99999999999989"/>
    <n v="0.5"/>
  </r>
  <r>
    <x v="1"/>
    <n v="1197831"/>
    <x v="12"/>
    <x v="1"/>
    <x v="1"/>
    <s v="Dallas"/>
    <x v="0"/>
    <n v="0.2"/>
    <n v="7250"/>
    <n v="1450"/>
    <n v="435"/>
    <n v="0.3"/>
  </r>
  <r>
    <x v="1"/>
    <n v="1197831"/>
    <x v="12"/>
    <x v="1"/>
    <x v="1"/>
    <s v="Dallas"/>
    <x v="1"/>
    <n v="0.3"/>
    <n v="7250"/>
    <n v="2175"/>
    <n v="652.5"/>
    <n v="0.3"/>
  </r>
  <r>
    <x v="1"/>
    <n v="1197831"/>
    <x v="12"/>
    <x v="1"/>
    <x v="1"/>
    <s v="Dallas"/>
    <x v="2"/>
    <n v="0.3"/>
    <n v="5250"/>
    <n v="1575"/>
    <n v="472.5"/>
    <n v="0.3"/>
  </r>
  <r>
    <x v="1"/>
    <n v="1197831"/>
    <x v="12"/>
    <x v="1"/>
    <x v="1"/>
    <s v="Dallas"/>
    <x v="3"/>
    <n v="0.35"/>
    <n v="5250"/>
    <n v="1837.4999999999998"/>
    <n v="735"/>
    <n v="0.4"/>
  </r>
  <r>
    <x v="1"/>
    <n v="1197831"/>
    <x v="12"/>
    <x v="1"/>
    <x v="1"/>
    <s v="Dallas"/>
    <x v="4"/>
    <n v="0.4"/>
    <n v="3750"/>
    <n v="1500"/>
    <n v="375"/>
    <n v="0.25"/>
  </r>
  <r>
    <x v="1"/>
    <n v="1197831"/>
    <x v="12"/>
    <x v="1"/>
    <x v="1"/>
    <s v="Dallas"/>
    <x v="5"/>
    <n v="0.35"/>
    <n v="5250"/>
    <n v="1837.4999999999998"/>
    <n v="826.87499999999989"/>
    <n v="0.45"/>
  </r>
  <r>
    <x v="1"/>
    <n v="1197831"/>
    <x v="13"/>
    <x v="1"/>
    <x v="1"/>
    <s v="Dallas"/>
    <x v="0"/>
    <n v="0.25"/>
    <n v="6750"/>
    <n v="1687.5"/>
    <n v="506.25"/>
    <n v="0.3"/>
  </r>
  <r>
    <x v="1"/>
    <n v="1197831"/>
    <x v="13"/>
    <x v="1"/>
    <x v="1"/>
    <s v="Dallas"/>
    <x v="1"/>
    <n v="0.35"/>
    <n v="6500"/>
    <n v="2275"/>
    <n v="682.5"/>
    <n v="0.3"/>
  </r>
  <r>
    <x v="1"/>
    <n v="1197831"/>
    <x v="13"/>
    <x v="1"/>
    <x v="1"/>
    <s v="Dallas"/>
    <x v="2"/>
    <n v="0.35"/>
    <n v="4750"/>
    <n v="1662.5"/>
    <n v="498.75"/>
    <n v="0.3"/>
  </r>
  <r>
    <x v="1"/>
    <n v="1197831"/>
    <x v="13"/>
    <x v="1"/>
    <x v="1"/>
    <s v="Dallas"/>
    <x v="3"/>
    <n v="0.35"/>
    <n v="4250"/>
    <n v="1487.5"/>
    <n v="595"/>
    <n v="0.4"/>
  </r>
  <r>
    <x v="1"/>
    <n v="1197831"/>
    <x v="13"/>
    <x v="1"/>
    <x v="1"/>
    <s v="Dallas"/>
    <x v="4"/>
    <n v="0.4"/>
    <n v="3000"/>
    <n v="1200"/>
    <n v="300"/>
    <n v="0.25"/>
  </r>
  <r>
    <x v="1"/>
    <n v="1197831"/>
    <x v="13"/>
    <x v="1"/>
    <x v="1"/>
    <s v="Dallas"/>
    <x v="5"/>
    <n v="0.35"/>
    <n v="5000"/>
    <n v="1750"/>
    <n v="787.5"/>
    <n v="0.45"/>
  </r>
  <r>
    <x v="1"/>
    <n v="1197831"/>
    <x v="14"/>
    <x v="1"/>
    <x v="1"/>
    <s v="Dallas"/>
    <x v="0"/>
    <n v="0.3"/>
    <n v="6750"/>
    <n v="2025"/>
    <n v="708.75"/>
    <n v="0.35"/>
  </r>
  <r>
    <x v="1"/>
    <n v="1197831"/>
    <x v="14"/>
    <x v="1"/>
    <x v="1"/>
    <s v="Dallas"/>
    <x v="1"/>
    <n v="0.4"/>
    <n v="6750"/>
    <n v="2700"/>
    <n v="944.99999999999989"/>
    <n v="0.35"/>
  </r>
  <r>
    <x v="1"/>
    <n v="1197831"/>
    <x v="14"/>
    <x v="1"/>
    <x v="1"/>
    <s v="Dallas"/>
    <x v="2"/>
    <n v="0.3"/>
    <n v="5000"/>
    <n v="1500"/>
    <n v="525"/>
    <n v="0.35"/>
  </r>
  <r>
    <x v="1"/>
    <n v="1197831"/>
    <x v="14"/>
    <x v="1"/>
    <x v="1"/>
    <s v="Dallas"/>
    <x v="3"/>
    <n v="0.35000000000000003"/>
    <n v="4000"/>
    <n v="1400.0000000000002"/>
    <n v="630.00000000000011"/>
    <n v="0.45"/>
  </r>
  <r>
    <x v="1"/>
    <n v="1197831"/>
    <x v="14"/>
    <x v="1"/>
    <x v="1"/>
    <s v="Dallas"/>
    <x v="4"/>
    <n v="0.4"/>
    <n v="3000"/>
    <n v="1200"/>
    <n v="360"/>
    <n v="0.3"/>
  </r>
  <r>
    <x v="1"/>
    <n v="1197831"/>
    <x v="14"/>
    <x v="1"/>
    <x v="1"/>
    <s v="Dallas"/>
    <x v="5"/>
    <n v="0.35000000000000003"/>
    <n v="4500"/>
    <n v="1575.0000000000002"/>
    <n v="787.50000000000011"/>
    <n v="0.5"/>
  </r>
  <r>
    <x v="1"/>
    <n v="1197831"/>
    <x v="15"/>
    <x v="1"/>
    <x v="1"/>
    <s v="Dallas"/>
    <x v="0"/>
    <n v="0.19999999999999998"/>
    <n v="7000"/>
    <n v="1399.9999999999998"/>
    <n v="489.99999999999989"/>
    <n v="0.35"/>
  </r>
  <r>
    <x v="1"/>
    <n v="1197831"/>
    <x v="15"/>
    <x v="1"/>
    <x v="1"/>
    <s v="Dallas"/>
    <x v="1"/>
    <n v="0.30000000000000004"/>
    <n v="7000"/>
    <n v="2100.0000000000005"/>
    <n v="735.00000000000011"/>
    <n v="0.35"/>
  </r>
  <r>
    <x v="1"/>
    <n v="1197831"/>
    <x v="15"/>
    <x v="1"/>
    <x v="1"/>
    <s v="Dallas"/>
    <x v="2"/>
    <n v="0.24999999999999997"/>
    <n v="5250"/>
    <n v="1312.4999999999998"/>
    <n v="459.37499999999989"/>
    <n v="0.35"/>
  </r>
  <r>
    <x v="1"/>
    <n v="1197831"/>
    <x v="15"/>
    <x v="1"/>
    <x v="1"/>
    <s v="Dallas"/>
    <x v="3"/>
    <n v="0.30000000000000004"/>
    <n v="4250"/>
    <n v="1275.0000000000002"/>
    <n v="573.75000000000011"/>
    <n v="0.45"/>
  </r>
  <r>
    <x v="1"/>
    <n v="1197831"/>
    <x v="15"/>
    <x v="1"/>
    <x v="1"/>
    <s v="Dallas"/>
    <x v="4"/>
    <n v="0.35"/>
    <n v="3250"/>
    <n v="1137.5"/>
    <n v="341.25"/>
    <n v="0.3"/>
  </r>
  <r>
    <x v="1"/>
    <n v="1197831"/>
    <x v="15"/>
    <x v="1"/>
    <x v="1"/>
    <s v="Dallas"/>
    <x v="5"/>
    <n v="0.30000000000000004"/>
    <n v="6000"/>
    <n v="1800.0000000000002"/>
    <n v="900.00000000000011"/>
    <n v="0.5"/>
  </r>
  <r>
    <x v="1"/>
    <n v="1197831"/>
    <x v="16"/>
    <x v="1"/>
    <x v="1"/>
    <s v="Dallas"/>
    <x v="0"/>
    <n v="0.19999999999999998"/>
    <n v="7500"/>
    <n v="1499.9999999999998"/>
    <n v="524.99999999999989"/>
    <n v="0.35"/>
  </r>
  <r>
    <x v="1"/>
    <n v="1197831"/>
    <x v="16"/>
    <x v="1"/>
    <x v="1"/>
    <s v="Dallas"/>
    <x v="1"/>
    <n v="0.30000000000000004"/>
    <n v="7750"/>
    <n v="2325.0000000000005"/>
    <n v="813.75000000000011"/>
    <n v="0.35"/>
  </r>
  <r>
    <x v="1"/>
    <n v="1197831"/>
    <x v="16"/>
    <x v="1"/>
    <x v="1"/>
    <s v="Dallas"/>
    <x v="2"/>
    <n v="0.24999999999999997"/>
    <n v="6250"/>
    <n v="1562.4999999999998"/>
    <n v="546.87499999999989"/>
    <n v="0.35"/>
  </r>
  <r>
    <x v="1"/>
    <n v="1197831"/>
    <x v="16"/>
    <x v="1"/>
    <x v="1"/>
    <s v="Dallas"/>
    <x v="3"/>
    <n v="0.35000000000000003"/>
    <n v="5500"/>
    <n v="1925.0000000000002"/>
    <n v="866.25000000000011"/>
    <n v="0.45"/>
  </r>
  <r>
    <x v="1"/>
    <n v="1197831"/>
    <x v="16"/>
    <x v="1"/>
    <x v="1"/>
    <s v="Dallas"/>
    <x v="4"/>
    <n v="0.5"/>
    <n v="4500"/>
    <n v="2250"/>
    <n v="675"/>
    <n v="0.3"/>
  </r>
  <r>
    <x v="1"/>
    <n v="1197831"/>
    <x v="16"/>
    <x v="1"/>
    <x v="1"/>
    <s v="Dallas"/>
    <x v="5"/>
    <n v="0.45"/>
    <n v="8000"/>
    <n v="3600"/>
    <n v="1800"/>
    <n v="0.5"/>
  </r>
  <r>
    <x v="1"/>
    <n v="1197831"/>
    <x v="17"/>
    <x v="1"/>
    <x v="1"/>
    <s v="Dallas"/>
    <x v="0"/>
    <n v="0.45"/>
    <n v="8000"/>
    <n v="3600"/>
    <n v="1260"/>
    <n v="0.35"/>
  </r>
  <r>
    <x v="1"/>
    <n v="1197831"/>
    <x v="17"/>
    <x v="1"/>
    <x v="1"/>
    <s v="Dallas"/>
    <x v="1"/>
    <n v="0.5"/>
    <n v="8000"/>
    <n v="4000"/>
    <n v="1400"/>
    <n v="0.35"/>
  </r>
  <r>
    <x v="1"/>
    <n v="1197831"/>
    <x v="17"/>
    <x v="1"/>
    <x v="1"/>
    <s v="Dallas"/>
    <x v="2"/>
    <n v="0.45"/>
    <n v="6500"/>
    <n v="2925"/>
    <n v="1023.7499999999999"/>
    <n v="0.35"/>
  </r>
  <r>
    <x v="1"/>
    <n v="1197831"/>
    <x v="17"/>
    <x v="1"/>
    <x v="1"/>
    <s v="Dallas"/>
    <x v="3"/>
    <n v="0.45"/>
    <n v="6000"/>
    <n v="2700"/>
    <n v="1215"/>
    <n v="0.45"/>
  </r>
  <r>
    <x v="1"/>
    <n v="1197831"/>
    <x v="17"/>
    <x v="1"/>
    <x v="1"/>
    <s v="Dallas"/>
    <x v="4"/>
    <n v="0.5"/>
    <n v="5000"/>
    <n v="2500"/>
    <n v="750"/>
    <n v="0.3"/>
  </r>
  <r>
    <x v="1"/>
    <n v="1197831"/>
    <x v="17"/>
    <x v="1"/>
    <x v="1"/>
    <s v="Dallas"/>
    <x v="5"/>
    <n v="0.55000000000000004"/>
    <n v="8750"/>
    <n v="4812.5"/>
    <n v="2406.25"/>
    <n v="0.5"/>
  </r>
  <r>
    <x v="1"/>
    <n v="1197831"/>
    <x v="18"/>
    <x v="1"/>
    <x v="1"/>
    <s v="Dallas"/>
    <x v="0"/>
    <n v="0.45"/>
    <n v="8250"/>
    <n v="3712.5"/>
    <n v="1484.9999999999998"/>
    <n v="0.39999999999999997"/>
  </r>
  <r>
    <x v="1"/>
    <n v="1197831"/>
    <x v="18"/>
    <x v="1"/>
    <x v="1"/>
    <s v="Dallas"/>
    <x v="1"/>
    <n v="0.5"/>
    <n v="8250"/>
    <n v="4125"/>
    <n v="1649.9999999999998"/>
    <n v="0.39999999999999997"/>
  </r>
  <r>
    <x v="1"/>
    <n v="1197831"/>
    <x v="18"/>
    <x v="1"/>
    <x v="1"/>
    <s v="Dallas"/>
    <x v="2"/>
    <n v="0.45"/>
    <n v="9750"/>
    <n v="4387.5"/>
    <n v="1754.9999999999998"/>
    <n v="0.39999999999999997"/>
  </r>
  <r>
    <x v="1"/>
    <n v="1197831"/>
    <x v="18"/>
    <x v="1"/>
    <x v="1"/>
    <s v="Dallas"/>
    <x v="3"/>
    <n v="0.45"/>
    <n v="5750"/>
    <n v="2587.5"/>
    <n v="1293.75"/>
    <n v="0.5"/>
  </r>
  <r>
    <x v="1"/>
    <n v="1197831"/>
    <x v="18"/>
    <x v="1"/>
    <x v="1"/>
    <s v="Dallas"/>
    <x v="4"/>
    <n v="0.5"/>
    <n v="5750"/>
    <n v="2875"/>
    <n v="1006.2499999999999"/>
    <n v="0.35"/>
  </r>
  <r>
    <x v="1"/>
    <n v="1197831"/>
    <x v="18"/>
    <x v="1"/>
    <x v="1"/>
    <s v="Dallas"/>
    <x v="5"/>
    <n v="0.6"/>
    <n v="8500"/>
    <n v="5100"/>
    <n v="2805"/>
    <n v="0.55000000000000004"/>
  </r>
  <r>
    <x v="1"/>
    <n v="1197831"/>
    <x v="19"/>
    <x v="1"/>
    <x v="1"/>
    <s v="Dallas"/>
    <x v="0"/>
    <n v="0.5"/>
    <n v="8000"/>
    <n v="4000"/>
    <n v="1599.9999999999998"/>
    <n v="0.39999999999999997"/>
  </r>
  <r>
    <x v="1"/>
    <n v="1197831"/>
    <x v="19"/>
    <x v="1"/>
    <x v="1"/>
    <s v="Dallas"/>
    <x v="1"/>
    <n v="0.55000000000000004"/>
    <n v="8000"/>
    <n v="4400"/>
    <n v="1759.9999999999998"/>
    <n v="0.39999999999999997"/>
  </r>
  <r>
    <x v="1"/>
    <n v="1197831"/>
    <x v="19"/>
    <x v="1"/>
    <x v="1"/>
    <s v="Dallas"/>
    <x v="2"/>
    <n v="0.5"/>
    <n v="9750"/>
    <n v="4875"/>
    <n v="1949.9999999999998"/>
    <n v="0.39999999999999997"/>
  </r>
  <r>
    <x v="1"/>
    <n v="1197831"/>
    <x v="19"/>
    <x v="1"/>
    <x v="1"/>
    <s v="Dallas"/>
    <x v="3"/>
    <n v="0.5"/>
    <n v="5250"/>
    <n v="2625"/>
    <n v="1312.5"/>
    <n v="0.5"/>
  </r>
  <r>
    <x v="1"/>
    <n v="1197831"/>
    <x v="19"/>
    <x v="1"/>
    <x v="1"/>
    <s v="Dallas"/>
    <x v="4"/>
    <n v="0.55000000000000004"/>
    <n v="5250"/>
    <n v="2887.5000000000005"/>
    <n v="1010.6250000000001"/>
    <n v="0.35"/>
  </r>
  <r>
    <x v="1"/>
    <n v="1197831"/>
    <x v="19"/>
    <x v="1"/>
    <x v="1"/>
    <s v="Dallas"/>
    <x v="5"/>
    <n v="0.6"/>
    <n v="7750"/>
    <n v="4650"/>
    <n v="2557.5"/>
    <n v="0.55000000000000004"/>
  </r>
  <r>
    <x v="1"/>
    <n v="1197831"/>
    <x v="20"/>
    <x v="1"/>
    <x v="1"/>
    <s v="Dallas"/>
    <x v="0"/>
    <n v="0.55000000000000004"/>
    <n v="7250"/>
    <n v="3987.5000000000005"/>
    <n v="1595"/>
    <n v="0.39999999999999997"/>
  </r>
  <r>
    <x v="1"/>
    <n v="1197831"/>
    <x v="20"/>
    <x v="1"/>
    <x v="1"/>
    <s v="Dallas"/>
    <x v="1"/>
    <n v="0.55000000000000004"/>
    <n v="6750"/>
    <n v="3712.5000000000005"/>
    <n v="1485"/>
    <n v="0.39999999999999997"/>
  </r>
  <r>
    <x v="1"/>
    <n v="1197831"/>
    <x v="20"/>
    <x v="1"/>
    <x v="1"/>
    <s v="Dallas"/>
    <x v="2"/>
    <n v="0.6"/>
    <n v="7250"/>
    <n v="4350"/>
    <n v="1739.9999999999998"/>
    <n v="0.39999999999999997"/>
  </r>
  <r>
    <x v="1"/>
    <n v="1197831"/>
    <x v="20"/>
    <x v="1"/>
    <x v="1"/>
    <s v="Dallas"/>
    <x v="3"/>
    <n v="0.6"/>
    <n v="4500"/>
    <n v="2700"/>
    <n v="1350"/>
    <n v="0.5"/>
  </r>
  <r>
    <x v="1"/>
    <n v="1197831"/>
    <x v="20"/>
    <x v="1"/>
    <x v="1"/>
    <s v="Dallas"/>
    <x v="4"/>
    <n v="0.55000000000000004"/>
    <n v="4500"/>
    <n v="2475"/>
    <n v="866.25"/>
    <n v="0.35"/>
  </r>
  <r>
    <x v="1"/>
    <n v="1197831"/>
    <x v="20"/>
    <x v="1"/>
    <x v="1"/>
    <s v="Dallas"/>
    <x v="5"/>
    <n v="0.5"/>
    <n v="6750"/>
    <n v="3375"/>
    <n v="1856.2500000000002"/>
    <n v="0.55000000000000004"/>
  </r>
  <r>
    <x v="1"/>
    <n v="1197831"/>
    <x v="21"/>
    <x v="1"/>
    <x v="1"/>
    <s v="Dallas"/>
    <x v="0"/>
    <n v="0.4"/>
    <n v="6250"/>
    <n v="2500"/>
    <n v="999.99999999999989"/>
    <n v="0.39999999999999997"/>
  </r>
  <r>
    <x v="1"/>
    <n v="1197831"/>
    <x v="21"/>
    <x v="1"/>
    <x v="1"/>
    <s v="Dallas"/>
    <x v="1"/>
    <n v="0.4"/>
    <n v="6250"/>
    <n v="2500"/>
    <n v="999.99999999999989"/>
    <n v="0.39999999999999997"/>
  </r>
  <r>
    <x v="1"/>
    <n v="1197831"/>
    <x v="21"/>
    <x v="1"/>
    <x v="1"/>
    <s v="Dallas"/>
    <x v="2"/>
    <n v="0.45"/>
    <n v="5750"/>
    <n v="2587.5"/>
    <n v="1035"/>
    <n v="0.39999999999999997"/>
  </r>
  <r>
    <x v="1"/>
    <n v="1197831"/>
    <x v="21"/>
    <x v="1"/>
    <x v="1"/>
    <s v="Dallas"/>
    <x v="3"/>
    <n v="0.45"/>
    <n v="4250"/>
    <n v="1912.5"/>
    <n v="956.25"/>
    <n v="0.5"/>
  </r>
  <r>
    <x v="1"/>
    <n v="1197831"/>
    <x v="21"/>
    <x v="1"/>
    <x v="1"/>
    <s v="Dallas"/>
    <x v="4"/>
    <n v="0.4"/>
    <n v="4000"/>
    <n v="1600"/>
    <n v="560"/>
    <n v="0.35"/>
  </r>
  <r>
    <x v="1"/>
    <n v="1197831"/>
    <x v="21"/>
    <x v="1"/>
    <x v="1"/>
    <s v="Dallas"/>
    <x v="5"/>
    <n v="0.5"/>
    <n v="5750"/>
    <n v="2875"/>
    <n v="1581.2500000000002"/>
    <n v="0.55000000000000004"/>
  </r>
  <r>
    <x v="1"/>
    <n v="1197831"/>
    <x v="22"/>
    <x v="1"/>
    <x v="1"/>
    <s v="Dallas"/>
    <x v="0"/>
    <n v="0.4"/>
    <n v="7250"/>
    <n v="2900"/>
    <n v="1160"/>
    <n v="0.39999999999999997"/>
  </r>
  <r>
    <x v="1"/>
    <n v="1197831"/>
    <x v="22"/>
    <x v="1"/>
    <x v="1"/>
    <s v="Dallas"/>
    <x v="1"/>
    <n v="0.4"/>
    <n v="7250"/>
    <n v="2900"/>
    <n v="1160"/>
    <n v="0.39999999999999997"/>
  </r>
  <r>
    <x v="1"/>
    <n v="1197831"/>
    <x v="22"/>
    <x v="1"/>
    <x v="1"/>
    <s v="Dallas"/>
    <x v="2"/>
    <n v="0.65"/>
    <n v="6500"/>
    <n v="4225"/>
    <n v="1689.9999999999998"/>
    <n v="0.39999999999999997"/>
  </r>
  <r>
    <x v="1"/>
    <n v="1197831"/>
    <x v="22"/>
    <x v="1"/>
    <x v="1"/>
    <s v="Dallas"/>
    <x v="3"/>
    <n v="0.65"/>
    <n v="5000"/>
    <n v="3250"/>
    <n v="1625"/>
    <n v="0.5"/>
  </r>
  <r>
    <x v="1"/>
    <n v="1197831"/>
    <x v="22"/>
    <x v="1"/>
    <x v="1"/>
    <s v="Dallas"/>
    <x v="4"/>
    <n v="0.6"/>
    <n v="4750"/>
    <n v="2850"/>
    <n v="997.49999999999989"/>
    <n v="0.35"/>
  </r>
  <r>
    <x v="1"/>
    <n v="1197831"/>
    <x v="22"/>
    <x v="1"/>
    <x v="1"/>
    <s v="Dallas"/>
    <x v="5"/>
    <n v="0.70000000000000007"/>
    <n v="6750"/>
    <n v="4725"/>
    <n v="2598.75"/>
    <n v="0.55000000000000004"/>
  </r>
  <r>
    <x v="1"/>
    <n v="1197831"/>
    <x v="23"/>
    <x v="1"/>
    <x v="1"/>
    <s v="Dallas"/>
    <x v="0"/>
    <n v="0.6"/>
    <n v="8250"/>
    <n v="4950"/>
    <n v="1979.9999999999998"/>
    <n v="0.39999999999999997"/>
  </r>
  <r>
    <x v="1"/>
    <n v="1197831"/>
    <x v="23"/>
    <x v="1"/>
    <x v="1"/>
    <s v="Dallas"/>
    <x v="1"/>
    <n v="0.6"/>
    <n v="8250"/>
    <n v="4950"/>
    <n v="1979.9999999999998"/>
    <n v="0.39999999999999997"/>
  </r>
  <r>
    <x v="1"/>
    <n v="1197831"/>
    <x v="23"/>
    <x v="1"/>
    <x v="1"/>
    <s v="Dallas"/>
    <x v="2"/>
    <n v="0.65"/>
    <n v="7250"/>
    <n v="4712.5"/>
    <n v="1884.9999999999998"/>
    <n v="0.39999999999999997"/>
  </r>
  <r>
    <x v="1"/>
    <n v="1197831"/>
    <x v="23"/>
    <x v="1"/>
    <x v="1"/>
    <s v="Dallas"/>
    <x v="3"/>
    <n v="0.65"/>
    <n v="5750"/>
    <n v="3737.5"/>
    <n v="1868.75"/>
    <n v="0.5"/>
  </r>
  <r>
    <x v="1"/>
    <n v="1197831"/>
    <x v="23"/>
    <x v="1"/>
    <x v="1"/>
    <s v="Dallas"/>
    <x v="4"/>
    <n v="0.6"/>
    <n v="5250"/>
    <n v="3150"/>
    <n v="1102.5"/>
    <n v="0.35"/>
  </r>
  <r>
    <x v="1"/>
    <n v="1197831"/>
    <x v="23"/>
    <x v="1"/>
    <x v="1"/>
    <s v="Dallas"/>
    <x v="5"/>
    <n v="0.70000000000000007"/>
    <n v="7750"/>
    <n v="5425.0000000000009"/>
    <n v="2983.7500000000009"/>
    <n v="0.55000000000000004"/>
  </r>
  <r>
    <x v="0"/>
    <n v="1185732"/>
    <x v="48"/>
    <x v="0"/>
    <x v="4"/>
    <s v="Philadelphia"/>
    <x v="0"/>
    <n v="0.45"/>
    <n v="4250"/>
    <n v="1912.5"/>
    <n v="1051.875"/>
    <n v="0.55000000000000004"/>
  </r>
  <r>
    <x v="0"/>
    <n v="1185732"/>
    <x v="48"/>
    <x v="0"/>
    <x v="4"/>
    <s v="Philadelphia"/>
    <x v="1"/>
    <n v="0.45"/>
    <n v="2250"/>
    <n v="1012.5"/>
    <n v="354.375"/>
    <n v="0.35"/>
  </r>
  <r>
    <x v="0"/>
    <n v="1185732"/>
    <x v="48"/>
    <x v="0"/>
    <x v="4"/>
    <s v="Philadelphia"/>
    <x v="2"/>
    <n v="0.35000000000000003"/>
    <n v="2250"/>
    <n v="787.50000000000011"/>
    <n v="315"/>
    <n v="0.39999999999999997"/>
  </r>
  <r>
    <x v="0"/>
    <n v="1185732"/>
    <x v="48"/>
    <x v="0"/>
    <x v="4"/>
    <s v="Philadelphia"/>
    <x v="3"/>
    <n v="0.4"/>
    <n v="750"/>
    <n v="300"/>
    <n v="119.99999999999999"/>
    <n v="0.39999999999999997"/>
  </r>
  <r>
    <x v="0"/>
    <n v="1185732"/>
    <x v="48"/>
    <x v="0"/>
    <x v="4"/>
    <s v="Philadelphia"/>
    <x v="4"/>
    <n v="0.54999999999999993"/>
    <n v="1250"/>
    <n v="687.49999999999989"/>
    <n v="240.62499999999994"/>
    <n v="0.35"/>
  </r>
  <r>
    <x v="0"/>
    <n v="1185732"/>
    <x v="48"/>
    <x v="0"/>
    <x v="4"/>
    <s v="Philadelphia"/>
    <x v="5"/>
    <n v="0.45"/>
    <n v="2250"/>
    <n v="1012.5"/>
    <n v="303.75"/>
    <n v="0.3"/>
  </r>
  <r>
    <x v="0"/>
    <n v="1185732"/>
    <x v="49"/>
    <x v="0"/>
    <x v="4"/>
    <s v="Philadelphia"/>
    <x v="0"/>
    <n v="0.45"/>
    <n v="4750"/>
    <n v="2137.5"/>
    <n v="1175.625"/>
    <n v="0.55000000000000004"/>
  </r>
  <r>
    <x v="0"/>
    <n v="1185732"/>
    <x v="49"/>
    <x v="0"/>
    <x v="4"/>
    <s v="Philadelphia"/>
    <x v="1"/>
    <n v="0.45"/>
    <n v="1250"/>
    <n v="562.5"/>
    <n v="196.875"/>
    <n v="0.35"/>
  </r>
  <r>
    <x v="0"/>
    <n v="1185732"/>
    <x v="49"/>
    <x v="0"/>
    <x v="4"/>
    <s v="Philadelphia"/>
    <x v="2"/>
    <n v="0.35000000000000003"/>
    <n v="1750"/>
    <n v="612.50000000000011"/>
    <n v="245.00000000000003"/>
    <n v="0.39999999999999997"/>
  </r>
  <r>
    <x v="0"/>
    <n v="1185732"/>
    <x v="49"/>
    <x v="0"/>
    <x v="4"/>
    <s v="Philadelphia"/>
    <x v="3"/>
    <n v="0.4"/>
    <n v="500"/>
    <n v="200"/>
    <n v="80"/>
    <n v="0.39999999999999997"/>
  </r>
  <r>
    <x v="0"/>
    <n v="1185732"/>
    <x v="49"/>
    <x v="0"/>
    <x v="4"/>
    <s v="Philadelphia"/>
    <x v="4"/>
    <n v="0.54999999999999993"/>
    <n v="1250"/>
    <n v="687.49999999999989"/>
    <n v="240.62499999999994"/>
    <n v="0.35"/>
  </r>
  <r>
    <x v="0"/>
    <n v="1185732"/>
    <x v="49"/>
    <x v="0"/>
    <x v="4"/>
    <s v="Philadelphia"/>
    <x v="5"/>
    <n v="0.45"/>
    <n v="2250"/>
    <n v="1012.5"/>
    <n v="303.75"/>
    <n v="0.3"/>
  </r>
  <r>
    <x v="0"/>
    <n v="1185732"/>
    <x v="14"/>
    <x v="0"/>
    <x v="4"/>
    <s v="Philadelphia"/>
    <x v="0"/>
    <n v="0.5"/>
    <n v="4450"/>
    <n v="2225"/>
    <n v="1223.75"/>
    <n v="0.55000000000000004"/>
  </r>
  <r>
    <x v="0"/>
    <n v="1185732"/>
    <x v="14"/>
    <x v="0"/>
    <x v="4"/>
    <s v="Philadelphia"/>
    <x v="1"/>
    <n v="0.5"/>
    <n v="1500"/>
    <n v="750"/>
    <n v="262.5"/>
    <n v="0.35"/>
  </r>
  <r>
    <x v="0"/>
    <n v="1185732"/>
    <x v="14"/>
    <x v="0"/>
    <x v="4"/>
    <s v="Philadelphia"/>
    <x v="2"/>
    <n v="0.4"/>
    <n v="1750"/>
    <n v="700"/>
    <n v="280"/>
    <n v="0.39999999999999997"/>
  </r>
  <r>
    <x v="0"/>
    <n v="1185732"/>
    <x v="14"/>
    <x v="0"/>
    <x v="4"/>
    <s v="Philadelphia"/>
    <x v="3"/>
    <n v="0.45"/>
    <n v="250"/>
    <n v="112.5"/>
    <n v="44.999999999999993"/>
    <n v="0.39999999999999997"/>
  </r>
  <r>
    <x v="0"/>
    <n v="1185732"/>
    <x v="14"/>
    <x v="0"/>
    <x v="4"/>
    <s v="Philadelphia"/>
    <x v="4"/>
    <n v="0.6"/>
    <n v="750"/>
    <n v="450"/>
    <n v="135"/>
    <n v="0.3"/>
  </r>
  <r>
    <x v="0"/>
    <n v="1185732"/>
    <x v="14"/>
    <x v="0"/>
    <x v="4"/>
    <s v="Philadelphia"/>
    <x v="5"/>
    <n v="0.5"/>
    <n v="1750"/>
    <n v="875"/>
    <n v="218.75"/>
    <n v="0.25"/>
  </r>
  <r>
    <x v="0"/>
    <n v="1185732"/>
    <x v="50"/>
    <x v="0"/>
    <x v="4"/>
    <s v="Philadelphia"/>
    <x v="0"/>
    <n v="0.5"/>
    <n v="4500"/>
    <n v="2250"/>
    <n v="1125"/>
    <n v="0.5"/>
  </r>
  <r>
    <x v="0"/>
    <n v="1185732"/>
    <x v="50"/>
    <x v="0"/>
    <x v="4"/>
    <s v="Philadelphia"/>
    <x v="1"/>
    <n v="0.5"/>
    <n v="1500"/>
    <n v="750"/>
    <n v="225"/>
    <n v="0.3"/>
  </r>
  <r>
    <x v="0"/>
    <n v="1185732"/>
    <x v="50"/>
    <x v="0"/>
    <x v="4"/>
    <s v="Philadelphia"/>
    <x v="2"/>
    <n v="0.4"/>
    <n v="1500"/>
    <n v="600"/>
    <n v="210"/>
    <n v="0.35"/>
  </r>
  <r>
    <x v="0"/>
    <n v="1185732"/>
    <x v="50"/>
    <x v="0"/>
    <x v="4"/>
    <s v="Philadelphia"/>
    <x v="3"/>
    <n v="0.45"/>
    <n v="750"/>
    <n v="337.5"/>
    <n v="118.12499999999999"/>
    <n v="0.35"/>
  </r>
  <r>
    <x v="0"/>
    <n v="1185732"/>
    <x v="50"/>
    <x v="0"/>
    <x v="4"/>
    <s v="Philadelphia"/>
    <x v="4"/>
    <n v="0.6"/>
    <n v="750"/>
    <n v="450"/>
    <n v="135"/>
    <n v="0.3"/>
  </r>
  <r>
    <x v="0"/>
    <n v="1185732"/>
    <x v="50"/>
    <x v="0"/>
    <x v="4"/>
    <s v="Philadelphia"/>
    <x v="5"/>
    <n v="0.5"/>
    <n v="2000"/>
    <n v="1000"/>
    <n v="250"/>
    <n v="0.25"/>
  </r>
  <r>
    <x v="0"/>
    <n v="1185732"/>
    <x v="51"/>
    <x v="0"/>
    <x v="4"/>
    <s v="Philadelphia"/>
    <x v="0"/>
    <n v="0.6"/>
    <n v="4700"/>
    <n v="2820"/>
    <n v="1410"/>
    <n v="0.5"/>
  </r>
  <r>
    <x v="0"/>
    <n v="1185732"/>
    <x v="51"/>
    <x v="0"/>
    <x v="4"/>
    <s v="Philadelphia"/>
    <x v="1"/>
    <n v="0.60000000000000009"/>
    <n v="1750"/>
    <n v="1050.0000000000002"/>
    <n v="315.00000000000006"/>
    <n v="0.3"/>
  </r>
  <r>
    <x v="0"/>
    <n v="1185732"/>
    <x v="51"/>
    <x v="0"/>
    <x v="4"/>
    <s v="Philadelphia"/>
    <x v="2"/>
    <n v="0.55000000000000004"/>
    <n v="1500"/>
    <n v="825.00000000000011"/>
    <n v="288.75"/>
    <n v="0.35"/>
  </r>
  <r>
    <x v="0"/>
    <n v="1185732"/>
    <x v="51"/>
    <x v="0"/>
    <x v="4"/>
    <s v="Philadelphia"/>
    <x v="3"/>
    <n v="0.55000000000000004"/>
    <n v="1000"/>
    <n v="550"/>
    <n v="192.5"/>
    <n v="0.35"/>
  </r>
  <r>
    <x v="0"/>
    <n v="1185732"/>
    <x v="51"/>
    <x v="0"/>
    <x v="4"/>
    <s v="Philadelphia"/>
    <x v="4"/>
    <n v="0.65"/>
    <n v="1250"/>
    <n v="812.5"/>
    <n v="243.75"/>
    <n v="0.3"/>
  </r>
  <r>
    <x v="0"/>
    <n v="1185732"/>
    <x v="51"/>
    <x v="0"/>
    <x v="4"/>
    <s v="Philadelphia"/>
    <x v="5"/>
    <n v="0.70000000000000007"/>
    <n v="2500"/>
    <n v="1750.0000000000002"/>
    <n v="525"/>
    <n v="0.3"/>
  </r>
  <r>
    <x v="0"/>
    <n v="1185732"/>
    <x v="52"/>
    <x v="0"/>
    <x v="4"/>
    <s v="Philadelphia"/>
    <x v="0"/>
    <n v="0.65"/>
    <n v="5000"/>
    <n v="3250"/>
    <n v="1787.5000000000002"/>
    <n v="0.55000000000000004"/>
  </r>
  <r>
    <x v="0"/>
    <n v="1185732"/>
    <x v="52"/>
    <x v="0"/>
    <x v="4"/>
    <s v="Philadelphia"/>
    <x v="1"/>
    <n v="0.60000000000000009"/>
    <n v="2500"/>
    <n v="1500.0000000000002"/>
    <n v="525"/>
    <n v="0.35"/>
  </r>
  <r>
    <x v="0"/>
    <n v="1185732"/>
    <x v="52"/>
    <x v="0"/>
    <x v="4"/>
    <s v="Philadelphia"/>
    <x v="2"/>
    <n v="0.55000000000000004"/>
    <n v="1750"/>
    <n v="962.50000000000011"/>
    <n v="385"/>
    <n v="0.39999999999999997"/>
  </r>
  <r>
    <x v="0"/>
    <n v="1185732"/>
    <x v="52"/>
    <x v="0"/>
    <x v="4"/>
    <s v="Philadelphia"/>
    <x v="3"/>
    <n v="0.55000000000000004"/>
    <n v="1500"/>
    <n v="825.00000000000011"/>
    <n v="330"/>
    <n v="0.39999999999999997"/>
  </r>
  <r>
    <x v="0"/>
    <n v="1185732"/>
    <x v="52"/>
    <x v="0"/>
    <x v="4"/>
    <s v="Philadelphia"/>
    <x v="4"/>
    <n v="0.65"/>
    <n v="1500"/>
    <n v="975"/>
    <n v="341.25"/>
    <n v="0.35"/>
  </r>
  <r>
    <x v="0"/>
    <n v="1185732"/>
    <x v="52"/>
    <x v="0"/>
    <x v="4"/>
    <s v="Philadelphia"/>
    <x v="5"/>
    <n v="0.70000000000000007"/>
    <n v="3000"/>
    <n v="2100"/>
    <n v="630"/>
    <n v="0.3"/>
  </r>
  <r>
    <x v="0"/>
    <n v="1185732"/>
    <x v="18"/>
    <x v="0"/>
    <x v="4"/>
    <s v="Philadelphia"/>
    <x v="0"/>
    <n v="0.65"/>
    <n v="5000"/>
    <n v="3250"/>
    <n v="1787.5000000000002"/>
    <n v="0.55000000000000004"/>
  </r>
  <r>
    <x v="0"/>
    <n v="1185732"/>
    <x v="18"/>
    <x v="0"/>
    <x v="4"/>
    <s v="Philadelphia"/>
    <x v="1"/>
    <n v="0.60000000000000009"/>
    <n v="3000"/>
    <n v="1800.0000000000002"/>
    <n v="630"/>
    <n v="0.35"/>
  </r>
  <r>
    <x v="0"/>
    <n v="1185732"/>
    <x v="18"/>
    <x v="0"/>
    <x v="4"/>
    <s v="Philadelphia"/>
    <x v="2"/>
    <n v="0.55000000000000004"/>
    <n v="2250"/>
    <n v="1237.5"/>
    <n v="494.99999999999994"/>
    <n v="0.39999999999999997"/>
  </r>
  <r>
    <x v="0"/>
    <n v="1185732"/>
    <x v="18"/>
    <x v="0"/>
    <x v="4"/>
    <s v="Philadelphia"/>
    <x v="3"/>
    <n v="0.55000000000000004"/>
    <n v="1750"/>
    <n v="962.50000000000011"/>
    <n v="385"/>
    <n v="0.39999999999999997"/>
  </r>
  <r>
    <x v="0"/>
    <n v="1185732"/>
    <x v="18"/>
    <x v="0"/>
    <x v="4"/>
    <s v="Philadelphia"/>
    <x v="4"/>
    <n v="0.65"/>
    <n v="2000"/>
    <n v="1300"/>
    <n v="454.99999999999994"/>
    <n v="0.35"/>
  </r>
  <r>
    <x v="0"/>
    <n v="1185732"/>
    <x v="18"/>
    <x v="0"/>
    <x v="4"/>
    <s v="Philadelphia"/>
    <x v="5"/>
    <n v="0.70000000000000007"/>
    <n v="3750"/>
    <n v="2625.0000000000005"/>
    <n v="787.50000000000011"/>
    <n v="0.3"/>
  </r>
  <r>
    <x v="0"/>
    <n v="1185732"/>
    <x v="53"/>
    <x v="0"/>
    <x v="4"/>
    <s v="Philadelphia"/>
    <x v="0"/>
    <n v="0.65"/>
    <n v="5250"/>
    <n v="3412.5"/>
    <n v="1876.8750000000002"/>
    <n v="0.55000000000000004"/>
  </r>
  <r>
    <x v="0"/>
    <n v="1185732"/>
    <x v="53"/>
    <x v="0"/>
    <x v="4"/>
    <s v="Philadelphia"/>
    <x v="1"/>
    <n v="0.60000000000000009"/>
    <n v="3000"/>
    <n v="1800.0000000000002"/>
    <n v="630"/>
    <n v="0.35"/>
  </r>
  <r>
    <x v="0"/>
    <n v="1185732"/>
    <x v="53"/>
    <x v="0"/>
    <x v="4"/>
    <s v="Philadelphia"/>
    <x v="2"/>
    <n v="0.55000000000000004"/>
    <n v="2250"/>
    <n v="1237.5"/>
    <n v="494.99999999999994"/>
    <n v="0.39999999999999997"/>
  </r>
  <r>
    <x v="0"/>
    <n v="1185732"/>
    <x v="53"/>
    <x v="0"/>
    <x v="4"/>
    <s v="Philadelphia"/>
    <x v="3"/>
    <n v="0.55000000000000004"/>
    <n v="2000"/>
    <n v="1100"/>
    <n v="439.99999999999994"/>
    <n v="0.39999999999999997"/>
  </r>
  <r>
    <x v="0"/>
    <n v="1185732"/>
    <x v="53"/>
    <x v="0"/>
    <x v="4"/>
    <s v="Philadelphia"/>
    <x v="4"/>
    <n v="0.65"/>
    <n v="1750"/>
    <n v="1137.5"/>
    <n v="398.125"/>
    <n v="0.35"/>
  </r>
  <r>
    <x v="0"/>
    <n v="1185732"/>
    <x v="53"/>
    <x v="0"/>
    <x v="4"/>
    <s v="Philadelphia"/>
    <x v="5"/>
    <n v="0.70000000000000007"/>
    <n v="3500"/>
    <n v="2450.0000000000005"/>
    <n v="735.00000000000011"/>
    <n v="0.3"/>
  </r>
  <r>
    <x v="0"/>
    <n v="1185732"/>
    <x v="54"/>
    <x v="0"/>
    <x v="4"/>
    <s v="Philadelphia"/>
    <x v="0"/>
    <n v="0.65"/>
    <n v="4750"/>
    <n v="3087.5"/>
    <n v="1543.75"/>
    <n v="0.5"/>
  </r>
  <r>
    <x v="0"/>
    <n v="1185732"/>
    <x v="54"/>
    <x v="0"/>
    <x v="4"/>
    <s v="Philadelphia"/>
    <x v="1"/>
    <n v="0.5"/>
    <n v="2750"/>
    <n v="1375"/>
    <n v="412.5"/>
    <n v="0.3"/>
  </r>
  <r>
    <x v="0"/>
    <n v="1185732"/>
    <x v="54"/>
    <x v="0"/>
    <x v="4"/>
    <s v="Philadelphia"/>
    <x v="2"/>
    <n v="0.45"/>
    <n v="2000"/>
    <n v="900"/>
    <n v="315"/>
    <n v="0.35"/>
  </r>
  <r>
    <x v="0"/>
    <n v="1185732"/>
    <x v="54"/>
    <x v="0"/>
    <x v="4"/>
    <s v="Philadelphia"/>
    <x v="3"/>
    <n v="0.45"/>
    <n v="1750"/>
    <n v="787.5"/>
    <n v="275.625"/>
    <n v="0.35"/>
  </r>
  <r>
    <x v="0"/>
    <n v="1185732"/>
    <x v="54"/>
    <x v="0"/>
    <x v="4"/>
    <s v="Philadelphia"/>
    <x v="4"/>
    <n v="0.54999999999999993"/>
    <n v="1250"/>
    <n v="687.49999999999989"/>
    <n v="206.24999999999997"/>
    <n v="0.3"/>
  </r>
  <r>
    <x v="0"/>
    <n v="1185732"/>
    <x v="54"/>
    <x v="0"/>
    <x v="4"/>
    <s v="Philadelphia"/>
    <x v="5"/>
    <n v="0.6"/>
    <n v="2250"/>
    <n v="1350"/>
    <n v="337.5"/>
    <n v="0.25"/>
  </r>
  <r>
    <x v="0"/>
    <n v="1185732"/>
    <x v="55"/>
    <x v="0"/>
    <x v="4"/>
    <s v="Philadelphia"/>
    <x v="0"/>
    <n v="0.6"/>
    <n v="4000"/>
    <n v="2400"/>
    <n v="1200"/>
    <n v="0.5"/>
  </r>
  <r>
    <x v="0"/>
    <n v="1185732"/>
    <x v="55"/>
    <x v="0"/>
    <x v="4"/>
    <s v="Philadelphia"/>
    <x v="1"/>
    <n v="0.5"/>
    <n v="2250"/>
    <n v="1125"/>
    <n v="337.5"/>
    <n v="0.3"/>
  </r>
  <r>
    <x v="0"/>
    <n v="1185732"/>
    <x v="55"/>
    <x v="0"/>
    <x v="4"/>
    <s v="Philadelphia"/>
    <x v="2"/>
    <n v="0.5"/>
    <n v="1250"/>
    <n v="625"/>
    <n v="218.75"/>
    <n v="0.35"/>
  </r>
  <r>
    <x v="0"/>
    <n v="1185732"/>
    <x v="55"/>
    <x v="0"/>
    <x v="4"/>
    <s v="Philadelphia"/>
    <x v="3"/>
    <n v="0.5"/>
    <n v="1000"/>
    <n v="500"/>
    <n v="175"/>
    <n v="0.35"/>
  </r>
  <r>
    <x v="0"/>
    <n v="1185732"/>
    <x v="55"/>
    <x v="0"/>
    <x v="4"/>
    <s v="Philadelphia"/>
    <x v="4"/>
    <n v="0.6"/>
    <n v="1000"/>
    <n v="600"/>
    <n v="180"/>
    <n v="0.3"/>
  </r>
  <r>
    <x v="0"/>
    <n v="1185732"/>
    <x v="55"/>
    <x v="0"/>
    <x v="4"/>
    <s v="Philadelphia"/>
    <x v="5"/>
    <n v="0.64999999999999991"/>
    <n v="2250"/>
    <n v="1462.4999999999998"/>
    <n v="365.62499999999994"/>
    <n v="0.25"/>
  </r>
  <r>
    <x v="0"/>
    <n v="1185732"/>
    <x v="56"/>
    <x v="0"/>
    <x v="4"/>
    <s v="Philadelphia"/>
    <x v="0"/>
    <n v="0.70000000000000007"/>
    <n v="3750"/>
    <n v="2625.0000000000005"/>
    <n v="1443.7500000000005"/>
    <n v="0.55000000000000004"/>
  </r>
  <r>
    <x v="0"/>
    <n v="1185732"/>
    <x v="56"/>
    <x v="0"/>
    <x v="4"/>
    <s v="Philadelphia"/>
    <x v="1"/>
    <n v="0.60000000000000009"/>
    <n v="2000"/>
    <n v="1200.0000000000002"/>
    <n v="420.00000000000006"/>
    <n v="0.35"/>
  </r>
  <r>
    <x v="0"/>
    <n v="1185732"/>
    <x v="56"/>
    <x v="0"/>
    <x v="4"/>
    <s v="Philadelphia"/>
    <x v="2"/>
    <n v="0.60000000000000009"/>
    <n v="1950"/>
    <n v="1170.0000000000002"/>
    <n v="468.00000000000006"/>
    <n v="0.39999999999999997"/>
  </r>
  <r>
    <x v="0"/>
    <n v="1185732"/>
    <x v="56"/>
    <x v="0"/>
    <x v="4"/>
    <s v="Philadelphia"/>
    <x v="3"/>
    <n v="0.60000000000000009"/>
    <n v="1750"/>
    <n v="1050.0000000000002"/>
    <n v="420.00000000000006"/>
    <n v="0.39999999999999997"/>
  </r>
  <r>
    <x v="0"/>
    <n v="1185732"/>
    <x v="56"/>
    <x v="0"/>
    <x v="4"/>
    <s v="Philadelphia"/>
    <x v="4"/>
    <n v="0.70000000000000007"/>
    <n v="1500"/>
    <n v="1050"/>
    <n v="367.5"/>
    <n v="0.35"/>
  </r>
  <r>
    <x v="0"/>
    <n v="1185732"/>
    <x v="56"/>
    <x v="0"/>
    <x v="4"/>
    <s v="Philadelphia"/>
    <x v="5"/>
    <n v="0.75"/>
    <n v="2500"/>
    <n v="1875"/>
    <n v="562.5"/>
    <n v="0.3"/>
  </r>
  <r>
    <x v="0"/>
    <n v="1185732"/>
    <x v="57"/>
    <x v="0"/>
    <x v="4"/>
    <s v="Philadelphia"/>
    <x v="0"/>
    <n v="0.70000000000000007"/>
    <n v="4750"/>
    <n v="3325.0000000000005"/>
    <n v="1828.7500000000005"/>
    <n v="0.55000000000000004"/>
  </r>
  <r>
    <x v="0"/>
    <n v="1185732"/>
    <x v="57"/>
    <x v="0"/>
    <x v="4"/>
    <s v="Philadelphia"/>
    <x v="1"/>
    <n v="0.60000000000000009"/>
    <n v="2750"/>
    <n v="1650.0000000000002"/>
    <n v="577.5"/>
    <n v="0.35"/>
  </r>
  <r>
    <x v="0"/>
    <n v="1185732"/>
    <x v="57"/>
    <x v="0"/>
    <x v="4"/>
    <s v="Philadelphia"/>
    <x v="2"/>
    <n v="0.60000000000000009"/>
    <n v="2250"/>
    <n v="1350.0000000000002"/>
    <n v="540"/>
    <n v="0.39999999999999997"/>
  </r>
  <r>
    <x v="0"/>
    <n v="1185732"/>
    <x v="57"/>
    <x v="0"/>
    <x v="4"/>
    <s v="Philadelphia"/>
    <x v="3"/>
    <n v="0.60000000000000009"/>
    <n v="1750"/>
    <n v="1050.0000000000002"/>
    <n v="420.00000000000006"/>
    <n v="0.39999999999999997"/>
  </r>
  <r>
    <x v="0"/>
    <n v="1185732"/>
    <x v="57"/>
    <x v="0"/>
    <x v="4"/>
    <s v="Philadelphia"/>
    <x v="4"/>
    <n v="0.70000000000000007"/>
    <n v="1750"/>
    <n v="1225.0000000000002"/>
    <n v="428.75000000000006"/>
    <n v="0.35"/>
  </r>
  <r>
    <x v="0"/>
    <n v="1185732"/>
    <x v="57"/>
    <x v="0"/>
    <x v="4"/>
    <s v="Philadelphia"/>
    <x v="5"/>
    <n v="0.75"/>
    <n v="2750"/>
    <n v="2062.5"/>
    <n v="618.75"/>
    <n v="0.3"/>
  </r>
  <r>
    <x v="2"/>
    <n v="1128299"/>
    <x v="36"/>
    <x v="2"/>
    <x v="5"/>
    <s v="Las Vegas"/>
    <x v="0"/>
    <n v="0.35"/>
    <n v="4500"/>
    <n v="1575"/>
    <n v="630"/>
    <n v="0.4"/>
  </r>
  <r>
    <x v="2"/>
    <n v="1128299"/>
    <x v="36"/>
    <x v="2"/>
    <x v="5"/>
    <s v="Las Vegas"/>
    <x v="1"/>
    <n v="0.45"/>
    <n v="4500"/>
    <n v="2025"/>
    <n v="506.25"/>
    <n v="0.25"/>
  </r>
  <r>
    <x v="2"/>
    <n v="1128299"/>
    <x v="36"/>
    <x v="2"/>
    <x v="5"/>
    <s v="Las Vegas"/>
    <x v="2"/>
    <n v="0.45"/>
    <n v="4500"/>
    <n v="2025"/>
    <n v="810"/>
    <n v="0.4"/>
  </r>
  <r>
    <x v="2"/>
    <n v="1128299"/>
    <x v="36"/>
    <x v="2"/>
    <x v="5"/>
    <s v="Las Vegas"/>
    <x v="3"/>
    <n v="0.45"/>
    <n v="3000"/>
    <n v="1350"/>
    <n v="472.49999999999994"/>
    <n v="0.35"/>
  </r>
  <r>
    <x v="2"/>
    <n v="1128299"/>
    <x v="36"/>
    <x v="2"/>
    <x v="5"/>
    <s v="Las Vegas"/>
    <x v="4"/>
    <n v="0.5"/>
    <n v="2500"/>
    <n v="1250"/>
    <n v="687.5"/>
    <n v="0.55000000000000004"/>
  </r>
  <r>
    <x v="2"/>
    <n v="1128299"/>
    <x v="36"/>
    <x v="2"/>
    <x v="5"/>
    <s v="Las Vegas"/>
    <x v="5"/>
    <n v="0.45"/>
    <n v="4750"/>
    <n v="2137.5"/>
    <n v="427.5"/>
    <n v="0.2"/>
  </r>
  <r>
    <x v="2"/>
    <n v="1128299"/>
    <x v="37"/>
    <x v="2"/>
    <x v="5"/>
    <s v="Las Vegas"/>
    <x v="0"/>
    <n v="0.35"/>
    <n v="5250"/>
    <n v="1837.4999999999998"/>
    <n v="735"/>
    <n v="0.4"/>
  </r>
  <r>
    <x v="2"/>
    <n v="1128299"/>
    <x v="37"/>
    <x v="2"/>
    <x v="5"/>
    <s v="Las Vegas"/>
    <x v="1"/>
    <n v="0.45"/>
    <n v="4250"/>
    <n v="1912.5"/>
    <n v="478.125"/>
    <n v="0.25"/>
  </r>
  <r>
    <x v="2"/>
    <n v="1128299"/>
    <x v="37"/>
    <x v="2"/>
    <x v="5"/>
    <s v="Las Vegas"/>
    <x v="2"/>
    <n v="0.45"/>
    <n v="4250"/>
    <n v="1912.5"/>
    <n v="765"/>
    <n v="0.4"/>
  </r>
  <r>
    <x v="2"/>
    <n v="1128299"/>
    <x v="37"/>
    <x v="2"/>
    <x v="5"/>
    <s v="Las Vegas"/>
    <x v="3"/>
    <n v="0.45"/>
    <n v="2750"/>
    <n v="1237.5"/>
    <n v="433.125"/>
    <n v="0.35"/>
  </r>
  <r>
    <x v="2"/>
    <n v="1128299"/>
    <x v="37"/>
    <x v="2"/>
    <x v="5"/>
    <s v="Las Vegas"/>
    <x v="4"/>
    <n v="0.5"/>
    <n v="2000"/>
    <n v="1000"/>
    <n v="550"/>
    <n v="0.55000000000000004"/>
  </r>
  <r>
    <x v="2"/>
    <n v="1128299"/>
    <x v="37"/>
    <x v="2"/>
    <x v="5"/>
    <s v="Las Vegas"/>
    <x v="5"/>
    <n v="0.45"/>
    <n v="4000"/>
    <n v="1800"/>
    <n v="360"/>
    <n v="0.2"/>
  </r>
  <r>
    <x v="2"/>
    <n v="1128299"/>
    <x v="38"/>
    <x v="2"/>
    <x v="5"/>
    <s v="Las Vegas"/>
    <x v="0"/>
    <n v="0.45"/>
    <n v="5500"/>
    <n v="2475"/>
    <n v="990"/>
    <n v="0.4"/>
  </r>
  <r>
    <x v="2"/>
    <n v="1128299"/>
    <x v="38"/>
    <x v="2"/>
    <x v="5"/>
    <s v="Las Vegas"/>
    <x v="1"/>
    <n v="0.54999999999999993"/>
    <n v="4000"/>
    <n v="2199.9999999999995"/>
    <n v="549.99999999999989"/>
    <n v="0.25"/>
  </r>
  <r>
    <x v="2"/>
    <n v="1128299"/>
    <x v="38"/>
    <x v="2"/>
    <x v="5"/>
    <s v="Las Vegas"/>
    <x v="2"/>
    <n v="0.54999999999999993"/>
    <n v="4000"/>
    <n v="2199.9999999999995"/>
    <n v="879.99999999999989"/>
    <n v="0.4"/>
  </r>
  <r>
    <x v="2"/>
    <n v="1128299"/>
    <x v="38"/>
    <x v="2"/>
    <x v="5"/>
    <s v="Las Vegas"/>
    <x v="3"/>
    <n v="0.54999999999999993"/>
    <n v="3000"/>
    <n v="1649.9999999999998"/>
    <n v="577.49999999999989"/>
    <n v="0.35"/>
  </r>
  <r>
    <x v="2"/>
    <n v="1128299"/>
    <x v="38"/>
    <x v="2"/>
    <x v="5"/>
    <s v="Las Vegas"/>
    <x v="4"/>
    <n v="0.6"/>
    <n v="1750"/>
    <n v="1050"/>
    <n v="577.5"/>
    <n v="0.55000000000000004"/>
  </r>
  <r>
    <x v="2"/>
    <n v="1128299"/>
    <x v="38"/>
    <x v="2"/>
    <x v="5"/>
    <s v="Las Vegas"/>
    <x v="5"/>
    <n v="0.54999999999999993"/>
    <n v="3750"/>
    <n v="2062.4999999999995"/>
    <n v="412.49999999999994"/>
    <n v="0.2"/>
  </r>
  <r>
    <x v="2"/>
    <n v="1128299"/>
    <x v="39"/>
    <x v="2"/>
    <x v="5"/>
    <s v="Las Vegas"/>
    <x v="0"/>
    <n v="0.6"/>
    <n v="5500"/>
    <n v="3300"/>
    <n v="1320"/>
    <n v="0.4"/>
  </r>
  <r>
    <x v="2"/>
    <n v="1128299"/>
    <x v="39"/>
    <x v="2"/>
    <x v="5"/>
    <s v="Las Vegas"/>
    <x v="1"/>
    <n v="0.65"/>
    <n v="3500"/>
    <n v="2275"/>
    <n v="568.75"/>
    <n v="0.25"/>
  </r>
  <r>
    <x v="2"/>
    <n v="1128299"/>
    <x v="39"/>
    <x v="2"/>
    <x v="5"/>
    <s v="Las Vegas"/>
    <x v="2"/>
    <n v="0.65"/>
    <n v="4000"/>
    <n v="2600"/>
    <n v="1040"/>
    <n v="0.4"/>
  </r>
  <r>
    <x v="2"/>
    <n v="1128299"/>
    <x v="39"/>
    <x v="2"/>
    <x v="5"/>
    <s v="Las Vegas"/>
    <x v="3"/>
    <n v="0.6"/>
    <n v="3000"/>
    <n v="1800"/>
    <n v="630"/>
    <n v="0.35"/>
  </r>
  <r>
    <x v="2"/>
    <n v="1128299"/>
    <x v="39"/>
    <x v="2"/>
    <x v="5"/>
    <s v="Las Vegas"/>
    <x v="4"/>
    <n v="0.65"/>
    <n v="2000"/>
    <n v="1300"/>
    <n v="715.00000000000011"/>
    <n v="0.55000000000000004"/>
  </r>
  <r>
    <x v="2"/>
    <n v="1128299"/>
    <x v="39"/>
    <x v="2"/>
    <x v="5"/>
    <s v="Las Vegas"/>
    <x v="5"/>
    <n v="0.8"/>
    <n v="3500"/>
    <n v="2800"/>
    <n v="560"/>
    <n v="0.2"/>
  </r>
  <r>
    <x v="2"/>
    <n v="1128299"/>
    <x v="40"/>
    <x v="2"/>
    <x v="5"/>
    <s v="Las Vegas"/>
    <x v="0"/>
    <n v="0.6"/>
    <n v="5500"/>
    <n v="3300"/>
    <n v="1485"/>
    <n v="0.45"/>
  </r>
  <r>
    <x v="2"/>
    <n v="1128299"/>
    <x v="40"/>
    <x v="2"/>
    <x v="5"/>
    <s v="Las Vegas"/>
    <x v="1"/>
    <n v="0.65"/>
    <n v="4000"/>
    <n v="2600"/>
    <n v="780"/>
    <n v="0.3"/>
  </r>
  <r>
    <x v="2"/>
    <n v="1128299"/>
    <x v="40"/>
    <x v="2"/>
    <x v="5"/>
    <s v="Las Vegas"/>
    <x v="2"/>
    <n v="0.65"/>
    <n v="4000"/>
    <n v="2600"/>
    <n v="1170"/>
    <n v="0.45"/>
  </r>
  <r>
    <x v="2"/>
    <n v="1128299"/>
    <x v="40"/>
    <x v="2"/>
    <x v="5"/>
    <s v="Las Vegas"/>
    <x v="3"/>
    <n v="0.6"/>
    <n v="3000"/>
    <n v="1800"/>
    <n v="719.99999999999989"/>
    <n v="0.39999999999999997"/>
  </r>
  <r>
    <x v="2"/>
    <n v="1128299"/>
    <x v="40"/>
    <x v="2"/>
    <x v="5"/>
    <s v="Las Vegas"/>
    <x v="4"/>
    <n v="0.65"/>
    <n v="2000"/>
    <n v="1300"/>
    <n v="780.00000000000011"/>
    <n v="0.60000000000000009"/>
  </r>
  <r>
    <x v="2"/>
    <n v="1128299"/>
    <x v="40"/>
    <x v="2"/>
    <x v="5"/>
    <s v="Las Vegas"/>
    <x v="5"/>
    <n v="0.8"/>
    <n v="4500"/>
    <n v="3600"/>
    <n v="900"/>
    <n v="0.25"/>
  </r>
  <r>
    <x v="2"/>
    <n v="1128299"/>
    <x v="41"/>
    <x v="2"/>
    <x v="5"/>
    <s v="Las Vegas"/>
    <x v="0"/>
    <n v="0.6"/>
    <n v="7000"/>
    <n v="4200"/>
    <n v="1890"/>
    <n v="0.45"/>
  </r>
  <r>
    <x v="2"/>
    <n v="1128299"/>
    <x v="41"/>
    <x v="2"/>
    <x v="5"/>
    <s v="Las Vegas"/>
    <x v="1"/>
    <n v="0.65"/>
    <n v="5500"/>
    <n v="3575"/>
    <n v="1072.5"/>
    <n v="0.3"/>
  </r>
  <r>
    <x v="2"/>
    <n v="1128299"/>
    <x v="41"/>
    <x v="2"/>
    <x v="5"/>
    <s v="Las Vegas"/>
    <x v="2"/>
    <n v="0.65"/>
    <n v="5500"/>
    <n v="3575"/>
    <n v="1608.75"/>
    <n v="0.45"/>
  </r>
  <r>
    <x v="2"/>
    <n v="1128299"/>
    <x v="41"/>
    <x v="2"/>
    <x v="5"/>
    <s v="Las Vegas"/>
    <x v="3"/>
    <n v="0.6"/>
    <n v="4250"/>
    <n v="2550"/>
    <n v="1019.9999999999999"/>
    <n v="0.39999999999999997"/>
  </r>
  <r>
    <x v="2"/>
    <n v="1128299"/>
    <x v="41"/>
    <x v="2"/>
    <x v="5"/>
    <s v="Las Vegas"/>
    <x v="4"/>
    <n v="0.65"/>
    <n v="3000"/>
    <n v="1950"/>
    <n v="1170.0000000000002"/>
    <n v="0.60000000000000009"/>
  </r>
  <r>
    <x v="2"/>
    <n v="1128299"/>
    <x v="41"/>
    <x v="2"/>
    <x v="5"/>
    <s v="Las Vegas"/>
    <x v="5"/>
    <n v="0.8"/>
    <n v="6000"/>
    <n v="4800"/>
    <n v="1200"/>
    <n v="0.25"/>
  </r>
  <r>
    <x v="2"/>
    <n v="1128299"/>
    <x v="42"/>
    <x v="2"/>
    <x v="5"/>
    <s v="Las Vegas"/>
    <x v="0"/>
    <n v="0.6"/>
    <n v="7500"/>
    <n v="4500"/>
    <n v="1800"/>
    <n v="0.4"/>
  </r>
  <r>
    <x v="2"/>
    <n v="1128299"/>
    <x v="42"/>
    <x v="2"/>
    <x v="5"/>
    <s v="Las Vegas"/>
    <x v="1"/>
    <n v="0.65"/>
    <n v="6000"/>
    <n v="3900"/>
    <n v="975"/>
    <n v="0.25"/>
  </r>
  <r>
    <x v="2"/>
    <n v="1128299"/>
    <x v="42"/>
    <x v="2"/>
    <x v="5"/>
    <s v="Las Vegas"/>
    <x v="2"/>
    <n v="0.65"/>
    <n v="5500"/>
    <n v="3575"/>
    <n v="1430"/>
    <n v="0.4"/>
  </r>
  <r>
    <x v="2"/>
    <n v="1128299"/>
    <x v="42"/>
    <x v="2"/>
    <x v="5"/>
    <s v="Las Vegas"/>
    <x v="3"/>
    <n v="0.6"/>
    <n v="4500"/>
    <n v="2700"/>
    <n v="944.99999999999989"/>
    <n v="0.35"/>
  </r>
  <r>
    <x v="2"/>
    <n v="1128299"/>
    <x v="42"/>
    <x v="2"/>
    <x v="5"/>
    <s v="Las Vegas"/>
    <x v="4"/>
    <n v="0.65"/>
    <n v="5000"/>
    <n v="3250"/>
    <n v="1787.5000000000002"/>
    <n v="0.55000000000000004"/>
  </r>
  <r>
    <x v="2"/>
    <n v="1128299"/>
    <x v="42"/>
    <x v="2"/>
    <x v="5"/>
    <s v="Las Vegas"/>
    <x v="5"/>
    <n v="0.8"/>
    <n v="5000"/>
    <n v="4000"/>
    <n v="800"/>
    <n v="0.2"/>
  </r>
  <r>
    <x v="2"/>
    <n v="1128299"/>
    <x v="43"/>
    <x v="2"/>
    <x v="5"/>
    <s v="Las Vegas"/>
    <x v="0"/>
    <n v="0.65"/>
    <n v="7000"/>
    <n v="4550"/>
    <n v="1820"/>
    <n v="0.4"/>
  </r>
  <r>
    <x v="2"/>
    <n v="1128299"/>
    <x v="43"/>
    <x v="2"/>
    <x v="5"/>
    <s v="Las Vegas"/>
    <x v="1"/>
    <n v="0.70000000000000007"/>
    <n v="6500"/>
    <n v="4550"/>
    <n v="1137.5"/>
    <n v="0.25"/>
  </r>
  <r>
    <x v="2"/>
    <n v="1128299"/>
    <x v="43"/>
    <x v="2"/>
    <x v="5"/>
    <s v="Las Vegas"/>
    <x v="2"/>
    <n v="0.65"/>
    <n v="5250"/>
    <n v="3412.5"/>
    <n v="1365"/>
    <n v="0.4"/>
  </r>
  <r>
    <x v="2"/>
    <n v="1128299"/>
    <x v="43"/>
    <x v="2"/>
    <x v="5"/>
    <s v="Las Vegas"/>
    <x v="3"/>
    <n v="0.65"/>
    <n v="4750"/>
    <n v="3087.5"/>
    <n v="1080.625"/>
    <n v="0.35"/>
  </r>
  <r>
    <x v="2"/>
    <n v="1128299"/>
    <x v="43"/>
    <x v="2"/>
    <x v="5"/>
    <s v="Las Vegas"/>
    <x v="4"/>
    <n v="0.75"/>
    <n v="4750"/>
    <n v="3562.5"/>
    <n v="1959.3750000000002"/>
    <n v="0.55000000000000004"/>
  </r>
  <r>
    <x v="2"/>
    <n v="1128299"/>
    <x v="43"/>
    <x v="2"/>
    <x v="5"/>
    <s v="Las Vegas"/>
    <x v="5"/>
    <n v="0.8"/>
    <n v="4000"/>
    <n v="3200"/>
    <n v="640"/>
    <n v="0.2"/>
  </r>
  <r>
    <x v="2"/>
    <n v="1128299"/>
    <x v="44"/>
    <x v="2"/>
    <x v="5"/>
    <s v="Las Vegas"/>
    <x v="0"/>
    <n v="0.60000000000000009"/>
    <n v="6000"/>
    <n v="3600.0000000000005"/>
    <n v="1260.0000000000002"/>
    <n v="0.35000000000000003"/>
  </r>
  <r>
    <x v="2"/>
    <n v="1128299"/>
    <x v="44"/>
    <x v="2"/>
    <x v="5"/>
    <s v="Las Vegas"/>
    <x v="1"/>
    <n v="0.65000000000000013"/>
    <n v="6000"/>
    <n v="3900.0000000000009"/>
    <n v="780.00000000000023"/>
    <n v="0.2"/>
  </r>
  <r>
    <x v="2"/>
    <n v="1128299"/>
    <x v="44"/>
    <x v="2"/>
    <x v="5"/>
    <s v="Las Vegas"/>
    <x v="2"/>
    <n v="0.60000000000000009"/>
    <n v="4500"/>
    <n v="2700.0000000000005"/>
    <n v="945.00000000000023"/>
    <n v="0.35000000000000003"/>
  </r>
  <r>
    <x v="2"/>
    <n v="1128299"/>
    <x v="44"/>
    <x v="2"/>
    <x v="5"/>
    <s v="Las Vegas"/>
    <x v="3"/>
    <n v="0.60000000000000009"/>
    <n v="4000"/>
    <n v="2400.0000000000005"/>
    <n v="720.00000000000011"/>
    <n v="0.3"/>
  </r>
  <r>
    <x v="2"/>
    <n v="1128299"/>
    <x v="44"/>
    <x v="2"/>
    <x v="5"/>
    <s v="Las Vegas"/>
    <x v="4"/>
    <n v="0.70000000000000007"/>
    <n v="4000"/>
    <n v="2800.0000000000005"/>
    <n v="1400.0000000000005"/>
    <n v="0.50000000000000011"/>
  </r>
  <r>
    <x v="2"/>
    <n v="1128299"/>
    <x v="44"/>
    <x v="2"/>
    <x v="5"/>
    <s v="Las Vegas"/>
    <x v="5"/>
    <n v="0.75000000000000011"/>
    <n v="4500"/>
    <n v="3375.0000000000005"/>
    <n v="506.25000000000017"/>
    <n v="0.15000000000000002"/>
  </r>
  <r>
    <x v="2"/>
    <n v="1128299"/>
    <x v="45"/>
    <x v="2"/>
    <x v="5"/>
    <s v="Las Vegas"/>
    <x v="0"/>
    <n v="0.60000000000000009"/>
    <n v="5500"/>
    <n v="3300.0000000000005"/>
    <n v="1155.0000000000002"/>
    <n v="0.35000000000000003"/>
  </r>
  <r>
    <x v="2"/>
    <n v="1128299"/>
    <x v="45"/>
    <x v="2"/>
    <x v="5"/>
    <s v="Las Vegas"/>
    <x v="1"/>
    <n v="0.65000000000000013"/>
    <n v="5500"/>
    <n v="3575.0000000000009"/>
    <n v="715.00000000000023"/>
    <n v="0.2"/>
  </r>
  <r>
    <x v="2"/>
    <n v="1128299"/>
    <x v="45"/>
    <x v="2"/>
    <x v="5"/>
    <s v="Las Vegas"/>
    <x v="2"/>
    <n v="0.60000000000000009"/>
    <n v="3750"/>
    <n v="2250.0000000000005"/>
    <n v="787.50000000000023"/>
    <n v="0.35000000000000003"/>
  </r>
  <r>
    <x v="2"/>
    <n v="1128299"/>
    <x v="45"/>
    <x v="2"/>
    <x v="5"/>
    <s v="Las Vegas"/>
    <x v="3"/>
    <n v="0.60000000000000009"/>
    <n v="3500"/>
    <n v="2100.0000000000005"/>
    <n v="630.00000000000011"/>
    <n v="0.3"/>
  </r>
  <r>
    <x v="2"/>
    <n v="1128299"/>
    <x v="45"/>
    <x v="2"/>
    <x v="5"/>
    <s v="Las Vegas"/>
    <x v="4"/>
    <n v="0.70000000000000007"/>
    <n v="3250"/>
    <n v="2275"/>
    <n v="1137.5000000000002"/>
    <n v="0.50000000000000011"/>
  </r>
  <r>
    <x v="2"/>
    <n v="1128299"/>
    <x v="45"/>
    <x v="2"/>
    <x v="5"/>
    <s v="Las Vegas"/>
    <x v="5"/>
    <n v="0.75000000000000011"/>
    <n v="3750"/>
    <n v="2812.5000000000005"/>
    <n v="421.87500000000011"/>
    <n v="0.15000000000000002"/>
  </r>
  <r>
    <x v="2"/>
    <n v="1128299"/>
    <x v="46"/>
    <x v="2"/>
    <x v="5"/>
    <s v="Las Vegas"/>
    <x v="0"/>
    <n v="0.60000000000000009"/>
    <n v="5750"/>
    <n v="3450.0000000000005"/>
    <n v="1207.5000000000002"/>
    <n v="0.35000000000000003"/>
  </r>
  <r>
    <x v="2"/>
    <n v="1128299"/>
    <x v="46"/>
    <x v="2"/>
    <x v="5"/>
    <s v="Las Vegas"/>
    <x v="1"/>
    <n v="0.65000000000000013"/>
    <n v="5750"/>
    <n v="3737.5000000000009"/>
    <n v="747.50000000000023"/>
    <n v="0.2"/>
  </r>
  <r>
    <x v="2"/>
    <n v="1128299"/>
    <x v="46"/>
    <x v="2"/>
    <x v="5"/>
    <s v="Las Vegas"/>
    <x v="2"/>
    <n v="0.60000000000000009"/>
    <n v="4250"/>
    <n v="2550.0000000000005"/>
    <n v="892.50000000000023"/>
    <n v="0.35000000000000003"/>
  </r>
  <r>
    <x v="2"/>
    <n v="1128299"/>
    <x v="46"/>
    <x v="2"/>
    <x v="5"/>
    <s v="Las Vegas"/>
    <x v="3"/>
    <n v="0.60000000000000009"/>
    <n v="4000"/>
    <n v="2400.0000000000005"/>
    <n v="720.00000000000011"/>
    <n v="0.3"/>
  </r>
  <r>
    <x v="2"/>
    <n v="1128299"/>
    <x v="46"/>
    <x v="2"/>
    <x v="5"/>
    <s v="Las Vegas"/>
    <x v="4"/>
    <n v="0.70000000000000007"/>
    <n v="3500"/>
    <n v="2450.0000000000005"/>
    <n v="1225.0000000000005"/>
    <n v="0.50000000000000011"/>
  </r>
  <r>
    <x v="2"/>
    <n v="1128299"/>
    <x v="46"/>
    <x v="2"/>
    <x v="5"/>
    <s v="Las Vegas"/>
    <x v="5"/>
    <n v="0.75000000000000011"/>
    <n v="4750"/>
    <n v="3562.5000000000005"/>
    <n v="534.37500000000011"/>
    <n v="0.15000000000000002"/>
  </r>
  <r>
    <x v="2"/>
    <n v="1128299"/>
    <x v="47"/>
    <x v="2"/>
    <x v="5"/>
    <s v="Las Vegas"/>
    <x v="0"/>
    <n v="0.60000000000000009"/>
    <n v="6750"/>
    <n v="4050.0000000000005"/>
    <n v="1417.5000000000002"/>
    <n v="0.35000000000000003"/>
  </r>
  <r>
    <x v="2"/>
    <n v="1128299"/>
    <x v="47"/>
    <x v="2"/>
    <x v="5"/>
    <s v="Las Vegas"/>
    <x v="1"/>
    <n v="0.65000000000000013"/>
    <n v="6750"/>
    <n v="4387.5000000000009"/>
    <n v="877.50000000000023"/>
    <n v="0.2"/>
  </r>
  <r>
    <x v="2"/>
    <n v="1128299"/>
    <x v="47"/>
    <x v="2"/>
    <x v="5"/>
    <s v="Las Vegas"/>
    <x v="2"/>
    <n v="0.60000000000000009"/>
    <n v="4750"/>
    <n v="2850.0000000000005"/>
    <n v="997.50000000000023"/>
    <n v="0.35000000000000003"/>
  </r>
  <r>
    <x v="2"/>
    <n v="1128299"/>
    <x v="47"/>
    <x v="2"/>
    <x v="5"/>
    <s v="Las Vegas"/>
    <x v="3"/>
    <n v="0.60000000000000009"/>
    <n v="4750"/>
    <n v="2850.0000000000005"/>
    <n v="855.00000000000011"/>
    <n v="0.3"/>
  </r>
  <r>
    <x v="2"/>
    <n v="1128299"/>
    <x v="47"/>
    <x v="2"/>
    <x v="5"/>
    <s v="Las Vegas"/>
    <x v="4"/>
    <n v="0.70000000000000007"/>
    <n v="4000"/>
    <n v="2800.0000000000005"/>
    <n v="1400.0000000000005"/>
    <n v="0.50000000000000011"/>
  </r>
  <r>
    <x v="2"/>
    <n v="1128299"/>
    <x v="47"/>
    <x v="2"/>
    <x v="5"/>
    <s v="Las Vegas"/>
    <x v="5"/>
    <n v="0.75000000000000011"/>
    <n v="5000"/>
    <n v="3750.0000000000005"/>
    <n v="562.50000000000011"/>
    <n v="0.15000000000000002"/>
  </r>
  <r>
    <x v="2"/>
    <n v="1128299"/>
    <x v="58"/>
    <x v="2"/>
    <x v="6"/>
    <s v="Denver"/>
    <x v="0"/>
    <n v="0.3"/>
    <n v="4250"/>
    <n v="1275"/>
    <n v="446.25000000000006"/>
    <n v="0.35000000000000003"/>
  </r>
  <r>
    <x v="2"/>
    <n v="1128299"/>
    <x v="58"/>
    <x v="2"/>
    <x v="6"/>
    <s v="Denver"/>
    <x v="1"/>
    <n v="0.4"/>
    <n v="4250"/>
    <n v="1700"/>
    <n v="340"/>
    <n v="0.2"/>
  </r>
  <r>
    <x v="2"/>
    <n v="1128299"/>
    <x v="58"/>
    <x v="2"/>
    <x v="6"/>
    <s v="Denver"/>
    <x v="2"/>
    <n v="0.4"/>
    <n v="4250"/>
    <n v="1700"/>
    <n v="595"/>
    <n v="0.35000000000000003"/>
  </r>
  <r>
    <x v="2"/>
    <n v="1128299"/>
    <x v="58"/>
    <x v="2"/>
    <x v="6"/>
    <s v="Denver"/>
    <x v="3"/>
    <n v="0.4"/>
    <n v="2750"/>
    <n v="1100"/>
    <n v="330"/>
    <n v="0.3"/>
  </r>
  <r>
    <x v="2"/>
    <n v="1128299"/>
    <x v="58"/>
    <x v="2"/>
    <x v="6"/>
    <s v="Denver"/>
    <x v="4"/>
    <n v="0.45"/>
    <n v="2250"/>
    <n v="1012.5"/>
    <n v="506.25"/>
    <n v="0.5"/>
  </r>
  <r>
    <x v="2"/>
    <n v="1128299"/>
    <x v="58"/>
    <x v="2"/>
    <x v="6"/>
    <s v="Denver"/>
    <x v="5"/>
    <n v="0.4"/>
    <n v="4750"/>
    <n v="1900"/>
    <n v="285.00000000000006"/>
    <n v="0.15000000000000002"/>
  </r>
  <r>
    <x v="2"/>
    <n v="1128299"/>
    <x v="49"/>
    <x v="2"/>
    <x v="6"/>
    <s v="Denver"/>
    <x v="0"/>
    <n v="0.3"/>
    <n v="5250"/>
    <n v="1575"/>
    <n v="551.25"/>
    <n v="0.35000000000000003"/>
  </r>
  <r>
    <x v="2"/>
    <n v="1128299"/>
    <x v="49"/>
    <x v="2"/>
    <x v="6"/>
    <s v="Denver"/>
    <x v="1"/>
    <n v="0.4"/>
    <n v="4250"/>
    <n v="1700"/>
    <n v="340"/>
    <n v="0.2"/>
  </r>
  <r>
    <x v="2"/>
    <n v="1128299"/>
    <x v="49"/>
    <x v="2"/>
    <x v="6"/>
    <s v="Denver"/>
    <x v="2"/>
    <n v="0.4"/>
    <n v="4250"/>
    <n v="1700"/>
    <n v="595"/>
    <n v="0.35000000000000003"/>
  </r>
  <r>
    <x v="2"/>
    <n v="1128299"/>
    <x v="49"/>
    <x v="2"/>
    <x v="6"/>
    <s v="Denver"/>
    <x v="3"/>
    <n v="0.4"/>
    <n v="2750"/>
    <n v="1100"/>
    <n v="330"/>
    <n v="0.3"/>
  </r>
  <r>
    <x v="2"/>
    <n v="1128299"/>
    <x v="49"/>
    <x v="2"/>
    <x v="6"/>
    <s v="Denver"/>
    <x v="4"/>
    <n v="0.45"/>
    <n v="2000"/>
    <n v="900"/>
    <n v="450"/>
    <n v="0.5"/>
  </r>
  <r>
    <x v="2"/>
    <n v="1128299"/>
    <x v="49"/>
    <x v="2"/>
    <x v="6"/>
    <s v="Denver"/>
    <x v="5"/>
    <n v="0.4"/>
    <n v="4000"/>
    <n v="1600"/>
    <n v="240.00000000000003"/>
    <n v="0.15000000000000002"/>
  </r>
  <r>
    <x v="2"/>
    <n v="1128299"/>
    <x v="59"/>
    <x v="2"/>
    <x v="6"/>
    <s v="Denver"/>
    <x v="0"/>
    <n v="0.4"/>
    <n v="5500"/>
    <n v="2200"/>
    <n v="770.00000000000011"/>
    <n v="0.35000000000000003"/>
  </r>
  <r>
    <x v="2"/>
    <n v="1128299"/>
    <x v="59"/>
    <x v="2"/>
    <x v="6"/>
    <s v="Denver"/>
    <x v="1"/>
    <n v="0.49999999999999994"/>
    <n v="4000"/>
    <n v="1999.9999999999998"/>
    <n v="400"/>
    <n v="0.2"/>
  </r>
  <r>
    <x v="2"/>
    <n v="1128299"/>
    <x v="59"/>
    <x v="2"/>
    <x v="6"/>
    <s v="Denver"/>
    <x v="2"/>
    <n v="0.54999999999999993"/>
    <n v="4000"/>
    <n v="2199.9999999999995"/>
    <n v="769.99999999999989"/>
    <n v="0.35000000000000003"/>
  </r>
  <r>
    <x v="2"/>
    <n v="1128299"/>
    <x v="59"/>
    <x v="2"/>
    <x v="6"/>
    <s v="Denver"/>
    <x v="3"/>
    <n v="0.54999999999999993"/>
    <n v="3000"/>
    <n v="1649.9999999999998"/>
    <n v="494.99999999999989"/>
    <n v="0.3"/>
  </r>
  <r>
    <x v="2"/>
    <n v="1128299"/>
    <x v="59"/>
    <x v="2"/>
    <x v="6"/>
    <s v="Denver"/>
    <x v="4"/>
    <n v="0.6"/>
    <n v="1500"/>
    <n v="900"/>
    <n v="450"/>
    <n v="0.5"/>
  </r>
  <r>
    <x v="2"/>
    <n v="1128299"/>
    <x v="59"/>
    <x v="2"/>
    <x v="6"/>
    <s v="Denver"/>
    <x v="5"/>
    <n v="0.54999999999999993"/>
    <n v="3500"/>
    <n v="1924.9999999999998"/>
    <n v="288.75"/>
    <n v="0.15000000000000002"/>
  </r>
  <r>
    <x v="2"/>
    <n v="1128299"/>
    <x v="60"/>
    <x v="2"/>
    <x v="6"/>
    <s v="Denver"/>
    <x v="0"/>
    <n v="0.6"/>
    <n v="5250"/>
    <n v="3150"/>
    <n v="1102.5"/>
    <n v="0.35000000000000003"/>
  </r>
  <r>
    <x v="2"/>
    <n v="1128299"/>
    <x v="60"/>
    <x v="2"/>
    <x v="6"/>
    <s v="Denver"/>
    <x v="1"/>
    <n v="0.65"/>
    <n v="3250"/>
    <n v="2112.5"/>
    <n v="422.5"/>
    <n v="0.2"/>
  </r>
  <r>
    <x v="2"/>
    <n v="1128299"/>
    <x v="60"/>
    <x v="2"/>
    <x v="6"/>
    <s v="Denver"/>
    <x v="2"/>
    <n v="0.65"/>
    <n v="3750"/>
    <n v="2437.5"/>
    <n v="853.12500000000011"/>
    <n v="0.35000000000000003"/>
  </r>
  <r>
    <x v="2"/>
    <n v="1128299"/>
    <x v="60"/>
    <x v="2"/>
    <x v="6"/>
    <s v="Denver"/>
    <x v="3"/>
    <n v="0.6"/>
    <n v="2750"/>
    <n v="1650"/>
    <n v="495"/>
    <n v="0.3"/>
  </r>
  <r>
    <x v="2"/>
    <n v="1128299"/>
    <x v="60"/>
    <x v="2"/>
    <x v="6"/>
    <s v="Denver"/>
    <x v="4"/>
    <n v="0.65"/>
    <n v="1750"/>
    <n v="1137.5"/>
    <n v="568.75"/>
    <n v="0.5"/>
  </r>
  <r>
    <x v="2"/>
    <n v="1128299"/>
    <x v="60"/>
    <x v="2"/>
    <x v="6"/>
    <s v="Denver"/>
    <x v="5"/>
    <n v="0.8"/>
    <n v="3250"/>
    <n v="2600"/>
    <n v="390.00000000000006"/>
    <n v="0.15000000000000002"/>
  </r>
  <r>
    <x v="2"/>
    <n v="1128299"/>
    <x v="61"/>
    <x v="2"/>
    <x v="6"/>
    <s v="Denver"/>
    <x v="0"/>
    <n v="0.6"/>
    <n v="5250"/>
    <n v="3150"/>
    <n v="1575"/>
    <n v="0.5"/>
  </r>
  <r>
    <x v="2"/>
    <n v="1128299"/>
    <x v="61"/>
    <x v="2"/>
    <x v="6"/>
    <s v="Denver"/>
    <x v="1"/>
    <n v="0.65"/>
    <n v="3750"/>
    <n v="2437.5"/>
    <n v="853.125"/>
    <n v="0.35"/>
  </r>
  <r>
    <x v="2"/>
    <n v="1128299"/>
    <x v="61"/>
    <x v="2"/>
    <x v="6"/>
    <s v="Denver"/>
    <x v="2"/>
    <n v="0.65"/>
    <n v="3750"/>
    <n v="2437.5"/>
    <n v="1218.75"/>
    <n v="0.5"/>
  </r>
  <r>
    <x v="2"/>
    <n v="1128299"/>
    <x v="61"/>
    <x v="2"/>
    <x v="6"/>
    <s v="Denver"/>
    <x v="3"/>
    <n v="0.6"/>
    <n v="2750"/>
    <n v="1650"/>
    <n v="742.49999999999989"/>
    <n v="0.44999999999999996"/>
  </r>
  <r>
    <x v="2"/>
    <n v="1128299"/>
    <x v="61"/>
    <x v="2"/>
    <x v="6"/>
    <s v="Denver"/>
    <x v="4"/>
    <n v="0.65"/>
    <n v="1750"/>
    <n v="1137.5"/>
    <n v="739.37500000000011"/>
    <n v="0.65000000000000013"/>
  </r>
  <r>
    <x v="2"/>
    <n v="1128299"/>
    <x v="61"/>
    <x v="2"/>
    <x v="6"/>
    <s v="Denver"/>
    <x v="5"/>
    <n v="0.8"/>
    <n v="4750"/>
    <n v="3800"/>
    <n v="1140"/>
    <n v="0.3"/>
  </r>
  <r>
    <x v="2"/>
    <n v="1128299"/>
    <x v="52"/>
    <x v="2"/>
    <x v="6"/>
    <s v="Denver"/>
    <x v="0"/>
    <n v="0.6"/>
    <n v="7250"/>
    <n v="4350"/>
    <n v="2175"/>
    <n v="0.5"/>
  </r>
  <r>
    <x v="2"/>
    <n v="1128299"/>
    <x v="52"/>
    <x v="2"/>
    <x v="6"/>
    <s v="Denver"/>
    <x v="1"/>
    <n v="0.65"/>
    <n v="5750"/>
    <n v="3737.5"/>
    <n v="1308.125"/>
    <n v="0.35"/>
  </r>
  <r>
    <x v="2"/>
    <n v="1128299"/>
    <x v="52"/>
    <x v="2"/>
    <x v="6"/>
    <s v="Denver"/>
    <x v="2"/>
    <n v="0.65"/>
    <n v="5750"/>
    <n v="3737.5"/>
    <n v="1868.75"/>
    <n v="0.5"/>
  </r>
  <r>
    <x v="2"/>
    <n v="1128299"/>
    <x v="52"/>
    <x v="2"/>
    <x v="6"/>
    <s v="Denver"/>
    <x v="3"/>
    <n v="0.65"/>
    <n v="4500"/>
    <n v="2925"/>
    <n v="1316.2499999999998"/>
    <n v="0.44999999999999996"/>
  </r>
  <r>
    <x v="2"/>
    <n v="1128299"/>
    <x v="52"/>
    <x v="2"/>
    <x v="6"/>
    <s v="Denver"/>
    <x v="4"/>
    <n v="0.70000000000000007"/>
    <n v="3250"/>
    <n v="2275"/>
    <n v="1478.7500000000002"/>
    <n v="0.65000000000000013"/>
  </r>
  <r>
    <x v="2"/>
    <n v="1128299"/>
    <x v="52"/>
    <x v="2"/>
    <x v="6"/>
    <s v="Denver"/>
    <x v="5"/>
    <n v="0.85000000000000009"/>
    <n v="6250"/>
    <n v="5312.5000000000009"/>
    <n v="1593.7500000000002"/>
    <n v="0.3"/>
  </r>
  <r>
    <x v="2"/>
    <n v="1128299"/>
    <x v="62"/>
    <x v="2"/>
    <x v="6"/>
    <s v="Denver"/>
    <x v="0"/>
    <n v="0.65"/>
    <n v="7750"/>
    <n v="5037.5"/>
    <n v="2266.875"/>
    <n v="0.45"/>
  </r>
  <r>
    <x v="2"/>
    <n v="1128299"/>
    <x v="62"/>
    <x v="2"/>
    <x v="6"/>
    <s v="Denver"/>
    <x v="1"/>
    <n v="0.70000000000000007"/>
    <n v="6250"/>
    <n v="4375"/>
    <n v="1312.5"/>
    <n v="0.3"/>
  </r>
  <r>
    <x v="2"/>
    <n v="1128299"/>
    <x v="62"/>
    <x v="2"/>
    <x v="6"/>
    <s v="Denver"/>
    <x v="2"/>
    <n v="0.70000000000000007"/>
    <n v="5750"/>
    <n v="4025.0000000000005"/>
    <n v="1811.2500000000002"/>
    <n v="0.45"/>
  </r>
  <r>
    <x v="2"/>
    <n v="1128299"/>
    <x v="62"/>
    <x v="2"/>
    <x v="6"/>
    <s v="Denver"/>
    <x v="3"/>
    <n v="0.65"/>
    <n v="4750"/>
    <n v="3087.5"/>
    <n v="1235"/>
    <n v="0.39999999999999997"/>
  </r>
  <r>
    <x v="2"/>
    <n v="1128299"/>
    <x v="62"/>
    <x v="2"/>
    <x v="6"/>
    <s v="Denver"/>
    <x v="4"/>
    <n v="0.70000000000000007"/>
    <n v="5250"/>
    <n v="3675.0000000000005"/>
    <n v="2205.0000000000005"/>
    <n v="0.60000000000000009"/>
  </r>
  <r>
    <x v="2"/>
    <n v="1128299"/>
    <x v="62"/>
    <x v="2"/>
    <x v="6"/>
    <s v="Denver"/>
    <x v="5"/>
    <n v="0.85000000000000009"/>
    <n v="5250"/>
    <n v="4462.5000000000009"/>
    <n v="1115.6250000000002"/>
    <n v="0.25"/>
  </r>
  <r>
    <x v="2"/>
    <n v="1128299"/>
    <x v="19"/>
    <x v="2"/>
    <x v="6"/>
    <s v="Denver"/>
    <x v="0"/>
    <n v="0.70000000000000007"/>
    <n v="7250"/>
    <n v="5075.0000000000009"/>
    <n v="2283.7500000000005"/>
    <n v="0.45"/>
  </r>
  <r>
    <x v="2"/>
    <n v="1128299"/>
    <x v="19"/>
    <x v="2"/>
    <x v="6"/>
    <s v="Denver"/>
    <x v="1"/>
    <n v="0.75000000000000011"/>
    <n v="6750"/>
    <n v="5062.5000000000009"/>
    <n v="1518.7500000000002"/>
    <n v="0.3"/>
  </r>
  <r>
    <x v="2"/>
    <n v="1128299"/>
    <x v="19"/>
    <x v="2"/>
    <x v="6"/>
    <s v="Denver"/>
    <x v="2"/>
    <n v="0.70000000000000007"/>
    <n v="5500"/>
    <n v="3850.0000000000005"/>
    <n v="1732.5000000000002"/>
    <n v="0.45"/>
  </r>
  <r>
    <x v="2"/>
    <n v="1128299"/>
    <x v="19"/>
    <x v="2"/>
    <x v="6"/>
    <s v="Denver"/>
    <x v="3"/>
    <n v="0.70000000000000007"/>
    <n v="5000"/>
    <n v="3500.0000000000005"/>
    <n v="1400"/>
    <n v="0.39999999999999997"/>
  </r>
  <r>
    <x v="2"/>
    <n v="1128299"/>
    <x v="19"/>
    <x v="2"/>
    <x v="6"/>
    <s v="Denver"/>
    <x v="4"/>
    <n v="0.75"/>
    <n v="5000"/>
    <n v="3750"/>
    <n v="2250.0000000000005"/>
    <n v="0.60000000000000009"/>
  </r>
  <r>
    <x v="2"/>
    <n v="1128299"/>
    <x v="19"/>
    <x v="2"/>
    <x v="6"/>
    <s v="Denver"/>
    <x v="5"/>
    <n v="0.8"/>
    <n v="4000"/>
    <n v="3200"/>
    <n v="800"/>
    <n v="0.25"/>
  </r>
  <r>
    <x v="2"/>
    <n v="1128299"/>
    <x v="63"/>
    <x v="2"/>
    <x v="6"/>
    <s v="Denver"/>
    <x v="0"/>
    <n v="0.65000000000000013"/>
    <n v="6000"/>
    <n v="3900.0000000000009"/>
    <n v="1560.0000000000005"/>
    <n v="0.4"/>
  </r>
  <r>
    <x v="2"/>
    <n v="1128299"/>
    <x v="63"/>
    <x v="2"/>
    <x v="6"/>
    <s v="Denver"/>
    <x v="1"/>
    <n v="0.70000000000000018"/>
    <n v="6000"/>
    <n v="4200.0000000000009"/>
    <n v="1050.0000000000002"/>
    <n v="0.25"/>
  </r>
  <r>
    <x v="2"/>
    <n v="1128299"/>
    <x v="63"/>
    <x v="2"/>
    <x v="6"/>
    <s v="Denver"/>
    <x v="2"/>
    <n v="0.65000000000000013"/>
    <n v="4500"/>
    <n v="2925.0000000000005"/>
    <n v="1170.0000000000002"/>
    <n v="0.4"/>
  </r>
  <r>
    <x v="2"/>
    <n v="1128299"/>
    <x v="63"/>
    <x v="2"/>
    <x v="6"/>
    <s v="Denver"/>
    <x v="3"/>
    <n v="0.65000000000000013"/>
    <n v="4000"/>
    <n v="2600.0000000000005"/>
    <n v="910.00000000000011"/>
    <n v="0.35"/>
  </r>
  <r>
    <x v="2"/>
    <n v="1128299"/>
    <x v="63"/>
    <x v="2"/>
    <x v="6"/>
    <s v="Denver"/>
    <x v="4"/>
    <n v="0.75000000000000011"/>
    <n v="4000"/>
    <n v="3000.0000000000005"/>
    <n v="1650.0000000000007"/>
    <n v="0.55000000000000016"/>
  </r>
  <r>
    <x v="2"/>
    <n v="1128299"/>
    <x v="63"/>
    <x v="2"/>
    <x v="6"/>
    <s v="Denver"/>
    <x v="5"/>
    <n v="0.70000000000000007"/>
    <n v="4250"/>
    <n v="2975.0000000000005"/>
    <n v="595.00000000000011"/>
    <n v="0.2"/>
  </r>
  <r>
    <x v="2"/>
    <n v="1128299"/>
    <x v="55"/>
    <x v="2"/>
    <x v="6"/>
    <s v="Denver"/>
    <x v="0"/>
    <n v="0.55000000000000004"/>
    <n v="5250"/>
    <n v="2887.5000000000005"/>
    <n v="1155.0000000000002"/>
    <n v="0.4"/>
  </r>
  <r>
    <x v="2"/>
    <n v="1128299"/>
    <x v="55"/>
    <x v="2"/>
    <x v="6"/>
    <s v="Denver"/>
    <x v="1"/>
    <n v="0.60000000000000009"/>
    <n v="5250"/>
    <n v="3150.0000000000005"/>
    <n v="787.50000000000011"/>
    <n v="0.25"/>
  </r>
  <r>
    <x v="2"/>
    <n v="1128299"/>
    <x v="55"/>
    <x v="2"/>
    <x v="6"/>
    <s v="Denver"/>
    <x v="2"/>
    <n v="0.55000000000000004"/>
    <n v="3500"/>
    <n v="1925.0000000000002"/>
    <n v="770.00000000000011"/>
    <n v="0.4"/>
  </r>
  <r>
    <x v="2"/>
    <n v="1128299"/>
    <x v="55"/>
    <x v="2"/>
    <x v="6"/>
    <s v="Denver"/>
    <x v="3"/>
    <n v="0.55000000000000004"/>
    <n v="3250"/>
    <n v="1787.5000000000002"/>
    <n v="625.625"/>
    <n v="0.35"/>
  </r>
  <r>
    <x v="2"/>
    <n v="1128299"/>
    <x v="55"/>
    <x v="2"/>
    <x v="6"/>
    <s v="Denver"/>
    <x v="4"/>
    <n v="0.65"/>
    <n v="3000"/>
    <n v="1950"/>
    <n v="1072.5000000000002"/>
    <n v="0.55000000000000016"/>
  </r>
  <r>
    <x v="2"/>
    <n v="1128299"/>
    <x v="55"/>
    <x v="2"/>
    <x v="6"/>
    <s v="Denver"/>
    <x v="5"/>
    <n v="0.70000000000000007"/>
    <n v="3500"/>
    <n v="2450.0000000000005"/>
    <n v="490.00000000000011"/>
    <n v="0.2"/>
  </r>
  <r>
    <x v="2"/>
    <n v="1128299"/>
    <x v="64"/>
    <x v="2"/>
    <x v="6"/>
    <s v="Denver"/>
    <x v="0"/>
    <n v="0.55000000000000004"/>
    <n v="5750"/>
    <n v="3162.5000000000005"/>
    <n v="1265.0000000000002"/>
    <n v="0.4"/>
  </r>
  <r>
    <x v="2"/>
    <n v="1128299"/>
    <x v="64"/>
    <x v="2"/>
    <x v="6"/>
    <s v="Denver"/>
    <x v="1"/>
    <n v="0.60000000000000009"/>
    <n v="5750"/>
    <n v="3450.0000000000005"/>
    <n v="862.50000000000011"/>
    <n v="0.25"/>
  </r>
  <r>
    <x v="2"/>
    <n v="1128299"/>
    <x v="64"/>
    <x v="2"/>
    <x v="6"/>
    <s v="Denver"/>
    <x v="2"/>
    <n v="0.55000000000000004"/>
    <n v="4250"/>
    <n v="2337.5"/>
    <n v="935"/>
    <n v="0.4"/>
  </r>
  <r>
    <x v="2"/>
    <n v="1128299"/>
    <x v="64"/>
    <x v="2"/>
    <x v="6"/>
    <s v="Denver"/>
    <x v="3"/>
    <n v="0.65000000000000013"/>
    <n v="4000"/>
    <n v="2600.0000000000005"/>
    <n v="910.00000000000011"/>
    <n v="0.35"/>
  </r>
  <r>
    <x v="2"/>
    <n v="1128299"/>
    <x v="64"/>
    <x v="2"/>
    <x v="6"/>
    <s v="Denver"/>
    <x v="4"/>
    <n v="0.75000000000000011"/>
    <n v="3750"/>
    <n v="2812.5000000000005"/>
    <n v="1546.8750000000007"/>
    <n v="0.55000000000000016"/>
  </r>
  <r>
    <x v="2"/>
    <n v="1128299"/>
    <x v="64"/>
    <x v="2"/>
    <x v="6"/>
    <s v="Denver"/>
    <x v="5"/>
    <n v="0.80000000000000016"/>
    <n v="5000"/>
    <n v="4000.0000000000009"/>
    <n v="800.00000000000023"/>
    <n v="0.2"/>
  </r>
  <r>
    <x v="2"/>
    <n v="1128299"/>
    <x v="65"/>
    <x v="2"/>
    <x v="6"/>
    <s v="Denver"/>
    <x v="0"/>
    <n v="0.65000000000000013"/>
    <n v="7000"/>
    <n v="4550.0000000000009"/>
    <n v="1820.0000000000005"/>
    <n v="0.4"/>
  </r>
  <r>
    <x v="2"/>
    <n v="1128299"/>
    <x v="65"/>
    <x v="2"/>
    <x v="6"/>
    <s v="Denver"/>
    <x v="1"/>
    <n v="0.70000000000000018"/>
    <n v="7000"/>
    <n v="4900.0000000000009"/>
    <n v="1225.0000000000002"/>
    <n v="0.25"/>
  </r>
  <r>
    <x v="2"/>
    <n v="1128299"/>
    <x v="65"/>
    <x v="2"/>
    <x v="6"/>
    <s v="Denver"/>
    <x v="2"/>
    <n v="0.65000000000000013"/>
    <n v="5000"/>
    <n v="3250.0000000000005"/>
    <n v="1300.0000000000002"/>
    <n v="0.4"/>
  </r>
  <r>
    <x v="2"/>
    <n v="1128299"/>
    <x v="65"/>
    <x v="2"/>
    <x v="6"/>
    <s v="Denver"/>
    <x v="3"/>
    <n v="0.65000000000000013"/>
    <n v="5000"/>
    <n v="3250.0000000000005"/>
    <n v="1137.5"/>
    <n v="0.35"/>
  </r>
  <r>
    <x v="2"/>
    <n v="1128299"/>
    <x v="65"/>
    <x v="2"/>
    <x v="6"/>
    <s v="Denver"/>
    <x v="4"/>
    <n v="0.75000000000000011"/>
    <n v="4250"/>
    <n v="3187.5000000000005"/>
    <n v="1753.1250000000007"/>
    <n v="0.55000000000000016"/>
  </r>
  <r>
    <x v="2"/>
    <n v="1128299"/>
    <x v="65"/>
    <x v="2"/>
    <x v="6"/>
    <s v="Denver"/>
    <x v="5"/>
    <n v="0.80000000000000016"/>
    <n v="5250"/>
    <n v="4200.0000000000009"/>
    <n v="840.00000000000023"/>
    <n v="0.2"/>
  </r>
  <r>
    <x v="2"/>
    <n v="1128299"/>
    <x v="66"/>
    <x v="2"/>
    <x v="7"/>
    <s v="Seattle"/>
    <x v="0"/>
    <n v="0.4"/>
    <n v="4500"/>
    <n v="1800"/>
    <n v="540"/>
    <n v="0.3"/>
  </r>
  <r>
    <x v="2"/>
    <n v="1128299"/>
    <x v="66"/>
    <x v="2"/>
    <x v="7"/>
    <s v="Seattle"/>
    <x v="1"/>
    <n v="0.5"/>
    <n v="4500"/>
    <n v="2250"/>
    <n v="562.5"/>
    <n v="0.25"/>
  </r>
  <r>
    <x v="2"/>
    <n v="1128299"/>
    <x v="66"/>
    <x v="2"/>
    <x v="7"/>
    <s v="Seattle"/>
    <x v="2"/>
    <n v="0.5"/>
    <n v="4500"/>
    <n v="2250"/>
    <n v="562.5"/>
    <n v="0.25"/>
  </r>
  <r>
    <x v="2"/>
    <n v="1128299"/>
    <x v="66"/>
    <x v="2"/>
    <x v="7"/>
    <s v="Seattle"/>
    <x v="3"/>
    <n v="0.5"/>
    <n v="3000"/>
    <n v="1500"/>
    <n v="450"/>
    <n v="0.3"/>
  </r>
  <r>
    <x v="2"/>
    <n v="1128299"/>
    <x v="66"/>
    <x v="2"/>
    <x v="7"/>
    <s v="Seattle"/>
    <x v="4"/>
    <n v="0.55000000000000004"/>
    <n v="2500"/>
    <n v="1375"/>
    <n v="343.75"/>
    <n v="0.25"/>
  </r>
  <r>
    <x v="2"/>
    <n v="1128299"/>
    <x v="66"/>
    <x v="2"/>
    <x v="7"/>
    <s v="Seattle"/>
    <x v="5"/>
    <n v="0.5"/>
    <n v="5000"/>
    <n v="2500"/>
    <n v="500"/>
    <n v="0.2"/>
  </r>
  <r>
    <x v="2"/>
    <n v="1128299"/>
    <x v="67"/>
    <x v="2"/>
    <x v="7"/>
    <s v="Seattle"/>
    <x v="0"/>
    <n v="0.4"/>
    <n v="5500"/>
    <n v="2200"/>
    <n v="660"/>
    <n v="0.3"/>
  </r>
  <r>
    <x v="2"/>
    <n v="1128299"/>
    <x v="67"/>
    <x v="2"/>
    <x v="7"/>
    <s v="Seattle"/>
    <x v="1"/>
    <n v="0.5"/>
    <n v="4500"/>
    <n v="2250"/>
    <n v="562.5"/>
    <n v="0.25"/>
  </r>
  <r>
    <x v="2"/>
    <n v="1128299"/>
    <x v="67"/>
    <x v="2"/>
    <x v="7"/>
    <s v="Seattle"/>
    <x v="2"/>
    <n v="0.5"/>
    <n v="4500"/>
    <n v="2250"/>
    <n v="562.5"/>
    <n v="0.25"/>
  </r>
  <r>
    <x v="2"/>
    <n v="1128299"/>
    <x v="67"/>
    <x v="2"/>
    <x v="7"/>
    <s v="Seattle"/>
    <x v="3"/>
    <n v="0.5"/>
    <n v="3000"/>
    <n v="1500"/>
    <n v="450"/>
    <n v="0.3"/>
  </r>
  <r>
    <x v="2"/>
    <n v="1128299"/>
    <x v="67"/>
    <x v="2"/>
    <x v="7"/>
    <s v="Seattle"/>
    <x v="4"/>
    <n v="0.55000000000000004"/>
    <n v="2250"/>
    <n v="1237.5"/>
    <n v="309.375"/>
    <n v="0.25"/>
  </r>
  <r>
    <x v="2"/>
    <n v="1128299"/>
    <x v="67"/>
    <x v="2"/>
    <x v="7"/>
    <s v="Seattle"/>
    <x v="5"/>
    <n v="0.5"/>
    <n v="4250"/>
    <n v="2125"/>
    <n v="425"/>
    <n v="0.2"/>
  </r>
  <r>
    <x v="2"/>
    <n v="1128299"/>
    <x v="68"/>
    <x v="2"/>
    <x v="7"/>
    <s v="Seattle"/>
    <x v="0"/>
    <n v="0.5"/>
    <n v="5750"/>
    <n v="2875"/>
    <n v="862.5"/>
    <n v="0.3"/>
  </r>
  <r>
    <x v="2"/>
    <n v="1128299"/>
    <x v="68"/>
    <x v="2"/>
    <x v="7"/>
    <s v="Seattle"/>
    <x v="1"/>
    <n v="0.6"/>
    <n v="4250"/>
    <n v="2550"/>
    <n v="637.5"/>
    <n v="0.25"/>
  </r>
  <r>
    <x v="2"/>
    <n v="1128299"/>
    <x v="68"/>
    <x v="2"/>
    <x v="7"/>
    <s v="Seattle"/>
    <x v="2"/>
    <n v="0.64999999999999991"/>
    <n v="4250"/>
    <n v="2762.4999999999995"/>
    <n v="690.62499999999989"/>
    <n v="0.25"/>
  </r>
  <r>
    <x v="2"/>
    <n v="1128299"/>
    <x v="68"/>
    <x v="2"/>
    <x v="7"/>
    <s v="Seattle"/>
    <x v="3"/>
    <n v="0.64999999999999991"/>
    <n v="3250"/>
    <n v="2112.4999999999995"/>
    <n v="633.74999999999989"/>
    <n v="0.3"/>
  </r>
  <r>
    <x v="2"/>
    <n v="1128299"/>
    <x v="68"/>
    <x v="2"/>
    <x v="7"/>
    <s v="Seattle"/>
    <x v="4"/>
    <n v="0.7"/>
    <n v="1750"/>
    <n v="1225"/>
    <n v="306.25"/>
    <n v="0.25"/>
  </r>
  <r>
    <x v="2"/>
    <n v="1128299"/>
    <x v="68"/>
    <x v="2"/>
    <x v="7"/>
    <s v="Seattle"/>
    <x v="5"/>
    <n v="0.64999999999999991"/>
    <n v="3750"/>
    <n v="2437.4999999999995"/>
    <n v="487.49999999999994"/>
    <n v="0.2"/>
  </r>
  <r>
    <x v="2"/>
    <n v="1128299"/>
    <x v="69"/>
    <x v="2"/>
    <x v="7"/>
    <s v="Seattle"/>
    <x v="0"/>
    <n v="0.7"/>
    <n v="5500"/>
    <n v="3849.9999999999995"/>
    <n v="1154.9999999999998"/>
    <n v="0.3"/>
  </r>
  <r>
    <x v="2"/>
    <n v="1128299"/>
    <x v="69"/>
    <x v="2"/>
    <x v="7"/>
    <s v="Seattle"/>
    <x v="1"/>
    <n v="0.75"/>
    <n v="3500"/>
    <n v="2625"/>
    <n v="656.25"/>
    <n v="0.25"/>
  </r>
  <r>
    <x v="2"/>
    <n v="1128299"/>
    <x v="69"/>
    <x v="2"/>
    <x v="7"/>
    <s v="Seattle"/>
    <x v="2"/>
    <n v="0.75"/>
    <n v="4000"/>
    <n v="3000"/>
    <n v="750"/>
    <n v="0.25"/>
  </r>
  <r>
    <x v="2"/>
    <n v="1128299"/>
    <x v="69"/>
    <x v="2"/>
    <x v="7"/>
    <s v="Seattle"/>
    <x v="3"/>
    <n v="0.6"/>
    <n v="3000"/>
    <n v="1800"/>
    <n v="540"/>
    <n v="0.3"/>
  </r>
  <r>
    <x v="2"/>
    <n v="1128299"/>
    <x v="69"/>
    <x v="2"/>
    <x v="7"/>
    <s v="Seattle"/>
    <x v="4"/>
    <n v="0.65"/>
    <n v="2000"/>
    <n v="1300"/>
    <n v="325"/>
    <n v="0.25"/>
  </r>
  <r>
    <x v="2"/>
    <n v="1128299"/>
    <x v="69"/>
    <x v="2"/>
    <x v="7"/>
    <s v="Seattle"/>
    <x v="5"/>
    <n v="0.8"/>
    <n v="3500"/>
    <n v="2800"/>
    <n v="560"/>
    <n v="0.2"/>
  </r>
  <r>
    <x v="2"/>
    <n v="1128299"/>
    <x v="70"/>
    <x v="2"/>
    <x v="7"/>
    <s v="Seattle"/>
    <x v="0"/>
    <n v="0.6"/>
    <n v="5500"/>
    <n v="3300"/>
    <n v="990"/>
    <n v="0.3"/>
  </r>
  <r>
    <x v="2"/>
    <n v="1128299"/>
    <x v="70"/>
    <x v="2"/>
    <x v="7"/>
    <s v="Seattle"/>
    <x v="1"/>
    <n v="0.65"/>
    <n v="4000"/>
    <n v="2600"/>
    <n v="650"/>
    <n v="0.25"/>
  </r>
  <r>
    <x v="2"/>
    <n v="1128299"/>
    <x v="70"/>
    <x v="2"/>
    <x v="7"/>
    <s v="Seattle"/>
    <x v="2"/>
    <n v="0.65"/>
    <n v="4000"/>
    <n v="2600"/>
    <n v="650"/>
    <n v="0.25"/>
  </r>
  <r>
    <x v="2"/>
    <n v="1128299"/>
    <x v="70"/>
    <x v="2"/>
    <x v="7"/>
    <s v="Seattle"/>
    <x v="3"/>
    <n v="0.6"/>
    <n v="3000"/>
    <n v="1800"/>
    <n v="540"/>
    <n v="0.3"/>
  </r>
  <r>
    <x v="2"/>
    <n v="1128299"/>
    <x v="70"/>
    <x v="2"/>
    <x v="7"/>
    <s v="Seattle"/>
    <x v="4"/>
    <n v="0.65"/>
    <n v="2000"/>
    <n v="1300"/>
    <n v="325"/>
    <n v="0.25"/>
  </r>
  <r>
    <x v="2"/>
    <n v="1128299"/>
    <x v="70"/>
    <x v="2"/>
    <x v="7"/>
    <s v="Seattle"/>
    <x v="5"/>
    <n v="0.8"/>
    <n v="5000"/>
    <n v="4000"/>
    <n v="800"/>
    <n v="0.2"/>
  </r>
  <r>
    <x v="2"/>
    <n v="1128299"/>
    <x v="71"/>
    <x v="2"/>
    <x v="7"/>
    <s v="Seattle"/>
    <x v="0"/>
    <n v="0.75"/>
    <n v="7500"/>
    <n v="5625"/>
    <n v="1687.5"/>
    <n v="0.3"/>
  </r>
  <r>
    <x v="2"/>
    <n v="1128299"/>
    <x v="71"/>
    <x v="2"/>
    <x v="7"/>
    <s v="Seattle"/>
    <x v="1"/>
    <n v="0.8"/>
    <n v="6250"/>
    <n v="5000"/>
    <n v="1250"/>
    <n v="0.25"/>
  </r>
  <r>
    <x v="2"/>
    <n v="1128299"/>
    <x v="71"/>
    <x v="2"/>
    <x v="7"/>
    <s v="Seattle"/>
    <x v="2"/>
    <n v="0.8"/>
    <n v="6250"/>
    <n v="5000"/>
    <n v="1250"/>
    <n v="0.25"/>
  </r>
  <r>
    <x v="2"/>
    <n v="1128299"/>
    <x v="71"/>
    <x v="2"/>
    <x v="7"/>
    <s v="Seattle"/>
    <x v="3"/>
    <n v="0.8"/>
    <n v="5000"/>
    <n v="4000"/>
    <n v="1200"/>
    <n v="0.3"/>
  </r>
  <r>
    <x v="2"/>
    <n v="1128299"/>
    <x v="71"/>
    <x v="2"/>
    <x v="7"/>
    <s v="Seattle"/>
    <x v="4"/>
    <n v="0.85000000000000009"/>
    <n v="3750"/>
    <n v="3187.5000000000005"/>
    <n v="796.87500000000011"/>
    <n v="0.25"/>
  </r>
  <r>
    <x v="2"/>
    <n v="1128299"/>
    <x v="71"/>
    <x v="2"/>
    <x v="7"/>
    <s v="Seattle"/>
    <x v="5"/>
    <n v="1"/>
    <n v="6750"/>
    <n v="6750"/>
    <n v="1350"/>
    <n v="0.2"/>
  </r>
  <r>
    <x v="2"/>
    <n v="1128299"/>
    <x v="72"/>
    <x v="2"/>
    <x v="7"/>
    <s v="Seattle"/>
    <x v="0"/>
    <n v="0.8"/>
    <n v="8250"/>
    <n v="6600"/>
    <n v="1980"/>
    <n v="0.3"/>
  </r>
  <r>
    <x v="2"/>
    <n v="1128299"/>
    <x v="72"/>
    <x v="2"/>
    <x v="7"/>
    <s v="Seattle"/>
    <x v="1"/>
    <n v="0.85000000000000009"/>
    <n v="6750"/>
    <n v="5737.5000000000009"/>
    <n v="1434.3750000000002"/>
    <n v="0.25"/>
  </r>
  <r>
    <x v="2"/>
    <n v="1128299"/>
    <x v="72"/>
    <x v="2"/>
    <x v="7"/>
    <s v="Seattle"/>
    <x v="2"/>
    <n v="0.85000000000000009"/>
    <n v="6250"/>
    <n v="5312.5000000000009"/>
    <n v="1328.1250000000002"/>
    <n v="0.25"/>
  </r>
  <r>
    <x v="2"/>
    <n v="1128299"/>
    <x v="72"/>
    <x v="2"/>
    <x v="7"/>
    <s v="Seattle"/>
    <x v="3"/>
    <n v="0.8"/>
    <n v="5250"/>
    <n v="4200"/>
    <n v="1260"/>
    <n v="0.3"/>
  </r>
  <r>
    <x v="2"/>
    <n v="1128299"/>
    <x v="72"/>
    <x v="2"/>
    <x v="7"/>
    <s v="Seattle"/>
    <x v="4"/>
    <n v="0.85000000000000009"/>
    <n v="5750"/>
    <n v="4887.5000000000009"/>
    <n v="1221.8750000000002"/>
    <n v="0.25"/>
  </r>
  <r>
    <x v="2"/>
    <n v="1128299"/>
    <x v="72"/>
    <x v="2"/>
    <x v="7"/>
    <s v="Seattle"/>
    <x v="5"/>
    <n v="1"/>
    <n v="5750"/>
    <n v="5750"/>
    <n v="1150"/>
    <n v="0.2"/>
  </r>
  <r>
    <x v="2"/>
    <n v="1128299"/>
    <x v="73"/>
    <x v="2"/>
    <x v="7"/>
    <s v="Seattle"/>
    <x v="0"/>
    <n v="0.85000000000000009"/>
    <n v="7750"/>
    <n v="6587.5000000000009"/>
    <n v="1976.2500000000002"/>
    <n v="0.3"/>
  </r>
  <r>
    <x v="2"/>
    <n v="1128299"/>
    <x v="73"/>
    <x v="2"/>
    <x v="7"/>
    <s v="Seattle"/>
    <x v="1"/>
    <n v="0.80000000000000016"/>
    <n v="7500"/>
    <n v="6000.0000000000009"/>
    <n v="1500.0000000000002"/>
    <n v="0.25"/>
  </r>
  <r>
    <x v="2"/>
    <n v="1128299"/>
    <x v="73"/>
    <x v="2"/>
    <x v="7"/>
    <s v="Seattle"/>
    <x v="2"/>
    <n v="0.75000000000000011"/>
    <n v="6250"/>
    <n v="4687.5000000000009"/>
    <n v="1171.8750000000002"/>
    <n v="0.25"/>
  </r>
  <r>
    <x v="2"/>
    <n v="1128299"/>
    <x v="73"/>
    <x v="2"/>
    <x v="7"/>
    <s v="Seattle"/>
    <x v="3"/>
    <n v="0.75000000000000011"/>
    <n v="5750"/>
    <n v="4312.5000000000009"/>
    <n v="1293.7500000000002"/>
    <n v="0.3"/>
  </r>
  <r>
    <x v="2"/>
    <n v="1128299"/>
    <x v="73"/>
    <x v="2"/>
    <x v="7"/>
    <s v="Seattle"/>
    <x v="4"/>
    <n v="0.75"/>
    <n v="5750"/>
    <n v="4312.5"/>
    <n v="1078.125"/>
    <n v="0.25"/>
  </r>
  <r>
    <x v="2"/>
    <n v="1128299"/>
    <x v="73"/>
    <x v="2"/>
    <x v="7"/>
    <s v="Seattle"/>
    <x v="5"/>
    <n v="0.8"/>
    <n v="4000"/>
    <n v="3200"/>
    <n v="640"/>
    <n v="0.2"/>
  </r>
  <r>
    <x v="2"/>
    <n v="1128299"/>
    <x v="74"/>
    <x v="2"/>
    <x v="7"/>
    <s v="Seattle"/>
    <x v="0"/>
    <n v="0.70000000000000018"/>
    <n v="6000"/>
    <n v="4200.0000000000009"/>
    <n v="1260.0000000000002"/>
    <n v="0.3"/>
  </r>
  <r>
    <x v="2"/>
    <n v="1128299"/>
    <x v="74"/>
    <x v="2"/>
    <x v="7"/>
    <s v="Seattle"/>
    <x v="1"/>
    <n v="0.75000000000000022"/>
    <n v="6000"/>
    <n v="4500.0000000000009"/>
    <n v="1125.0000000000002"/>
    <n v="0.25"/>
  </r>
  <r>
    <x v="2"/>
    <n v="1128299"/>
    <x v="74"/>
    <x v="2"/>
    <x v="7"/>
    <s v="Seattle"/>
    <x v="2"/>
    <n v="0.70000000000000018"/>
    <n v="4500"/>
    <n v="3150.0000000000009"/>
    <n v="787.50000000000023"/>
    <n v="0.25"/>
  </r>
  <r>
    <x v="2"/>
    <n v="1128299"/>
    <x v="74"/>
    <x v="2"/>
    <x v="7"/>
    <s v="Seattle"/>
    <x v="3"/>
    <n v="0.70000000000000018"/>
    <n v="4000"/>
    <n v="2800.0000000000009"/>
    <n v="840.00000000000023"/>
    <n v="0.3"/>
  </r>
  <r>
    <x v="2"/>
    <n v="1128299"/>
    <x v="74"/>
    <x v="2"/>
    <x v="7"/>
    <s v="Seattle"/>
    <x v="4"/>
    <n v="0.80000000000000016"/>
    <n v="4250"/>
    <n v="3400.0000000000005"/>
    <n v="850.00000000000011"/>
    <n v="0.25"/>
  </r>
  <r>
    <x v="2"/>
    <n v="1128299"/>
    <x v="74"/>
    <x v="2"/>
    <x v="7"/>
    <s v="Seattle"/>
    <x v="5"/>
    <n v="0.65"/>
    <n v="4500"/>
    <n v="2925"/>
    <n v="585"/>
    <n v="0.2"/>
  </r>
  <r>
    <x v="2"/>
    <n v="1128299"/>
    <x v="75"/>
    <x v="2"/>
    <x v="7"/>
    <s v="Seattle"/>
    <x v="0"/>
    <n v="0.60000000000000009"/>
    <n v="5500"/>
    <n v="3300.0000000000005"/>
    <n v="990.00000000000011"/>
    <n v="0.3"/>
  </r>
  <r>
    <x v="2"/>
    <n v="1128299"/>
    <x v="75"/>
    <x v="2"/>
    <x v="7"/>
    <s v="Seattle"/>
    <x v="1"/>
    <n v="0.65000000000000013"/>
    <n v="5500"/>
    <n v="3575.0000000000009"/>
    <n v="893.75000000000023"/>
    <n v="0.25"/>
  </r>
  <r>
    <x v="2"/>
    <n v="1128299"/>
    <x v="75"/>
    <x v="2"/>
    <x v="7"/>
    <s v="Seattle"/>
    <x v="2"/>
    <n v="0.60000000000000009"/>
    <n v="3750"/>
    <n v="2250.0000000000005"/>
    <n v="562.50000000000011"/>
    <n v="0.25"/>
  </r>
  <r>
    <x v="2"/>
    <n v="1128299"/>
    <x v="75"/>
    <x v="2"/>
    <x v="7"/>
    <s v="Seattle"/>
    <x v="3"/>
    <n v="0.60000000000000009"/>
    <n v="3500"/>
    <n v="2100.0000000000005"/>
    <n v="630.00000000000011"/>
    <n v="0.3"/>
  </r>
  <r>
    <x v="2"/>
    <n v="1128299"/>
    <x v="75"/>
    <x v="2"/>
    <x v="7"/>
    <s v="Seattle"/>
    <x v="4"/>
    <n v="0.70000000000000007"/>
    <n v="3250"/>
    <n v="2275"/>
    <n v="568.75"/>
    <n v="0.25"/>
  </r>
  <r>
    <x v="2"/>
    <n v="1128299"/>
    <x v="75"/>
    <x v="2"/>
    <x v="7"/>
    <s v="Seattle"/>
    <x v="5"/>
    <n v="0.75000000000000011"/>
    <n v="3750"/>
    <n v="2812.5000000000005"/>
    <n v="562.50000000000011"/>
    <n v="0.2"/>
  </r>
  <r>
    <x v="2"/>
    <n v="1128299"/>
    <x v="76"/>
    <x v="2"/>
    <x v="7"/>
    <s v="Seattle"/>
    <x v="0"/>
    <n v="0.60000000000000009"/>
    <n v="6000"/>
    <n v="3600.0000000000005"/>
    <n v="1080"/>
    <n v="0.3"/>
  </r>
  <r>
    <x v="2"/>
    <n v="1128299"/>
    <x v="76"/>
    <x v="2"/>
    <x v="7"/>
    <s v="Seattle"/>
    <x v="1"/>
    <n v="0.65000000000000013"/>
    <n v="6250"/>
    <n v="4062.5000000000009"/>
    <n v="1015.6250000000002"/>
    <n v="0.25"/>
  </r>
  <r>
    <x v="2"/>
    <n v="1128299"/>
    <x v="76"/>
    <x v="2"/>
    <x v="7"/>
    <s v="Seattle"/>
    <x v="2"/>
    <n v="0.60000000000000009"/>
    <n v="4750"/>
    <n v="2850.0000000000005"/>
    <n v="712.50000000000011"/>
    <n v="0.25"/>
  </r>
  <r>
    <x v="2"/>
    <n v="1128299"/>
    <x v="76"/>
    <x v="2"/>
    <x v="7"/>
    <s v="Seattle"/>
    <x v="3"/>
    <n v="0.70000000000000018"/>
    <n v="4500"/>
    <n v="3150.0000000000009"/>
    <n v="945.00000000000023"/>
    <n v="0.3"/>
  </r>
  <r>
    <x v="2"/>
    <n v="1128299"/>
    <x v="76"/>
    <x v="2"/>
    <x v="7"/>
    <s v="Seattle"/>
    <x v="4"/>
    <n v="0.90000000000000013"/>
    <n v="4250"/>
    <n v="3825.0000000000005"/>
    <n v="956.25000000000011"/>
    <n v="0.25"/>
  </r>
  <r>
    <x v="2"/>
    <n v="1128299"/>
    <x v="76"/>
    <x v="2"/>
    <x v="7"/>
    <s v="Seattle"/>
    <x v="5"/>
    <n v="0.95000000000000018"/>
    <n v="5500"/>
    <n v="5225.0000000000009"/>
    <n v="1045.0000000000002"/>
    <n v="0.2"/>
  </r>
  <r>
    <x v="2"/>
    <n v="1128299"/>
    <x v="77"/>
    <x v="2"/>
    <x v="7"/>
    <s v="Seattle"/>
    <x v="0"/>
    <n v="0.80000000000000016"/>
    <n v="7500"/>
    <n v="6000.0000000000009"/>
    <n v="1800.0000000000002"/>
    <n v="0.3"/>
  </r>
  <r>
    <x v="2"/>
    <n v="1128299"/>
    <x v="77"/>
    <x v="2"/>
    <x v="7"/>
    <s v="Seattle"/>
    <x v="1"/>
    <n v="0.8500000000000002"/>
    <n v="7500"/>
    <n v="6375.0000000000018"/>
    <n v="1593.7500000000005"/>
    <n v="0.25"/>
  </r>
  <r>
    <x v="2"/>
    <n v="1128299"/>
    <x v="77"/>
    <x v="2"/>
    <x v="7"/>
    <s v="Seattle"/>
    <x v="2"/>
    <n v="0.80000000000000016"/>
    <n v="5500"/>
    <n v="4400.0000000000009"/>
    <n v="1100.0000000000002"/>
    <n v="0.25"/>
  </r>
  <r>
    <x v="2"/>
    <n v="1128299"/>
    <x v="77"/>
    <x v="2"/>
    <x v="7"/>
    <s v="Seattle"/>
    <x v="3"/>
    <n v="0.80000000000000016"/>
    <n v="5500"/>
    <n v="4400.0000000000009"/>
    <n v="1320.0000000000002"/>
    <n v="0.3"/>
  </r>
  <r>
    <x v="2"/>
    <n v="1128299"/>
    <x v="77"/>
    <x v="2"/>
    <x v="7"/>
    <s v="Seattle"/>
    <x v="4"/>
    <n v="0.90000000000000013"/>
    <n v="4750"/>
    <n v="4275.0000000000009"/>
    <n v="1068.7500000000002"/>
    <n v="0.25"/>
  </r>
  <r>
    <x v="2"/>
    <n v="1128299"/>
    <x v="77"/>
    <x v="2"/>
    <x v="7"/>
    <s v="Seattle"/>
    <x v="5"/>
    <n v="0.95000000000000018"/>
    <n v="5750"/>
    <n v="5462.5000000000009"/>
    <n v="1092.5000000000002"/>
    <n v="0.2"/>
  </r>
  <r>
    <x v="0"/>
    <n v="1185732"/>
    <x v="78"/>
    <x v="4"/>
    <x v="8"/>
    <s v="Miami"/>
    <x v="0"/>
    <n v="0.45"/>
    <n v="10500"/>
    <n v="4725"/>
    <n v="2126.25"/>
    <n v="0.45"/>
  </r>
  <r>
    <x v="0"/>
    <n v="1185732"/>
    <x v="78"/>
    <x v="4"/>
    <x v="8"/>
    <s v="Miami"/>
    <x v="1"/>
    <n v="0.45"/>
    <n v="8500"/>
    <n v="3825"/>
    <n v="1338.75"/>
    <n v="0.35"/>
  </r>
  <r>
    <x v="0"/>
    <n v="1185732"/>
    <x v="78"/>
    <x v="4"/>
    <x v="8"/>
    <s v="Miami"/>
    <x v="2"/>
    <n v="0.35000000000000003"/>
    <n v="8500"/>
    <n v="2975.0000000000005"/>
    <n v="743.75000000000011"/>
    <n v="0.25"/>
  </r>
  <r>
    <x v="0"/>
    <n v="1185732"/>
    <x v="78"/>
    <x v="4"/>
    <x v="8"/>
    <s v="Miami"/>
    <x v="3"/>
    <n v="0.39999999999999997"/>
    <n v="7000"/>
    <n v="2799.9999999999995"/>
    <n v="839.99999999999989"/>
    <n v="0.3"/>
  </r>
  <r>
    <x v="0"/>
    <n v="1185732"/>
    <x v="78"/>
    <x v="4"/>
    <x v="8"/>
    <s v="Miami"/>
    <x v="4"/>
    <n v="0.55000000000000004"/>
    <n v="7500"/>
    <n v="4125"/>
    <n v="1443.75"/>
    <n v="0.35"/>
  </r>
  <r>
    <x v="0"/>
    <n v="1185732"/>
    <x v="78"/>
    <x v="4"/>
    <x v="8"/>
    <s v="Miami"/>
    <x v="5"/>
    <n v="0.45"/>
    <n v="8500"/>
    <n v="3825"/>
    <n v="1912.5"/>
    <n v="0.5"/>
  </r>
  <r>
    <x v="0"/>
    <n v="1185732"/>
    <x v="79"/>
    <x v="4"/>
    <x v="8"/>
    <s v="Miami"/>
    <x v="0"/>
    <n v="0.45"/>
    <n v="11000"/>
    <n v="4950"/>
    <n v="2227.5"/>
    <n v="0.45"/>
  </r>
  <r>
    <x v="0"/>
    <n v="1185732"/>
    <x v="79"/>
    <x v="4"/>
    <x v="8"/>
    <s v="Miami"/>
    <x v="1"/>
    <n v="0.45"/>
    <n v="7500"/>
    <n v="3375"/>
    <n v="1181.25"/>
    <n v="0.35"/>
  </r>
  <r>
    <x v="0"/>
    <n v="1185732"/>
    <x v="79"/>
    <x v="4"/>
    <x v="8"/>
    <s v="Miami"/>
    <x v="2"/>
    <n v="0.35000000000000003"/>
    <n v="8000"/>
    <n v="2800.0000000000005"/>
    <n v="700.00000000000011"/>
    <n v="0.25"/>
  </r>
  <r>
    <x v="0"/>
    <n v="1185732"/>
    <x v="79"/>
    <x v="4"/>
    <x v="8"/>
    <s v="Miami"/>
    <x v="3"/>
    <n v="0.39999999999999997"/>
    <n v="6750"/>
    <n v="2700"/>
    <n v="810"/>
    <n v="0.3"/>
  </r>
  <r>
    <x v="0"/>
    <n v="1185732"/>
    <x v="79"/>
    <x v="4"/>
    <x v="8"/>
    <s v="Miami"/>
    <x v="4"/>
    <n v="0.55000000000000004"/>
    <n v="7500"/>
    <n v="4125"/>
    <n v="1443.75"/>
    <n v="0.35"/>
  </r>
  <r>
    <x v="0"/>
    <n v="1185732"/>
    <x v="79"/>
    <x v="4"/>
    <x v="8"/>
    <s v="Miami"/>
    <x v="5"/>
    <n v="0.45"/>
    <n v="8500"/>
    <n v="3825"/>
    <n v="1912.5"/>
    <n v="0.5"/>
  </r>
  <r>
    <x v="0"/>
    <n v="1185732"/>
    <x v="80"/>
    <x v="4"/>
    <x v="8"/>
    <s v="Miami"/>
    <x v="0"/>
    <n v="0.45"/>
    <n v="10700"/>
    <n v="4815"/>
    <n v="2166.75"/>
    <n v="0.45"/>
  </r>
  <r>
    <x v="0"/>
    <n v="1185732"/>
    <x v="80"/>
    <x v="4"/>
    <x v="8"/>
    <s v="Miami"/>
    <x v="1"/>
    <n v="0.45"/>
    <n v="7500"/>
    <n v="3375"/>
    <n v="1181.25"/>
    <n v="0.35"/>
  </r>
  <r>
    <x v="0"/>
    <n v="1185732"/>
    <x v="80"/>
    <x v="4"/>
    <x v="8"/>
    <s v="Miami"/>
    <x v="2"/>
    <n v="0.35000000000000003"/>
    <n v="7750"/>
    <n v="2712.5000000000005"/>
    <n v="678.12500000000011"/>
    <n v="0.25"/>
  </r>
  <r>
    <x v="0"/>
    <n v="1185732"/>
    <x v="80"/>
    <x v="4"/>
    <x v="8"/>
    <s v="Miami"/>
    <x v="3"/>
    <n v="0.39999999999999997"/>
    <n v="6250"/>
    <n v="2500"/>
    <n v="750"/>
    <n v="0.3"/>
  </r>
  <r>
    <x v="0"/>
    <n v="1185732"/>
    <x v="80"/>
    <x v="4"/>
    <x v="8"/>
    <s v="Miami"/>
    <x v="4"/>
    <n v="0.55000000000000004"/>
    <n v="6750"/>
    <n v="3712.5000000000005"/>
    <n v="1299.375"/>
    <n v="0.35"/>
  </r>
  <r>
    <x v="0"/>
    <n v="1185732"/>
    <x v="80"/>
    <x v="4"/>
    <x v="8"/>
    <s v="Miami"/>
    <x v="5"/>
    <n v="0.45"/>
    <n v="7750"/>
    <n v="3487.5"/>
    <n v="1743.75"/>
    <n v="0.5"/>
  </r>
  <r>
    <x v="0"/>
    <n v="1185732"/>
    <x v="81"/>
    <x v="4"/>
    <x v="8"/>
    <s v="Miami"/>
    <x v="0"/>
    <n v="0.45"/>
    <n v="10250"/>
    <n v="4612.5"/>
    <n v="2075.625"/>
    <n v="0.45"/>
  </r>
  <r>
    <x v="0"/>
    <n v="1185732"/>
    <x v="81"/>
    <x v="4"/>
    <x v="8"/>
    <s v="Miami"/>
    <x v="1"/>
    <n v="0.45"/>
    <n v="7250"/>
    <n v="3262.5"/>
    <n v="1141.875"/>
    <n v="0.35"/>
  </r>
  <r>
    <x v="0"/>
    <n v="1185732"/>
    <x v="81"/>
    <x v="4"/>
    <x v="8"/>
    <s v="Miami"/>
    <x v="2"/>
    <n v="0.35000000000000003"/>
    <n v="7250"/>
    <n v="2537.5000000000005"/>
    <n v="634.37500000000011"/>
    <n v="0.25"/>
  </r>
  <r>
    <x v="0"/>
    <n v="1185732"/>
    <x v="81"/>
    <x v="4"/>
    <x v="8"/>
    <s v="Miami"/>
    <x v="3"/>
    <n v="0.39999999999999997"/>
    <n v="6500"/>
    <n v="2600"/>
    <n v="780"/>
    <n v="0.3"/>
  </r>
  <r>
    <x v="0"/>
    <n v="1185732"/>
    <x v="81"/>
    <x v="4"/>
    <x v="8"/>
    <s v="Miami"/>
    <x v="4"/>
    <n v="0.55000000000000004"/>
    <n v="6750"/>
    <n v="3712.5000000000005"/>
    <n v="1299.375"/>
    <n v="0.35"/>
  </r>
  <r>
    <x v="0"/>
    <n v="1185732"/>
    <x v="81"/>
    <x v="4"/>
    <x v="8"/>
    <s v="Miami"/>
    <x v="5"/>
    <n v="0.45"/>
    <n v="8000"/>
    <n v="3600"/>
    <n v="1800"/>
    <n v="0.5"/>
  </r>
  <r>
    <x v="0"/>
    <n v="1185732"/>
    <x v="82"/>
    <x v="4"/>
    <x v="8"/>
    <s v="Miami"/>
    <x v="0"/>
    <n v="0.55000000000000004"/>
    <n v="10700"/>
    <n v="5885.0000000000009"/>
    <n v="2648.2500000000005"/>
    <n v="0.45"/>
  </r>
  <r>
    <x v="0"/>
    <n v="1185732"/>
    <x v="82"/>
    <x v="4"/>
    <x v="8"/>
    <s v="Miami"/>
    <x v="1"/>
    <n v="0.55000000000000004"/>
    <n v="7750"/>
    <n v="4262.5"/>
    <n v="1491.875"/>
    <n v="0.35"/>
  </r>
  <r>
    <x v="0"/>
    <n v="1185732"/>
    <x v="82"/>
    <x v="4"/>
    <x v="8"/>
    <s v="Miami"/>
    <x v="2"/>
    <n v="0.5"/>
    <n v="7500"/>
    <n v="3750"/>
    <n v="937.5"/>
    <n v="0.25"/>
  </r>
  <r>
    <x v="0"/>
    <n v="1185732"/>
    <x v="82"/>
    <x v="4"/>
    <x v="8"/>
    <s v="Miami"/>
    <x v="3"/>
    <n v="0.5"/>
    <n v="7000"/>
    <n v="3500"/>
    <n v="1050"/>
    <n v="0.3"/>
  </r>
  <r>
    <x v="0"/>
    <n v="1185732"/>
    <x v="82"/>
    <x v="4"/>
    <x v="8"/>
    <s v="Miami"/>
    <x v="4"/>
    <n v="0.6"/>
    <n v="7250"/>
    <n v="4350"/>
    <n v="1522.5"/>
    <n v="0.35"/>
  </r>
  <r>
    <x v="0"/>
    <n v="1185732"/>
    <x v="82"/>
    <x v="4"/>
    <x v="8"/>
    <s v="Miami"/>
    <x v="5"/>
    <n v="0.65"/>
    <n v="8250"/>
    <n v="5362.5"/>
    <n v="2681.25"/>
    <n v="0.5"/>
  </r>
  <r>
    <x v="0"/>
    <n v="1185732"/>
    <x v="83"/>
    <x v="4"/>
    <x v="8"/>
    <s v="Miami"/>
    <x v="0"/>
    <n v="0.6"/>
    <n v="10750"/>
    <n v="6450"/>
    <n v="2902.5"/>
    <n v="0.45"/>
  </r>
  <r>
    <x v="0"/>
    <n v="1185732"/>
    <x v="83"/>
    <x v="4"/>
    <x v="8"/>
    <s v="Miami"/>
    <x v="1"/>
    <n v="0.55000000000000004"/>
    <n v="8250"/>
    <n v="4537.5"/>
    <n v="1588.125"/>
    <n v="0.35"/>
  </r>
  <r>
    <x v="0"/>
    <n v="1185732"/>
    <x v="83"/>
    <x v="4"/>
    <x v="8"/>
    <s v="Miami"/>
    <x v="2"/>
    <n v="0.5"/>
    <n v="8000"/>
    <n v="4000"/>
    <n v="1000"/>
    <n v="0.25"/>
  </r>
  <r>
    <x v="0"/>
    <n v="1185732"/>
    <x v="83"/>
    <x v="4"/>
    <x v="8"/>
    <s v="Miami"/>
    <x v="3"/>
    <n v="0.5"/>
    <n v="7750"/>
    <n v="3875"/>
    <n v="1162.5"/>
    <n v="0.3"/>
  </r>
  <r>
    <x v="0"/>
    <n v="1185732"/>
    <x v="83"/>
    <x v="4"/>
    <x v="8"/>
    <s v="Miami"/>
    <x v="4"/>
    <n v="0.65"/>
    <n v="7750"/>
    <n v="5037.5"/>
    <n v="1763.125"/>
    <n v="0.35"/>
  </r>
  <r>
    <x v="0"/>
    <n v="1185732"/>
    <x v="83"/>
    <x v="4"/>
    <x v="8"/>
    <s v="Miami"/>
    <x v="5"/>
    <n v="0.70000000000000007"/>
    <n v="9250"/>
    <n v="6475.0000000000009"/>
    <n v="3237.5000000000005"/>
    <n v="0.5"/>
  </r>
  <r>
    <x v="0"/>
    <n v="1185732"/>
    <x v="84"/>
    <x v="4"/>
    <x v="8"/>
    <s v="Miami"/>
    <x v="0"/>
    <n v="0.65"/>
    <n v="11500"/>
    <n v="7475"/>
    <n v="3363.75"/>
    <n v="0.45"/>
  </r>
  <r>
    <x v="0"/>
    <n v="1185732"/>
    <x v="84"/>
    <x v="4"/>
    <x v="8"/>
    <s v="Miami"/>
    <x v="1"/>
    <n v="0.60000000000000009"/>
    <n v="9000"/>
    <n v="5400.0000000000009"/>
    <n v="1890.0000000000002"/>
    <n v="0.35"/>
  </r>
  <r>
    <x v="0"/>
    <n v="1185732"/>
    <x v="84"/>
    <x v="4"/>
    <x v="8"/>
    <s v="Miami"/>
    <x v="2"/>
    <n v="0.55000000000000004"/>
    <n v="8250"/>
    <n v="4537.5"/>
    <n v="1134.375"/>
    <n v="0.25"/>
  </r>
  <r>
    <x v="0"/>
    <n v="1185732"/>
    <x v="84"/>
    <x v="4"/>
    <x v="8"/>
    <s v="Miami"/>
    <x v="3"/>
    <n v="0.55000000000000004"/>
    <n v="7750"/>
    <n v="4262.5"/>
    <n v="1278.75"/>
    <n v="0.3"/>
  </r>
  <r>
    <x v="0"/>
    <n v="1185732"/>
    <x v="84"/>
    <x v="4"/>
    <x v="8"/>
    <s v="Miami"/>
    <x v="4"/>
    <n v="0.65"/>
    <n v="8000"/>
    <n v="5200"/>
    <n v="1819.9999999999998"/>
    <n v="0.35"/>
  </r>
  <r>
    <x v="0"/>
    <n v="1185732"/>
    <x v="84"/>
    <x v="4"/>
    <x v="8"/>
    <s v="Miami"/>
    <x v="5"/>
    <n v="0.70000000000000007"/>
    <n v="9750"/>
    <n v="6825.0000000000009"/>
    <n v="3412.5000000000005"/>
    <n v="0.5"/>
  </r>
  <r>
    <x v="0"/>
    <n v="1185732"/>
    <x v="85"/>
    <x v="4"/>
    <x v="8"/>
    <s v="Miami"/>
    <x v="0"/>
    <n v="0.65"/>
    <n v="11250"/>
    <n v="7312.5"/>
    <n v="3290.625"/>
    <n v="0.45"/>
  </r>
  <r>
    <x v="0"/>
    <n v="1185732"/>
    <x v="85"/>
    <x v="4"/>
    <x v="8"/>
    <s v="Miami"/>
    <x v="1"/>
    <n v="0.60000000000000009"/>
    <n v="9000"/>
    <n v="5400.0000000000009"/>
    <n v="1890.0000000000002"/>
    <n v="0.35"/>
  </r>
  <r>
    <x v="0"/>
    <n v="1185732"/>
    <x v="85"/>
    <x v="4"/>
    <x v="8"/>
    <s v="Miami"/>
    <x v="2"/>
    <n v="0.55000000000000004"/>
    <n v="8250"/>
    <n v="4537.5"/>
    <n v="1134.375"/>
    <n v="0.25"/>
  </r>
  <r>
    <x v="0"/>
    <n v="1185732"/>
    <x v="85"/>
    <x v="4"/>
    <x v="8"/>
    <s v="Miami"/>
    <x v="3"/>
    <n v="0.45"/>
    <n v="7750"/>
    <n v="3487.5"/>
    <n v="1046.25"/>
    <n v="0.3"/>
  </r>
  <r>
    <x v="0"/>
    <n v="1185732"/>
    <x v="85"/>
    <x v="4"/>
    <x v="8"/>
    <s v="Miami"/>
    <x v="4"/>
    <n v="0.55000000000000004"/>
    <n v="7500"/>
    <n v="4125"/>
    <n v="1443.75"/>
    <n v="0.35"/>
  </r>
  <r>
    <x v="0"/>
    <n v="1185732"/>
    <x v="85"/>
    <x v="4"/>
    <x v="8"/>
    <s v="Miami"/>
    <x v="5"/>
    <n v="0.60000000000000009"/>
    <n v="9250"/>
    <n v="5550.0000000000009"/>
    <n v="2775.0000000000005"/>
    <n v="0.5"/>
  </r>
  <r>
    <x v="0"/>
    <n v="1185732"/>
    <x v="86"/>
    <x v="4"/>
    <x v="8"/>
    <s v="Miami"/>
    <x v="0"/>
    <n v="0.55000000000000004"/>
    <n v="10500"/>
    <n v="5775.0000000000009"/>
    <n v="2598.7500000000005"/>
    <n v="0.45"/>
  </r>
  <r>
    <x v="0"/>
    <n v="1185732"/>
    <x v="86"/>
    <x v="4"/>
    <x v="8"/>
    <s v="Miami"/>
    <x v="1"/>
    <n v="0.50000000000000011"/>
    <n v="8500"/>
    <n v="4250.0000000000009"/>
    <n v="1487.5000000000002"/>
    <n v="0.35"/>
  </r>
  <r>
    <x v="0"/>
    <n v="1185732"/>
    <x v="86"/>
    <x v="4"/>
    <x v="8"/>
    <s v="Miami"/>
    <x v="2"/>
    <n v="0.45"/>
    <n v="7500"/>
    <n v="3375"/>
    <n v="843.75"/>
    <n v="0.25"/>
  </r>
  <r>
    <x v="0"/>
    <n v="1185732"/>
    <x v="86"/>
    <x v="4"/>
    <x v="8"/>
    <s v="Miami"/>
    <x v="3"/>
    <n v="0.45"/>
    <n v="7250"/>
    <n v="3262.5"/>
    <n v="978.75"/>
    <n v="0.3"/>
  </r>
  <r>
    <x v="0"/>
    <n v="1185732"/>
    <x v="86"/>
    <x v="4"/>
    <x v="8"/>
    <s v="Miami"/>
    <x v="4"/>
    <n v="0.55000000000000004"/>
    <n v="7250"/>
    <n v="3987.5000000000005"/>
    <n v="1395.625"/>
    <n v="0.35"/>
  </r>
  <r>
    <x v="0"/>
    <n v="1185732"/>
    <x v="86"/>
    <x v="4"/>
    <x v="8"/>
    <s v="Miami"/>
    <x v="5"/>
    <n v="0.60000000000000009"/>
    <n v="8250"/>
    <n v="4950.0000000000009"/>
    <n v="2475.0000000000005"/>
    <n v="0.5"/>
  </r>
  <r>
    <x v="0"/>
    <n v="1185732"/>
    <x v="87"/>
    <x v="4"/>
    <x v="8"/>
    <s v="Miami"/>
    <x v="0"/>
    <n v="0.60000000000000009"/>
    <n v="10000"/>
    <n v="6000.0000000000009"/>
    <n v="2700.0000000000005"/>
    <n v="0.45"/>
  </r>
  <r>
    <x v="0"/>
    <n v="1185732"/>
    <x v="87"/>
    <x v="4"/>
    <x v="8"/>
    <s v="Miami"/>
    <x v="1"/>
    <n v="0.50000000000000011"/>
    <n v="8250"/>
    <n v="4125.0000000000009"/>
    <n v="1443.7500000000002"/>
    <n v="0.35"/>
  </r>
  <r>
    <x v="0"/>
    <n v="1185732"/>
    <x v="87"/>
    <x v="4"/>
    <x v="8"/>
    <s v="Miami"/>
    <x v="2"/>
    <n v="0.50000000000000011"/>
    <n v="7250"/>
    <n v="3625.0000000000009"/>
    <n v="906.25000000000023"/>
    <n v="0.25"/>
  </r>
  <r>
    <x v="0"/>
    <n v="1185732"/>
    <x v="87"/>
    <x v="4"/>
    <x v="8"/>
    <s v="Miami"/>
    <x v="3"/>
    <n v="0.50000000000000011"/>
    <n v="7000"/>
    <n v="3500.0000000000009"/>
    <n v="1050.0000000000002"/>
    <n v="0.3"/>
  </r>
  <r>
    <x v="0"/>
    <n v="1185732"/>
    <x v="87"/>
    <x v="4"/>
    <x v="8"/>
    <s v="Miami"/>
    <x v="4"/>
    <n v="0.60000000000000009"/>
    <n v="7000"/>
    <n v="4200.0000000000009"/>
    <n v="1470.0000000000002"/>
    <n v="0.35"/>
  </r>
  <r>
    <x v="0"/>
    <n v="1185732"/>
    <x v="87"/>
    <x v="4"/>
    <x v="8"/>
    <s v="Miami"/>
    <x v="5"/>
    <n v="0.65"/>
    <n v="8250"/>
    <n v="5362.5"/>
    <n v="2681.25"/>
    <n v="0.5"/>
  </r>
  <r>
    <x v="0"/>
    <n v="1185732"/>
    <x v="88"/>
    <x v="4"/>
    <x v="8"/>
    <s v="Miami"/>
    <x v="0"/>
    <n v="0.60000000000000009"/>
    <n v="9750"/>
    <n v="5850.0000000000009"/>
    <n v="2632.5000000000005"/>
    <n v="0.45"/>
  </r>
  <r>
    <x v="0"/>
    <n v="1185732"/>
    <x v="88"/>
    <x v="4"/>
    <x v="8"/>
    <s v="Miami"/>
    <x v="1"/>
    <n v="0.50000000000000011"/>
    <n v="8000"/>
    <n v="4000.0000000000009"/>
    <n v="1400.0000000000002"/>
    <n v="0.35"/>
  </r>
  <r>
    <x v="0"/>
    <n v="1185732"/>
    <x v="88"/>
    <x v="4"/>
    <x v="8"/>
    <s v="Miami"/>
    <x v="2"/>
    <n v="0.50000000000000011"/>
    <n v="7450"/>
    <n v="3725.0000000000009"/>
    <n v="931.25000000000023"/>
    <n v="0.25"/>
  </r>
  <r>
    <x v="0"/>
    <n v="1185732"/>
    <x v="88"/>
    <x v="4"/>
    <x v="8"/>
    <s v="Miami"/>
    <x v="3"/>
    <n v="0.50000000000000011"/>
    <n v="7750"/>
    <n v="3875.0000000000009"/>
    <n v="1162.5000000000002"/>
    <n v="0.3"/>
  </r>
  <r>
    <x v="0"/>
    <n v="1185732"/>
    <x v="88"/>
    <x v="4"/>
    <x v="8"/>
    <s v="Miami"/>
    <x v="4"/>
    <n v="0.65"/>
    <n v="7500"/>
    <n v="4875"/>
    <n v="1706.25"/>
    <n v="0.35"/>
  </r>
  <r>
    <x v="0"/>
    <n v="1185732"/>
    <x v="88"/>
    <x v="4"/>
    <x v="8"/>
    <s v="Miami"/>
    <x v="5"/>
    <n v="0.7"/>
    <n v="8500"/>
    <n v="5950"/>
    <n v="2975"/>
    <n v="0.5"/>
  </r>
  <r>
    <x v="0"/>
    <n v="1185732"/>
    <x v="89"/>
    <x v="4"/>
    <x v="8"/>
    <s v="Miami"/>
    <x v="0"/>
    <n v="0.65"/>
    <n v="10750"/>
    <n v="6987.5"/>
    <n v="3144.375"/>
    <n v="0.45"/>
  </r>
  <r>
    <x v="0"/>
    <n v="1185732"/>
    <x v="89"/>
    <x v="4"/>
    <x v="8"/>
    <s v="Miami"/>
    <x v="1"/>
    <n v="0.55000000000000004"/>
    <n v="8750"/>
    <n v="4812.5"/>
    <n v="1684.375"/>
    <n v="0.35"/>
  </r>
  <r>
    <x v="0"/>
    <n v="1185732"/>
    <x v="89"/>
    <x v="4"/>
    <x v="8"/>
    <s v="Miami"/>
    <x v="2"/>
    <n v="0.55000000000000004"/>
    <n v="8250"/>
    <n v="4537.5"/>
    <n v="1134.375"/>
    <n v="0.25"/>
  </r>
  <r>
    <x v="0"/>
    <n v="1185732"/>
    <x v="89"/>
    <x v="4"/>
    <x v="8"/>
    <s v="Miami"/>
    <x v="3"/>
    <n v="0.55000000000000004"/>
    <n v="7750"/>
    <n v="4262.5"/>
    <n v="1278.75"/>
    <n v="0.3"/>
  </r>
  <r>
    <x v="0"/>
    <n v="1185732"/>
    <x v="89"/>
    <x v="4"/>
    <x v="8"/>
    <s v="Miami"/>
    <x v="4"/>
    <n v="0.65"/>
    <n v="7750"/>
    <n v="5037.5"/>
    <n v="1763.125"/>
    <n v="0.35"/>
  </r>
  <r>
    <x v="0"/>
    <n v="1185732"/>
    <x v="89"/>
    <x v="4"/>
    <x v="8"/>
    <s v="Miami"/>
    <x v="5"/>
    <n v="0.7"/>
    <n v="8750"/>
    <n v="6125"/>
    <n v="3062.5"/>
    <n v="0.5"/>
  </r>
  <r>
    <x v="0"/>
    <n v="1185732"/>
    <x v="90"/>
    <x v="3"/>
    <x v="9"/>
    <s v="Minneapolis"/>
    <x v="0"/>
    <n v="0.35"/>
    <n v="4500"/>
    <n v="1575"/>
    <n v="551.25"/>
    <n v="0.35000000000000003"/>
  </r>
  <r>
    <x v="0"/>
    <n v="1185732"/>
    <x v="90"/>
    <x v="3"/>
    <x v="9"/>
    <s v="Minneapolis"/>
    <x v="1"/>
    <n v="0.35"/>
    <n v="2500"/>
    <n v="875"/>
    <n v="262.5"/>
    <n v="0.3"/>
  </r>
  <r>
    <x v="0"/>
    <n v="1185732"/>
    <x v="90"/>
    <x v="3"/>
    <x v="9"/>
    <s v="Minneapolis"/>
    <x v="2"/>
    <n v="0.25"/>
    <n v="2500"/>
    <n v="625"/>
    <n v="187.5"/>
    <n v="0.3"/>
  </r>
  <r>
    <x v="0"/>
    <n v="1185732"/>
    <x v="90"/>
    <x v="3"/>
    <x v="9"/>
    <s v="Minneapolis"/>
    <x v="3"/>
    <n v="0.30000000000000004"/>
    <n v="1000"/>
    <n v="300.00000000000006"/>
    <n v="105.00000000000003"/>
    <n v="0.35000000000000003"/>
  </r>
  <r>
    <x v="0"/>
    <n v="1185732"/>
    <x v="90"/>
    <x v="3"/>
    <x v="9"/>
    <s v="Minneapolis"/>
    <x v="4"/>
    <n v="0.44999999999999996"/>
    <n v="1500"/>
    <n v="674.99999999999989"/>
    <n v="202.49999999999997"/>
    <n v="0.3"/>
  </r>
  <r>
    <x v="0"/>
    <n v="1185732"/>
    <x v="90"/>
    <x v="3"/>
    <x v="9"/>
    <s v="Minneapolis"/>
    <x v="5"/>
    <n v="0.35"/>
    <n v="2500"/>
    <n v="875"/>
    <n v="393.75"/>
    <n v="0.45"/>
  </r>
  <r>
    <x v="0"/>
    <n v="1185732"/>
    <x v="91"/>
    <x v="3"/>
    <x v="9"/>
    <s v="Minneapolis"/>
    <x v="0"/>
    <n v="0.35"/>
    <n v="5000"/>
    <n v="1750"/>
    <n v="612.50000000000011"/>
    <n v="0.35000000000000003"/>
  </r>
  <r>
    <x v="0"/>
    <n v="1185732"/>
    <x v="91"/>
    <x v="3"/>
    <x v="9"/>
    <s v="Minneapolis"/>
    <x v="1"/>
    <n v="0.35"/>
    <n v="1500"/>
    <n v="525"/>
    <n v="157.5"/>
    <n v="0.3"/>
  </r>
  <r>
    <x v="0"/>
    <n v="1185732"/>
    <x v="91"/>
    <x v="3"/>
    <x v="9"/>
    <s v="Minneapolis"/>
    <x v="2"/>
    <n v="0.25"/>
    <n v="2000"/>
    <n v="500"/>
    <n v="150"/>
    <n v="0.3"/>
  </r>
  <r>
    <x v="0"/>
    <n v="1185732"/>
    <x v="91"/>
    <x v="3"/>
    <x v="9"/>
    <s v="Minneapolis"/>
    <x v="3"/>
    <n v="0.30000000000000004"/>
    <n v="750"/>
    <n v="225.00000000000003"/>
    <n v="78.750000000000014"/>
    <n v="0.35000000000000003"/>
  </r>
  <r>
    <x v="0"/>
    <n v="1185732"/>
    <x v="91"/>
    <x v="3"/>
    <x v="9"/>
    <s v="Minneapolis"/>
    <x v="4"/>
    <n v="0.44999999999999996"/>
    <n v="1500"/>
    <n v="674.99999999999989"/>
    <n v="202.49999999999997"/>
    <n v="0.3"/>
  </r>
  <r>
    <x v="0"/>
    <n v="1185732"/>
    <x v="91"/>
    <x v="3"/>
    <x v="9"/>
    <s v="Minneapolis"/>
    <x v="5"/>
    <n v="0.35"/>
    <n v="2250"/>
    <n v="787.5"/>
    <n v="354.375"/>
    <n v="0.45"/>
  </r>
  <r>
    <x v="0"/>
    <n v="1185732"/>
    <x v="92"/>
    <x v="3"/>
    <x v="9"/>
    <s v="Minneapolis"/>
    <x v="0"/>
    <n v="0.4"/>
    <n v="4450"/>
    <n v="1780"/>
    <n v="623.00000000000011"/>
    <n v="0.35000000000000003"/>
  </r>
  <r>
    <x v="0"/>
    <n v="1185732"/>
    <x v="92"/>
    <x v="3"/>
    <x v="9"/>
    <s v="Minneapolis"/>
    <x v="1"/>
    <n v="0.4"/>
    <n v="1250"/>
    <n v="500"/>
    <n v="150"/>
    <n v="0.3"/>
  </r>
  <r>
    <x v="0"/>
    <n v="1185732"/>
    <x v="92"/>
    <x v="3"/>
    <x v="9"/>
    <s v="Minneapolis"/>
    <x v="2"/>
    <n v="0.30000000000000004"/>
    <n v="1750"/>
    <n v="525.00000000000011"/>
    <n v="157.50000000000003"/>
    <n v="0.3"/>
  </r>
  <r>
    <x v="0"/>
    <n v="1185732"/>
    <x v="92"/>
    <x v="3"/>
    <x v="9"/>
    <s v="Minneapolis"/>
    <x v="3"/>
    <n v="0.35"/>
    <n v="250"/>
    <n v="87.5"/>
    <n v="30.625000000000004"/>
    <n v="0.35000000000000003"/>
  </r>
  <r>
    <x v="0"/>
    <n v="1185732"/>
    <x v="92"/>
    <x v="3"/>
    <x v="9"/>
    <s v="Minneapolis"/>
    <x v="4"/>
    <n v="0.5"/>
    <n v="750"/>
    <n v="375"/>
    <n v="112.5"/>
    <n v="0.3"/>
  </r>
  <r>
    <x v="0"/>
    <n v="1185732"/>
    <x v="92"/>
    <x v="3"/>
    <x v="9"/>
    <s v="Minneapolis"/>
    <x v="5"/>
    <n v="0.4"/>
    <n v="1750"/>
    <n v="700"/>
    <n v="315"/>
    <n v="0.45"/>
  </r>
  <r>
    <x v="0"/>
    <n v="1185732"/>
    <x v="93"/>
    <x v="3"/>
    <x v="9"/>
    <s v="Minneapolis"/>
    <x v="0"/>
    <n v="0.4"/>
    <n v="4000"/>
    <n v="1600"/>
    <n v="560"/>
    <n v="0.35000000000000003"/>
  </r>
  <r>
    <x v="0"/>
    <n v="1185732"/>
    <x v="93"/>
    <x v="3"/>
    <x v="9"/>
    <s v="Minneapolis"/>
    <x v="1"/>
    <n v="0.4"/>
    <n v="1000"/>
    <n v="400"/>
    <n v="120"/>
    <n v="0.3"/>
  </r>
  <r>
    <x v="0"/>
    <n v="1185732"/>
    <x v="93"/>
    <x v="3"/>
    <x v="9"/>
    <s v="Minneapolis"/>
    <x v="2"/>
    <n v="0.30000000000000004"/>
    <n v="1000"/>
    <n v="300.00000000000006"/>
    <n v="90.000000000000014"/>
    <n v="0.3"/>
  </r>
  <r>
    <x v="0"/>
    <n v="1185732"/>
    <x v="93"/>
    <x v="3"/>
    <x v="9"/>
    <s v="Minneapolis"/>
    <x v="3"/>
    <n v="0.35"/>
    <n v="250"/>
    <n v="87.5"/>
    <n v="30.625000000000004"/>
    <n v="0.35000000000000003"/>
  </r>
  <r>
    <x v="0"/>
    <n v="1185732"/>
    <x v="93"/>
    <x v="3"/>
    <x v="9"/>
    <s v="Minneapolis"/>
    <x v="4"/>
    <n v="0.5"/>
    <n v="500"/>
    <n v="250"/>
    <n v="75"/>
    <n v="0.3"/>
  </r>
  <r>
    <x v="0"/>
    <n v="1185732"/>
    <x v="93"/>
    <x v="3"/>
    <x v="9"/>
    <s v="Minneapolis"/>
    <x v="5"/>
    <n v="0.4"/>
    <n v="1750"/>
    <n v="700"/>
    <n v="315"/>
    <n v="0.45"/>
  </r>
  <r>
    <x v="0"/>
    <n v="1185732"/>
    <x v="94"/>
    <x v="3"/>
    <x v="9"/>
    <s v="Minneapolis"/>
    <x v="0"/>
    <n v="0.5"/>
    <n v="4450"/>
    <n v="2225"/>
    <n v="778.75000000000011"/>
    <n v="0.35000000000000003"/>
  </r>
  <r>
    <x v="0"/>
    <n v="1185732"/>
    <x v="94"/>
    <x v="3"/>
    <x v="9"/>
    <s v="Minneapolis"/>
    <x v="1"/>
    <n v="0.45000000000000007"/>
    <n v="1500"/>
    <n v="675.00000000000011"/>
    <n v="202.50000000000003"/>
    <n v="0.3"/>
  </r>
  <r>
    <x v="0"/>
    <n v="1185732"/>
    <x v="94"/>
    <x v="3"/>
    <x v="9"/>
    <s v="Minneapolis"/>
    <x v="2"/>
    <n v="0.4"/>
    <n v="1250"/>
    <n v="500"/>
    <n v="150"/>
    <n v="0.3"/>
  </r>
  <r>
    <x v="0"/>
    <n v="1185732"/>
    <x v="94"/>
    <x v="3"/>
    <x v="9"/>
    <s v="Minneapolis"/>
    <x v="3"/>
    <n v="0.4"/>
    <n v="500"/>
    <n v="200"/>
    <n v="70"/>
    <n v="0.35000000000000003"/>
  </r>
  <r>
    <x v="0"/>
    <n v="1185732"/>
    <x v="94"/>
    <x v="3"/>
    <x v="9"/>
    <s v="Minneapolis"/>
    <x v="4"/>
    <n v="0.54999999999999993"/>
    <n v="750"/>
    <n v="412.49999999999994"/>
    <n v="123.74999999999997"/>
    <n v="0.3"/>
  </r>
  <r>
    <x v="0"/>
    <n v="1185732"/>
    <x v="94"/>
    <x v="3"/>
    <x v="9"/>
    <s v="Minneapolis"/>
    <x v="5"/>
    <n v="0.6"/>
    <n v="1750"/>
    <n v="1050"/>
    <n v="472.5"/>
    <n v="0.45"/>
  </r>
  <r>
    <x v="0"/>
    <n v="1185732"/>
    <x v="95"/>
    <x v="3"/>
    <x v="9"/>
    <s v="Minneapolis"/>
    <x v="0"/>
    <n v="0.45"/>
    <n v="4250"/>
    <n v="1912.5"/>
    <n v="669.37500000000011"/>
    <n v="0.35000000000000003"/>
  </r>
  <r>
    <x v="0"/>
    <n v="1185732"/>
    <x v="95"/>
    <x v="3"/>
    <x v="9"/>
    <s v="Minneapolis"/>
    <x v="1"/>
    <n v="0.40000000000000008"/>
    <n v="1750"/>
    <n v="700.00000000000011"/>
    <n v="210.00000000000003"/>
    <n v="0.3"/>
  </r>
  <r>
    <x v="0"/>
    <n v="1185732"/>
    <x v="95"/>
    <x v="3"/>
    <x v="9"/>
    <s v="Minneapolis"/>
    <x v="2"/>
    <n v="0.35000000000000003"/>
    <n v="1750"/>
    <n v="612.50000000000011"/>
    <n v="183.75000000000003"/>
    <n v="0.3"/>
  </r>
  <r>
    <x v="0"/>
    <n v="1185732"/>
    <x v="95"/>
    <x v="3"/>
    <x v="9"/>
    <s v="Minneapolis"/>
    <x v="3"/>
    <n v="0.35000000000000003"/>
    <n v="1500"/>
    <n v="525"/>
    <n v="183.75000000000003"/>
    <n v="0.35000000000000003"/>
  </r>
  <r>
    <x v="0"/>
    <n v="1185732"/>
    <x v="95"/>
    <x v="3"/>
    <x v="9"/>
    <s v="Minneapolis"/>
    <x v="4"/>
    <n v="0.5"/>
    <n v="1500"/>
    <n v="750"/>
    <n v="225"/>
    <n v="0.3"/>
  </r>
  <r>
    <x v="0"/>
    <n v="1185732"/>
    <x v="95"/>
    <x v="3"/>
    <x v="9"/>
    <s v="Minneapolis"/>
    <x v="5"/>
    <n v="0.55000000000000004"/>
    <n v="3250"/>
    <n v="1787.5000000000002"/>
    <n v="804.37500000000011"/>
    <n v="0.45"/>
  </r>
  <r>
    <x v="0"/>
    <n v="1185732"/>
    <x v="96"/>
    <x v="3"/>
    <x v="9"/>
    <s v="Minneapolis"/>
    <x v="0"/>
    <n v="0.5"/>
    <n v="5500"/>
    <n v="2750"/>
    <n v="962.50000000000011"/>
    <n v="0.35000000000000003"/>
  </r>
  <r>
    <x v="0"/>
    <n v="1185732"/>
    <x v="96"/>
    <x v="3"/>
    <x v="9"/>
    <s v="Minneapolis"/>
    <x v="1"/>
    <n v="0.45000000000000007"/>
    <n v="3000"/>
    <n v="1350.0000000000002"/>
    <n v="405.00000000000006"/>
    <n v="0.3"/>
  </r>
  <r>
    <x v="0"/>
    <n v="1185732"/>
    <x v="96"/>
    <x v="3"/>
    <x v="9"/>
    <s v="Minneapolis"/>
    <x v="2"/>
    <n v="0.4"/>
    <n v="2250"/>
    <n v="900"/>
    <n v="270"/>
    <n v="0.3"/>
  </r>
  <r>
    <x v="0"/>
    <n v="1185732"/>
    <x v="96"/>
    <x v="3"/>
    <x v="9"/>
    <s v="Minneapolis"/>
    <x v="3"/>
    <n v="0.4"/>
    <n v="1750"/>
    <n v="700"/>
    <n v="245.00000000000003"/>
    <n v="0.35000000000000003"/>
  </r>
  <r>
    <x v="0"/>
    <n v="1185732"/>
    <x v="96"/>
    <x v="3"/>
    <x v="9"/>
    <s v="Minneapolis"/>
    <x v="4"/>
    <n v="0.5"/>
    <n v="2000"/>
    <n v="1000"/>
    <n v="300"/>
    <n v="0.3"/>
  </r>
  <r>
    <x v="0"/>
    <n v="1185732"/>
    <x v="96"/>
    <x v="3"/>
    <x v="9"/>
    <s v="Minneapolis"/>
    <x v="5"/>
    <n v="0.55000000000000004"/>
    <n v="3750"/>
    <n v="2062.5"/>
    <n v="928.125"/>
    <n v="0.45"/>
  </r>
  <r>
    <x v="0"/>
    <n v="1185732"/>
    <x v="97"/>
    <x v="3"/>
    <x v="9"/>
    <s v="Minneapolis"/>
    <x v="0"/>
    <n v="0.5"/>
    <n v="5250"/>
    <n v="2625"/>
    <n v="918.75000000000011"/>
    <n v="0.35000000000000003"/>
  </r>
  <r>
    <x v="0"/>
    <n v="1185732"/>
    <x v="97"/>
    <x v="3"/>
    <x v="9"/>
    <s v="Minneapolis"/>
    <x v="1"/>
    <n v="0.45000000000000007"/>
    <n v="3000"/>
    <n v="1350.0000000000002"/>
    <n v="405.00000000000006"/>
    <n v="0.3"/>
  </r>
  <r>
    <x v="0"/>
    <n v="1185732"/>
    <x v="97"/>
    <x v="3"/>
    <x v="9"/>
    <s v="Minneapolis"/>
    <x v="2"/>
    <n v="0.4"/>
    <n v="2250"/>
    <n v="900"/>
    <n v="270"/>
    <n v="0.3"/>
  </r>
  <r>
    <x v="0"/>
    <n v="1185732"/>
    <x v="97"/>
    <x v="3"/>
    <x v="9"/>
    <s v="Minneapolis"/>
    <x v="3"/>
    <n v="0.35000000000000003"/>
    <n v="1750"/>
    <n v="612.50000000000011"/>
    <n v="214.37500000000006"/>
    <n v="0.35000000000000003"/>
  </r>
  <r>
    <x v="0"/>
    <n v="1185732"/>
    <x v="97"/>
    <x v="3"/>
    <x v="9"/>
    <s v="Minneapolis"/>
    <x v="4"/>
    <n v="0.45"/>
    <n v="1500"/>
    <n v="675"/>
    <n v="202.5"/>
    <n v="0.3"/>
  </r>
  <r>
    <x v="0"/>
    <n v="1185732"/>
    <x v="97"/>
    <x v="3"/>
    <x v="9"/>
    <s v="Minneapolis"/>
    <x v="5"/>
    <n v="0.5"/>
    <n v="3250"/>
    <n v="1625"/>
    <n v="731.25"/>
    <n v="0.45"/>
  </r>
  <r>
    <x v="0"/>
    <n v="1185732"/>
    <x v="98"/>
    <x v="3"/>
    <x v="9"/>
    <s v="Minneapolis"/>
    <x v="0"/>
    <n v="0.45"/>
    <n v="4500"/>
    <n v="2025"/>
    <n v="708.75000000000011"/>
    <n v="0.35000000000000003"/>
  </r>
  <r>
    <x v="0"/>
    <n v="1185732"/>
    <x v="98"/>
    <x v="3"/>
    <x v="9"/>
    <s v="Minneapolis"/>
    <x v="1"/>
    <n v="0.40000000000000008"/>
    <n v="2500"/>
    <n v="1000.0000000000002"/>
    <n v="300.00000000000006"/>
    <n v="0.3"/>
  </r>
  <r>
    <x v="0"/>
    <n v="1185732"/>
    <x v="98"/>
    <x v="3"/>
    <x v="9"/>
    <s v="Minneapolis"/>
    <x v="2"/>
    <n v="0.25"/>
    <n v="1500"/>
    <n v="375"/>
    <n v="112.5"/>
    <n v="0.3"/>
  </r>
  <r>
    <x v="0"/>
    <n v="1185732"/>
    <x v="98"/>
    <x v="3"/>
    <x v="9"/>
    <s v="Minneapolis"/>
    <x v="3"/>
    <n v="0.25"/>
    <n v="1250"/>
    <n v="312.5"/>
    <n v="109.37500000000001"/>
    <n v="0.35000000000000003"/>
  </r>
  <r>
    <x v="0"/>
    <n v="1185732"/>
    <x v="98"/>
    <x v="3"/>
    <x v="9"/>
    <s v="Minneapolis"/>
    <x v="4"/>
    <n v="0.35"/>
    <n v="1250"/>
    <n v="437.5"/>
    <n v="131.25"/>
    <n v="0.3"/>
  </r>
  <r>
    <x v="0"/>
    <n v="1185732"/>
    <x v="98"/>
    <x v="3"/>
    <x v="9"/>
    <s v="Minneapolis"/>
    <x v="5"/>
    <n v="0.4"/>
    <n v="2000"/>
    <n v="800"/>
    <n v="360"/>
    <n v="0.45"/>
  </r>
  <r>
    <x v="0"/>
    <n v="1185732"/>
    <x v="99"/>
    <x v="3"/>
    <x v="9"/>
    <s v="Minneapolis"/>
    <x v="0"/>
    <n v="0.44999999999999996"/>
    <n v="3750"/>
    <n v="1687.4999999999998"/>
    <n v="590.625"/>
    <n v="0.35000000000000003"/>
  </r>
  <r>
    <x v="0"/>
    <n v="1185732"/>
    <x v="99"/>
    <x v="3"/>
    <x v="9"/>
    <s v="Minneapolis"/>
    <x v="1"/>
    <n v="0.35"/>
    <n v="2000"/>
    <n v="700"/>
    <n v="210"/>
    <n v="0.3"/>
  </r>
  <r>
    <x v="0"/>
    <n v="1185732"/>
    <x v="99"/>
    <x v="3"/>
    <x v="9"/>
    <s v="Minneapolis"/>
    <x v="2"/>
    <n v="0.35"/>
    <n v="1000"/>
    <n v="350"/>
    <n v="105"/>
    <n v="0.3"/>
  </r>
  <r>
    <x v="0"/>
    <n v="1185732"/>
    <x v="99"/>
    <x v="3"/>
    <x v="9"/>
    <s v="Minneapolis"/>
    <x v="3"/>
    <n v="0.35"/>
    <n v="750"/>
    <n v="262.5"/>
    <n v="91.875000000000014"/>
    <n v="0.35000000000000003"/>
  </r>
  <r>
    <x v="0"/>
    <n v="1185732"/>
    <x v="99"/>
    <x v="3"/>
    <x v="9"/>
    <s v="Minneapolis"/>
    <x v="4"/>
    <n v="0.44999999999999996"/>
    <n v="750"/>
    <n v="337.49999999999994"/>
    <n v="101.24999999999999"/>
    <n v="0.3"/>
  </r>
  <r>
    <x v="0"/>
    <n v="1185732"/>
    <x v="99"/>
    <x v="3"/>
    <x v="9"/>
    <s v="Minneapolis"/>
    <x v="5"/>
    <n v="0.49999999999999989"/>
    <n v="2000"/>
    <n v="999.99999999999977"/>
    <n v="449.99999999999989"/>
    <n v="0.45"/>
  </r>
  <r>
    <x v="0"/>
    <n v="1185732"/>
    <x v="100"/>
    <x v="3"/>
    <x v="9"/>
    <s v="Minneapolis"/>
    <x v="0"/>
    <n v="0.5"/>
    <n v="3500"/>
    <n v="1750"/>
    <n v="612.50000000000011"/>
    <n v="0.35000000000000003"/>
  </r>
  <r>
    <x v="0"/>
    <n v="1185732"/>
    <x v="100"/>
    <x v="3"/>
    <x v="9"/>
    <s v="Minneapolis"/>
    <x v="1"/>
    <n v="0.4"/>
    <n v="2000"/>
    <n v="800"/>
    <n v="240"/>
    <n v="0.3"/>
  </r>
  <r>
    <x v="0"/>
    <n v="1185732"/>
    <x v="100"/>
    <x v="3"/>
    <x v="9"/>
    <s v="Minneapolis"/>
    <x v="2"/>
    <n v="0.4"/>
    <n v="1450"/>
    <n v="580"/>
    <n v="174"/>
    <n v="0.3"/>
  </r>
  <r>
    <x v="0"/>
    <n v="1185732"/>
    <x v="100"/>
    <x v="3"/>
    <x v="9"/>
    <s v="Minneapolis"/>
    <x v="3"/>
    <n v="0.4"/>
    <n v="1500"/>
    <n v="600"/>
    <n v="210.00000000000003"/>
    <n v="0.35000000000000003"/>
  </r>
  <r>
    <x v="0"/>
    <n v="1185732"/>
    <x v="100"/>
    <x v="3"/>
    <x v="9"/>
    <s v="Minneapolis"/>
    <x v="4"/>
    <n v="0.54999999999999993"/>
    <n v="1250"/>
    <n v="687.49999999999989"/>
    <n v="206.24999999999997"/>
    <n v="0.3"/>
  </r>
  <r>
    <x v="0"/>
    <n v="1185732"/>
    <x v="100"/>
    <x v="3"/>
    <x v="9"/>
    <s v="Minneapolis"/>
    <x v="5"/>
    <n v="0.59999999999999987"/>
    <n v="2250"/>
    <n v="1349.9999999999998"/>
    <n v="607.49999999999989"/>
    <n v="0.45"/>
  </r>
  <r>
    <x v="0"/>
    <n v="1185732"/>
    <x v="101"/>
    <x v="3"/>
    <x v="9"/>
    <s v="Minneapolis"/>
    <x v="0"/>
    <n v="0.54999999999999993"/>
    <n v="4750"/>
    <n v="2612.4999999999995"/>
    <n v="914.37499999999989"/>
    <n v="0.35000000000000003"/>
  </r>
  <r>
    <x v="0"/>
    <n v="1185732"/>
    <x v="101"/>
    <x v="3"/>
    <x v="9"/>
    <s v="Minneapolis"/>
    <x v="1"/>
    <n v="0.45"/>
    <n v="2750"/>
    <n v="1237.5"/>
    <n v="371.25"/>
    <n v="0.3"/>
  </r>
  <r>
    <x v="0"/>
    <n v="1185732"/>
    <x v="101"/>
    <x v="3"/>
    <x v="9"/>
    <s v="Minneapolis"/>
    <x v="2"/>
    <n v="0.45"/>
    <n v="2250"/>
    <n v="1012.5"/>
    <n v="303.75"/>
    <n v="0.3"/>
  </r>
  <r>
    <x v="0"/>
    <n v="1185732"/>
    <x v="101"/>
    <x v="3"/>
    <x v="9"/>
    <s v="Minneapolis"/>
    <x v="3"/>
    <n v="0.45"/>
    <n v="1750"/>
    <n v="787.5"/>
    <n v="275.625"/>
    <n v="0.35000000000000003"/>
  </r>
  <r>
    <x v="0"/>
    <n v="1185732"/>
    <x v="101"/>
    <x v="3"/>
    <x v="9"/>
    <s v="Minneapolis"/>
    <x v="4"/>
    <n v="0.54999999999999993"/>
    <n v="1750"/>
    <n v="962.49999999999989"/>
    <n v="288.74999999999994"/>
    <n v="0.3"/>
  </r>
  <r>
    <x v="0"/>
    <n v="1185732"/>
    <x v="101"/>
    <x v="3"/>
    <x v="9"/>
    <s v="Minneapolis"/>
    <x v="5"/>
    <n v="0.59999999999999987"/>
    <n v="2750"/>
    <n v="1649.9999999999995"/>
    <n v="742.49999999999977"/>
    <n v="0.45"/>
  </r>
  <r>
    <x v="3"/>
    <n v="1189833"/>
    <x v="102"/>
    <x v="3"/>
    <x v="10"/>
    <s v="Billings"/>
    <x v="0"/>
    <n v="0.35"/>
    <n v="4750"/>
    <n v="1662.5"/>
    <n v="748.125"/>
    <n v="0.45"/>
  </r>
  <r>
    <x v="3"/>
    <n v="1189833"/>
    <x v="102"/>
    <x v="3"/>
    <x v="10"/>
    <s v="Billings"/>
    <x v="1"/>
    <n v="0.45"/>
    <n v="4750"/>
    <n v="2137.5"/>
    <n v="641.25"/>
    <n v="0.3"/>
  </r>
  <r>
    <x v="3"/>
    <n v="1189833"/>
    <x v="102"/>
    <x v="3"/>
    <x v="10"/>
    <s v="Billings"/>
    <x v="2"/>
    <n v="0.45"/>
    <n v="4750"/>
    <n v="2137.5"/>
    <n v="961.875"/>
    <n v="0.45"/>
  </r>
  <r>
    <x v="3"/>
    <n v="1189833"/>
    <x v="102"/>
    <x v="3"/>
    <x v="10"/>
    <s v="Billings"/>
    <x v="3"/>
    <n v="0.45"/>
    <n v="3250"/>
    <n v="1462.5"/>
    <n v="585"/>
    <n v="0.39999999999999997"/>
  </r>
  <r>
    <x v="3"/>
    <n v="1189833"/>
    <x v="102"/>
    <x v="3"/>
    <x v="10"/>
    <s v="Billings"/>
    <x v="4"/>
    <n v="0.5"/>
    <n v="2750"/>
    <n v="1375"/>
    <n v="825.00000000000011"/>
    <n v="0.60000000000000009"/>
  </r>
  <r>
    <x v="3"/>
    <n v="1189833"/>
    <x v="102"/>
    <x v="3"/>
    <x v="10"/>
    <s v="Billings"/>
    <x v="5"/>
    <n v="0.45"/>
    <n v="4750"/>
    <n v="2137.5"/>
    <n v="534.375"/>
    <n v="0.25"/>
  </r>
  <r>
    <x v="3"/>
    <n v="1189833"/>
    <x v="103"/>
    <x v="3"/>
    <x v="10"/>
    <s v="Billings"/>
    <x v="0"/>
    <n v="0.35"/>
    <n v="5250"/>
    <n v="1837.4999999999998"/>
    <n v="826.87499999999989"/>
    <n v="0.45"/>
  </r>
  <r>
    <x v="3"/>
    <n v="1189833"/>
    <x v="103"/>
    <x v="3"/>
    <x v="10"/>
    <s v="Billings"/>
    <x v="1"/>
    <n v="0.45"/>
    <n v="4250"/>
    <n v="1912.5"/>
    <n v="573.75"/>
    <n v="0.3"/>
  </r>
  <r>
    <x v="3"/>
    <n v="1189833"/>
    <x v="103"/>
    <x v="3"/>
    <x v="10"/>
    <s v="Billings"/>
    <x v="2"/>
    <n v="0.45"/>
    <n v="4500"/>
    <n v="2025"/>
    <n v="911.25"/>
    <n v="0.45"/>
  </r>
  <r>
    <x v="3"/>
    <n v="1189833"/>
    <x v="103"/>
    <x v="3"/>
    <x v="10"/>
    <s v="Billings"/>
    <x v="3"/>
    <n v="0.45"/>
    <n v="3000"/>
    <n v="1350"/>
    <n v="540"/>
    <n v="0.39999999999999997"/>
  </r>
  <r>
    <x v="3"/>
    <n v="1189833"/>
    <x v="103"/>
    <x v="3"/>
    <x v="10"/>
    <s v="Billings"/>
    <x v="4"/>
    <n v="0.5"/>
    <n v="2250"/>
    <n v="1125"/>
    <n v="675.00000000000011"/>
    <n v="0.60000000000000009"/>
  </r>
  <r>
    <x v="3"/>
    <n v="1189833"/>
    <x v="103"/>
    <x v="3"/>
    <x v="10"/>
    <s v="Billings"/>
    <x v="5"/>
    <n v="0.45"/>
    <n v="4250"/>
    <n v="1912.5"/>
    <n v="478.125"/>
    <n v="0.25"/>
  </r>
  <r>
    <x v="3"/>
    <n v="1189833"/>
    <x v="104"/>
    <x v="3"/>
    <x v="10"/>
    <s v="Billings"/>
    <x v="0"/>
    <n v="0.35"/>
    <n v="5750"/>
    <n v="2012.4999999999998"/>
    <n v="905.62499999999989"/>
    <n v="0.45"/>
  </r>
  <r>
    <x v="3"/>
    <n v="1189833"/>
    <x v="104"/>
    <x v="3"/>
    <x v="10"/>
    <s v="Billings"/>
    <x v="1"/>
    <n v="0.45"/>
    <n v="4250"/>
    <n v="1912.5"/>
    <n v="573.75"/>
    <n v="0.3"/>
  </r>
  <r>
    <x v="3"/>
    <n v="1189833"/>
    <x v="104"/>
    <x v="3"/>
    <x v="10"/>
    <s v="Billings"/>
    <x v="2"/>
    <n v="0.45"/>
    <n v="4250"/>
    <n v="1912.5"/>
    <n v="860.625"/>
    <n v="0.45"/>
  </r>
  <r>
    <x v="3"/>
    <n v="1189833"/>
    <x v="104"/>
    <x v="3"/>
    <x v="10"/>
    <s v="Billings"/>
    <x v="3"/>
    <n v="0.45"/>
    <n v="3250"/>
    <n v="1462.5"/>
    <n v="585"/>
    <n v="0.39999999999999997"/>
  </r>
  <r>
    <x v="3"/>
    <n v="1189833"/>
    <x v="104"/>
    <x v="3"/>
    <x v="10"/>
    <s v="Billings"/>
    <x v="4"/>
    <n v="0.5"/>
    <n v="2000"/>
    <n v="1000"/>
    <n v="600.00000000000011"/>
    <n v="0.60000000000000009"/>
  </r>
  <r>
    <x v="3"/>
    <n v="1189833"/>
    <x v="104"/>
    <x v="3"/>
    <x v="10"/>
    <s v="Billings"/>
    <x v="5"/>
    <n v="0.45"/>
    <n v="4000"/>
    <n v="1800"/>
    <n v="450"/>
    <n v="0.25"/>
  </r>
  <r>
    <x v="3"/>
    <n v="1189833"/>
    <x v="105"/>
    <x v="3"/>
    <x v="10"/>
    <s v="Billings"/>
    <x v="0"/>
    <n v="0.45"/>
    <n v="5750"/>
    <n v="2587.5"/>
    <n v="1164.375"/>
    <n v="0.45"/>
  </r>
  <r>
    <x v="3"/>
    <n v="1189833"/>
    <x v="105"/>
    <x v="3"/>
    <x v="10"/>
    <s v="Billings"/>
    <x v="1"/>
    <n v="0.45"/>
    <n v="3750"/>
    <n v="1687.5"/>
    <n v="506.25"/>
    <n v="0.3"/>
  </r>
  <r>
    <x v="3"/>
    <n v="1189833"/>
    <x v="105"/>
    <x v="3"/>
    <x v="10"/>
    <s v="Billings"/>
    <x v="2"/>
    <n v="0.45"/>
    <n v="4000"/>
    <n v="1800"/>
    <n v="810"/>
    <n v="0.45"/>
  </r>
  <r>
    <x v="3"/>
    <n v="1189833"/>
    <x v="105"/>
    <x v="3"/>
    <x v="10"/>
    <s v="Billings"/>
    <x v="3"/>
    <n v="0.4"/>
    <n v="3000"/>
    <n v="1200"/>
    <n v="479.99999999999994"/>
    <n v="0.39999999999999997"/>
  </r>
  <r>
    <x v="3"/>
    <n v="1189833"/>
    <x v="105"/>
    <x v="3"/>
    <x v="10"/>
    <s v="Billings"/>
    <x v="4"/>
    <n v="0.45"/>
    <n v="2000"/>
    <n v="900"/>
    <n v="540.00000000000011"/>
    <n v="0.60000000000000009"/>
  </r>
  <r>
    <x v="3"/>
    <n v="1189833"/>
    <x v="105"/>
    <x v="3"/>
    <x v="10"/>
    <s v="Billings"/>
    <x v="5"/>
    <n v="0.6"/>
    <n v="3750"/>
    <n v="2250"/>
    <n v="562.5"/>
    <n v="0.25"/>
  </r>
  <r>
    <x v="3"/>
    <n v="1189833"/>
    <x v="106"/>
    <x v="3"/>
    <x v="10"/>
    <s v="Billings"/>
    <x v="0"/>
    <n v="0.4"/>
    <n v="5750"/>
    <n v="2300"/>
    <n v="1035"/>
    <n v="0.45"/>
  </r>
  <r>
    <x v="3"/>
    <n v="1189833"/>
    <x v="106"/>
    <x v="3"/>
    <x v="10"/>
    <s v="Billings"/>
    <x v="1"/>
    <n v="0.45"/>
    <n v="4250"/>
    <n v="1912.5"/>
    <n v="573.75"/>
    <n v="0.3"/>
  </r>
  <r>
    <x v="3"/>
    <n v="1189833"/>
    <x v="106"/>
    <x v="3"/>
    <x v="10"/>
    <s v="Billings"/>
    <x v="2"/>
    <n v="0.45"/>
    <n v="4250"/>
    <n v="1912.5"/>
    <n v="860.625"/>
    <n v="0.45"/>
  </r>
  <r>
    <x v="3"/>
    <n v="1189833"/>
    <x v="106"/>
    <x v="3"/>
    <x v="10"/>
    <s v="Billings"/>
    <x v="3"/>
    <n v="0.4"/>
    <n v="3250"/>
    <n v="1300"/>
    <n v="520"/>
    <n v="0.39999999999999997"/>
  </r>
  <r>
    <x v="3"/>
    <n v="1189833"/>
    <x v="106"/>
    <x v="3"/>
    <x v="10"/>
    <s v="Billings"/>
    <x v="4"/>
    <n v="0.45"/>
    <n v="2250"/>
    <n v="1012.5"/>
    <n v="607.50000000000011"/>
    <n v="0.60000000000000009"/>
  </r>
  <r>
    <x v="3"/>
    <n v="1189833"/>
    <x v="106"/>
    <x v="3"/>
    <x v="10"/>
    <s v="Billings"/>
    <x v="5"/>
    <n v="0.6"/>
    <n v="4000"/>
    <n v="2400"/>
    <n v="600"/>
    <n v="0.25"/>
  </r>
  <r>
    <x v="3"/>
    <n v="1189833"/>
    <x v="107"/>
    <x v="3"/>
    <x v="10"/>
    <s v="Billings"/>
    <x v="0"/>
    <n v="0.4"/>
    <n v="6750"/>
    <n v="2700"/>
    <n v="1215"/>
    <n v="0.45"/>
  </r>
  <r>
    <x v="3"/>
    <n v="1189833"/>
    <x v="107"/>
    <x v="3"/>
    <x v="10"/>
    <s v="Billings"/>
    <x v="1"/>
    <n v="0.45"/>
    <n v="5250"/>
    <n v="2362.5"/>
    <n v="708.75"/>
    <n v="0.3"/>
  </r>
  <r>
    <x v="3"/>
    <n v="1189833"/>
    <x v="107"/>
    <x v="3"/>
    <x v="10"/>
    <s v="Billings"/>
    <x v="2"/>
    <n v="0.45"/>
    <n v="5500"/>
    <n v="2475"/>
    <n v="1113.75"/>
    <n v="0.45"/>
  </r>
  <r>
    <x v="3"/>
    <n v="1189833"/>
    <x v="107"/>
    <x v="3"/>
    <x v="10"/>
    <s v="Billings"/>
    <x v="3"/>
    <n v="0.4"/>
    <n v="4250"/>
    <n v="1700"/>
    <n v="680"/>
    <n v="0.39999999999999997"/>
  </r>
  <r>
    <x v="3"/>
    <n v="1189833"/>
    <x v="107"/>
    <x v="3"/>
    <x v="10"/>
    <s v="Billings"/>
    <x v="4"/>
    <n v="0.45"/>
    <n v="3000"/>
    <n v="1350"/>
    <n v="810.00000000000011"/>
    <n v="0.60000000000000009"/>
  </r>
  <r>
    <x v="3"/>
    <n v="1189833"/>
    <x v="107"/>
    <x v="3"/>
    <x v="10"/>
    <s v="Billings"/>
    <x v="5"/>
    <n v="0.6"/>
    <n v="6000"/>
    <n v="3600"/>
    <n v="900"/>
    <n v="0.25"/>
  </r>
  <r>
    <x v="3"/>
    <n v="1189833"/>
    <x v="108"/>
    <x v="3"/>
    <x v="10"/>
    <s v="Billings"/>
    <x v="0"/>
    <n v="0.4"/>
    <n v="7500"/>
    <n v="3000"/>
    <n v="1350"/>
    <n v="0.45"/>
  </r>
  <r>
    <x v="3"/>
    <n v="1189833"/>
    <x v="108"/>
    <x v="3"/>
    <x v="10"/>
    <s v="Billings"/>
    <x v="1"/>
    <n v="0.45"/>
    <n v="6000"/>
    <n v="2700"/>
    <n v="810"/>
    <n v="0.3"/>
  </r>
  <r>
    <x v="3"/>
    <n v="1189833"/>
    <x v="108"/>
    <x v="3"/>
    <x v="10"/>
    <s v="Billings"/>
    <x v="2"/>
    <n v="0.45"/>
    <n v="5500"/>
    <n v="2475"/>
    <n v="1113.75"/>
    <n v="0.45"/>
  </r>
  <r>
    <x v="3"/>
    <n v="1189833"/>
    <x v="108"/>
    <x v="3"/>
    <x v="10"/>
    <s v="Billings"/>
    <x v="3"/>
    <n v="0.4"/>
    <n v="4500"/>
    <n v="1800"/>
    <n v="719.99999999999989"/>
    <n v="0.39999999999999997"/>
  </r>
  <r>
    <x v="3"/>
    <n v="1189833"/>
    <x v="108"/>
    <x v="3"/>
    <x v="10"/>
    <s v="Billings"/>
    <x v="4"/>
    <n v="0.45"/>
    <n v="4750"/>
    <n v="2137.5"/>
    <n v="1282.5000000000002"/>
    <n v="0.60000000000000009"/>
  </r>
  <r>
    <x v="3"/>
    <n v="1189833"/>
    <x v="108"/>
    <x v="3"/>
    <x v="10"/>
    <s v="Billings"/>
    <x v="5"/>
    <n v="0.6"/>
    <n v="4750"/>
    <n v="2850"/>
    <n v="712.5"/>
    <n v="0.25"/>
  </r>
  <r>
    <x v="3"/>
    <n v="1189833"/>
    <x v="109"/>
    <x v="3"/>
    <x v="10"/>
    <s v="Billings"/>
    <x v="0"/>
    <n v="0.45"/>
    <n v="6750"/>
    <n v="3037.5"/>
    <n v="1366.875"/>
    <n v="0.45"/>
  </r>
  <r>
    <x v="3"/>
    <n v="1189833"/>
    <x v="109"/>
    <x v="3"/>
    <x v="10"/>
    <s v="Billings"/>
    <x v="1"/>
    <n v="0.55000000000000004"/>
    <n v="6250"/>
    <n v="3437.5000000000005"/>
    <n v="1031.25"/>
    <n v="0.3"/>
  </r>
  <r>
    <x v="3"/>
    <n v="1189833"/>
    <x v="109"/>
    <x v="3"/>
    <x v="10"/>
    <s v="Billings"/>
    <x v="2"/>
    <n v="0.5"/>
    <n v="5000"/>
    <n v="2500"/>
    <n v="1125"/>
    <n v="0.45"/>
  </r>
  <r>
    <x v="3"/>
    <n v="1189833"/>
    <x v="109"/>
    <x v="3"/>
    <x v="10"/>
    <s v="Billings"/>
    <x v="3"/>
    <n v="0.45"/>
    <n v="4250"/>
    <n v="1912.5"/>
    <n v="764.99999999999989"/>
    <n v="0.39999999999999997"/>
  </r>
  <r>
    <x v="3"/>
    <n v="1189833"/>
    <x v="109"/>
    <x v="3"/>
    <x v="10"/>
    <s v="Billings"/>
    <x v="4"/>
    <n v="0.54999999999999993"/>
    <n v="4250"/>
    <n v="2337.4999999999995"/>
    <n v="1402.5"/>
    <n v="0.60000000000000009"/>
  </r>
  <r>
    <x v="3"/>
    <n v="1189833"/>
    <x v="109"/>
    <x v="3"/>
    <x v="10"/>
    <s v="Billings"/>
    <x v="5"/>
    <n v="0.6"/>
    <n v="4000"/>
    <n v="2400"/>
    <n v="600"/>
    <n v="0.25"/>
  </r>
  <r>
    <x v="3"/>
    <n v="1189833"/>
    <x v="110"/>
    <x v="3"/>
    <x v="10"/>
    <s v="Billings"/>
    <x v="0"/>
    <n v="0.45"/>
    <n v="6000"/>
    <n v="2700"/>
    <n v="1215"/>
    <n v="0.45"/>
  </r>
  <r>
    <x v="3"/>
    <n v="1189833"/>
    <x v="110"/>
    <x v="3"/>
    <x v="10"/>
    <s v="Billings"/>
    <x v="1"/>
    <n v="0.5"/>
    <n v="6000"/>
    <n v="3000"/>
    <n v="900"/>
    <n v="0.3"/>
  </r>
  <r>
    <x v="3"/>
    <n v="1189833"/>
    <x v="110"/>
    <x v="3"/>
    <x v="10"/>
    <s v="Billings"/>
    <x v="2"/>
    <n v="0.45"/>
    <n v="4500"/>
    <n v="2025"/>
    <n v="911.25"/>
    <n v="0.45"/>
  </r>
  <r>
    <x v="3"/>
    <n v="1189833"/>
    <x v="110"/>
    <x v="3"/>
    <x v="10"/>
    <s v="Billings"/>
    <x v="3"/>
    <n v="0.45"/>
    <n v="4000"/>
    <n v="1800"/>
    <n v="719.99999999999989"/>
    <n v="0.39999999999999997"/>
  </r>
  <r>
    <x v="3"/>
    <n v="1189833"/>
    <x v="110"/>
    <x v="3"/>
    <x v="10"/>
    <s v="Billings"/>
    <x v="4"/>
    <n v="0.54999999999999993"/>
    <n v="4000"/>
    <n v="2199.9999999999995"/>
    <n v="1320"/>
    <n v="0.60000000000000009"/>
  </r>
  <r>
    <x v="3"/>
    <n v="1189833"/>
    <x v="110"/>
    <x v="3"/>
    <x v="10"/>
    <s v="Billings"/>
    <x v="5"/>
    <n v="0.6"/>
    <n v="4500"/>
    <n v="2700"/>
    <n v="675"/>
    <n v="0.25"/>
  </r>
  <r>
    <x v="3"/>
    <n v="1189833"/>
    <x v="111"/>
    <x v="3"/>
    <x v="10"/>
    <s v="Billings"/>
    <x v="0"/>
    <n v="0.45"/>
    <n v="5500"/>
    <n v="2475"/>
    <n v="1113.75"/>
    <n v="0.45"/>
  </r>
  <r>
    <x v="3"/>
    <n v="1189833"/>
    <x v="111"/>
    <x v="3"/>
    <x v="10"/>
    <s v="Billings"/>
    <x v="1"/>
    <n v="0.5"/>
    <n v="5500"/>
    <n v="2750"/>
    <n v="825"/>
    <n v="0.3"/>
  </r>
  <r>
    <x v="3"/>
    <n v="1189833"/>
    <x v="111"/>
    <x v="3"/>
    <x v="10"/>
    <s v="Billings"/>
    <x v="2"/>
    <n v="0.45"/>
    <n v="4000"/>
    <n v="1800"/>
    <n v="810"/>
    <n v="0.45"/>
  </r>
  <r>
    <x v="3"/>
    <n v="1189833"/>
    <x v="111"/>
    <x v="3"/>
    <x v="10"/>
    <s v="Billings"/>
    <x v="3"/>
    <n v="0.45"/>
    <n v="3750"/>
    <n v="1687.5"/>
    <n v="675"/>
    <n v="0.39999999999999997"/>
  </r>
  <r>
    <x v="3"/>
    <n v="1189833"/>
    <x v="111"/>
    <x v="3"/>
    <x v="10"/>
    <s v="Billings"/>
    <x v="4"/>
    <n v="0.54999999999999993"/>
    <n v="3500"/>
    <n v="1924.9999999999998"/>
    <n v="1155"/>
    <n v="0.60000000000000009"/>
  </r>
  <r>
    <x v="3"/>
    <n v="1189833"/>
    <x v="111"/>
    <x v="3"/>
    <x v="10"/>
    <s v="Billings"/>
    <x v="5"/>
    <n v="0.6"/>
    <n v="4000"/>
    <n v="2400"/>
    <n v="600"/>
    <n v="0.25"/>
  </r>
  <r>
    <x v="3"/>
    <n v="1189833"/>
    <x v="112"/>
    <x v="3"/>
    <x v="10"/>
    <s v="Billings"/>
    <x v="0"/>
    <n v="0.4"/>
    <n v="5750"/>
    <n v="2300"/>
    <n v="1035"/>
    <n v="0.45"/>
  </r>
  <r>
    <x v="3"/>
    <n v="1189833"/>
    <x v="112"/>
    <x v="3"/>
    <x v="10"/>
    <s v="Billings"/>
    <x v="1"/>
    <n v="0.45000000000000007"/>
    <n v="5750"/>
    <n v="2587.5000000000005"/>
    <n v="776.25000000000011"/>
    <n v="0.3"/>
  </r>
  <r>
    <x v="3"/>
    <n v="1189833"/>
    <x v="112"/>
    <x v="3"/>
    <x v="10"/>
    <s v="Billings"/>
    <x v="2"/>
    <n v="0.4"/>
    <n v="4250"/>
    <n v="1700"/>
    <n v="765"/>
    <n v="0.45"/>
  </r>
  <r>
    <x v="3"/>
    <n v="1189833"/>
    <x v="112"/>
    <x v="3"/>
    <x v="10"/>
    <s v="Billings"/>
    <x v="3"/>
    <n v="0.4"/>
    <n v="4250"/>
    <n v="1700"/>
    <n v="680"/>
    <n v="0.39999999999999997"/>
  </r>
  <r>
    <x v="3"/>
    <n v="1189833"/>
    <x v="112"/>
    <x v="3"/>
    <x v="10"/>
    <s v="Billings"/>
    <x v="4"/>
    <n v="0.54999999999999993"/>
    <n v="3750"/>
    <n v="2062.4999999999995"/>
    <n v="1237.5"/>
    <n v="0.60000000000000009"/>
  </r>
  <r>
    <x v="3"/>
    <n v="1189833"/>
    <x v="112"/>
    <x v="3"/>
    <x v="10"/>
    <s v="Billings"/>
    <x v="5"/>
    <n v="0.6"/>
    <n v="4750"/>
    <n v="2850"/>
    <n v="712.5"/>
    <n v="0.25"/>
  </r>
  <r>
    <x v="3"/>
    <n v="1189833"/>
    <x v="113"/>
    <x v="3"/>
    <x v="10"/>
    <s v="Billings"/>
    <x v="0"/>
    <n v="0.45"/>
    <n v="6750"/>
    <n v="3037.5"/>
    <n v="1366.875"/>
    <n v="0.45"/>
  </r>
  <r>
    <x v="3"/>
    <n v="1189833"/>
    <x v="113"/>
    <x v="3"/>
    <x v="10"/>
    <s v="Billings"/>
    <x v="1"/>
    <n v="0.5"/>
    <n v="6750"/>
    <n v="3375"/>
    <n v="1012.5"/>
    <n v="0.3"/>
  </r>
  <r>
    <x v="3"/>
    <n v="1189833"/>
    <x v="113"/>
    <x v="3"/>
    <x v="10"/>
    <s v="Billings"/>
    <x v="2"/>
    <n v="0.45"/>
    <n v="4750"/>
    <n v="2137.5"/>
    <n v="961.875"/>
    <n v="0.45"/>
  </r>
  <r>
    <x v="3"/>
    <n v="1189833"/>
    <x v="113"/>
    <x v="3"/>
    <x v="10"/>
    <s v="Billings"/>
    <x v="3"/>
    <n v="0.45"/>
    <n v="4750"/>
    <n v="2137.5"/>
    <n v="854.99999999999989"/>
    <n v="0.39999999999999997"/>
  </r>
  <r>
    <x v="3"/>
    <n v="1189833"/>
    <x v="113"/>
    <x v="3"/>
    <x v="10"/>
    <s v="Billings"/>
    <x v="4"/>
    <n v="0.54999999999999993"/>
    <n v="4000"/>
    <n v="2199.9999999999995"/>
    <n v="1320"/>
    <n v="0.60000000000000009"/>
  </r>
  <r>
    <x v="3"/>
    <n v="1189833"/>
    <x v="113"/>
    <x v="3"/>
    <x v="10"/>
    <s v="Billings"/>
    <x v="5"/>
    <n v="0.6"/>
    <n v="5000"/>
    <n v="3000"/>
    <n v="750"/>
    <n v="0.25"/>
  </r>
  <r>
    <x v="1"/>
    <n v="1197831"/>
    <x v="114"/>
    <x v="1"/>
    <x v="11"/>
    <s v="Knoxville"/>
    <x v="0"/>
    <n v="0.2"/>
    <n v="7000"/>
    <n v="1400"/>
    <n v="489.99999999999994"/>
    <n v="0.35"/>
  </r>
  <r>
    <x v="1"/>
    <n v="1197831"/>
    <x v="114"/>
    <x v="1"/>
    <x v="11"/>
    <s v="Knoxville"/>
    <x v="1"/>
    <n v="0.3"/>
    <n v="7000"/>
    <n v="2100"/>
    <n v="735"/>
    <n v="0.35"/>
  </r>
  <r>
    <x v="1"/>
    <n v="1197831"/>
    <x v="114"/>
    <x v="1"/>
    <x v="11"/>
    <s v="Knoxville"/>
    <x v="2"/>
    <n v="0.3"/>
    <n v="5000"/>
    <n v="1500"/>
    <n v="525"/>
    <n v="0.35"/>
  </r>
  <r>
    <x v="1"/>
    <n v="1197831"/>
    <x v="114"/>
    <x v="1"/>
    <x v="11"/>
    <s v="Knoxville"/>
    <x v="3"/>
    <n v="0.35"/>
    <n v="5000"/>
    <n v="1750"/>
    <n v="787.5"/>
    <n v="0.45"/>
  </r>
  <r>
    <x v="1"/>
    <n v="1197831"/>
    <x v="114"/>
    <x v="1"/>
    <x v="11"/>
    <s v="Knoxville"/>
    <x v="4"/>
    <n v="0.4"/>
    <n v="3500"/>
    <n v="1400"/>
    <n v="420"/>
    <n v="0.3"/>
  </r>
  <r>
    <x v="1"/>
    <n v="1197831"/>
    <x v="114"/>
    <x v="1"/>
    <x v="11"/>
    <s v="Knoxville"/>
    <x v="5"/>
    <n v="0.35"/>
    <n v="5000"/>
    <n v="1750"/>
    <n v="875"/>
    <n v="0.5"/>
  </r>
  <r>
    <x v="1"/>
    <n v="1197831"/>
    <x v="67"/>
    <x v="1"/>
    <x v="11"/>
    <s v="Knoxville"/>
    <x v="0"/>
    <n v="0.25"/>
    <n v="6500"/>
    <n v="1625"/>
    <n v="568.75"/>
    <n v="0.35"/>
  </r>
  <r>
    <x v="1"/>
    <n v="1197831"/>
    <x v="67"/>
    <x v="1"/>
    <x v="11"/>
    <s v="Knoxville"/>
    <x v="1"/>
    <n v="0.35"/>
    <n v="6250"/>
    <n v="2187.5"/>
    <n v="765.625"/>
    <n v="0.35"/>
  </r>
  <r>
    <x v="1"/>
    <n v="1197831"/>
    <x v="67"/>
    <x v="1"/>
    <x v="11"/>
    <s v="Knoxville"/>
    <x v="2"/>
    <n v="0.35"/>
    <n v="4500"/>
    <n v="1575"/>
    <n v="551.25"/>
    <n v="0.35"/>
  </r>
  <r>
    <x v="1"/>
    <n v="1197831"/>
    <x v="67"/>
    <x v="1"/>
    <x v="11"/>
    <s v="Knoxville"/>
    <x v="3"/>
    <n v="0.35"/>
    <n v="4000"/>
    <n v="1400"/>
    <n v="630"/>
    <n v="0.45"/>
  </r>
  <r>
    <x v="1"/>
    <n v="1197831"/>
    <x v="67"/>
    <x v="1"/>
    <x v="11"/>
    <s v="Knoxville"/>
    <x v="4"/>
    <n v="0.4"/>
    <n v="2750"/>
    <n v="1100"/>
    <n v="330"/>
    <n v="0.3"/>
  </r>
  <r>
    <x v="1"/>
    <n v="1197831"/>
    <x v="67"/>
    <x v="1"/>
    <x v="11"/>
    <s v="Knoxville"/>
    <x v="5"/>
    <n v="0.35"/>
    <n v="4750"/>
    <n v="1662.5"/>
    <n v="831.25"/>
    <n v="0.5"/>
  </r>
  <r>
    <x v="1"/>
    <n v="1197831"/>
    <x v="115"/>
    <x v="1"/>
    <x v="11"/>
    <s v="Knoxville"/>
    <x v="0"/>
    <n v="0.3"/>
    <n v="6500"/>
    <n v="1950"/>
    <n v="779.99999999999989"/>
    <n v="0.39999999999999997"/>
  </r>
  <r>
    <x v="1"/>
    <n v="1197831"/>
    <x v="115"/>
    <x v="1"/>
    <x v="11"/>
    <s v="Knoxville"/>
    <x v="1"/>
    <n v="0.4"/>
    <n v="6500"/>
    <n v="2600"/>
    <n v="1040"/>
    <n v="0.39999999999999997"/>
  </r>
  <r>
    <x v="1"/>
    <n v="1197831"/>
    <x v="115"/>
    <x v="1"/>
    <x v="11"/>
    <s v="Knoxville"/>
    <x v="2"/>
    <n v="0.3"/>
    <n v="4750"/>
    <n v="1425"/>
    <n v="570"/>
    <n v="0.39999999999999997"/>
  </r>
  <r>
    <x v="1"/>
    <n v="1197831"/>
    <x v="115"/>
    <x v="1"/>
    <x v="11"/>
    <s v="Knoxville"/>
    <x v="3"/>
    <n v="0.35000000000000003"/>
    <n v="3750"/>
    <n v="1312.5000000000002"/>
    <n v="656.25000000000011"/>
    <n v="0.5"/>
  </r>
  <r>
    <x v="1"/>
    <n v="1197831"/>
    <x v="115"/>
    <x v="1"/>
    <x v="11"/>
    <s v="Knoxville"/>
    <x v="4"/>
    <n v="0.4"/>
    <n v="2750"/>
    <n v="1100"/>
    <n v="385"/>
    <n v="0.35"/>
  </r>
  <r>
    <x v="1"/>
    <n v="1197831"/>
    <x v="115"/>
    <x v="1"/>
    <x v="11"/>
    <s v="Knoxville"/>
    <x v="5"/>
    <n v="0.35000000000000003"/>
    <n v="4250"/>
    <n v="1487.5000000000002"/>
    <n v="818.12500000000023"/>
    <n v="0.55000000000000004"/>
  </r>
  <r>
    <x v="1"/>
    <n v="1197831"/>
    <x v="50"/>
    <x v="1"/>
    <x v="11"/>
    <s v="Knoxville"/>
    <x v="0"/>
    <n v="0.19999999999999998"/>
    <n v="6750"/>
    <n v="1350"/>
    <n v="540"/>
    <n v="0.39999999999999997"/>
  </r>
  <r>
    <x v="1"/>
    <n v="1197831"/>
    <x v="50"/>
    <x v="1"/>
    <x v="11"/>
    <s v="Knoxville"/>
    <x v="1"/>
    <n v="0.25000000000000006"/>
    <n v="6750"/>
    <n v="1687.5000000000005"/>
    <n v="675.00000000000011"/>
    <n v="0.39999999999999997"/>
  </r>
  <r>
    <x v="1"/>
    <n v="1197831"/>
    <x v="50"/>
    <x v="1"/>
    <x v="11"/>
    <s v="Knoxville"/>
    <x v="2"/>
    <n v="0.19999999999999996"/>
    <n v="5000"/>
    <n v="999.99999999999977"/>
    <n v="399.99999999999989"/>
    <n v="0.39999999999999997"/>
  </r>
  <r>
    <x v="1"/>
    <n v="1197831"/>
    <x v="50"/>
    <x v="1"/>
    <x v="11"/>
    <s v="Knoxville"/>
    <x v="3"/>
    <n v="0.25000000000000006"/>
    <n v="4000"/>
    <n v="1000.0000000000002"/>
    <n v="500.00000000000011"/>
    <n v="0.5"/>
  </r>
  <r>
    <x v="1"/>
    <n v="1197831"/>
    <x v="50"/>
    <x v="1"/>
    <x v="11"/>
    <s v="Knoxville"/>
    <x v="4"/>
    <n v="0.3"/>
    <n v="3000"/>
    <n v="900"/>
    <n v="315"/>
    <n v="0.35"/>
  </r>
  <r>
    <x v="1"/>
    <n v="1197831"/>
    <x v="50"/>
    <x v="1"/>
    <x v="11"/>
    <s v="Knoxville"/>
    <x v="5"/>
    <n v="0.25000000000000006"/>
    <n v="5750"/>
    <n v="1437.5000000000002"/>
    <n v="790.62500000000023"/>
    <n v="0.55000000000000004"/>
  </r>
  <r>
    <x v="1"/>
    <n v="1197831"/>
    <x v="70"/>
    <x v="1"/>
    <x v="11"/>
    <s v="Knoxville"/>
    <x v="0"/>
    <n v="0.14999999999999997"/>
    <n v="7250"/>
    <n v="1087.4999999999998"/>
    <n v="434.99999999999989"/>
    <n v="0.39999999999999997"/>
  </r>
  <r>
    <x v="1"/>
    <n v="1197831"/>
    <x v="70"/>
    <x v="1"/>
    <x v="11"/>
    <s v="Knoxville"/>
    <x v="1"/>
    <n v="0.25000000000000006"/>
    <n v="7500"/>
    <n v="1875.0000000000005"/>
    <n v="750.00000000000011"/>
    <n v="0.39999999999999997"/>
  </r>
  <r>
    <x v="1"/>
    <n v="1197831"/>
    <x v="70"/>
    <x v="1"/>
    <x v="11"/>
    <s v="Knoxville"/>
    <x v="2"/>
    <n v="0.19999999999999996"/>
    <n v="6000"/>
    <n v="1199.9999999999998"/>
    <n v="479.99999999999989"/>
    <n v="0.39999999999999997"/>
  </r>
  <r>
    <x v="1"/>
    <n v="1197831"/>
    <x v="70"/>
    <x v="1"/>
    <x v="11"/>
    <s v="Knoxville"/>
    <x v="3"/>
    <n v="0.30000000000000004"/>
    <n v="5250"/>
    <n v="1575.0000000000002"/>
    <n v="787.50000000000011"/>
    <n v="0.5"/>
  </r>
  <r>
    <x v="1"/>
    <n v="1197831"/>
    <x v="70"/>
    <x v="1"/>
    <x v="11"/>
    <s v="Knoxville"/>
    <x v="4"/>
    <n v="0.45"/>
    <n v="4250"/>
    <n v="1912.5"/>
    <n v="669.375"/>
    <n v="0.35"/>
  </r>
  <r>
    <x v="1"/>
    <n v="1197831"/>
    <x v="70"/>
    <x v="1"/>
    <x v="11"/>
    <s v="Knoxville"/>
    <x v="5"/>
    <n v="0.4"/>
    <n v="7750"/>
    <n v="3100"/>
    <n v="1705.0000000000002"/>
    <n v="0.55000000000000004"/>
  </r>
  <r>
    <x v="1"/>
    <n v="1197831"/>
    <x v="71"/>
    <x v="1"/>
    <x v="11"/>
    <s v="Knoxville"/>
    <x v="0"/>
    <n v="0.4"/>
    <n v="7750"/>
    <n v="3100"/>
    <n v="1240"/>
    <n v="0.39999999999999997"/>
  </r>
  <r>
    <x v="1"/>
    <n v="1197831"/>
    <x v="71"/>
    <x v="1"/>
    <x v="11"/>
    <s v="Knoxville"/>
    <x v="1"/>
    <n v="0.45"/>
    <n v="7750"/>
    <n v="3487.5"/>
    <n v="1394.9999999999998"/>
    <n v="0.39999999999999997"/>
  </r>
  <r>
    <x v="1"/>
    <n v="1197831"/>
    <x v="71"/>
    <x v="1"/>
    <x v="11"/>
    <s v="Knoxville"/>
    <x v="2"/>
    <n v="0.4"/>
    <n v="6500"/>
    <n v="2600"/>
    <n v="1040"/>
    <n v="0.39999999999999997"/>
  </r>
  <r>
    <x v="1"/>
    <n v="1197831"/>
    <x v="71"/>
    <x v="1"/>
    <x v="11"/>
    <s v="Knoxville"/>
    <x v="3"/>
    <n v="0.4"/>
    <n v="6000"/>
    <n v="2400"/>
    <n v="1200"/>
    <n v="0.5"/>
  </r>
  <r>
    <x v="1"/>
    <n v="1197831"/>
    <x v="71"/>
    <x v="1"/>
    <x v="11"/>
    <s v="Knoxville"/>
    <x v="4"/>
    <n v="0.45"/>
    <n v="5000"/>
    <n v="2250"/>
    <n v="787.5"/>
    <n v="0.35"/>
  </r>
  <r>
    <x v="1"/>
    <n v="1197831"/>
    <x v="71"/>
    <x v="1"/>
    <x v="11"/>
    <s v="Knoxville"/>
    <x v="5"/>
    <n v="0.5"/>
    <n v="8750"/>
    <n v="4375"/>
    <n v="2406.25"/>
    <n v="0.55000000000000004"/>
  </r>
  <r>
    <x v="1"/>
    <n v="1197831"/>
    <x v="116"/>
    <x v="1"/>
    <x v="11"/>
    <s v="Knoxville"/>
    <x v="0"/>
    <n v="0.4"/>
    <n v="8250"/>
    <n v="3300"/>
    <n v="1484.9999999999998"/>
    <n v="0.44999999999999996"/>
  </r>
  <r>
    <x v="1"/>
    <n v="1197831"/>
    <x v="116"/>
    <x v="1"/>
    <x v="11"/>
    <s v="Knoxville"/>
    <x v="1"/>
    <n v="0.45"/>
    <n v="8250"/>
    <n v="3712.5"/>
    <n v="1670.6249999999998"/>
    <n v="0.44999999999999996"/>
  </r>
  <r>
    <x v="1"/>
    <n v="1197831"/>
    <x v="116"/>
    <x v="1"/>
    <x v="11"/>
    <s v="Knoxville"/>
    <x v="2"/>
    <n v="0.4"/>
    <n v="9750"/>
    <n v="3900"/>
    <n v="1754.9999999999998"/>
    <n v="0.44999999999999996"/>
  </r>
  <r>
    <x v="1"/>
    <n v="1197831"/>
    <x v="116"/>
    <x v="1"/>
    <x v="11"/>
    <s v="Knoxville"/>
    <x v="3"/>
    <n v="0.4"/>
    <n v="5750"/>
    <n v="2300"/>
    <n v="1265"/>
    <n v="0.55000000000000004"/>
  </r>
  <r>
    <x v="1"/>
    <n v="1197831"/>
    <x v="116"/>
    <x v="1"/>
    <x v="11"/>
    <s v="Knoxville"/>
    <x v="4"/>
    <n v="0.45"/>
    <n v="5500"/>
    <n v="2475"/>
    <n v="989.99999999999989"/>
    <n v="0.39999999999999997"/>
  </r>
  <r>
    <x v="1"/>
    <n v="1197831"/>
    <x v="116"/>
    <x v="1"/>
    <x v="11"/>
    <s v="Knoxville"/>
    <x v="5"/>
    <n v="0.54999999999999993"/>
    <n v="8250"/>
    <n v="4537.4999999999991"/>
    <n v="2722.5"/>
    <n v="0.60000000000000009"/>
  </r>
  <r>
    <x v="1"/>
    <n v="1197831"/>
    <x v="117"/>
    <x v="1"/>
    <x v="11"/>
    <s v="Knoxville"/>
    <x v="0"/>
    <n v="0.45"/>
    <n v="7750"/>
    <n v="3487.5"/>
    <n v="1569.3749999999998"/>
    <n v="0.44999999999999996"/>
  </r>
  <r>
    <x v="1"/>
    <n v="1197831"/>
    <x v="117"/>
    <x v="1"/>
    <x v="11"/>
    <s v="Knoxville"/>
    <x v="1"/>
    <n v="0.55000000000000004"/>
    <n v="7750"/>
    <n v="4262.5"/>
    <n v="1918.1249999999998"/>
    <n v="0.44999999999999996"/>
  </r>
  <r>
    <x v="1"/>
    <n v="1197831"/>
    <x v="117"/>
    <x v="1"/>
    <x v="11"/>
    <s v="Knoxville"/>
    <x v="2"/>
    <n v="0.5"/>
    <n v="9500"/>
    <n v="4750"/>
    <n v="2137.5"/>
    <n v="0.44999999999999996"/>
  </r>
  <r>
    <x v="1"/>
    <n v="1197831"/>
    <x v="117"/>
    <x v="1"/>
    <x v="11"/>
    <s v="Knoxville"/>
    <x v="3"/>
    <n v="0.45"/>
    <n v="4750"/>
    <n v="2137.5"/>
    <n v="1175.625"/>
    <n v="0.55000000000000004"/>
  </r>
  <r>
    <x v="1"/>
    <n v="1197831"/>
    <x v="117"/>
    <x v="1"/>
    <x v="11"/>
    <s v="Knoxville"/>
    <x v="4"/>
    <n v="0.5"/>
    <n v="4750"/>
    <n v="2375"/>
    <n v="949.99999999999989"/>
    <n v="0.39999999999999997"/>
  </r>
  <r>
    <x v="1"/>
    <n v="1197831"/>
    <x v="117"/>
    <x v="1"/>
    <x v="11"/>
    <s v="Knoxville"/>
    <x v="5"/>
    <n v="0.54999999999999993"/>
    <n v="7250"/>
    <n v="3987.4999999999995"/>
    <n v="2392.5"/>
    <n v="0.60000000000000009"/>
  </r>
  <r>
    <x v="1"/>
    <n v="1197831"/>
    <x v="74"/>
    <x v="1"/>
    <x v="11"/>
    <s v="Knoxville"/>
    <x v="0"/>
    <n v="0.5"/>
    <n v="6750"/>
    <n v="3375"/>
    <n v="1518.7499999999998"/>
    <n v="0.44999999999999996"/>
  </r>
  <r>
    <x v="1"/>
    <n v="1197831"/>
    <x v="74"/>
    <x v="1"/>
    <x v="11"/>
    <s v="Knoxville"/>
    <x v="1"/>
    <n v="0.5"/>
    <n v="6250"/>
    <n v="3125"/>
    <n v="1406.2499999999998"/>
    <n v="0.44999999999999996"/>
  </r>
  <r>
    <x v="1"/>
    <n v="1197831"/>
    <x v="74"/>
    <x v="1"/>
    <x v="11"/>
    <s v="Knoxville"/>
    <x v="2"/>
    <n v="0.54999999999999993"/>
    <n v="6750"/>
    <n v="3712.4999999999995"/>
    <n v="1670.6249999999995"/>
    <n v="0.44999999999999996"/>
  </r>
  <r>
    <x v="1"/>
    <n v="1197831"/>
    <x v="74"/>
    <x v="1"/>
    <x v="11"/>
    <s v="Knoxville"/>
    <x v="3"/>
    <n v="0.54999999999999993"/>
    <n v="4000"/>
    <n v="2199.9999999999995"/>
    <n v="1209.9999999999998"/>
    <n v="0.55000000000000004"/>
  </r>
  <r>
    <x v="1"/>
    <n v="1197831"/>
    <x v="74"/>
    <x v="1"/>
    <x v="11"/>
    <s v="Knoxville"/>
    <x v="4"/>
    <n v="0.5"/>
    <n v="4000"/>
    <n v="2000"/>
    <n v="799.99999999999989"/>
    <n v="0.39999999999999997"/>
  </r>
  <r>
    <x v="1"/>
    <n v="1197831"/>
    <x v="74"/>
    <x v="1"/>
    <x v="11"/>
    <s v="Knoxville"/>
    <x v="5"/>
    <n v="0.45"/>
    <n v="6250"/>
    <n v="2812.5"/>
    <n v="1687.5000000000002"/>
    <n v="0.60000000000000009"/>
  </r>
  <r>
    <x v="1"/>
    <n v="1197831"/>
    <x v="75"/>
    <x v="1"/>
    <x v="11"/>
    <s v="Knoxville"/>
    <x v="0"/>
    <n v="0.35000000000000003"/>
    <n v="5750"/>
    <n v="2012.5000000000002"/>
    <n v="905.625"/>
    <n v="0.44999999999999996"/>
  </r>
  <r>
    <x v="1"/>
    <n v="1197831"/>
    <x v="75"/>
    <x v="1"/>
    <x v="11"/>
    <s v="Knoxville"/>
    <x v="1"/>
    <n v="0.35000000000000003"/>
    <n v="5750"/>
    <n v="2012.5000000000002"/>
    <n v="905.625"/>
    <n v="0.44999999999999996"/>
  </r>
  <r>
    <x v="1"/>
    <n v="1197831"/>
    <x v="75"/>
    <x v="1"/>
    <x v="11"/>
    <s v="Knoxville"/>
    <x v="2"/>
    <n v="0.4"/>
    <n v="5250"/>
    <n v="2100"/>
    <n v="944.99999999999989"/>
    <n v="0.44999999999999996"/>
  </r>
  <r>
    <x v="1"/>
    <n v="1197831"/>
    <x v="75"/>
    <x v="1"/>
    <x v="11"/>
    <s v="Knoxville"/>
    <x v="3"/>
    <n v="0.4"/>
    <n v="3750"/>
    <n v="1500"/>
    <n v="825.00000000000011"/>
    <n v="0.55000000000000004"/>
  </r>
  <r>
    <x v="1"/>
    <n v="1197831"/>
    <x v="75"/>
    <x v="1"/>
    <x v="11"/>
    <s v="Knoxville"/>
    <x v="4"/>
    <n v="0.35000000000000003"/>
    <n v="3500"/>
    <n v="1225.0000000000002"/>
    <n v="490.00000000000006"/>
    <n v="0.39999999999999997"/>
  </r>
  <r>
    <x v="1"/>
    <n v="1197831"/>
    <x v="75"/>
    <x v="1"/>
    <x v="11"/>
    <s v="Knoxville"/>
    <x v="5"/>
    <n v="0.45"/>
    <n v="5250"/>
    <n v="2362.5"/>
    <n v="1417.5000000000002"/>
    <n v="0.60000000000000009"/>
  </r>
  <r>
    <x v="1"/>
    <n v="1197831"/>
    <x v="56"/>
    <x v="1"/>
    <x v="11"/>
    <s v="Knoxville"/>
    <x v="0"/>
    <n v="0.30000000000000004"/>
    <n v="6750"/>
    <n v="2025.0000000000002"/>
    <n v="911.25"/>
    <n v="0.44999999999999996"/>
  </r>
  <r>
    <x v="1"/>
    <n v="1197831"/>
    <x v="56"/>
    <x v="1"/>
    <x v="11"/>
    <s v="Knoxville"/>
    <x v="1"/>
    <n v="0.30000000000000004"/>
    <n v="6750"/>
    <n v="2025.0000000000002"/>
    <n v="911.25"/>
    <n v="0.44999999999999996"/>
  </r>
  <r>
    <x v="1"/>
    <n v="1197831"/>
    <x v="56"/>
    <x v="1"/>
    <x v="11"/>
    <s v="Knoxville"/>
    <x v="2"/>
    <n v="0.55000000000000004"/>
    <n v="6000"/>
    <n v="3300.0000000000005"/>
    <n v="1485"/>
    <n v="0.44999999999999996"/>
  </r>
  <r>
    <x v="1"/>
    <n v="1197831"/>
    <x v="56"/>
    <x v="1"/>
    <x v="11"/>
    <s v="Knoxville"/>
    <x v="3"/>
    <n v="0.55000000000000004"/>
    <n v="4750"/>
    <n v="2612.5"/>
    <n v="1436.8750000000002"/>
    <n v="0.55000000000000004"/>
  </r>
  <r>
    <x v="1"/>
    <n v="1197831"/>
    <x v="56"/>
    <x v="1"/>
    <x v="11"/>
    <s v="Knoxville"/>
    <x v="4"/>
    <n v="0.54999999999999993"/>
    <n v="4500"/>
    <n v="2474.9999999999995"/>
    <n v="989.99999999999977"/>
    <n v="0.39999999999999997"/>
  </r>
  <r>
    <x v="1"/>
    <n v="1197831"/>
    <x v="56"/>
    <x v="1"/>
    <x v="11"/>
    <s v="Knoxville"/>
    <x v="5"/>
    <n v="0.65"/>
    <n v="6500"/>
    <n v="4225"/>
    <n v="2535.0000000000005"/>
    <n v="0.60000000000000009"/>
  </r>
  <r>
    <x v="1"/>
    <n v="1197831"/>
    <x v="57"/>
    <x v="1"/>
    <x v="11"/>
    <s v="Knoxville"/>
    <x v="0"/>
    <n v="0.54999999999999993"/>
    <n v="8000"/>
    <n v="4399.9999999999991"/>
    <n v="1979.9999999999993"/>
    <n v="0.44999999999999996"/>
  </r>
  <r>
    <x v="1"/>
    <n v="1197831"/>
    <x v="57"/>
    <x v="1"/>
    <x v="11"/>
    <s v="Knoxville"/>
    <x v="1"/>
    <n v="0.54999999999999993"/>
    <n v="8000"/>
    <n v="4399.9999999999991"/>
    <n v="1979.9999999999993"/>
    <n v="0.44999999999999996"/>
  </r>
  <r>
    <x v="1"/>
    <n v="1197831"/>
    <x v="57"/>
    <x v="1"/>
    <x v="11"/>
    <s v="Knoxville"/>
    <x v="2"/>
    <n v="0.6"/>
    <n v="7000"/>
    <n v="4200"/>
    <n v="1889.9999999999998"/>
    <n v="0.44999999999999996"/>
  </r>
  <r>
    <x v="1"/>
    <n v="1197831"/>
    <x v="57"/>
    <x v="1"/>
    <x v="11"/>
    <s v="Knoxville"/>
    <x v="3"/>
    <n v="0.6"/>
    <n v="5500"/>
    <n v="3300"/>
    <n v="1815.0000000000002"/>
    <n v="0.55000000000000004"/>
  </r>
  <r>
    <x v="1"/>
    <n v="1197831"/>
    <x v="57"/>
    <x v="1"/>
    <x v="11"/>
    <s v="Knoxville"/>
    <x v="4"/>
    <n v="0.54999999999999993"/>
    <n v="5000"/>
    <n v="2749.9999999999995"/>
    <n v="1099.9999999999998"/>
    <n v="0.39999999999999997"/>
  </r>
  <r>
    <x v="1"/>
    <n v="1197831"/>
    <x v="57"/>
    <x v="1"/>
    <x v="11"/>
    <s v="Knoxville"/>
    <x v="5"/>
    <n v="0.65"/>
    <n v="7500"/>
    <n v="4875"/>
    <n v="2925.0000000000005"/>
    <n v="0.60000000000000009"/>
  </r>
  <r>
    <x v="0"/>
    <n v="1185732"/>
    <x v="118"/>
    <x v="3"/>
    <x v="12"/>
    <s v="Omaha"/>
    <x v="0"/>
    <n v="0.35"/>
    <n v="4250"/>
    <n v="1487.5"/>
    <n v="595"/>
    <n v="0.4"/>
  </r>
  <r>
    <x v="0"/>
    <n v="1185732"/>
    <x v="118"/>
    <x v="3"/>
    <x v="12"/>
    <s v="Omaha"/>
    <x v="1"/>
    <n v="0.35"/>
    <n v="2250"/>
    <n v="787.5"/>
    <n v="275.625"/>
    <n v="0.35"/>
  </r>
  <r>
    <x v="0"/>
    <n v="1185732"/>
    <x v="118"/>
    <x v="3"/>
    <x v="12"/>
    <s v="Omaha"/>
    <x v="2"/>
    <n v="0.25"/>
    <n v="2250"/>
    <n v="562.5"/>
    <n v="196.875"/>
    <n v="0.35"/>
  </r>
  <r>
    <x v="0"/>
    <n v="1185732"/>
    <x v="118"/>
    <x v="3"/>
    <x v="12"/>
    <s v="Omaha"/>
    <x v="3"/>
    <n v="0.30000000000000004"/>
    <n v="750"/>
    <n v="225.00000000000003"/>
    <n v="90.000000000000014"/>
    <n v="0.4"/>
  </r>
  <r>
    <x v="0"/>
    <n v="1185732"/>
    <x v="118"/>
    <x v="3"/>
    <x v="12"/>
    <s v="Omaha"/>
    <x v="4"/>
    <n v="0.44999999999999996"/>
    <n v="1250"/>
    <n v="562.5"/>
    <n v="196.875"/>
    <n v="0.35"/>
  </r>
  <r>
    <x v="0"/>
    <n v="1185732"/>
    <x v="118"/>
    <x v="3"/>
    <x v="12"/>
    <s v="Omaha"/>
    <x v="5"/>
    <n v="0.35"/>
    <n v="2250"/>
    <n v="787.5"/>
    <n v="393.75"/>
    <n v="0.5"/>
  </r>
  <r>
    <x v="0"/>
    <n v="1185732"/>
    <x v="119"/>
    <x v="3"/>
    <x v="12"/>
    <s v="Omaha"/>
    <x v="0"/>
    <n v="0.35"/>
    <n v="4750"/>
    <n v="1662.5"/>
    <n v="665"/>
    <n v="0.4"/>
  </r>
  <r>
    <x v="0"/>
    <n v="1185732"/>
    <x v="119"/>
    <x v="3"/>
    <x v="12"/>
    <s v="Omaha"/>
    <x v="1"/>
    <n v="0.35"/>
    <n v="1250"/>
    <n v="437.5"/>
    <n v="153.125"/>
    <n v="0.35"/>
  </r>
  <r>
    <x v="0"/>
    <n v="1185732"/>
    <x v="119"/>
    <x v="3"/>
    <x v="12"/>
    <s v="Omaha"/>
    <x v="2"/>
    <n v="0.25"/>
    <n v="1750"/>
    <n v="437.5"/>
    <n v="153.125"/>
    <n v="0.35"/>
  </r>
  <r>
    <x v="0"/>
    <n v="1185732"/>
    <x v="119"/>
    <x v="3"/>
    <x v="12"/>
    <s v="Omaha"/>
    <x v="3"/>
    <n v="0.30000000000000004"/>
    <n v="500"/>
    <n v="150.00000000000003"/>
    <n v="60.000000000000014"/>
    <n v="0.4"/>
  </r>
  <r>
    <x v="0"/>
    <n v="1185732"/>
    <x v="119"/>
    <x v="3"/>
    <x v="12"/>
    <s v="Omaha"/>
    <x v="4"/>
    <n v="0.44999999999999996"/>
    <n v="1250"/>
    <n v="562.5"/>
    <n v="196.875"/>
    <n v="0.35"/>
  </r>
  <r>
    <x v="0"/>
    <n v="1185732"/>
    <x v="119"/>
    <x v="3"/>
    <x v="12"/>
    <s v="Omaha"/>
    <x v="5"/>
    <n v="0.35"/>
    <n v="2000"/>
    <n v="700"/>
    <n v="350"/>
    <n v="0.5"/>
  </r>
  <r>
    <x v="0"/>
    <n v="1185732"/>
    <x v="2"/>
    <x v="3"/>
    <x v="12"/>
    <s v="Omaha"/>
    <x v="0"/>
    <n v="0.4"/>
    <n v="4200"/>
    <n v="1680"/>
    <n v="672"/>
    <n v="0.4"/>
  </r>
  <r>
    <x v="0"/>
    <n v="1185732"/>
    <x v="2"/>
    <x v="3"/>
    <x v="12"/>
    <s v="Omaha"/>
    <x v="1"/>
    <n v="0.4"/>
    <n v="1000"/>
    <n v="400"/>
    <n v="140"/>
    <n v="0.35"/>
  </r>
  <r>
    <x v="0"/>
    <n v="1185732"/>
    <x v="2"/>
    <x v="3"/>
    <x v="12"/>
    <s v="Omaha"/>
    <x v="2"/>
    <n v="0.30000000000000004"/>
    <n v="1500"/>
    <n v="450.00000000000006"/>
    <n v="157.5"/>
    <n v="0.35"/>
  </r>
  <r>
    <x v="0"/>
    <n v="1185732"/>
    <x v="2"/>
    <x v="3"/>
    <x v="12"/>
    <s v="Omaha"/>
    <x v="3"/>
    <n v="0.35"/>
    <n v="0"/>
    <n v="0"/>
    <n v="0"/>
    <n v="0.4"/>
  </r>
  <r>
    <x v="0"/>
    <n v="1185732"/>
    <x v="2"/>
    <x v="3"/>
    <x v="12"/>
    <s v="Omaha"/>
    <x v="4"/>
    <n v="0.5"/>
    <n v="500"/>
    <n v="250"/>
    <n v="87.5"/>
    <n v="0.35"/>
  </r>
  <r>
    <x v="0"/>
    <n v="1185732"/>
    <x v="2"/>
    <x v="3"/>
    <x v="12"/>
    <s v="Omaha"/>
    <x v="5"/>
    <n v="0.4"/>
    <n v="1500"/>
    <n v="600"/>
    <n v="300"/>
    <n v="0.5"/>
  </r>
  <r>
    <x v="0"/>
    <n v="1185732"/>
    <x v="3"/>
    <x v="3"/>
    <x v="12"/>
    <s v="Omaha"/>
    <x v="0"/>
    <n v="0.4"/>
    <n v="3750"/>
    <n v="1500"/>
    <n v="600"/>
    <n v="0.4"/>
  </r>
  <r>
    <x v="0"/>
    <n v="1185732"/>
    <x v="3"/>
    <x v="3"/>
    <x v="12"/>
    <s v="Omaha"/>
    <x v="1"/>
    <n v="0.35000000000000003"/>
    <n v="750"/>
    <n v="262.5"/>
    <n v="91.875"/>
    <n v="0.35"/>
  </r>
  <r>
    <x v="0"/>
    <n v="1185732"/>
    <x v="3"/>
    <x v="3"/>
    <x v="12"/>
    <s v="Omaha"/>
    <x v="2"/>
    <n v="0.25000000000000006"/>
    <n v="750"/>
    <n v="187.50000000000003"/>
    <n v="65.625"/>
    <n v="0.35"/>
  </r>
  <r>
    <x v="0"/>
    <n v="1185732"/>
    <x v="3"/>
    <x v="3"/>
    <x v="12"/>
    <s v="Omaha"/>
    <x v="3"/>
    <n v="0.3"/>
    <n v="0"/>
    <n v="0"/>
    <n v="0"/>
    <n v="0.4"/>
  </r>
  <r>
    <x v="0"/>
    <n v="1185732"/>
    <x v="3"/>
    <x v="3"/>
    <x v="12"/>
    <s v="Omaha"/>
    <x v="4"/>
    <n v="0.45"/>
    <n v="250"/>
    <n v="112.5"/>
    <n v="39.375"/>
    <n v="0.35"/>
  </r>
  <r>
    <x v="0"/>
    <n v="1185732"/>
    <x v="3"/>
    <x v="3"/>
    <x v="12"/>
    <s v="Omaha"/>
    <x v="5"/>
    <n v="0.35000000000000003"/>
    <n v="1500"/>
    <n v="525"/>
    <n v="262.5"/>
    <n v="0.5"/>
  </r>
  <r>
    <x v="0"/>
    <n v="1185732"/>
    <x v="120"/>
    <x v="3"/>
    <x v="12"/>
    <s v="Omaha"/>
    <x v="0"/>
    <n v="0.45"/>
    <n v="4200"/>
    <n v="1890"/>
    <n v="756"/>
    <n v="0.4"/>
  </r>
  <r>
    <x v="0"/>
    <n v="1185732"/>
    <x v="120"/>
    <x v="3"/>
    <x v="12"/>
    <s v="Omaha"/>
    <x v="1"/>
    <n v="0.40000000000000008"/>
    <n v="1250"/>
    <n v="500.00000000000011"/>
    <n v="175.00000000000003"/>
    <n v="0.35"/>
  </r>
  <r>
    <x v="0"/>
    <n v="1185732"/>
    <x v="120"/>
    <x v="3"/>
    <x v="12"/>
    <s v="Omaha"/>
    <x v="2"/>
    <n v="0.35000000000000003"/>
    <n v="1000"/>
    <n v="350.00000000000006"/>
    <n v="122.50000000000001"/>
    <n v="0.35"/>
  </r>
  <r>
    <x v="0"/>
    <n v="1185732"/>
    <x v="120"/>
    <x v="3"/>
    <x v="12"/>
    <s v="Omaha"/>
    <x v="3"/>
    <n v="0.35000000000000003"/>
    <n v="250"/>
    <n v="87.500000000000014"/>
    <n v="35.000000000000007"/>
    <n v="0.4"/>
  </r>
  <r>
    <x v="0"/>
    <n v="1185732"/>
    <x v="120"/>
    <x v="3"/>
    <x v="12"/>
    <s v="Omaha"/>
    <x v="4"/>
    <n v="0.49999999999999994"/>
    <n v="500"/>
    <n v="249.99999999999997"/>
    <n v="87.499999999999986"/>
    <n v="0.35"/>
  </r>
  <r>
    <x v="0"/>
    <n v="1185732"/>
    <x v="120"/>
    <x v="3"/>
    <x v="12"/>
    <s v="Omaha"/>
    <x v="5"/>
    <n v="0.54999999999999993"/>
    <n v="1500"/>
    <n v="824.99999999999989"/>
    <n v="412.49999999999994"/>
    <n v="0.5"/>
  </r>
  <r>
    <x v="0"/>
    <n v="1185732"/>
    <x v="121"/>
    <x v="3"/>
    <x v="12"/>
    <s v="Omaha"/>
    <x v="0"/>
    <n v="0.4"/>
    <n v="4000"/>
    <n v="1600"/>
    <n v="640"/>
    <n v="0.4"/>
  </r>
  <r>
    <x v="0"/>
    <n v="1185732"/>
    <x v="121"/>
    <x v="3"/>
    <x v="12"/>
    <s v="Omaha"/>
    <x v="1"/>
    <n v="0.35000000000000009"/>
    <n v="1500"/>
    <n v="525.00000000000011"/>
    <n v="183.75000000000003"/>
    <n v="0.35"/>
  </r>
  <r>
    <x v="0"/>
    <n v="1185732"/>
    <x v="121"/>
    <x v="3"/>
    <x v="12"/>
    <s v="Omaha"/>
    <x v="2"/>
    <n v="0.30000000000000004"/>
    <n v="1750"/>
    <n v="525.00000000000011"/>
    <n v="183.75000000000003"/>
    <n v="0.35"/>
  </r>
  <r>
    <x v="0"/>
    <n v="1185732"/>
    <x v="121"/>
    <x v="3"/>
    <x v="12"/>
    <s v="Omaha"/>
    <x v="3"/>
    <n v="0.30000000000000004"/>
    <n v="1500"/>
    <n v="450.00000000000006"/>
    <n v="180.00000000000003"/>
    <n v="0.4"/>
  </r>
  <r>
    <x v="0"/>
    <n v="1185732"/>
    <x v="121"/>
    <x v="3"/>
    <x v="12"/>
    <s v="Omaha"/>
    <x v="4"/>
    <n v="0.45"/>
    <n v="1500"/>
    <n v="675"/>
    <n v="236.24999999999997"/>
    <n v="0.35"/>
  </r>
  <r>
    <x v="0"/>
    <n v="1185732"/>
    <x v="121"/>
    <x v="3"/>
    <x v="12"/>
    <s v="Omaha"/>
    <x v="5"/>
    <n v="0.5"/>
    <n v="3250"/>
    <n v="1625"/>
    <n v="812.5"/>
    <n v="0.5"/>
  </r>
  <r>
    <x v="0"/>
    <n v="1185732"/>
    <x v="6"/>
    <x v="3"/>
    <x v="12"/>
    <s v="Omaha"/>
    <x v="0"/>
    <n v="0.45"/>
    <n v="5500"/>
    <n v="2475"/>
    <n v="990"/>
    <n v="0.4"/>
  </r>
  <r>
    <x v="0"/>
    <n v="1185732"/>
    <x v="6"/>
    <x v="3"/>
    <x v="12"/>
    <s v="Omaha"/>
    <x v="1"/>
    <n v="0.40000000000000008"/>
    <n v="3000"/>
    <n v="1200.0000000000002"/>
    <n v="420.00000000000006"/>
    <n v="0.35"/>
  </r>
  <r>
    <x v="0"/>
    <n v="1185732"/>
    <x v="6"/>
    <x v="3"/>
    <x v="12"/>
    <s v="Omaha"/>
    <x v="2"/>
    <n v="0.35000000000000003"/>
    <n v="2250"/>
    <n v="787.50000000000011"/>
    <n v="275.625"/>
    <n v="0.35"/>
  </r>
  <r>
    <x v="0"/>
    <n v="1185732"/>
    <x v="6"/>
    <x v="3"/>
    <x v="12"/>
    <s v="Omaha"/>
    <x v="3"/>
    <n v="0.35000000000000003"/>
    <n v="1750"/>
    <n v="612.50000000000011"/>
    <n v="245.00000000000006"/>
    <n v="0.4"/>
  </r>
  <r>
    <x v="0"/>
    <n v="1185732"/>
    <x v="6"/>
    <x v="3"/>
    <x v="12"/>
    <s v="Omaha"/>
    <x v="4"/>
    <n v="0.45"/>
    <n v="1750"/>
    <n v="787.5"/>
    <n v="275.625"/>
    <n v="0.35"/>
  </r>
  <r>
    <x v="0"/>
    <n v="1185732"/>
    <x v="6"/>
    <x v="3"/>
    <x v="12"/>
    <s v="Omaha"/>
    <x v="5"/>
    <n v="0.5"/>
    <n v="3500"/>
    <n v="1750"/>
    <n v="875"/>
    <n v="0.5"/>
  </r>
  <r>
    <x v="0"/>
    <n v="1185732"/>
    <x v="7"/>
    <x v="3"/>
    <x v="12"/>
    <s v="Omaha"/>
    <x v="0"/>
    <n v="0.45"/>
    <n v="5000"/>
    <n v="2250"/>
    <n v="900"/>
    <n v="0.4"/>
  </r>
  <r>
    <x v="0"/>
    <n v="1185732"/>
    <x v="7"/>
    <x v="3"/>
    <x v="12"/>
    <s v="Omaha"/>
    <x v="1"/>
    <n v="0.45000000000000007"/>
    <n v="2750"/>
    <n v="1237.5000000000002"/>
    <n v="433.12500000000006"/>
    <n v="0.35"/>
  </r>
  <r>
    <x v="0"/>
    <n v="1185732"/>
    <x v="7"/>
    <x v="3"/>
    <x v="12"/>
    <s v="Omaha"/>
    <x v="2"/>
    <n v="0.4"/>
    <n v="2000"/>
    <n v="800"/>
    <n v="280"/>
    <n v="0.35"/>
  </r>
  <r>
    <x v="0"/>
    <n v="1185732"/>
    <x v="7"/>
    <x v="3"/>
    <x v="12"/>
    <s v="Omaha"/>
    <x v="3"/>
    <n v="0.30000000000000004"/>
    <n v="1250"/>
    <n v="375.00000000000006"/>
    <n v="150.00000000000003"/>
    <n v="0.4"/>
  </r>
  <r>
    <x v="0"/>
    <n v="1185732"/>
    <x v="7"/>
    <x v="3"/>
    <x v="12"/>
    <s v="Omaha"/>
    <x v="4"/>
    <n v="0.4"/>
    <n v="1000"/>
    <n v="400"/>
    <n v="140"/>
    <n v="0.35"/>
  </r>
  <r>
    <x v="0"/>
    <n v="1185732"/>
    <x v="7"/>
    <x v="3"/>
    <x v="12"/>
    <s v="Omaha"/>
    <x v="5"/>
    <n v="0.45"/>
    <n v="2750"/>
    <n v="1237.5"/>
    <n v="618.75"/>
    <n v="0.5"/>
  </r>
  <r>
    <x v="0"/>
    <n v="1185732"/>
    <x v="122"/>
    <x v="3"/>
    <x v="12"/>
    <s v="Omaha"/>
    <x v="0"/>
    <n v="0.4"/>
    <n v="4000"/>
    <n v="1600"/>
    <n v="640"/>
    <n v="0.4"/>
  </r>
  <r>
    <x v="0"/>
    <n v="1185732"/>
    <x v="122"/>
    <x v="3"/>
    <x v="12"/>
    <s v="Omaha"/>
    <x v="1"/>
    <n v="0.35000000000000009"/>
    <n v="2000"/>
    <n v="700.00000000000023"/>
    <n v="245.00000000000006"/>
    <n v="0.35"/>
  </r>
  <r>
    <x v="0"/>
    <n v="1185732"/>
    <x v="122"/>
    <x v="3"/>
    <x v="12"/>
    <s v="Omaha"/>
    <x v="2"/>
    <n v="0.2"/>
    <n v="1000"/>
    <n v="200"/>
    <n v="70"/>
    <n v="0.35"/>
  </r>
  <r>
    <x v="0"/>
    <n v="1185732"/>
    <x v="122"/>
    <x v="3"/>
    <x v="12"/>
    <s v="Omaha"/>
    <x v="3"/>
    <n v="0.2"/>
    <n v="750"/>
    <n v="150"/>
    <n v="60"/>
    <n v="0.4"/>
  </r>
  <r>
    <x v="0"/>
    <n v="1185732"/>
    <x v="122"/>
    <x v="3"/>
    <x v="12"/>
    <s v="Omaha"/>
    <x v="4"/>
    <n v="0.3"/>
    <n v="750"/>
    <n v="225"/>
    <n v="78.75"/>
    <n v="0.35"/>
  </r>
  <r>
    <x v="0"/>
    <n v="1185732"/>
    <x v="122"/>
    <x v="3"/>
    <x v="12"/>
    <s v="Omaha"/>
    <x v="5"/>
    <n v="0.35000000000000003"/>
    <n v="1500"/>
    <n v="525"/>
    <n v="262.5"/>
    <n v="0.5"/>
  </r>
  <r>
    <x v="0"/>
    <n v="1185732"/>
    <x v="123"/>
    <x v="3"/>
    <x v="12"/>
    <s v="Omaha"/>
    <x v="0"/>
    <n v="0.39999999999999997"/>
    <n v="3250"/>
    <n v="1300"/>
    <n v="520"/>
    <n v="0.4"/>
  </r>
  <r>
    <x v="0"/>
    <n v="1185732"/>
    <x v="123"/>
    <x v="3"/>
    <x v="12"/>
    <s v="Omaha"/>
    <x v="1"/>
    <n v="0.3"/>
    <n v="1500"/>
    <n v="450"/>
    <n v="157.5"/>
    <n v="0.35"/>
  </r>
  <r>
    <x v="0"/>
    <n v="1185732"/>
    <x v="123"/>
    <x v="3"/>
    <x v="12"/>
    <s v="Omaha"/>
    <x v="2"/>
    <n v="0.3"/>
    <n v="500"/>
    <n v="150"/>
    <n v="52.5"/>
    <n v="0.35"/>
  </r>
  <r>
    <x v="0"/>
    <n v="1185732"/>
    <x v="123"/>
    <x v="3"/>
    <x v="12"/>
    <s v="Omaha"/>
    <x v="3"/>
    <n v="0.3"/>
    <n v="250"/>
    <n v="75"/>
    <n v="30"/>
    <n v="0.4"/>
  </r>
  <r>
    <x v="0"/>
    <n v="1185732"/>
    <x v="123"/>
    <x v="3"/>
    <x v="12"/>
    <s v="Omaha"/>
    <x v="4"/>
    <n v="0.39999999999999997"/>
    <n v="250"/>
    <n v="99.999999999999986"/>
    <n v="34.999999999999993"/>
    <n v="0.35"/>
  </r>
  <r>
    <x v="0"/>
    <n v="1185732"/>
    <x v="123"/>
    <x v="3"/>
    <x v="12"/>
    <s v="Omaha"/>
    <x v="5"/>
    <n v="0.4499999999999999"/>
    <n v="1500"/>
    <n v="674.99999999999989"/>
    <n v="337.49999999999994"/>
    <n v="0.5"/>
  </r>
  <r>
    <x v="0"/>
    <n v="1185732"/>
    <x v="10"/>
    <x v="3"/>
    <x v="12"/>
    <s v="Omaha"/>
    <x v="0"/>
    <n v="0.4"/>
    <n v="3000"/>
    <n v="1200"/>
    <n v="480"/>
    <n v="0.4"/>
  </r>
  <r>
    <x v="0"/>
    <n v="1185732"/>
    <x v="10"/>
    <x v="3"/>
    <x v="12"/>
    <s v="Omaha"/>
    <x v="1"/>
    <n v="0.30000000000000004"/>
    <n v="1500"/>
    <n v="450.00000000000006"/>
    <n v="157.5"/>
    <n v="0.35"/>
  </r>
  <r>
    <x v="0"/>
    <n v="1185732"/>
    <x v="10"/>
    <x v="3"/>
    <x v="12"/>
    <s v="Omaha"/>
    <x v="2"/>
    <n v="0.30000000000000004"/>
    <n v="950"/>
    <n v="285.00000000000006"/>
    <n v="99.750000000000014"/>
    <n v="0.35"/>
  </r>
  <r>
    <x v="0"/>
    <n v="1185732"/>
    <x v="10"/>
    <x v="3"/>
    <x v="12"/>
    <s v="Omaha"/>
    <x v="3"/>
    <n v="0.30000000000000004"/>
    <n v="1250"/>
    <n v="375.00000000000006"/>
    <n v="150.00000000000003"/>
    <n v="0.4"/>
  </r>
  <r>
    <x v="0"/>
    <n v="1185732"/>
    <x v="10"/>
    <x v="3"/>
    <x v="12"/>
    <s v="Omaha"/>
    <x v="4"/>
    <n v="0.49999999999999994"/>
    <n v="1000"/>
    <n v="499.99999999999994"/>
    <n v="174.99999999999997"/>
    <n v="0.35"/>
  </r>
  <r>
    <x v="0"/>
    <n v="1185732"/>
    <x v="10"/>
    <x v="3"/>
    <x v="12"/>
    <s v="Omaha"/>
    <x v="5"/>
    <n v="0.54999999999999982"/>
    <n v="2000"/>
    <n v="1099.9999999999995"/>
    <n v="549.99999999999977"/>
    <n v="0.5"/>
  </r>
  <r>
    <x v="0"/>
    <n v="1185732"/>
    <x v="11"/>
    <x v="3"/>
    <x v="12"/>
    <s v="Omaha"/>
    <x v="0"/>
    <n v="0.49999999999999994"/>
    <n v="4500"/>
    <n v="2249.9999999999995"/>
    <n v="899.99999999999989"/>
    <n v="0.4"/>
  </r>
  <r>
    <x v="0"/>
    <n v="1185732"/>
    <x v="11"/>
    <x v="3"/>
    <x v="12"/>
    <s v="Omaha"/>
    <x v="1"/>
    <n v="0.4"/>
    <n v="2500"/>
    <n v="1000"/>
    <n v="350"/>
    <n v="0.35"/>
  </r>
  <r>
    <x v="0"/>
    <n v="1185732"/>
    <x v="11"/>
    <x v="3"/>
    <x v="12"/>
    <s v="Omaha"/>
    <x v="2"/>
    <n v="0.4"/>
    <n v="2000"/>
    <n v="800"/>
    <n v="280"/>
    <n v="0.35"/>
  </r>
  <r>
    <x v="0"/>
    <n v="1185732"/>
    <x v="11"/>
    <x v="3"/>
    <x v="12"/>
    <s v="Omaha"/>
    <x v="3"/>
    <n v="0.4"/>
    <n v="1500"/>
    <n v="600"/>
    <n v="240"/>
    <n v="0.4"/>
  </r>
  <r>
    <x v="0"/>
    <n v="1185732"/>
    <x v="11"/>
    <x v="3"/>
    <x v="12"/>
    <s v="Omaha"/>
    <x v="4"/>
    <n v="0.49999999999999994"/>
    <n v="1500"/>
    <n v="749.99999999999989"/>
    <n v="262.49999999999994"/>
    <n v="0.35"/>
  </r>
  <r>
    <x v="0"/>
    <n v="1185732"/>
    <x v="11"/>
    <x v="3"/>
    <x v="12"/>
    <s v="Omaha"/>
    <x v="5"/>
    <n v="0.54999999999999982"/>
    <n v="2500"/>
    <n v="1374.9999999999995"/>
    <n v="687.49999999999977"/>
    <n v="0.5"/>
  </r>
  <r>
    <x v="1"/>
    <n v="1197831"/>
    <x v="12"/>
    <x v="1"/>
    <x v="13"/>
    <s v="Birmingham"/>
    <x v="0"/>
    <n v="0.2"/>
    <n v="6750"/>
    <n v="1350"/>
    <n v="540"/>
    <n v="0.39999999999999997"/>
  </r>
  <r>
    <x v="1"/>
    <n v="1197831"/>
    <x v="12"/>
    <x v="1"/>
    <x v="13"/>
    <s v="Birmingham"/>
    <x v="1"/>
    <n v="0.3"/>
    <n v="6750"/>
    <n v="2025"/>
    <n v="809.99999999999989"/>
    <n v="0.39999999999999997"/>
  </r>
  <r>
    <x v="1"/>
    <n v="1197831"/>
    <x v="12"/>
    <x v="1"/>
    <x v="13"/>
    <s v="Birmingham"/>
    <x v="2"/>
    <n v="0.3"/>
    <n v="4750"/>
    <n v="1425"/>
    <n v="570"/>
    <n v="0.39999999999999997"/>
  </r>
  <r>
    <x v="1"/>
    <n v="1197831"/>
    <x v="12"/>
    <x v="1"/>
    <x v="13"/>
    <s v="Birmingham"/>
    <x v="3"/>
    <n v="0.35"/>
    <n v="4750"/>
    <n v="1662.5"/>
    <n v="831.25"/>
    <n v="0.5"/>
  </r>
  <r>
    <x v="1"/>
    <n v="1197831"/>
    <x v="12"/>
    <x v="1"/>
    <x v="13"/>
    <s v="Birmingham"/>
    <x v="4"/>
    <n v="0.4"/>
    <n v="3250"/>
    <n v="1300"/>
    <n v="454.99999999999994"/>
    <n v="0.35"/>
  </r>
  <r>
    <x v="1"/>
    <n v="1197831"/>
    <x v="12"/>
    <x v="1"/>
    <x v="13"/>
    <s v="Birmingham"/>
    <x v="5"/>
    <n v="0.35"/>
    <n v="4750"/>
    <n v="1662.5"/>
    <n v="914.37500000000011"/>
    <n v="0.55000000000000004"/>
  </r>
  <r>
    <x v="1"/>
    <n v="1197831"/>
    <x v="13"/>
    <x v="1"/>
    <x v="13"/>
    <s v="Birmingham"/>
    <x v="0"/>
    <n v="0.25"/>
    <n v="6250"/>
    <n v="1562.5"/>
    <n v="625"/>
    <n v="0.39999999999999997"/>
  </r>
  <r>
    <x v="1"/>
    <n v="1197831"/>
    <x v="13"/>
    <x v="1"/>
    <x v="13"/>
    <s v="Birmingham"/>
    <x v="1"/>
    <n v="0.35"/>
    <n v="6000"/>
    <n v="2100"/>
    <n v="839.99999999999989"/>
    <n v="0.39999999999999997"/>
  </r>
  <r>
    <x v="1"/>
    <n v="1197831"/>
    <x v="13"/>
    <x v="1"/>
    <x v="13"/>
    <s v="Birmingham"/>
    <x v="2"/>
    <n v="0.35"/>
    <n v="4250"/>
    <n v="1487.5"/>
    <n v="595"/>
    <n v="0.39999999999999997"/>
  </r>
  <r>
    <x v="1"/>
    <n v="1197831"/>
    <x v="13"/>
    <x v="1"/>
    <x v="13"/>
    <s v="Birmingham"/>
    <x v="3"/>
    <n v="0.35"/>
    <n v="3750"/>
    <n v="1312.5"/>
    <n v="656.25"/>
    <n v="0.5"/>
  </r>
  <r>
    <x v="1"/>
    <n v="1197831"/>
    <x v="13"/>
    <x v="1"/>
    <x v="13"/>
    <s v="Birmingham"/>
    <x v="4"/>
    <n v="0.4"/>
    <n v="2500"/>
    <n v="1000"/>
    <n v="350"/>
    <n v="0.35"/>
  </r>
  <r>
    <x v="1"/>
    <n v="1197831"/>
    <x v="13"/>
    <x v="1"/>
    <x v="13"/>
    <s v="Birmingham"/>
    <x v="5"/>
    <n v="0.35"/>
    <n v="4500"/>
    <n v="1575"/>
    <n v="866.25000000000011"/>
    <n v="0.55000000000000004"/>
  </r>
  <r>
    <x v="1"/>
    <n v="1197831"/>
    <x v="14"/>
    <x v="1"/>
    <x v="13"/>
    <s v="Birmingham"/>
    <x v="0"/>
    <n v="0.3"/>
    <n v="6250"/>
    <n v="1875"/>
    <n v="843.74999999999989"/>
    <n v="0.44999999999999996"/>
  </r>
  <r>
    <x v="1"/>
    <n v="1197831"/>
    <x v="14"/>
    <x v="1"/>
    <x v="13"/>
    <s v="Birmingham"/>
    <x v="1"/>
    <n v="0.4"/>
    <n v="6250"/>
    <n v="2500"/>
    <n v="1125"/>
    <n v="0.44999999999999996"/>
  </r>
  <r>
    <x v="1"/>
    <n v="1197831"/>
    <x v="14"/>
    <x v="1"/>
    <x v="13"/>
    <s v="Birmingham"/>
    <x v="2"/>
    <n v="0.3"/>
    <n v="4500"/>
    <n v="1350"/>
    <n v="607.49999999999989"/>
    <n v="0.44999999999999996"/>
  </r>
  <r>
    <x v="1"/>
    <n v="1197831"/>
    <x v="14"/>
    <x v="1"/>
    <x v="13"/>
    <s v="Birmingham"/>
    <x v="3"/>
    <n v="0.35000000000000003"/>
    <n v="3500"/>
    <n v="1225.0000000000002"/>
    <n v="673.75000000000023"/>
    <n v="0.55000000000000004"/>
  </r>
  <r>
    <x v="1"/>
    <n v="1197831"/>
    <x v="14"/>
    <x v="1"/>
    <x v="13"/>
    <s v="Birmingham"/>
    <x v="4"/>
    <n v="0.4"/>
    <n v="2500"/>
    <n v="1000"/>
    <n v="399.99999999999994"/>
    <n v="0.39999999999999997"/>
  </r>
  <r>
    <x v="1"/>
    <n v="1197831"/>
    <x v="14"/>
    <x v="1"/>
    <x v="13"/>
    <s v="Birmingham"/>
    <x v="5"/>
    <n v="0.35000000000000003"/>
    <n v="4000"/>
    <n v="1400.0000000000002"/>
    <n v="840.00000000000023"/>
    <n v="0.60000000000000009"/>
  </r>
  <r>
    <x v="1"/>
    <n v="1197831"/>
    <x v="15"/>
    <x v="1"/>
    <x v="13"/>
    <s v="Birmingham"/>
    <x v="0"/>
    <n v="0.19999999999999998"/>
    <n v="6500"/>
    <n v="1300"/>
    <n v="584.99999999999989"/>
    <n v="0.44999999999999996"/>
  </r>
  <r>
    <x v="1"/>
    <n v="1197831"/>
    <x v="15"/>
    <x v="1"/>
    <x v="13"/>
    <s v="Birmingham"/>
    <x v="1"/>
    <n v="0.20000000000000007"/>
    <n v="6500"/>
    <n v="1300.0000000000005"/>
    <n v="585.00000000000011"/>
    <n v="0.44999999999999996"/>
  </r>
  <r>
    <x v="1"/>
    <n v="1197831"/>
    <x v="15"/>
    <x v="1"/>
    <x v="13"/>
    <s v="Birmingham"/>
    <x v="2"/>
    <n v="0.14999999999999997"/>
    <n v="4750"/>
    <n v="712.49999999999989"/>
    <n v="320.62499999999994"/>
    <n v="0.44999999999999996"/>
  </r>
  <r>
    <x v="1"/>
    <n v="1197831"/>
    <x v="15"/>
    <x v="1"/>
    <x v="13"/>
    <s v="Birmingham"/>
    <x v="3"/>
    <n v="0.20000000000000007"/>
    <n v="3750"/>
    <n v="750.00000000000023"/>
    <n v="412.50000000000017"/>
    <n v="0.55000000000000004"/>
  </r>
  <r>
    <x v="1"/>
    <n v="1197831"/>
    <x v="15"/>
    <x v="1"/>
    <x v="13"/>
    <s v="Birmingham"/>
    <x v="4"/>
    <n v="0.25"/>
    <n v="2750"/>
    <n v="687.5"/>
    <n v="275"/>
    <n v="0.39999999999999997"/>
  </r>
  <r>
    <x v="1"/>
    <n v="1197831"/>
    <x v="15"/>
    <x v="1"/>
    <x v="13"/>
    <s v="Birmingham"/>
    <x v="5"/>
    <n v="0.20000000000000007"/>
    <n v="5500"/>
    <n v="1100.0000000000005"/>
    <n v="660.00000000000034"/>
    <n v="0.60000000000000009"/>
  </r>
  <r>
    <x v="1"/>
    <n v="1197831"/>
    <x v="16"/>
    <x v="1"/>
    <x v="13"/>
    <s v="Birmingham"/>
    <x v="0"/>
    <n v="9.9999999999999964E-2"/>
    <n v="7000"/>
    <n v="699.99999999999977"/>
    <n v="314.99999999999989"/>
    <n v="0.44999999999999996"/>
  </r>
  <r>
    <x v="1"/>
    <n v="1197831"/>
    <x v="16"/>
    <x v="1"/>
    <x v="13"/>
    <s v="Birmingham"/>
    <x v="1"/>
    <n v="0.20000000000000007"/>
    <n v="7250"/>
    <n v="1450.0000000000005"/>
    <n v="652.50000000000011"/>
    <n v="0.44999999999999996"/>
  </r>
  <r>
    <x v="1"/>
    <n v="1197831"/>
    <x v="16"/>
    <x v="1"/>
    <x v="13"/>
    <s v="Birmingham"/>
    <x v="2"/>
    <n v="0.14999999999999997"/>
    <n v="5750"/>
    <n v="862.49999999999977"/>
    <n v="388.12499999999989"/>
    <n v="0.44999999999999996"/>
  </r>
  <r>
    <x v="1"/>
    <n v="1197831"/>
    <x v="16"/>
    <x v="1"/>
    <x v="13"/>
    <s v="Birmingham"/>
    <x v="3"/>
    <n v="0.35000000000000003"/>
    <n v="5000"/>
    <n v="1750.0000000000002"/>
    <n v="962.50000000000023"/>
    <n v="0.55000000000000004"/>
  </r>
  <r>
    <x v="1"/>
    <n v="1197831"/>
    <x v="16"/>
    <x v="1"/>
    <x v="13"/>
    <s v="Birmingham"/>
    <x v="4"/>
    <n v="0.5"/>
    <n v="4000"/>
    <n v="2000"/>
    <n v="799.99999999999989"/>
    <n v="0.39999999999999997"/>
  </r>
  <r>
    <x v="1"/>
    <n v="1197831"/>
    <x v="16"/>
    <x v="1"/>
    <x v="13"/>
    <s v="Birmingham"/>
    <x v="5"/>
    <n v="0.45"/>
    <n v="7500"/>
    <n v="3375"/>
    <n v="2025.0000000000002"/>
    <n v="0.60000000000000009"/>
  </r>
  <r>
    <x v="1"/>
    <n v="1197831"/>
    <x v="17"/>
    <x v="1"/>
    <x v="13"/>
    <s v="Birmingham"/>
    <x v="0"/>
    <n v="0.45"/>
    <n v="7500"/>
    <n v="3375"/>
    <n v="1518.7499999999998"/>
    <n v="0.44999999999999996"/>
  </r>
  <r>
    <x v="1"/>
    <n v="1197831"/>
    <x v="17"/>
    <x v="1"/>
    <x v="13"/>
    <s v="Birmingham"/>
    <x v="1"/>
    <n v="0.5"/>
    <n v="7500"/>
    <n v="3750"/>
    <n v="1687.4999999999998"/>
    <n v="0.44999999999999996"/>
  </r>
  <r>
    <x v="1"/>
    <n v="1197831"/>
    <x v="17"/>
    <x v="1"/>
    <x v="13"/>
    <s v="Birmingham"/>
    <x v="2"/>
    <n v="0.45"/>
    <n v="6500"/>
    <n v="2925"/>
    <n v="1316.2499999999998"/>
    <n v="0.44999999999999996"/>
  </r>
  <r>
    <x v="1"/>
    <n v="1197831"/>
    <x v="17"/>
    <x v="1"/>
    <x v="13"/>
    <s v="Birmingham"/>
    <x v="3"/>
    <n v="0.45"/>
    <n v="6000"/>
    <n v="2700"/>
    <n v="1485.0000000000002"/>
    <n v="0.55000000000000004"/>
  </r>
  <r>
    <x v="1"/>
    <n v="1197831"/>
    <x v="17"/>
    <x v="1"/>
    <x v="13"/>
    <s v="Birmingham"/>
    <x v="4"/>
    <n v="0.5"/>
    <n v="5000"/>
    <n v="2500"/>
    <n v="999.99999999999989"/>
    <n v="0.39999999999999997"/>
  </r>
  <r>
    <x v="1"/>
    <n v="1197831"/>
    <x v="17"/>
    <x v="1"/>
    <x v="13"/>
    <s v="Birmingham"/>
    <x v="5"/>
    <n v="0.55000000000000004"/>
    <n v="8750"/>
    <n v="4812.5"/>
    <n v="2887.5000000000005"/>
    <n v="0.60000000000000009"/>
  </r>
  <r>
    <x v="1"/>
    <n v="1197831"/>
    <x v="18"/>
    <x v="1"/>
    <x v="13"/>
    <s v="Birmingham"/>
    <x v="0"/>
    <n v="0.45"/>
    <n v="8250"/>
    <n v="3712.5"/>
    <n v="1856.2499999999998"/>
    <n v="0.49999999999999994"/>
  </r>
  <r>
    <x v="1"/>
    <n v="1197831"/>
    <x v="18"/>
    <x v="1"/>
    <x v="13"/>
    <s v="Birmingham"/>
    <x v="1"/>
    <n v="0.5"/>
    <n v="8250"/>
    <n v="4125"/>
    <n v="2062.4999999999995"/>
    <n v="0.49999999999999994"/>
  </r>
  <r>
    <x v="1"/>
    <n v="1197831"/>
    <x v="18"/>
    <x v="1"/>
    <x v="13"/>
    <s v="Birmingham"/>
    <x v="2"/>
    <n v="0.45"/>
    <n v="9750"/>
    <n v="4387.5"/>
    <n v="2193.7499999999995"/>
    <n v="0.49999999999999994"/>
  </r>
  <r>
    <x v="1"/>
    <n v="1197831"/>
    <x v="18"/>
    <x v="1"/>
    <x v="13"/>
    <s v="Birmingham"/>
    <x v="3"/>
    <n v="0.45"/>
    <n v="5750"/>
    <n v="2587.5"/>
    <n v="1552.5000000000002"/>
    <n v="0.60000000000000009"/>
  </r>
  <r>
    <x v="1"/>
    <n v="1197831"/>
    <x v="18"/>
    <x v="1"/>
    <x v="13"/>
    <s v="Birmingham"/>
    <x v="4"/>
    <n v="0.5"/>
    <n v="5250"/>
    <n v="2625"/>
    <n v="1181.2499999999998"/>
    <n v="0.44999999999999996"/>
  </r>
  <r>
    <x v="1"/>
    <n v="1197831"/>
    <x v="18"/>
    <x v="1"/>
    <x v="13"/>
    <s v="Birmingham"/>
    <x v="5"/>
    <n v="0.6"/>
    <n v="8000"/>
    <n v="4800"/>
    <n v="3120.0000000000005"/>
    <n v="0.65000000000000013"/>
  </r>
  <r>
    <x v="1"/>
    <n v="1197831"/>
    <x v="19"/>
    <x v="1"/>
    <x v="13"/>
    <s v="Birmingham"/>
    <x v="0"/>
    <n v="0.4"/>
    <n v="7500"/>
    <n v="3000"/>
    <n v="1499.9999999999998"/>
    <n v="0.49999999999999994"/>
  </r>
  <r>
    <x v="1"/>
    <n v="1197831"/>
    <x v="19"/>
    <x v="1"/>
    <x v="13"/>
    <s v="Birmingham"/>
    <x v="1"/>
    <n v="0.55000000000000004"/>
    <n v="7500"/>
    <n v="4125"/>
    <n v="2062.4999999999995"/>
    <n v="0.49999999999999994"/>
  </r>
  <r>
    <x v="1"/>
    <n v="1197831"/>
    <x v="19"/>
    <x v="1"/>
    <x v="13"/>
    <s v="Birmingham"/>
    <x v="2"/>
    <n v="0.55000000000000004"/>
    <n v="9250"/>
    <n v="5087.5"/>
    <n v="2543.7499999999995"/>
    <n v="0.49999999999999994"/>
  </r>
  <r>
    <x v="1"/>
    <n v="1197831"/>
    <x v="19"/>
    <x v="1"/>
    <x v="13"/>
    <s v="Birmingham"/>
    <x v="3"/>
    <n v="0.5"/>
    <n v="4250"/>
    <n v="2125"/>
    <n v="1275.0000000000002"/>
    <n v="0.60000000000000009"/>
  </r>
  <r>
    <x v="1"/>
    <n v="1197831"/>
    <x v="19"/>
    <x v="1"/>
    <x v="13"/>
    <s v="Birmingham"/>
    <x v="4"/>
    <n v="0.55000000000000004"/>
    <n v="4250"/>
    <n v="2337.5"/>
    <n v="1051.875"/>
    <n v="0.44999999999999996"/>
  </r>
  <r>
    <x v="1"/>
    <n v="1197831"/>
    <x v="19"/>
    <x v="1"/>
    <x v="13"/>
    <s v="Birmingham"/>
    <x v="5"/>
    <n v="0.6"/>
    <n v="6750"/>
    <n v="4050"/>
    <n v="2632.5000000000005"/>
    <n v="0.65000000000000013"/>
  </r>
  <r>
    <x v="1"/>
    <n v="1197831"/>
    <x v="20"/>
    <x v="1"/>
    <x v="13"/>
    <s v="Birmingham"/>
    <x v="0"/>
    <n v="0.55000000000000004"/>
    <n v="6250"/>
    <n v="3437.5000000000005"/>
    <n v="1718.75"/>
    <n v="0.49999999999999994"/>
  </r>
  <r>
    <x v="1"/>
    <n v="1197831"/>
    <x v="20"/>
    <x v="1"/>
    <x v="13"/>
    <s v="Birmingham"/>
    <x v="1"/>
    <n v="0.55000000000000004"/>
    <n v="5750"/>
    <n v="3162.5000000000005"/>
    <n v="1581.25"/>
    <n v="0.49999999999999994"/>
  </r>
  <r>
    <x v="1"/>
    <n v="1197831"/>
    <x v="20"/>
    <x v="1"/>
    <x v="13"/>
    <s v="Birmingham"/>
    <x v="2"/>
    <n v="0.6"/>
    <n v="6250"/>
    <n v="3750"/>
    <n v="1874.9999999999998"/>
    <n v="0.49999999999999994"/>
  </r>
  <r>
    <x v="1"/>
    <n v="1197831"/>
    <x v="20"/>
    <x v="1"/>
    <x v="13"/>
    <s v="Birmingham"/>
    <x v="3"/>
    <n v="0.6"/>
    <n v="3500"/>
    <n v="2100"/>
    <n v="1260.0000000000002"/>
    <n v="0.60000000000000009"/>
  </r>
  <r>
    <x v="1"/>
    <n v="1197831"/>
    <x v="20"/>
    <x v="1"/>
    <x v="13"/>
    <s v="Birmingham"/>
    <x v="4"/>
    <n v="0.45"/>
    <n v="3500"/>
    <n v="1575"/>
    <n v="708.74999999999989"/>
    <n v="0.44999999999999996"/>
  </r>
  <r>
    <x v="1"/>
    <n v="1197831"/>
    <x v="20"/>
    <x v="1"/>
    <x v="13"/>
    <s v="Birmingham"/>
    <x v="5"/>
    <n v="0.4"/>
    <n v="5750"/>
    <n v="2300"/>
    <n v="1495.0000000000002"/>
    <n v="0.65000000000000013"/>
  </r>
  <r>
    <x v="1"/>
    <n v="1197831"/>
    <x v="21"/>
    <x v="1"/>
    <x v="13"/>
    <s v="Birmingham"/>
    <x v="0"/>
    <n v="0.30000000000000004"/>
    <n v="5250"/>
    <n v="1575.0000000000002"/>
    <n v="787.5"/>
    <n v="0.49999999999999994"/>
  </r>
  <r>
    <x v="1"/>
    <n v="1197831"/>
    <x v="21"/>
    <x v="1"/>
    <x v="13"/>
    <s v="Birmingham"/>
    <x v="1"/>
    <n v="0.30000000000000004"/>
    <n v="5250"/>
    <n v="1575.0000000000002"/>
    <n v="787.5"/>
    <n v="0.49999999999999994"/>
  </r>
  <r>
    <x v="1"/>
    <n v="1197831"/>
    <x v="21"/>
    <x v="1"/>
    <x v="13"/>
    <s v="Birmingham"/>
    <x v="2"/>
    <n v="0.35000000000000003"/>
    <n v="4750"/>
    <n v="1662.5000000000002"/>
    <n v="831.25"/>
    <n v="0.49999999999999994"/>
  </r>
  <r>
    <x v="1"/>
    <n v="1197831"/>
    <x v="21"/>
    <x v="1"/>
    <x v="13"/>
    <s v="Birmingham"/>
    <x v="3"/>
    <n v="0.35000000000000003"/>
    <n v="3250"/>
    <n v="1137.5"/>
    <n v="682.50000000000011"/>
    <n v="0.60000000000000009"/>
  </r>
  <r>
    <x v="1"/>
    <n v="1197831"/>
    <x v="21"/>
    <x v="1"/>
    <x v="13"/>
    <s v="Birmingham"/>
    <x v="4"/>
    <n v="0.30000000000000004"/>
    <n v="3000"/>
    <n v="900.00000000000011"/>
    <n v="405"/>
    <n v="0.44999999999999996"/>
  </r>
  <r>
    <x v="1"/>
    <n v="1197831"/>
    <x v="21"/>
    <x v="1"/>
    <x v="13"/>
    <s v="Birmingham"/>
    <x v="5"/>
    <n v="0.4"/>
    <n v="4750"/>
    <n v="1900"/>
    <n v="1235.0000000000002"/>
    <n v="0.65000000000000013"/>
  </r>
  <r>
    <x v="1"/>
    <n v="1197831"/>
    <x v="22"/>
    <x v="1"/>
    <x v="13"/>
    <s v="Birmingham"/>
    <x v="0"/>
    <n v="0.20000000000000004"/>
    <n v="6250"/>
    <n v="1250.0000000000002"/>
    <n v="625"/>
    <n v="0.49999999999999994"/>
  </r>
  <r>
    <x v="1"/>
    <n v="1197831"/>
    <x v="22"/>
    <x v="1"/>
    <x v="13"/>
    <s v="Birmingham"/>
    <x v="1"/>
    <n v="0.20000000000000004"/>
    <n v="6250"/>
    <n v="1250.0000000000002"/>
    <n v="625"/>
    <n v="0.49999999999999994"/>
  </r>
  <r>
    <x v="1"/>
    <n v="1197831"/>
    <x v="22"/>
    <x v="1"/>
    <x v="13"/>
    <s v="Birmingham"/>
    <x v="2"/>
    <n v="0.45000000000000007"/>
    <n v="5750"/>
    <n v="2587.5000000000005"/>
    <n v="1293.75"/>
    <n v="0.49999999999999994"/>
  </r>
  <r>
    <x v="1"/>
    <n v="1197831"/>
    <x v="22"/>
    <x v="1"/>
    <x v="13"/>
    <s v="Birmingham"/>
    <x v="3"/>
    <n v="0.45000000000000007"/>
    <n v="4500"/>
    <n v="2025.0000000000002"/>
    <n v="1215.0000000000002"/>
    <n v="0.60000000000000009"/>
  </r>
  <r>
    <x v="1"/>
    <n v="1197831"/>
    <x v="22"/>
    <x v="1"/>
    <x v="13"/>
    <s v="Birmingham"/>
    <x v="4"/>
    <n v="0.49999999999999994"/>
    <n v="4250"/>
    <n v="2124.9999999999995"/>
    <n v="956.24999999999966"/>
    <n v="0.44999999999999996"/>
  </r>
  <r>
    <x v="1"/>
    <n v="1197831"/>
    <x v="22"/>
    <x v="1"/>
    <x v="13"/>
    <s v="Birmingham"/>
    <x v="5"/>
    <n v="0.6"/>
    <n v="6250"/>
    <n v="3750"/>
    <n v="2437.5000000000005"/>
    <n v="0.65000000000000013"/>
  </r>
  <r>
    <x v="1"/>
    <n v="1197831"/>
    <x v="23"/>
    <x v="1"/>
    <x v="13"/>
    <s v="Birmingham"/>
    <x v="0"/>
    <n v="0.6"/>
    <n v="7750"/>
    <n v="4650"/>
    <n v="2324.9999999999995"/>
    <n v="0.49999999999999994"/>
  </r>
  <r>
    <x v="1"/>
    <n v="1197831"/>
    <x v="23"/>
    <x v="1"/>
    <x v="13"/>
    <s v="Birmingham"/>
    <x v="1"/>
    <n v="0.6"/>
    <n v="7750"/>
    <n v="4650"/>
    <n v="2324.9999999999995"/>
    <n v="0.49999999999999994"/>
  </r>
  <r>
    <x v="1"/>
    <n v="1197831"/>
    <x v="23"/>
    <x v="1"/>
    <x v="13"/>
    <s v="Birmingham"/>
    <x v="2"/>
    <n v="0.65"/>
    <n v="7000"/>
    <n v="4550"/>
    <n v="2274.9999999999995"/>
    <n v="0.49999999999999994"/>
  </r>
  <r>
    <x v="1"/>
    <n v="1197831"/>
    <x v="23"/>
    <x v="1"/>
    <x v="13"/>
    <s v="Birmingham"/>
    <x v="3"/>
    <n v="0.65"/>
    <n v="5500"/>
    <n v="3575"/>
    <n v="2145.0000000000005"/>
    <n v="0.60000000000000009"/>
  </r>
  <r>
    <x v="1"/>
    <n v="1197831"/>
    <x v="23"/>
    <x v="1"/>
    <x v="13"/>
    <s v="Birmingham"/>
    <x v="4"/>
    <n v="0.6"/>
    <n v="5000"/>
    <n v="3000"/>
    <n v="1349.9999999999998"/>
    <n v="0.44999999999999996"/>
  </r>
  <r>
    <x v="1"/>
    <n v="1197831"/>
    <x v="23"/>
    <x v="1"/>
    <x v="13"/>
    <s v="Birmingham"/>
    <x v="5"/>
    <n v="0.70000000000000007"/>
    <n v="7500"/>
    <n v="5250.0000000000009"/>
    <n v="3412.5000000000014"/>
    <n v="0.65000000000000013"/>
  </r>
  <r>
    <x v="0"/>
    <n v="1185732"/>
    <x v="124"/>
    <x v="0"/>
    <x v="14"/>
    <s v="Portland"/>
    <x v="0"/>
    <n v="0.4"/>
    <n v="4500"/>
    <n v="1800"/>
    <n v="630"/>
    <n v="0.35"/>
  </r>
  <r>
    <x v="0"/>
    <n v="1185732"/>
    <x v="124"/>
    <x v="0"/>
    <x v="14"/>
    <s v="Portland"/>
    <x v="1"/>
    <n v="0.4"/>
    <n v="2500"/>
    <n v="1000"/>
    <n v="350"/>
    <n v="0.35"/>
  </r>
  <r>
    <x v="0"/>
    <n v="1185732"/>
    <x v="124"/>
    <x v="0"/>
    <x v="14"/>
    <s v="Portland"/>
    <x v="2"/>
    <n v="0.30000000000000004"/>
    <n v="2500"/>
    <n v="750.00000000000011"/>
    <n v="300"/>
    <n v="0.39999999999999997"/>
  </r>
  <r>
    <x v="0"/>
    <n v="1185732"/>
    <x v="124"/>
    <x v="0"/>
    <x v="14"/>
    <s v="Portland"/>
    <x v="3"/>
    <n v="0.35"/>
    <n v="1000"/>
    <n v="350"/>
    <n v="105"/>
    <n v="0.3"/>
  </r>
  <r>
    <x v="0"/>
    <n v="1185732"/>
    <x v="124"/>
    <x v="0"/>
    <x v="14"/>
    <s v="Portland"/>
    <x v="4"/>
    <n v="0.5"/>
    <n v="1500"/>
    <n v="750"/>
    <n v="187.5"/>
    <n v="0.25"/>
  </r>
  <r>
    <x v="0"/>
    <n v="1185732"/>
    <x v="124"/>
    <x v="0"/>
    <x v="14"/>
    <s v="Portland"/>
    <x v="5"/>
    <n v="0.4"/>
    <n v="2500"/>
    <n v="1000"/>
    <n v="400"/>
    <n v="0.4"/>
  </r>
  <r>
    <x v="0"/>
    <n v="1185732"/>
    <x v="125"/>
    <x v="0"/>
    <x v="14"/>
    <s v="Portland"/>
    <x v="0"/>
    <n v="0.4"/>
    <n v="5000"/>
    <n v="2000"/>
    <n v="700"/>
    <n v="0.35"/>
  </r>
  <r>
    <x v="0"/>
    <n v="1185732"/>
    <x v="125"/>
    <x v="0"/>
    <x v="14"/>
    <s v="Portland"/>
    <x v="1"/>
    <n v="0.4"/>
    <n v="1500"/>
    <n v="600"/>
    <n v="210"/>
    <n v="0.35"/>
  </r>
  <r>
    <x v="0"/>
    <n v="1185732"/>
    <x v="125"/>
    <x v="0"/>
    <x v="14"/>
    <s v="Portland"/>
    <x v="2"/>
    <n v="0.30000000000000004"/>
    <n v="2000"/>
    <n v="600.00000000000011"/>
    <n v="240.00000000000003"/>
    <n v="0.39999999999999997"/>
  </r>
  <r>
    <x v="0"/>
    <n v="1185732"/>
    <x v="125"/>
    <x v="0"/>
    <x v="14"/>
    <s v="Portland"/>
    <x v="3"/>
    <n v="0.35"/>
    <n v="750"/>
    <n v="262.5"/>
    <n v="78.75"/>
    <n v="0.3"/>
  </r>
  <r>
    <x v="0"/>
    <n v="1185732"/>
    <x v="125"/>
    <x v="0"/>
    <x v="14"/>
    <s v="Portland"/>
    <x v="4"/>
    <n v="0.5"/>
    <n v="1500"/>
    <n v="750"/>
    <n v="187.5"/>
    <n v="0.25"/>
  </r>
  <r>
    <x v="0"/>
    <n v="1185732"/>
    <x v="125"/>
    <x v="0"/>
    <x v="14"/>
    <s v="Portland"/>
    <x v="5"/>
    <n v="0.4"/>
    <n v="2500"/>
    <n v="1000"/>
    <n v="400"/>
    <n v="0.4"/>
  </r>
  <r>
    <x v="0"/>
    <n v="1185732"/>
    <x v="126"/>
    <x v="0"/>
    <x v="14"/>
    <s v="Portland"/>
    <x v="0"/>
    <n v="0.4"/>
    <n v="4700"/>
    <n v="1880"/>
    <n v="658"/>
    <n v="0.35"/>
  </r>
  <r>
    <x v="0"/>
    <n v="1185732"/>
    <x v="126"/>
    <x v="0"/>
    <x v="14"/>
    <s v="Portland"/>
    <x v="1"/>
    <n v="0.4"/>
    <n v="1750"/>
    <n v="700"/>
    <n v="244.99999999999997"/>
    <n v="0.35"/>
  </r>
  <r>
    <x v="0"/>
    <n v="1185732"/>
    <x v="126"/>
    <x v="0"/>
    <x v="14"/>
    <s v="Portland"/>
    <x v="2"/>
    <n v="0.30000000000000004"/>
    <n v="2000"/>
    <n v="600.00000000000011"/>
    <n v="240.00000000000003"/>
    <n v="0.39999999999999997"/>
  </r>
  <r>
    <x v="0"/>
    <n v="1185732"/>
    <x v="126"/>
    <x v="0"/>
    <x v="14"/>
    <s v="Portland"/>
    <x v="3"/>
    <n v="0.35"/>
    <n v="500"/>
    <n v="175"/>
    <n v="52.5"/>
    <n v="0.3"/>
  </r>
  <r>
    <x v="0"/>
    <n v="1185732"/>
    <x v="126"/>
    <x v="0"/>
    <x v="14"/>
    <s v="Portland"/>
    <x v="4"/>
    <n v="0.5"/>
    <n v="1000"/>
    <n v="500"/>
    <n v="125"/>
    <n v="0.25"/>
  </r>
  <r>
    <x v="0"/>
    <n v="1185732"/>
    <x v="126"/>
    <x v="0"/>
    <x v="14"/>
    <s v="Portland"/>
    <x v="5"/>
    <n v="0.4"/>
    <n v="2000"/>
    <n v="800"/>
    <n v="320"/>
    <n v="0.4"/>
  </r>
  <r>
    <x v="0"/>
    <n v="1185732"/>
    <x v="127"/>
    <x v="0"/>
    <x v="14"/>
    <s v="Portland"/>
    <x v="0"/>
    <n v="0.4"/>
    <n v="4500"/>
    <n v="1800"/>
    <n v="630"/>
    <n v="0.35"/>
  </r>
  <r>
    <x v="0"/>
    <n v="1185732"/>
    <x v="127"/>
    <x v="0"/>
    <x v="14"/>
    <s v="Portland"/>
    <x v="1"/>
    <n v="0.4"/>
    <n v="1500"/>
    <n v="600"/>
    <n v="210"/>
    <n v="0.35"/>
  </r>
  <r>
    <x v="0"/>
    <n v="1185732"/>
    <x v="127"/>
    <x v="0"/>
    <x v="14"/>
    <s v="Portland"/>
    <x v="2"/>
    <n v="0.30000000000000004"/>
    <n v="1500"/>
    <n v="450.00000000000006"/>
    <n v="180"/>
    <n v="0.39999999999999997"/>
  </r>
  <r>
    <x v="0"/>
    <n v="1185732"/>
    <x v="127"/>
    <x v="0"/>
    <x v="14"/>
    <s v="Portland"/>
    <x v="3"/>
    <n v="0.35"/>
    <n v="750"/>
    <n v="262.5"/>
    <n v="78.75"/>
    <n v="0.3"/>
  </r>
  <r>
    <x v="0"/>
    <n v="1185732"/>
    <x v="127"/>
    <x v="0"/>
    <x v="14"/>
    <s v="Portland"/>
    <x v="4"/>
    <n v="0.5"/>
    <n v="750"/>
    <n v="375"/>
    <n v="93.75"/>
    <n v="0.25"/>
  </r>
  <r>
    <x v="0"/>
    <n v="1185732"/>
    <x v="127"/>
    <x v="0"/>
    <x v="14"/>
    <s v="Portland"/>
    <x v="5"/>
    <n v="0.4"/>
    <n v="2250"/>
    <n v="900"/>
    <n v="360"/>
    <n v="0.4"/>
  </r>
  <r>
    <x v="0"/>
    <n v="1185732"/>
    <x v="128"/>
    <x v="0"/>
    <x v="14"/>
    <s v="Portland"/>
    <x v="0"/>
    <n v="0.54999999999999993"/>
    <n v="4950"/>
    <n v="2722.4999999999995"/>
    <n v="952.87499999999977"/>
    <n v="0.35"/>
  </r>
  <r>
    <x v="0"/>
    <n v="1185732"/>
    <x v="128"/>
    <x v="0"/>
    <x v="14"/>
    <s v="Portland"/>
    <x v="1"/>
    <n v="0.5"/>
    <n v="2000"/>
    <n v="1000"/>
    <n v="350"/>
    <n v="0.35"/>
  </r>
  <r>
    <x v="0"/>
    <n v="1185732"/>
    <x v="128"/>
    <x v="0"/>
    <x v="14"/>
    <s v="Portland"/>
    <x v="2"/>
    <n v="0.45"/>
    <n v="1750"/>
    <n v="787.5"/>
    <n v="315"/>
    <n v="0.39999999999999997"/>
  </r>
  <r>
    <x v="0"/>
    <n v="1185732"/>
    <x v="128"/>
    <x v="0"/>
    <x v="14"/>
    <s v="Portland"/>
    <x v="3"/>
    <n v="0.45"/>
    <n v="1250"/>
    <n v="562.5"/>
    <n v="168.75"/>
    <n v="0.3"/>
  </r>
  <r>
    <x v="0"/>
    <n v="1185732"/>
    <x v="128"/>
    <x v="0"/>
    <x v="14"/>
    <s v="Portland"/>
    <x v="4"/>
    <n v="0.54999999999999993"/>
    <n v="1500"/>
    <n v="824.99999999999989"/>
    <n v="206.24999999999997"/>
    <n v="0.25"/>
  </r>
  <r>
    <x v="0"/>
    <n v="1185732"/>
    <x v="128"/>
    <x v="0"/>
    <x v="14"/>
    <s v="Portland"/>
    <x v="5"/>
    <n v="0.6"/>
    <n v="2750"/>
    <n v="1650"/>
    <n v="660"/>
    <n v="0.4"/>
  </r>
  <r>
    <x v="0"/>
    <n v="1185732"/>
    <x v="129"/>
    <x v="0"/>
    <x v="14"/>
    <s v="Portland"/>
    <x v="0"/>
    <n v="0.54999999999999993"/>
    <n v="5250"/>
    <n v="2887.4999999999995"/>
    <n v="1010.6249999999998"/>
    <n v="0.35"/>
  </r>
  <r>
    <x v="0"/>
    <n v="1185732"/>
    <x v="129"/>
    <x v="0"/>
    <x v="14"/>
    <s v="Portland"/>
    <x v="1"/>
    <n v="0.5"/>
    <n v="2750"/>
    <n v="1375"/>
    <n v="481.24999999999994"/>
    <n v="0.35"/>
  </r>
  <r>
    <x v="0"/>
    <n v="1185732"/>
    <x v="129"/>
    <x v="0"/>
    <x v="14"/>
    <s v="Portland"/>
    <x v="2"/>
    <n v="0.45"/>
    <n v="2000"/>
    <n v="900"/>
    <n v="359.99999999999994"/>
    <n v="0.39999999999999997"/>
  </r>
  <r>
    <x v="0"/>
    <n v="1185732"/>
    <x v="129"/>
    <x v="0"/>
    <x v="14"/>
    <s v="Portland"/>
    <x v="3"/>
    <n v="0.45"/>
    <n v="1750"/>
    <n v="787.5"/>
    <n v="236.25"/>
    <n v="0.3"/>
  </r>
  <r>
    <x v="0"/>
    <n v="1185732"/>
    <x v="129"/>
    <x v="0"/>
    <x v="14"/>
    <s v="Portland"/>
    <x v="4"/>
    <n v="0.54999999999999993"/>
    <n v="1750"/>
    <n v="962.49999999999989"/>
    <n v="240.62499999999997"/>
    <n v="0.25"/>
  </r>
  <r>
    <x v="0"/>
    <n v="1185732"/>
    <x v="129"/>
    <x v="0"/>
    <x v="14"/>
    <s v="Portland"/>
    <x v="5"/>
    <n v="0.6"/>
    <n v="3250"/>
    <n v="1950"/>
    <n v="780"/>
    <n v="0.4"/>
  </r>
  <r>
    <x v="0"/>
    <n v="1185732"/>
    <x v="130"/>
    <x v="0"/>
    <x v="14"/>
    <s v="Portland"/>
    <x v="0"/>
    <n v="0.54999999999999993"/>
    <n v="5500"/>
    <n v="3024.9999999999995"/>
    <n v="1058.7499999999998"/>
    <n v="0.35"/>
  </r>
  <r>
    <x v="0"/>
    <n v="1185732"/>
    <x v="130"/>
    <x v="0"/>
    <x v="14"/>
    <s v="Portland"/>
    <x v="1"/>
    <n v="0.5"/>
    <n v="3000"/>
    <n v="1500"/>
    <n v="525"/>
    <n v="0.35"/>
  </r>
  <r>
    <x v="0"/>
    <n v="1185732"/>
    <x v="130"/>
    <x v="0"/>
    <x v="14"/>
    <s v="Portland"/>
    <x v="2"/>
    <n v="0.45"/>
    <n v="2250"/>
    <n v="1012.5"/>
    <n v="404.99999999999994"/>
    <n v="0.39999999999999997"/>
  </r>
  <r>
    <x v="0"/>
    <n v="1185732"/>
    <x v="130"/>
    <x v="0"/>
    <x v="14"/>
    <s v="Portland"/>
    <x v="3"/>
    <n v="0.45"/>
    <n v="1750"/>
    <n v="787.5"/>
    <n v="236.25"/>
    <n v="0.3"/>
  </r>
  <r>
    <x v="0"/>
    <n v="1185732"/>
    <x v="130"/>
    <x v="0"/>
    <x v="14"/>
    <s v="Portland"/>
    <x v="4"/>
    <n v="0.54999999999999993"/>
    <n v="2000"/>
    <n v="1099.9999999999998"/>
    <n v="274.99999999999994"/>
    <n v="0.25"/>
  </r>
  <r>
    <x v="0"/>
    <n v="1185732"/>
    <x v="130"/>
    <x v="0"/>
    <x v="14"/>
    <s v="Portland"/>
    <x v="5"/>
    <n v="0.6"/>
    <n v="3750"/>
    <n v="2250"/>
    <n v="900"/>
    <n v="0.4"/>
  </r>
  <r>
    <x v="0"/>
    <n v="1185732"/>
    <x v="131"/>
    <x v="0"/>
    <x v="14"/>
    <s v="Portland"/>
    <x v="0"/>
    <n v="0.54999999999999993"/>
    <n v="5250"/>
    <n v="2887.4999999999995"/>
    <n v="1010.6249999999998"/>
    <n v="0.35"/>
  </r>
  <r>
    <x v="0"/>
    <n v="1185732"/>
    <x v="131"/>
    <x v="0"/>
    <x v="14"/>
    <s v="Portland"/>
    <x v="1"/>
    <n v="0.5"/>
    <n v="3000"/>
    <n v="1500"/>
    <n v="525"/>
    <n v="0.35"/>
  </r>
  <r>
    <x v="0"/>
    <n v="1185732"/>
    <x v="131"/>
    <x v="0"/>
    <x v="14"/>
    <s v="Portland"/>
    <x v="2"/>
    <n v="0.45"/>
    <n v="2250"/>
    <n v="1012.5"/>
    <n v="404.99999999999994"/>
    <n v="0.39999999999999997"/>
  </r>
  <r>
    <x v="0"/>
    <n v="1185732"/>
    <x v="131"/>
    <x v="0"/>
    <x v="14"/>
    <s v="Portland"/>
    <x v="3"/>
    <n v="0.45"/>
    <n v="1750"/>
    <n v="787.5"/>
    <n v="236.25"/>
    <n v="0.3"/>
  </r>
  <r>
    <x v="0"/>
    <n v="1185732"/>
    <x v="131"/>
    <x v="0"/>
    <x v="14"/>
    <s v="Portland"/>
    <x v="4"/>
    <n v="0.54999999999999993"/>
    <n v="1500"/>
    <n v="824.99999999999989"/>
    <n v="206.24999999999997"/>
    <n v="0.25"/>
  </r>
  <r>
    <x v="0"/>
    <n v="1185732"/>
    <x v="131"/>
    <x v="0"/>
    <x v="14"/>
    <s v="Portland"/>
    <x v="5"/>
    <n v="0.6"/>
    <n v="3250"/>
    <n v="1950"/>
    <n v="780"/>
    <n v="0.4"/>
  </r>
  <r>
    <x v="0"/>
    <n v="1185732"/>
    <x v="132"/>
    <x v="0"/>
    <x v="14"/>
    <s v="Portland"/>
    <x v="0"/>
    <n v="0.54999999999999993"/>
    <n v="4500"/>
    <n v="2474.9999999999995"/>
    <n v="866.24999999999977"/>
    <n v="0.35"/>
  </r>
  <r>
    <x v="0"/>
    <n v="1185732"/>
    <x v="132"/>
    <x v="0"/>
    <x v="14"/>
    <s v="Portland"/>
    <x v="1"/>
    <n v="0.5"/>
    <n v="2500"/>
    <n v="1250"/>
    <n v="437.5"/>
    <n v="0.35"/>
  </r>
  <r>
    <x v="0"/>
    <n v="1185732"/>
    <x v="132"/>
    <x v="0"/>
    <x v="14"/>
    <s v="Portland"/>
    <x v="2"/>
    <n v="0.45"/>
    <n v="1500"/>
    <n v="675"/>
    <n v="270"/>
    <n v="0.39999999999999997"/>
  </r>
  <r>
    <x v="0"/>
    <n v="1185732"/>
    <x v="132"/>
    <x v="0"/>
    <x v="14"/>
    <s v="Portland"/>
    <x v="3"/>
    <n v="0.45"/>
    <n v="1250"/>
    <n v="562.5"/>
    <n v="168.75"/>
    <n v="0.3"/>
  </r>
  <r>
    <x v="0"/>
    <n v="1185732"/>
    <x v="132"/>
    <x v="0"/>
    <x v="14"/>
    <s v="Portland"/>
    <x v="4"/>
    <n v="0.54999999999999993"/>
    <n v="1250"/>
    <n v="687.49999999999989"/>
    <n v="171.87499999999997"/>
    <n v="0.25"/>
  </r>
  <r>
    <x v="0"/>
    <n v="1185732"/>
    <x v="132"/>
    <x v="0"/>
    <x v="14"/>
    <s v="Portland"/>
    <x v="5"/>
    <n v="0.6"/>
    <n v="2250"/>
    <n v="1350"/>
    <n v="540"/>
    <n v="0.4"/>
  </r>
  <r>
    <x v="0"/>
    <n v="1185732"/>
    <x v="133"/>
    <x v="0"/>
    <x v="14"/>
    <s v="Portland"/>
    <x v="0"/>
    <n v="0.6"/>
    <n v="4000"/>
    <n v="2400"/>
    <n v="840"/>
    <n v="0.35"/>
  </r>
  <r>
    <x v="0"/>
    <n v="1185732"/>
    <x v="133"/>
    <x v="0"/>
    <x v="14"/>
    <s v="Portland"/>
    <x v="1"/>
    <n v="0.55000000000000004"/>
    <n v="2250"/>
    <n v="1237.5"/>
    <n v="433.125"/>
    <n v="0.35"/>
  </r>
  <r>
    <x v="0"/>
    <n v="1185732"/>
    <x v="133"/>
    <x v="0"/>
    <x v="14"/>
    <s v="Portland"/>
    <x v="2"/>
    <n v="0.55000000000000004"/>
    <n v="1250"/>
    <n v="687.5"/>
    <n v="275"/>
    <n v="0.39999999999999997"/>
  </r>
  <r>
    <x v="0"/>
    <n v="1185732"/>
    <x v="133"/>
    <x v="0"/>
    <x v="14"/>
    <s v="Portland"/>
    <x v="3"/>
    <n v="0.55000000000000004"/>
    <n v="1000"/>
    <n v="550"/>
    <n v="165"/>
    <n v="0.3"/>
  </r>
  <r>
    <x v="0"/>
    <n v="1185732"/>
    <x v="133"/>
    <x v="0"/>
    <x v="14"/>
    <s v="Portland"/>
    <x v="4"/>
    <n v="0.65"/>
    <n v="1000"/>
    <n v="650"/>
    <n v="162.5"/>
    <n v="0.25"/>
  </r>
  <r>
    <x v="0"/>
    <n v="1185732"/>
    <x v="133"/>
    <x v="0"/>
    <x v="14"/>
    <s v="Portland"/>
    <x v="5"/>
    <n v="0.7"/>
    <n v="2250"/>
    <n v="1575"/>
    <n v="630"/>
    <n v="0.4"/>
  </r>
  <r>
    <x v="0"/>
    <n v="1185732"/>
    <x v="134"/>
    <x v="0"/>
    <x v="14"/>
    <s v="Portland"/>
    <x v="0"/>
    <n v="0.65"/>
    <n v="3750"/>
    <n v="2437.5"/>
    <n v="853.125"/>
    <n v="0.35"/>
  </r>
  <r>
    <x v="0"/>
    <n v="1185732"/>
    <x v="134"/>
    <x v="0"/>
    <x v="14"/>
    <s v="Portland"/>
    <x v="1"/>
    <n v="0.55000000000000004"/>
    <n v="2000"/>
    <n v="1100"/>
    <n v="385"/>
    <n v="0.35"/>
  </r>
  <r>
    <x v="0"/>
    <n v="1185732"/>
    <x v="134"/>
    <x v="0"/>
    <x v="14"/>
    <s v="Portland"/>
    <x v="2"/>
    <n v="0.55000000000000004"/>
    <n v="1950"/>
    <n v="1072.5"/>
    <n v="428.99999999999994"/>
    <n v="0.39999999999999997"/>
  </r>
  <r>
    <x v="0"/>
    <n v="1185732"/>
    <x v="134"/>
    <x v="0"/>
    <x v="14"/>
    <s v="Portland"/>
    <x v="3"/>
    <n v="0.55000000000000004"/>
    <n v="1750"/>
    <n v="962.50000000000011"/>
    <n v="288.75"/>
    <n v="0.3"/>
  </r>
  <r>
    <x v="0"/>
    <n v="1185732"/>
    <x v="134"/>
    <x v="0"/>
    <x v="14"/>
    <s v="Portland"/>
    <x v="4"/>
    <n v="0.65"/>
    <n v="1500"/>
    <n v="975"/>
    <n v="243.75"/>
    <n v="0.25"/>
  </r>
  <r>
    <x v="0"/>
    <n v="1185732"/>
    <x v="134"/>
    <x v="0"/>
    <x v="14"/>
    <s v="Portland"/>
    <x v="5"/>
    <n v="0.7"/>
    <n v="2500"/>
    <n v="1750"/>
    <n v="700"/>
    <n v="0.4"/>
  </r>
  <r>
    <x v="0"/>
    <n v="1185732"/>
    <x v="135"/>
    <x v="0"/>
    <x v="14"/>
    <s v="Portland"/>
    <x v="0"/>
    <n v="0.65"/>
    <n v="4750"/>
    <n v="3087.5"/>
    <n v="1080.625"/>
    <n v="0.35"/>
  </r>
  <r>
    <x v="0"/>
    <n v="1185732"/>
    <x v="135"/>
    <x v="0"/>
    <x v="14"/>
    <s v="Portland"/>
    <x v="1"/>
    <n v="0.55000000000000004"/>
    <n v="2750"/>
    <n v="1512.5000000000002"/>
    <n v="529.375"/>
    <n v="0.35"/>
  </r>
  <r>
    <x v="0"/>
    <n v="1185732"/>
    <x v="135"/>
    <x v="0"/>
    <x v="14"/>
    <s v="Portland"/>
    <x v="2"/>
    <n v="0.55000000000000004"/>
    <n v="2500"/>
    <n v="1375"/>
    <n v="550"/>
    <n v="0.39999999999999997"/>
  </r>
  <r>
    <x v="0"/>
    <n v="1185732"/>
    <x v="135"/>
    <x v="0"/>
    <x v="14"/>
    <s v="Portland"/>
    <x v="3"/>
    <n v="0.55000000000000004"/>
    <n v="2000"/>
    <n v="1100"/>
    <n v="330"/>
    <n v="0.3"/>
  </r>
  <r>
    <x v="0"/>
    <n v="1185732"/>
    <x v="135"/>
    <x v="0"/>
    <x v="14"/>
    <s v="Portland"/>
    <x v="4"/>
    <n v="0.65"/>
    <n v="2000"/>
    <n v="1300"/>
    <n v="325"/>
    <n v="0.25"/>
  </r>
  <r>
    <x v="0"/>
    <n v="1185732"/>
    <x v="135"/>
    <x v="0"/>
    <x v="14"/>
    <s v="Portland"/>
    <x v="5"/>
    <n v="0.7"/>
    <n v="3000"/>
    <n v="2100"/>
    <n v="840"/>
    <n v="0.4"/>
  </r>
  <r>
    <x v="2"/>
    <n v="1128299"/>
    <x v="136"/>
    <x v="2"/>
    <x v="15"/>
    <s v="Anchorage"/>
    <x v="0"/>
    <n v="0.35000000000000003"/>
    <n v="3750"/>
    <n v="1312.5000000000002"/>
    <n v="328.12500000000006"/>
    <n v="0.25"/>
  </r>
  <r>
    <x v="2"/>
    <n v="1128299"/>
    <x v="136"/>
    <x v="2"/>
    <x v="15"/>
    <s v="Anchorage"/>
    <x v="1"/>
    <n v="0.45"/>
    <n v="3750"/>
    <n v="1687.5"/>
    <n v="337.5"/>
    <n v="0.2"/>
  </r>
  <r>
    <x v="2"/>
    <n v="1128299"/>
    <x v="136"/>
    <x v="2"/>
    <x v="15"/>
    <s v="Anchorage"/>
    <x v="2"/>
    <n v="0.45"/>
    <n v="3750"/>
    <n v="1687.5"/>
    <n v="421.875"/>
    <n v="0.25"/>
  </r>
  <r>
    <x v="2"/>
    <n v="1128299"/>
    <x v="136"/>
    <x v="2"/>
    <x v="15"/>
    <s v="Anchorage"/>
    <x v="3"/>
    <n v="0.45"/>
    <n v="2250"/>
    <n v="1012.5"/>
    <n v="253.125"/>
    <n v="0.25"/>
  </r>
  <r>
    <x v="2"/>
    <n v="1128299"/>
    <x v="136"/>
    <x v="2"/>
    <x v="15"/>
    <s v="Anchorage"/>
    <x v="4"/>
    <n v="0.5"/>
    <n v="1750"/>
    <n v="875"/>
    <n v="131.25"/>
    <n v="0.15"/>
  </r>
  <r>
    <x v="2"/>
    <n v="1128299"/>
    <x v="136"/>
    <x v="2"/>
    <x v="15"/>
    <s v="Anchorage"/>
    <x v="5"/>
    <n v="0.45"/>
    <n v="4250"/>
    <n v="1912.5"/>
    <n v="765"/>
    <n v="0.4"/>
  </r>
  <r>
    <x v="2"/>
    <n v="1128299"/>
    <x v="79"/>
    <x v="2"/>
    <x v="15"/>
    <s v="Anchorage"/>
    <x v="0"/>
    <n v="0.35000000000000003"/>
    <n v="4750"/>
    <n v="1662.5000000000002"/>
    <n v="415.62500000000006"/>
    <n v="0.25"/>
  </r>
  <r>
    <x v="2"/>
    <n v="1128299"/>
    <x v="79"/>
    <x v="2"/>
    <x v="15"/>
    <s v="Anchorage"/>
    <x v="1"/>
    <n v="0.45"/>
    <n v="3750"/>
    <n v="1687.5"/>
    <n v="337.5"/>
    <n v="0.2"/>
  </r>
  <r>
    <x v="2"/>
    <n v="1128299"/>
    <x v="79"/>
    <x v="2"/>
    <x v="15"/>
    <s v="Anchorage"/>
    <x v="2"/>
    <n v="0.45"/>
    <n v="3750"/>
    <n v="1687.5"/>
    <n v="421.875"/>
    <n v="0.25"/>
  </r>
  <r>
    <x v="2"/>
    <n v="1128299"/>
    <x v="79"/>
    <x v="2"/>
    <x v="15"/>
    <s v="Anchorage"/>
    <x v="3"/>
    <n v="0.45"/>
    <n v="2250"/>
    <n v="1012.5"/>
    <n v="253.125"/>
    <n v="0.25"/>
  </r>
  <r>
    <x v="2"/>
    <n v="1128299"/>
    <x v="79"/>
    <x v="2"/>
    <x v="15"/>
    <s v="Anchorage"/>
    <x v="4"/>
    <n v="0.5"/>
    <n v="1500"/>
    <n v="750"/>
    <n v="112.5"/>
    <n v="0.15"/>
  </r>
  <r>
    <x v="2"/>
    <n v="1128299"/>
    <x v="79"/>
    <x v="2"/>
    <x v="15"/>
    <s v="Anchorage"/>
    <x v="5"/>
    <n v="0.45"/>
    <n v="3500"/>
    <n v="1575"/>
    <n v="630"/>
    <n v="0.4"/>
  </r>
  <r>
    <x v="2"/>
    <n v="1128299"/>
    <x v="137"/>
    <x v="2"/>
    <x v="15"/>
    <s v="Anchorage"/>
    <x v="0"/>
    <n v="0.45"/>
    <n v="5000"/>
    <n v="2250"/>
    <n v="562.5"/>
    <n v="0.25"/>
  </r>
  <r>
    <x v="2"/>
    <n v="1128299"/>
    <x v="137"/>
    <x v="2"/>
    <x v="15"/>
    <s v="Anchorage"/>
    <x v="1"/>
    <n v="0.54999999999999993"/>
    <n v="3500"/>
    <n v="1924.9999999999998"/>
    <n v="385"/>
    <n v="0.2"/>
  </r>
  <r>
    <x v="2"/>
    <n v="1128299"/>
    <x v="137"/>
    <x v="2"/>
    <x v="15"/>
    <s v="Anchorage"/>
    <x v="2"/>
    <n v="0.59999999999999987"/>
    <n v="3750"/>
    <n v="2249.9999999999995"/>
    <n v="562.49999999999989"/>
    <n v="0.25"/>
  </r>
  <r>
    <x v="2"/>
    <n v="1128299"/>
    <x v="137"/>
    <x v="2"/>
    <x v="15"/>
    <s v="Anchorage"/>
    <x v="3"/>
    <n v="0.54999999999999993"/>
    <n v="2750"/>
    <n v="1512.4999999999998"/>
    <n v="378.12499999999994"/>
    <n v="0.25"/>
  </r>
  <r>
    <x v="2"/>
    <n v="1128299"/>
    <x v="137"/>
    <x v="2"/>
    <x v="15"/>
    <s v="Anchorage"/>
    <x v="4"/>
    <n v="0.6"/>
    <n v="1250"/>
    <n v="750"/>
    <n v="112.5"/>
    <n v="0.15"/>
  </r>
  <r>
    <x v="2"/>
    <n v="1128299"/>
    <x v="137"/>
    <x v="2"/>
    <x v="15"/>
    <s v="Anchorage"/>
    <x v="5"/>
    <n v="0.54999999999999993"/>
    <n v="3250"/>
    <n v="1787.4999999999998"/>
    <n v="715"/>
    <n v="0.4"/>
  </r>
  <r>
    <x v="2"/>
    <n v="1128299"/>
    <x v="138"/>
    <x v="2"/>
    <x v="15"/>
    <s v="Anchorage"/>
    <x v="0"/>
    <n v="0.6"/>
    <n v="5000"/>
    <n v="3000"/>
    <n v="750"/>
    <n v="0.25"/>
  </r>
  <r>
    <x v="2"/>
    <n v="1128299"/>
    <x v="138"/>
    <x v="2"/>
    <x v="15"/>
    <s v="Anchorage"/>
    <x v="1"/>
    <n v="0.65"/>
    <n v="3000"/>
    <n v="1950"/>
    <n v="390"/>
    <n v="0.2"/>
  </r>
  <r>
    <x v="2"/>
    <n v="1128299"/>
    <x v="138"/>
    <x v="2"/>
    <x v="15"/>
    <s v="Anchorage"/>
    <x v="2"/>
    <n v="0.65"/>
    <n v="3500"/>
    <n v="2275"/>
    <n v="568.75"/>
    <n v="0.25"/>
  </r>
  <r>
    <x v="2"/>
    <n v="1128299"/>
    <x v="138"/>
    <x v="2"/>
    <x v="15"/>
    <s v="Anchorage"/>
    <x v="3"/>
    <n v="0.5"/>
    <n v="2500"/>
    <n v="1250"/>
    <n v="312.5"/>
    <n v="0.25"/>
  </r>
  <r>
    <x v="2"/>
    <n v="1128299"/>
    <x v="138"/>
    <x v="2"/>
    <x v="15"/>
    <s v="Anchorage"/>
    <x v="4"/>
    <n v="0.55000000000000004"/>
    <n v="1500"/>
    <n v="825.00000000000011"/>
    <n v="123.75000000000001"/>
    <n v="0.15"/>
  </r>
  <r>
    <x v="2"/>
    <n v="1128299"/>
    <x v="138"/>
    <x v="2"/>
    <x v="15"/>
    <s v="Anchorage"/>
    <x v="5"/>
    <n v="0.70000000000000007"/>
    <n v="3250"/>
    <n v="2275"/>
    <n v="910"/>
    <n v="0.4"/>
  </r>
  <r>
    <x v="2"/>
    <n v="1128299"/>
    <x v="139"/>
    <x v="2"/>
    <x v="15"/>
    <s v="Anchorage"/>
    <x v="0"/>
    <n v="0.54999999999999993"/>
    <n v="5250"/>
    <n v="2887.4999999999995"/>
    <n v="721.87499999999989"/>
    <n v="0.25"/>
  </r>
  <r>
    <x v="2"/>
    <n v="1128299"/>
    <x v="139"/>
    <x v="2"/>
    <x v="15"/>
    <s v="Anchorage"/>
    <x v="1"/>
    <n v="0.6"/>
    <n v="3750"/>
    <n v="2250"/>
    <n v="450"/>
    <n v="0.2"/>
  </r>
  <r>
    <x v="2"/>
    <n v="1128299"/>
    <x v="139"/>
    <x v="2"/>
    <x v="15"/>
    <s v="Anchorage"/>
    <x v="2"/>
    <n v="0.6"/>
    <n v="3750"/>
    <n v="2250"/>
    <n v="562.5"/>
    <n v="0.25"/>
  </r>
  <r>
    <x v="2"/>
    <n v="1128299"/>
    <x v="139"/>
    <x v="2"/>
    <x v="15"/>
    <s v="Anchorage"/>
    <x v="3"/>
    <n v="0.54999999999999993"/>
    <n v="2750"/>
    <n v="1512.4999999999998"/>
    <n v="378.12499999999994"/>
    <n v="0.25"/>
  </r>
  <r>
    <x v="2"/>
    <n v="1128299"/>
    <x v="139"/>
    <x v="2"/>
    <x v="15"/>
    <s v="Anchorage"/>
    <x v="4"/>
    <n v="0.6"/>
    <n v="1750"/>
    <n v="1050"/>
    <n v="157.5"/>
    <n v="0.15"/>
  </r>
  <r>
    <x v="2"/>
    <n v="1128299"/>
    <x v="139"/>
    <x v="2"/>
    <x v="15"/>
    <s v="Anchorage"/>
    <x v="5"/>
    <n v="0.75"/>
    <n v="4750"/>
    <n v="3562.5"/>
    <n v="1425"/>
    <n v="0.4"/>
  </r>
  <r>
    <x v="2"/>
    <n v="1128299"/>
    <x v="83"/>
    <x v="2"/>
    <x v="15"/>
    <s v="Anchorage"/>
    <x v="0"/>
    <n v="0.7"/>
    <n v="7250"/>
    <n v="5075"/>
    <n v="1268.75"/>
    <n v="0.25"/>
  </r>
  <r>
    <x v="2"/>
    <n v="1128299"/>
    <x v="83"/>
    <x v="2"/>
    <x v="15"/>
    <s v="Anchorage"/>
    <x v="1"/>
    <n v="0.75"/>
    <n v="6000"/>
    <n v="4500"/>
    <n v="900"/>
    <n v="0.2"/>
  </r>
  <r>
    <x v="2"/>
    <n v="1128299"/>
    <x v="83"/>
    <x v="2"/>
    <x v="15"/>
    <s v="Anchorage"/>
    <x v="2"/>
    <n v="0.75"/>
    <n v="6000"/>
    <n v="4500"/>
    <n v="1125"/>
    <n v="0.25"/>
  </r>
  <r>
    <x v="2"/>
    <n v="1128299"/>
    <x v="83"/>
    <x v="2"/>
    <x v="15"/>
    <s v="Anchorage"/>
    <x v="3"/>
    <n v="0.75"/>
    <n v="4750"/>
    <n v="3562.5"/>
    <n v="890.625"/>
    <n v="0.25"/>
  </r>
  <r>
    <x v="2"/>
    <n v="1128299"/>
    <x v="83"/>
    <x v="2"/>
    <x v="15"/>
    <s v="Anchorage"/>
    <x v="4"/>
    <n v="0.85000000000000009"/>
    <n v="3500"/>
    <n v="2975.0000000000005"/>
    <n v="446.25000000000006"/>
    <n v="0.15"/>
  </r>
  <r>
    <x v="2"/>
    <n v="1128299"/>
    <x v="83"/>
    <x v="2"/>
    <x v="15"/>
    <s v="Anchorage"/>
    <x v="5"/>
    <n v="1"/>
    <n v="6500"/>
    <n v="6500"/>
    <n v="2600"/>
    <n v="0.4"/>
  </r>
  <r>
    <x v="2"/>
    <n v="1128299"/>
    <x v="140"/>
    <x v="2"/>
    <x v="15"/>
    <s v="Anchorage"/>
    <x v="0"/>
    <n v="0.8"/>
    <n v="8000"/>
    <n v="6400"/>
    <n v="1600"/>
    <n v="0.25"/>
  </r>
  <r>
    <x v="2"/>
    <n v="1128299"/>
    <x v="140"/>
    <x v="2"/>
    <x v="15"/>
    <s v="Anchorage"/>
    <x v="1"/>
    <n v="0.85000000000000009"/>
    <n v="6500"/>
    <n v="5525.0000000000009"/>
    <n v="1105.0000000000002"/>
    <n v="0.2"/>
  </r>
  <r>
    <x v="2"/>
    <n v="1128299"/>
    <x v="140"/>
    <x v="2"/>
    <x v="15"/>
    <s v="Anchorage"/>
    <x v="2"/>
    <n v="0.85000000000000009"/>
    <n v="6000"/>
    <n v="5100.0000000000009"/>
    <n v="1275.0000000000002"/>
    <n v="0.25"/>
  </r>
  <r>
    <x v="2"/>
    <n v="1128299"/>
    <x v="140"/>
    <x v="2"/>
    <x v="15"/>
    <s v="Anchorage"/>
    <x v="3"/>
    <n v="0.8"/>
    <n v="5000"/>
    <n v="4000"/>
    <n v="1000"/>
    <n v="0.25"/>
  </r>
  <r>
    <x v="2"/>
    <n v="1128299"/>
    <x v="140"/>
    <x v="2"/>
    <x v="15"/>
    <s v="Anchorage"/>
    <x v="4"/>
    <n v="0.85000000000000009"/>
    <n v="5500"/>
    <n v="4675.0000000000009"/>
    <n v="701.25000000000011"/>
    <n v="0.15"/>
  </r>
  <r>
    <x v="2"/>
    <n v="1128299"/>
    <x v="140"/>
    <x v="2"/>
    <x v="15"/>
    <s v="Anchorage"/>
    <x v="5"/>
    <n v="1"/>
    <n v="5500"/>
    <n v="5500"/>
    <n v="2200"/>
    <n v="0.4"/>
  </r>
  <r>
    <x v="2"/>
    <n v="1128299"/>
    <x v="141"/>
    <x v="2"/>
    <x v="15"/>
    <s v="Anchorage"/>
    <x v="0"/>
    <n v="0.85000000000000009"/>
    <n v="7500"/>
    <n v="6375.0000000000009"/>
    <n v="1593.7500000000002"/>
    <n v="0.25"/>
  </r>
  <r>
    <x v="2"/>
    <n v="1128299"/>
    <x v="141"/>
    <x v="2"/>
    <x v="15"/>
    <s v="Anchorage"/>
    <x v="1"/>
    <n v="0.75000000000000011"/>
    <n v="7250"/>
    <n v="5437.5000000000009"/>
    <n v="1087.5000000000002"/>
    <n v="0.2"/>
  </r>
  <r>
    <x v="2"/>
    <n v="1128299"/>
    <x v="141"/>
    <x v="2"/>
    <x v="15"/>
    <s v="Anchorage"/>
    <x v="2"/>
    <n v="0.70000000000000007"/>
    <n v="6000"/>
    <n v="4200"/>
    <n v="1050"/>
    <n v="0.25"/>
  </r>
  <r>
    <x v="2"/>
    <n v="1128299"/>
    <x v="141"/>
    <x v="2"/>
    <x v="15"/>
    <s v="Anchorage"/>
    <x v="3"/>
    <n v="0.70000000000000007"/>
    <n v="5250"/>
    <n v="3675.0000000000005"/>
    <n v="918.75000000000011"/>
    <n v="0.25"/>
  </r>
  <r>
    <x v="2"/>
    <n v="1128299"/>
    <x v="141"/>
    <x v="2"/>
    <x v="15"/>
    <s v="Anchorage"/>
    <x v="4"/>
    <n v="0.7"/>
    <n v="5250"/>
    <n v="3674.9999999999995"/>
    <n v="551.24999999999989"/>
    <n v="0.15"/>
  </r>
  <r>
    <x v="2"/>
    <n v="1128299"/>
    <x v="141"/>
    <x v="2"/>
    <x v="15"/>
    <s v="Anchorage"/>
    <x v="5"/>
    <n v="0.75"/>
    <n v="3500"/>
    <n v="2625"/>
    <n v="1050"/>
    <n v="0.4"/>
  </r>
  <r>
    <x v="2"/>
    <n v="1128299"/>
    <x v="142"/>
    <x v="2"/>
    <x v="15"/>
    <s v="Anchorage"/>
    <x v="0"/>
    <n v="0.65000000000000013"/>
    <n v="5500"/>
    <n v="3575.0000000000009"/>
    <n v="893.75000000000023"/>
    <n v="0.25"/>
  </r>
  <r>
    <x v="2"/>
    <n v="1128299"/>
    <x v="142"/>
    <x v="2"/>
    <x v="15"/>
    <s v="Anchorage"/>
    <x v="1"/>
    <n v="0.70000000000000018"/>
    <n v="5500"/>
    <n v="3850.0000000000009"/>
    <n v="770.00000000000023"/>
    <n v="0.2"/>
  </r>
  <r>
    <x v="2"/>
    <n v="1128299"/>
    <x v="142"/>
    <x v="2"/>
    <x v="15"/>
    <s v="Anchorage"/>
    <x v="2"/>
    <n v="0.65000000000000013"/>
    <n v="3750"/>
    <n v="2437.5000000000005"/>
    <n v="609.37500000000011"/>
    <n v="0.25"/>
  </r>
  <r>
    <x v="2"/>
    <n v="1128299"/>
    <x v="142"/>
    <x v="2"/>
    <x v="15"/>
    <s v="Anchorage"/>
    <x v="3"/>
    <n v="0.65000000000000013"/>
    <n v="3250"/>
    <n v="2112.5000000000005"/>
    <n v="528.12500000000011"/>
    <n v="0.25"/>
  </r>
  <r>
    <x v="2"/>
    <n v="1128299"/>
    <x v="142"/>
    <x v="2"/>
    <x v="15"/>
    <s v="Anchorage"/>
    <x v="4"/>
    <n v="0.75000000000000011"/>
    <n v="3500"/>
    <n v="2625.0000000000005"/>
    <n v="393.75000000000006"/>
    <n v="0.15"/>
  </r>
  <r>
    <x v="2"/>
    <n v="1128299"/>
    <x v="142"/>
    <x v="2"/>
    <x v="15"/>
    <s v="Anchorage"/>
    <x v="5"/>
    <n v="0.6"/>
    <n v="3750"/>
    <n v="2250"/>
    <n v="900"/>
    <n v="0.4"/>
  </r>
  <r>
    <x v="2"/>
    <n v="1128299"/>
    <x v="87"/>
    <x v="2"/>
    <x v="15"/>
    <s v="Anchorage"/>
    <x v="0"/>
    <n v="0.55000000000000004"/>
    <n v="4750"/>
    <n v="2612.5"/>
    <n v="653.125"/>
    <n v="0.25"/>
  </r>
  <r>
    <x v="2"/>
    <n v="1128299"/>
    <x v="87"/>
    <x v="2"/>
    <x v="15"/>
    <s v="Anchorage"/>
    <x v="1"/>
    <n v="0.65000000000000013"/>
    <n v="4750"/>
    <n v="3087.5000000000005"/>
    <n v="617.50000000000011"/>
    <n v="0.2"/>
  </r>
  <r>
    <x v="2"/>
    <n v="1128299"/>
    <x v="87"/>
    <x v="2"/>
    <x v="15"/>
    <s v="Anchorage"/>
    <x v="2"/>
    <n v="0.60000000000000009"/>
    <n v="3000"/>
    <n v="1800.0000000000002"/>
    <n v="450.00000000000006"/>
    <n v="0.25"/>
  </r>
  <r>
    <x v="2"/>
    <n v="1128299"/>
    <x v="87"/>
    <x v="2"/>
    <x v="15"/>
    <s v="Anchorage"/>
    <x v="3"/>
    <n v="0.55000000000000004"/>
    <n v="2750"/>
    <n v="1512.5000000000002"/>
    <n v="378.12500000000006"/>
    <n v="0.25"/>
  </r>
  <r>
    <x v="2"/>
    <n v="1128299"/>
    <x v="87"/>
    <x v="2"/>
    <x v="15"/>
    <s v="Anchorage"/>
    <x v="4"/>
    <n v="0.65"/>
    <n v="2500"/>
    <n v="1625"/>
    <n v="243.75"/>
    <n v="0.15"/>
  </r>
  <r>
    <x v="2"/>
    <n v="1128299"/>
    <x v="87"/>
    <x v="2"/>
    <x v="15"/>
    <s v="Anchorage"/>
    <x v="5"/>
    <n v="0.70000000000000007"/>
    <n v="3000"/>
    <n v="2100"/>
    <n v="840"/>
    <n v="0.4"/>
  </r>
  <r>
    <x v="2"/>
    <n v="1128299"/>
    <x v="143"/>
    <x v="2"/>
    <x v="15"/>
    <s v="Anchorage"/>
    <x v="0"/>
    <n v="0.55000000000000004"/>
    <n v="5250"/>
    <n v="2887.5000000000005"/>
    <n v="721.87500000000011"/>
    <n v="0.25"/>
  </r>
  <r>
    <x v="2"/>
    <n v="1128299"/>
    <x v="143"/>
    <x v="2"/>
    <x v="15"/>
    <s v="Anchorage"/>
    <x v="1"/>
    <n v="0.60000000000000009"/>
    <n v="6000"/>
    <n v="3600.0000000000005"/>
    <n v="720.00000000000011"/>
    <n v="0.2"/>
  </r>
  <r>
    <x v="2"/>
    <n v="1128299"/>
    <x v="143"/>
    <x v="2"/>
    <x v="15"/>
    <s v="Anchorage"/>
    <x v="2"/>
    <n v="0.55000000000000004"/>
    <n v="4250"/>
    <n v="2337.5"/>
    <n v="584.375"/>
    <n v="0.25"/>
  </r>
  <r>
    <x v="2"/>
    <n v="1128299"/>
    <x v="143"/>
    <x v="2"/>
    <x v="15"/>
    <s v="Anchorage"/>
    <x v="3"/>
    <n v="0.65000000000000013"/>
    <n v="4000"/>
    <n v="2600.0000000000005"/>
    <n v="650.00000000000011"/>
    <n v="0.25"/>
  </r>
  <r>
    <x v="2"/>
    <n v="1128299"/>
    <x v="143"/>
    <x v="2"/>
    <x v="15"/>
    <s v="Anchorage"/>
    <x v="4"/>
    <n v="0.85000000000000009"/>
    <n v="3750"/>
    <n v="3187.5000000000005"/>
    <n v="478.12500000000006"/>
    <n v="0.15"/>
  </r>
  <r>
    <x v="2"/>
    <n v="1128299"/>
    <x v="143"/>
    <x v="2"/>
    <x v="15"/>
    <s v="Anchorage"/>
    <x v="5"/>
    <n v="0.90000000000000013"/>
    <n v="5000"/>
    <n v="4500.0000000000009"/>
    <n v="1800.0000000000005"/>
    <n v="0.4"/>
  </r>
  <r>
    <x v="2"/>
    <n v="1128299"/>
    <x v="144"/>
    <x v="2"/>
    <x v="15"/>
    <s v="Anchorage"/>
    <x v="0"/>
    <n v="0.75000000000000011"/>
    <n v="7000"/>
    <n v="5250.0000000000009"/>
    <n v="1312.5000000000002"/>
    <n v="0.25"/>
  </r>
  <r>
    <x v="2"/>
    <n v="1128299"/>
    <x v="144"/>
    <x v="2"/>
    <x v="15"/>
    <s v="Anchorage"/>
    <x v="1"/>
    <n v="0.8500000000000002"/>
    <n v="7000"/>
    <n v="5950.0000000000018"/>
    <n v="1190.0000000000005"/>
    <n v="0.2"/>
  </r>
  <r>
    <x v="2"/>
    <n v="1128299"/>
    <x v="144"/>
    <x v="2"/>
    <x v="15"/>
    <s v="Anchorage"/>
    <x v="2"/>
    <n v="0.80000000000000016"/>
    <n v="5000"/>
    <n v="4000.0000000000009"/>
    <n v="1000.0000000000002"/>
    <n v="0.25"/>
  </r>
  <r>
    <x v="2"/>
    <n v="1128299"/>
    <x v="144"/>
    <x v="2"/>
    <x v="15"/>
    <s v="Anchorage"/>
    <x v="3"/>
    <n v="0.80000000000000016"/>
    <n v="5000"/>
    <n v="4000.0000000000009"/>
    <n v="1000.0000000000002"/>
    <n v="0.25"/>
  </r>
  <r>
    <x v="2"/>
    <n v="1128299"/>
    <x v="144"/>
    <x v="2"/>
    <x v="15"/>
    <s v="Anchorage"/>
    <x v="4"/>
    <n v="0.90000000000000013"/>
    <n v="4250"/>
    <n v="3825.0000000000005"/>
    <n v="573.75"/>
    <n v="0.15"/>
  </r>
  <r>
    <x v="2"/>
    <n v="1128299"/>
    <x v="144"/>
    <x v="2"/>
    <x v="15"/>
    <s v="Anchorage"/>
    <x v="5"/>
    <n v="0.95000000000000018"/>
    <n v="5250"/>
    <n v="4987.5000000000009"/>
    <n v="1995.0000000000005"/>
    <n v="0.4"/>
  </r>
  <r>
    <x v="2"/>
    <n v="1128299"/>
    <x v="102"/>
    <x v="2"/>
    <x v="16"/>
    <s v="Honolulu"/>
    <x v="0"/>
    <n v="0.4"/>
    <n v="4250"/>
    <n v="1700"/>
    <n v="510"/>
    <n v="0.3"/>
  </r>
  <r>
    <x v="2"/>
    <n v="1128299"/>
    <x v="102"/>
    <x v="2"/>
    <x v="16"/>
    <s v="Honolulu"/>
    <x v="1"/>
    <n v="0.5"/>
    <n v="4250"/>
    <n v="2125"/>
    <n v="531.25"/>
    <n v="0.25"/>
  </r>
  <r>
    <x v="2"/>
    <n v="1128299"/>
    <x v="102"/>
    <x v="2"/>
    <x v="16"/>
    <s v="Honolulu"/>
    <x v="2"/>
    <n v="0.5"/>
    <n v="4250"/>
    <n v="2125"/>
    <n v="637.5"/>
    <n v="0.3"/>
  </r>
  <r>
    <x v="2"/>
    <n v="1128299"/>
    <x v="102"/>
    <x v="2"/>
    <x v="16"/>
    <s v="Honolulu"/>
    <x v="3"/>
    <n v="0.5"/>
    <n v="2750"/>
    <n v="1375"/>
    <n v="412.5"/>
    <n v="0.3"/>
  </r>
  <r>
    <x v="2"/>
    <n v="1128299"/>
    <x v="102"/>
    <x v="2"/>
    <x v="16"/>
    <s v="Honolulu"/>
    <x v="4"/>
    <n v="0.55000000000000004"/>
    <n v="2250"/>
    <n v="1237.5"/>
    <n v="247.5"/>
    <n v="0.2"/>
  </r>
  <r>
    <x v="2"/>
    <n v="1128299"/>
    <x v="102"/>
    <x v="2"/>
    <x v="16"/>
    <s v="Honolulu"/>
    <x v="5"/>
    <n v="0.5"/>
    <n v="4750"/>
    <n v="2375"/>
    <n v="1068.75"/>
    <n v="0.45"/>
  </r>
  <r>
    <x v="2"/>
    <n v="1128299"/>
    <x v="103"/>
    <x v="2"/>
    <x v="16"/>
    <s v="Honolulu"/>
    <x v="0"/>
    <n v="0.4"/>
    <n v="5250"/>
    <n v="2100"/>
    <n v="630"/>
    <n v="0.3"/>
  </r>
  <r>
    <x v="2"/>
    <n v="1128299"/>
    <x v="103"/>
    <x v="2"/>
    <x v="16"/>
    <s v="Honolulu"/>
    <x v="1"/>
    <n v="0.5"/>
    <n v="4250"/>
    <n v="2125"/>
    <n v="531.25"/>
    <n v="0.25"/>
  </r>
  <r>
    <x v="2"/>
    <n v="1128299"/>
    <x v="103"/>
    <x v="2"/>
    <x v="16"/>
    <s v="Honolulu"/>
    <x v="2"/>
    <n v="0.5"/>
    <n v="4250"/>
    <n v="2125"/>
    <n v="637.5"/>
    <n v="0.3"/>
  </r>
  <r>
    <x v="2"/>
    <n v="1128299"/>
    <x v="103"/>
    <x v="2"/>
    <x v="16"/>
    <s v="Honolulu"/>
    <x v="3"/>
    <n v="0.5"/>
    <n v="2750"/>
    <n v="1375"/>
    <n v="412.5"/>
    <n v="0.3"/>
  </r>
  <r>
    <x v="2"/>
    <n v="1128299"/>
    <x v="103"/>
    <x v="2"/>
    <x v="16"/>
    <s v="Honolulu"/>
    <x v="4"/>
    <n v="0.55000000000000004"/>
    <n v="2000"/>
    <n v="1100"/>
    <n v="220"/>
    <n v="0.2"/>
  </r>
  <r>
    <x v="2"/>
    <n v="1128299"/>
    <x v="103"/>
    <x v="2"/>
    <x v="16"/>
    <s v="Honolulu"/>
    <x v="5"/>
    <n v="0.5"/>
    <n v="4000"/>
    <n v="2000"/>
    <n v="900"/>
    <n v="0.45"/>
  </r>
  <r>
    <x v="2"/>
    <n v="1128299"/>
    <x v="104"/>
    <x v="2"/>
    <x v="16"/>
    <s v="Honolulu"/>
    <x v="0"/>
    <n v="0.5"/>
    <n v="5500"/>
    <n v="2750"/>
    <n v="825"/>
    <n v="0.3"/>
  </r>
  <r>
    <x v="2"/>
    <n v="1128299"/>
    <x v="104"/>
    <x v="2"/>
    <x v="16"/>
    <s v="Honolulu"/>
    <x v="1"/>
    <n v="0.6"/>
    <n v="4000"/>
    <n v="2400"/>
    <n v="600"/>
    <n v="0.25"/>
  </r>
  <r>
    <x v="2"/>
    <n v="1128299"/>
    <x v="104"/>
    <x v="2"/>
    <x v="16"/>
    <s v="Honolulu"/>
    <x v="2"/>
    <n v="0.64999999999999991"/>
    <n v="4250"/>
    <n v="2762.4999999999995"/>
    <n v="828.74999999999989"/>
    <n v="0.3"/>
  </r>
  <r>
    <x v="2"/>
    <n v="1128299"/>
    <x v="104"/>
    <x v="2"/>
    <x v="16"/>
    <s v="Honolulu"/>
    <x v="3"/>
    <n v="0.6"/>
    <n v="3250"/>
    <n v="1950"/>
    <n v="585"/>
    <n v="0.3"/>
  </r>
  <r>
    <x v="2"/>
    <n v="1128299"/>
    <x v="104"/>
    <x v="2"/>
    <x v="16"/>
    <s v="Honolulu"/>
    <x v="4"/>
    <n v="0.65"/>
    <n v="1750"/>
    <n v="1137.5"/>
    <n v="227.5"/>
    <n v="0.2"/>
  </r>
  <r>
    <x v="2"/>
    <n v="1128299"/>
    <x v="104"/>
    <x v="2"/>
    <x v="16"/>
    <s v="Honolulu"/>
    <x v="5"/>
    <n v="0.6"/>
    <n v="3750"/>
    <n v="2250"/>
    <n v="1012.5"/>
    <n v="0.45"/>
  </r>
  <r>
    <x v="2"/>
    <n v="1128299"/>
    <x v="105"/>
    <x v="2"/>
    <x v="16"/>
    <s v="Honolulu"/>
    <x v="0"/>
    <n v="0.65"/>
    <n v="5500"/>
    <n v="3575"/>
    <n v="1072.5"/>
    <n v="0.3"/>
  </r>
  <r>
    <x v="2"/>
    <n v="1128299"/>
    <x v="105"/>
    <x v="2"/>
    <x v="16"/>
    <s v="Honolulu"/>
    <x v="1"/>
    <n v="0.70000000000000007"/>
    <n v="3500"/>
    <n v="2450.0000000000005"/>
    <n v="612.50000000000011"/>
    <n v="0.25"/>
  </r>
  <r>
    <x v="2"/>
    <n v="1128299"/>
    <x v="105"/>
    <x v="2"/>
    <x v="16"/>
    <s v="Honolulu"/>
    <x v="2"/>
    <n v="0.70000000000000007"/>
    <n v="4000"/>
    <n v="2800.0000000000005"/>
    <n v="840.00000000000011"/>
    <n v="0.3"/>
  </r>
  <r>
    <x v="2"/>
    <n v="1128299"/>
    <x v="105"/>
    <x v="2"/>
    <x v="16"/>
    <s v="Honolulu"/>
    <x v="3"/>
    <n v="0.55000000000000004"/>
    <n v="3000"/>
    <n v="1650.0000000000002"/>
    <n v="495.00000000000006"/>
    <n v="0.3"/>
  </r>
  <r>
    <x v="2"/>
    <n v="1128299"/>
    <x v="105"/>
    <x v="2"/>
    <x v="16"/>
    <s v="Honolulu"/>
    <x v="4"/>
    <n v="0.60000000000000009"/>
    <n v="2000"/>
    <n v="1200.0000000000002"/>
    <n v="240.00000000000006"/>
    <n v="0.2"/>
  </r>
  <r>
    <x v="2"/>
    <n v="1128299"/>
    <x v="105"/>
    <x v="2"/>
    <x v="16"/>
    <s v="Honolulu"/>
    <x v="5"/>
    <n v="0.75000000000000011"/>
    <n v="3750"/>
    <n v="2812.5000000000005"/>
    <n v="1265.6250000000002"/>
    <n v="0.45"/>
  </r>
  <r>
    <x v="2"/>
    <n v="1128299"/>
    <x v="106"/>
    <x v="2"/>
    <x v="16"/>
    <s v="Honolulu"/>
    <x v="0"/>
    <n v="0.6"/>
    <n v="5750"/>
    <n v="3450"/>
    <n v="1035"/>
    <n v="0.3"/>
  </r>
  <r>
    <x v="2"/>
    <n v="1128299"/>
    <x v="106"/>
    <x v="2"/>
    <x v="16"/>
    <s v="Honolulu"/>
    <x v="1"/>
    <n v="0.65"/>
    <n v="4250"/>
    <n v="2762.5"/>
    <n v="690.625"/>
    <n v="0.25"/>
  </r>
  <r>
    <x v="2"/>
    <n v="1128299"/>
    <x v="106"/>
    <x v="2"/>
    <x v="16"/>
    <s v="Honolulu"/>
    <x v="2"/>
    <n v="0.65"/>
    <n v="4250"/>
    <n v="2762.5"/>
    <n v="828.75"/>
    <n v="0.3"/>
  </r>
  <r>
    <x v="2"/>
    <n v="1128299"/>
    <x v="106"/>
    <x v="2"/>
    <x v="16"/>
    <s v="Honolulu"/>
    <x v="3"/>
    <n v="0.6"/>
    <n v="3250"/>
    <n v="1950"/>
    <n v="585"/>
    <n v="0.3"/>
  </r>
  <r>
    <x v="2"/>
    <n v="1128299"/>
    <x v="106"/>
    <x v="2"/>
    <x v="16"/>
    <s v="Honolulu"/>
    <x v="4"/>
    <n v="0.54999999999999993"/>
    <n v="2250"/>
    <n v="1237.4999999999998"/>
    <n v="247.49999999999997"/>
    <n v="0.2"/>
  </r>
  <r>
    <x v="2"/>
    <n v="1128299"/>
    <x v="106"/>
    <x v="2"/>
    <x v="16"/>
    <s v="Honolulu"/>
    <x v="5"/>
    <n v="0.7"/>
    <n v="5750"/>
    <n v="4024.9999999999995"/>
    <n v="1811.2499999999998"/>
    <n v="0.45"/>
  </r>
  <r>
    <x v="2"/>
    <n v="1128299"/>
    <x v="107"/>
    <x v="2"/>
    <x v="16"/>
    <s v="Honolulu"/>
    <x v="0"/>
    <n v="0.64999999999999991"/>
    <n v="8250"/>
    <n v="5362.4999999999991"/>
    <n v="1608.7499999999998"/>
    <n v="0.3"/>
  </r>
  <r>
    <x v="2"/>
    <n v="1128299"/>
    <x v="107"/>
    <x v="2"/>
    <x v="16"/>
    <s v="Honolulu"/>
    <x v="1"/>
    <n v="0.7"/>
    <n v="7000"/>
    <n v="4900"/>
    <n v="1225"/>
    <n v="0.25"/>
  </r>
  <r>
    <x v="2"/>
    <n v="1128299"/>
    <x v="107"/>
    <x v="2"/>
    <x v="16"/>
    <s v="Honolulu"/>
    <x v="2"/>
    <n v="0.85"/>
    <n v="7000"/>
    <n v="5950"/>
    <n v="1785"/>
    <n v="0.3"/>
  </r>
  <r>
    <x v="2"/>
    <n v="1128299"/>
    <x v="107"/>
    <x v="2"/>
    <x v="16"/>
    <s v="Honolulu"/>
    <x v="3"/>
    <n v="0.85"/>
    <n v="5750"/>
    <n v="4887.5"/>
    <n v="1466.25"/>
    <n v="0.3"/>
  </r>
  <r>
    <x v="2"/>
    <n v="1128299"/>
    <x v="107"/>
    <x v="2"/>
    <x v="16"/>
    <s v="Honolulu"/>
    <x v="4"/>
    <n v="0.95000000000000007"/>
    <n v="4500"/>
    <n v="4275"/>
    <n v="855"/>
    <n v="0.2"/>
  </r>
  <r>
    <x v="2"/>
    <n v="1128299"/>
    <x v="107"/>
    <x v="2"/>
    <x v="16"/>
    <s v="Honolulu"/>
    <x v="5"/>
    <n v="1.1000000000000001"/>
    <n v="7500"/>
    <n v="8250"/>
    <n v="3712.5"/>
    <n v="0.45"/>
  </r>
  <r>
    <x v="2"/>
    <n v="1128299"/>
    <x v="108"/>
    <x v="2"/>
    <x v="16"/>
    <s v="Honolulu"/>
    <x v="0"/>
    <n v="0.9"/>
    <n v="9000"/>
    <n v="8100"/>
    <n v="2430"/>
    <n v="0.3"/>
  </r>
  <r>
    <x v="2"/>
    <n v="1128299"/>
    <x v="108"/>
    <x v="2"/>
    <x v="16"/>
    <s v="Honolulu"/>
    <x v="1"/>
    <n v="0.95000000000000007"/>
    <n v="7500"/>
    <n v="7125.0000000000009"/>
    <n v="1781.2500000000002"/>
    <n v="0.25"/>
  </r>
  <r>
    <x v="2"/>
    <n v="1128299"/>
    <x v="108"/>
    <x v="2"/>
    <x v="16"/>
    <s v="Honolulu"/>
    <x v="2"/>
    <n v="0.95000000000000007"/>
    <n v="7000"/>
    <n v="6650.0000000000009"/>
    <n v="1995.0000000000002"/>
    <n v="0.3"/>
  </r>
  <r>
    <x v="2"/>
    <n v="1128299"/>
    <x v="108"/>
    <x v="2"/>
    <x v="16"/>
    <s v="Honolulu"/>
    <x v="3"/>
    <n v="0.9"/>
    <n v="6000"/>
    <n v="5400"/>
    <n v="1620"/>
    <n v="0.3"/>
  </r>
  <r>
    <x v="2"/>
    <n v="1128299"/>
    <x v="108"/>
    <x v="2"/>
    <x v="16"/>
    <s v="Honolulu"/>
    <x v="4"/>
    <n v="0.95000000000000007"/>
    <n v="6500"/>
    <n v="6175"/>
    <n v="1235"/>
    <n v="0.2"/>
  </r>
  <r>
    <x v="2"/>
    <n v="1128299"/>
    <x v="108"/>
    <x v="2"/>
    <x v="16"/>
    <s v="Honolulu"/>
    <x v="5"/>
    <n v="1.1000000000000001"/>
    <n v="6500"/>
    <n v="7150.0000000000009"/>
    <n v="3217.5000000000005"/>
    <n v="0.45"/>
  </r>
  <r>
    <x v="2"/>
    <n v="1128299"/>
    <x v="109"/>
    <x v="2"/>
    <x v="16"/>
    <s v="Honolulu"/>
    <x v="0"/>
    <n v="0.95000000000000007"/>
    <n v="8500"/>
    <n v="8075.0000000000009"/>
    <n v="2422.5"/>
    <n v="0.3"/>
  </r>
  <r>
    <x v="2"/>
    <n v="1128299"/>
    <x v="109"/>
    <x v="2"/>
    <x v="16"/>
    <s v="Honolulu"/>
    <x v="1"/>
    <n v="0.85000000000000009"/>
    <n v="8250"/>
    <n v="7012.5000000000009"/>
    <n v="1753.1250000000002"/>
    <n v="0.25"/>
  </r>
  <r>
    <x v="2"/>
    <n v="1128299"/>
    <x v="109"/>
    <x v="2"/>
    <x v="16"/>
    <s v="Honolulu"/>
    <x v="2"/>
    <n v="0.8"/>
    <n v="7000"/>
    <n v="5600"/>
    <n v="1680"/>
    <n v="0.3"/>
  </r>
  <r>
    <x v="2"/>
    <n v="1128299"/>
    <x v="109"/>
    <x v="2"/>
    <x v="16"/>
    <s v="Honolulu"/>
    <x v="3"/>
    <n v="0.8"/>
    <n v="4750"/>
    <n v="3800"/>
    <n v="1140"/>
    <n v="0.3"/>
  </r>
  <r>
    <x v="2"/>
    <n v="1128299"/>
    <x v="109"/>
    <x v="2"/>
    <x v="16"/>
    <s v="Honolulu"/>
    <x v="4"/>
    <n v="0.79999999999999993"/>
    <n v="4750"/>
    <n v="3799.9999999999995"/>
    <n v="760"/>
    <n v="0.2"/>
  </r>
  <r>
    <x v="2"/>
    <n v="1128299"/>
    <x v="109"/>
    <x v="2"/>
    <x v="16"/>
    <s v="Honolulu"/>
    <x v="5"/>
    <n v="0.85"/>
    <n v="3000"/>
    <n v="2550"/>
    <n v="1147.5"/>
    <n v="0.45"/>
  </r>
  <r>
    <x v="2"/>
    <n v="1128299"/>
    <x v="110"/>
    <x v="2"/>
    <x v="16"/>
    <s v="Honolulu"/>
    <x v="0"/>
    <n v="0.60000000000000009"/>
    <n v="5000"/>
    <n v="3000.0000000000005"/>
    <n v="900.00000000000011"/>
    <n v="0.3"/>
  </r>
  <r>
    <x v="2"/>
    <n v="1128299"/>
    <x v="110"/>
    <x v="2"/>
    <x v="16"/>
    <s v="Honolulu"/>
    <x v="1"/>
    <n v="0.65000000000000013"/>
    <n v="5000"/>
    <n v="3250.0000000000005"/>
    <n v="812.50000000000011"/>
    <n v="0.25"/>
  </r>
  <r>
    <x v="2"/>
    <n v="1128299"/>
    <x v="110"/>
    <x v="2"/>
    <x v="16"/>
    <s v="Honolulu"/>
    <x v="2"/>
    <n v="0.60000000000000009"/>
    <n v="3000"/>
    <n v="1800.0000000000002"/>
    <n v="540"/>
    <n v="0.3"/>
  </r>
  <r>
    <x v="2"/>
    <n v="1128299"/>
    <x v="110"/>
    <x v="2"/>
    <x v="16"/>
    <s v="Honolulu"/>
    <x v="3"/>
    <n v="0.60000000000000009"/>
    <n v="2500"/>
    <n v="1500.0000000000002"/>
    <n v="450.00000000000006"/>
    <n v="0.3"/>
  </r>
  <r>
    <x v="2"/>
    <n v="1128299"/>
    <x v="110"/>
    <x v="2"/>
    <x v="16"/>
    <s v="Honolulu"/>
    <x v="4"/>
    <n v="0.70000000000000007"/>
    <n v="2750"/>
    <n v="1925.0000000000002"/>
    <n v="385.00000000000006"/>
    <n v="0.2"/>
  </r>
  <r>
    <x v="2"/>
    <n v="1128299"/>
    <x v="110"/>
    <x v="2"/>
    <x v="16"/>
    <s v="Honolulu"/>
    <x v="5"/>
    <n v="0.54999999999999993"/>
    <n v="3000"/>
    <n v="1649.9999999999998"/>
    <n v="742.49999999999989"/>
    <n v="0.45"/>
  </r>
  <r>
    <x v="2"/>
    <n v="1128299"/>
    <x v="111"/>
    <x v="2"/>
    <x v="16"/>
    <s v="Honolulu"/>
    <x v="0"/>
    <n v="0.5"/>
    <n v="4000"/>
    <n v="2000"/>
    <n v="600"/>
    <n v="0.3"/>
  </r>
  <r>
    <x v="2"/>
    <n v="1128299"/>
    <x v="111"/>
    <x v="2"/>
    <x v="16"/>
    <s v="Honolulu"/>
    <x v="1"/>
    <n v="0.65000000000000013"/>
    <n v="5750"/>
    <n v="3737.5000000000009"/>
    <n v="934.37500000000023"/>
    <n v="0.25"/>
  </r>
  <r>
    <x v="2"/>
    <n v="1128299"/>
    <x v="111"/>
    <x v="2"/>
    <x v="16"/>
    <s v="Honolulu"/>
    <x v="2"/>
    <n v="0.60000000000000009"/>
    <n v="4000"/>
    <n v="2400.0000000000005"/>
    <n v="720.00000000000011"/>
    <n v="0.3"/>
  </r>
  <r>
    <x v="2"/>
    <n v="1128299"/>
    <x v="111"/>
    <x v="2"/>
    <x v="16"/>
    <s v="Honolulu"/>
    <x v="3"/>
    <n v="0.55000000000000004"/>
    <n v="3750"/>
    <n v="2062.5"/>
    <n v="618.75"/>
    <n v="0.3"/>
  </r>
  <r>
    <x v="2"/>
    <n v="1128299"/>
    <x v="111"/>
    <x v="2"/>
    <x v="16"/>
    <s v="Honolulu"/>
    <x v="4"/>
    <n v="0.65"/>
    <n v="3500"/>
    <n v="2275"/>
    <n v="455"/>
    <n v="0.2"/>
  </r>
  <r>
    <x v="2"/>
    <n v="1128299"/>
    <x v="111"/>
    <x v="2"/>
    <x v="16"/>
    <s v="Honolulu"/>
    <x v="5"/>
    <n v="0.70000000000000007"/>
    <n v="4000"/>
    <n v="2800.0000000000005"/>
    <n v="1260.0000000000002"/>
    <n v="0.45"/>
  </r>
  <r>
    <x v="2"/>
    <n v="1128299"/>
    <x v="112"/>
    <x v="2"/>
    <x v="16"/>
    <s v="Honolulu"/>
    <x v="0"/>
    <n v="0.55000000000000004"/>
    <n v="6250"/>
    <n v="3437.5000000000005"/>
    <n v="1031.25"/>
    <n v="0.3"/>
  </r>
  <r>
    <x v="2"/>
    <n v="1128299"/>
    <x v="112"/>
    <x v="2"/>
    <x v="16"/>
    <s v="Honolulu"/>
    <x v="1"/>
    <n v="0.60000000000000009"/>
    <n v="7000"/>
    <n v="4200.0000000000009"/>
    <n v="1050.0000000000002"/>
    <n v="0.25"/>
  </r>
  <r>
    <x v="2"/>
    <n v="1128299"/>
    <x v="112"/>
    <x v="2"/>
    <x v="16"/>
    <s v="Honolulu"/>
    <x v="2"/>
    <n v="0.55000000000000004"/>
    <n v="5250"/>
    <n v="2887.5000000000005"/>
    <n v="866.25000000000011"/>
    <n v="0.3"/>
  </r>
  <r>
    <x v="2"/>
    <n v="1128299"/>
    <x v="112"/>
    <x v="2"/>
    <x v="16"/>
    <s v="Honolulu"/>
    <x v="3"/>
    <n v="0.65000000000000013"/>
    <n v="5000"/>
    <n v="3250.0000000000005"/>
    <n v="975.00000000000011"/>
    <n v="0.3"/>
  </r>
  <r>
    <x v="2"/>
    <n v="1128299"/>
    <x v="112"/>
    <x v="2"/>
    <x v="16"/>
    <s v="Honolulu"/>
    <x v="4"/>
    <n v="0.85000000000000009"/>
    <n v="4750"/>
    <n v="4037.5000000000005"/>
    <n v="807.50000000000011"/>
    <n v="0.2"/>
  </r>
  <r>
    <x v="2"/>
    <n v="1128299"/>
    <x v="112"/>
    <x v="2"/>
    <x v="16"/>
    <s v="Honolulu"/>
    <x v="5"/>
    <n v="0.90000000000000013"/>
    <n v="6000"/>
    <n v="5400.0000000000009"/>
    <n v="2430.0000000000005"/>
    <n v="0.45"/>
  </r>
  <r>
    <x v="2"/>
    <n v="1128299"/>
    <x v="113"/>
    <x v="2"/>
    <x v="16"/>
    <s v="Honolulu"/>
    <x v="0"/>
    <n v="0.75000000000000011"/>
    <n v="8000"/>
    <n v="6000.0000000000009"/>
    <n v="1800.0000000000002"/>
    <n v="0.3"/>
  </r>
  <r>
    <x v="2"/>
    <n v="1128299"/>
    <x v="113"/>
    <x v="2"/>
    <x v="16"/>
    <s v="Honolulu"/>
    <x v="1"/>
    <n v="0.8500000000000002"/>
    <n v="8000"/>
    <n v="6800.0000000000018"/>
    <n v="1700.0000000000005"/>
    <n v="0.25"/>
  </r>
  <r>
    <x v="2"/>
    <n v="1128299"/>
    <x v="113"/>
    <x v="2"/>
    <x v="16"/>
    <s v="Honolulu"/>
    <x v="2"/>
    <n v="0.80000000000000016"/>
    <n v="6000"/>
    <n v="4800.0000000000009"/>
    <n v="1440.0000000000002"/>
    <n v="0.3"/>
  </r>
  <r>
    <x v="2"/>
    <n v="1128299"/>
    <x v="113"/>
    <x v="2"/>
    <x v="16"/>
    <s v="Honolulu"/>
    <x v="3"/>
    <n v="0.80000000000000016"/>
    <n v="6000"/>
    <n v="4800.0000000000009"/>
    <n v="1440.0000000000002"/>
    <n v="0.3"/>
  </r>
  <r>
    <x v="2"/>
    <n v="1128299"/>
    <x v="113"/>
    <x v="2"/>
    <x v="16"/>
    <s v="Honolulu"/>
    <x v="4"/>
    <n v="0.90000000000000013"/>
    <n v="5250"/>
    <n v="4725.0000000000009"/>
    <n v="945.00000000000023"/>
    <n v="0.2"/>
  </r>
  <r>
    <x v="2"/>
    <n v="1128299"/>
    <x v="113"/>
    <x v="2"/>
    <x v="16"/>
    <s v="Honolulu"/>
    <x v="5"/>
    <n v="0.95000000000000018"/>
    <n v="6250"/>
    <n v="5937.5000000000009"/>
    <n v="2671.8750000000005"/>
    <n v="0.45"/>
  </r>
  <r>
    <x v="0"/>
    <n v="1185732"/>
    <x v="78"/>
    <x v="4"/>
    <x v="8"/>
    <s v="Orlando"/>
    <x v="0"/>
    <n v="0.45"/>
    <n v="8500"/>
    <n v="3825"/>
    <n v="1721.25"/>
    <n v="0.45"/>
  </r>
  <r>
    <x v="0"/>
    <n v="1185732"/>
    <x v="78"/>
    <x v="4"/>
    <x v="8"/>
    <s v="Orlando"/>
    <x v="1"/>
    <n v="0.45"/>
    <n v="6500"/>
    <n v="2925"/>
    <n v="1023.7499999999999"/>
    <n v="0.35"/>
  </r>
  <r>
    <x v="0"/>
    <n v="1185732"/>
    <x v="78"/>
    <x v="4"/>
    <x v="8"/>
    <s v="Orlando"/>
    <x v="2"/>
    <n v="0.35000000000000003"/>
    <n v="6500"/>
    <n v="2275"/>
    <n v="568.75"/>
    <n v="0.25"/>
  </r>
  <r>
    <x v="0"/>
    <n v="1185732"/>
    <x v="78"/>
    <x v="4"/>
    <x v="8"/>
    <s v="Orlando"/>
    <x v="3"/>
    <n v="0.39999999999999997"/>
    <n v="5000"/>
    <n v="1999.9999999999998"/>
    <n v="599.99999999999989"/>
    <n v="0.3"/>
  </r>
  <r>
    <x v="0"/>
    <n v="1185732"/>
    <x v="78"/>
    <x v="4"/>
    <x v="8"/>
    <s v="Orlando"/>
    <x v="4"/>
    <n v="0.55000000000000004"/>
    <n v="5500"/>
    <n v="3025.0000000000005"/>
    <n v="1058.75"/>
    <n v="0.35"/>
  </r>
  <r>
    <x v="0"/>
    <n v="1185732"/>
    <x v="78"/>
    <x v="4"/>
    <x v="8"/>
    <s v="Orlando"/>
    <x v="5"/>
    <n v="0.45"/>
    <n v="6500"/>
    <n v="2925"/>
    <n v="1462.5"/>
    <n v="0.5"/>
  </r>
  <r>
    <x v="0"/>
    <n v="1185732"/>
    <x v="79"/>
    <x v="4"/>
    <x v="8"/>
    <s v="Orlando"/>
    <x v="0"/>
    <n v="0.45"/>
    <n v="9000"/>
    <n v="4050"/>
    <n v="1822.5"/>
    <n v="0.45"/>
  </r>
  <r>
    <x v="0"/>
    <n v="1185732"/>
    <x v="79"/>
    <x v="4"/>
    <x v="8"/>
    <s v="Orlando"/>
    <x v="1"/>
    <n v="0.45"/>
    <n v="5500"/>
    <n v="2475"/>
    <n v="866.25"/>
    <n v="0.35"/>
  </r>
  <r>
    <x v="0"/>
    <n v="1185732"/>
    <x v="79"/>
    <x v="4"/>
    <x v="8"/>
    <s v="Orlando"/>
    <x v="2"/>
    <n v="0.35000000000000003"/>
    <n v="6000"/>
    <n v="2100"/>
    <n v="525"/>
    <n v="0.25"/>
  </r>
  <r>
    <x v="0"/>
    <n v="1185732"/>
    <x v="79"/>
    <x v="4"/>
    <x v="8"/>
    <s v="Orlando"/>
    <x v="3"/>
    <n v="0.39999999999999997"/>
    <n v="4750"/>
    <n v="1899.9999999999998"/>
    <n v="569.99999999999989"/>
    <n v="0.3"/>
  </r>
  <r>
    <x v="0"/>
    <n v="1185732"/>
    <x v="79"/>
    <x v="4"/>
    <x v="8"/>
    <s v="Orlando"/>
    <x v="4"/>
    <n v="0.55000000000000004"/>
    <n v="5500"/>
    <n v="3025.0000000000005"/>
    <n v="1058.75"/>
    <n v="0.35"/>
  </r>
  <r>
    <x v="0"/>
    <n v="1185732"/>
    <x v="79"/>
    <x v="4"/>
    <x v="8"/>
    <s v="Orlando"/>
    <x v="5"/>
    <n v="0.45"/>
    <n v="6500"/>
    <n v="2925"/>
    <n v="1462.5"/>
    <n v="0.5"/>
  </r>
  <r>
    <x v="0"/>
    <n v="1185732"/>
    <x v="80"/>
    <x v="4"/>
    <x v="8"/>
    <s v="Orlando"/>
    <x v="0"/>
    <n v="0.45"/>
    <n v="8700"/>
    <n v="3915"/>
    <n v="1761.75"/>
    <n v="0.45"/>
  </r>
  <r>
    <x v="0"/>
    <n v="1185732"/>
    <x v="80"/>
    <x v="4"/>
    <x v="8"/>
    <s v="Orlando"/>
    <x v="1"/>
    <n v="0.45"/>
    <n v="5500"/>
    <n v="2475"/>
    <n v="866.25"/>
    <n v="0.35"/>
  </r>
  <r>
    <x v="0"/>
    <n v="1185732"/>
    <x v="80"/>
    <x v="4"/>
    <x v="8"/>
    <s v="Orlando"/>
    <x v="2"/>
    <n v="0.35000000000000003"/>
    <n v="5750"/>
    <n v="2012.5000000000002"/>
    <n v="503.12500000000006"/>
    <n v="0.25"/>
  </r>
  <r>
    <x v="0"/>
    <n v="1185732"/>
    <x v="80"/>
    <x v="4"/>
    <x v="8"/>
    <s v="Orlando"/>
    <x v="3"/>
    <n v="0.39999999999999997"/>
    <n v="4250"/>
    <n v="1699.9999999999998"/>
    <n v="509.99999999999989"/>
    <n v="0.3"/>
  </r>
  <r>
    <x v="0"/>
    <n v="1185732"/>
    <x v="80"/>
    <x v="4"/>
    <x v="8"/>
    <s v="Orlando"/>
    <x v="4"/>
    <n v="0.55000000000000004"/>
    <n v="4750"/>
    <n v="2612.5"/>
    <n v="914.37499999999989"/>
    <n v="0.35"/>
  </r>
  <r>
    <x v="0"/>
    <n v="1185732"/>
    <x v="80"/>
    <x v="4"/>
    <x v="8"/>
    <s v="Orlando"/>
    <x v="5"/>
    <n v="0.45"/>
    <n v="5750"/>
    <n v="2587.5"/>
    <n v="1293.75"/>
    <n v="0.5"/>
  </r>
  <r>
    <x v="0"/>
    <n v="1185732"/>
    <x v="81"/>
    <x v="4"/>
    <x v="8"/>
    <s v="Orlando"/>
    <x v="0"/>
    <n v="0.45"/>
    <n v="8250"/>
    <n v="3712.5"/>
    <n v="1670.625"/>
    <n v="0.45"/>
  </r>
  <r>
    <x v="0"/>
    <n v="1185732"/>
    <x v="81"/>
    <x v="4"/>
    <x v="8"/>
    <s v="Orlando"/>
    <x v="1"/>
    <n v="0.45"/>
    <n v="5250"/>
    <n v="2362.5"/>
    <n v="826.875"/>
    <n v="0.35"/>
  </r>
  <r>
    <x v="0"/>
    <n v="1185732"/>
    <x v="81"/>
    <x v="4"/>
    <x v="8"/>
    <s v="Orlando"/>
    <x v="2"/>
    <n v="0.35000000000000003"/>
    <n v="5250"/>
    <n v="1837.5000000000002"/>
    <n v="459.37500000000006"/>
    <n v="0.25"/>
  </r>
  <r>
    <x v="0"/>
    <n v="1185732"/>
    <x v="81"/>
    <x v="4"/>
    <x v="8"/>
    <s v="Orlando"/>
    <x v="3"/>
    <n v="0.39999999999999997"/>
    <n v="4500"/>
    <n v="1799.9999999999998"/>
    <n v="539.99999999999989"/>
    <n v="0.3"/>
  </r>
  <r>
    <x v="0"/>
    <n v="1185732"/>
    <x v="81"/>
    <x v="4"/>
    <x v="8"/>
    <s v="Orlando"/>
    <x v="4"/>
    <n v="0.55000000000000004"/>
    <n v="4750"/>
    <n v="2612.5"/>
    <n v="914.37499999999989"/>
    <n v="0.35"/>
  </r>
  <r>
    <x v="0"/>
    <n v="1185732"/>
    <x v="81"/>
    <x v="4"/>
    <x v="8"/>
    <s v="Orlando"/>
    <x v="5"/>
    <n v="0.45"/>
    <n v="6000"/>
    <n v="2700"/>
    <n v="1350"/>
    <n v="0.5"/>
  </r>
  <r>
    <x v="0"/>
    <n v="1185732"/>
    <x v="82"/>
    <x v="4"/>
    <x v="8"/>
    <s v="Orlando"/>
    <x v="0"/>
    <n v="0.55000000000000004"/>
    <n v="8700"/>
    <n v="4785"/>
    <n v="2153.25"/>
    <n v="0.45"/>
  </r>
  <r>
    <x v="0"/>
    <n v="1185732"/>
    <x v="82"/>
    <x v="4"/>
    <x v="8"/>
    <s v="Orlando"/>
    <x v="1"/>
    <n v="0.55000000000000004"/>
    <n v="5750"/>
    <n v="3162.5000000000005"/>
    <n v="1106.875"/>
    <n v="0.35"/>
  </r>
  <r>
    <x v="0"/>
    <n v="1185732"/>
    <x v="82"/>
    <x v="4"/>
    <x v="8"/>
    <s v="Orlando"/>
    <x v="2"/>
    <n v="0.5"/>
    <n v="5500"/>
    <n v="2750"/>
    <n v="687.5"/>
    <n v="0.25"/>
  </r>
  <r>
    <x v="0"/>
    <n v="1185732"/>
    <x v="82"/>
    <x v="4"/>
    <x v="8"/>
    <s v="Orlando"/>
    <x v="3"/>
    <n v="0.5"/>
    <n v="5000"/>
    <n v="2500"/>
    <n v="750"/>
    <n v="0.3"/>
  </r>
  <r>
    <x v="0"/>
    <n v="1185732"/>
    <x v="82"/>
    <x v="4"/>
    <x v="8"/>
    <s v="Orlando"/>
    <x v="4"/>
    <n v="0.6"/>
    <n v="5250"/>
    <n v="3150"/>
    <n v="1102.5"/>
    <n v="0.35"/>
  </r>
  <r>
    <x v="0"/>
    <n v="1185732"/>
    <x v="82"/>
    <x v="4"/>
    <x v="8"/>
    <s v="Orlando"/>
    <x v="5"/>
    <n v="0.65"/>
    <n v="6250"/>
    <n v="4062.5"/>
    <n v="2031.25"/>
    <n v="0.5"/>
  </r>
  <r>
    <x v="0"/>
    <n v="1185732"/>
    <x v="83"/>
    <x v="4"/>
    <x v="8"/>
    <s v="Orlando"/>
    <x v="0"/>
    <n v="0.6"/>
    <n v="8750"/>
    <n v="5250"/>
    <n v="2362.5"/>
    <n v="0.45"/>
  </r>
  <r>
    <x v="0"/>
    <n v="1185732"/>
    <x v="83"/>
    <x v="4"/>
    <x v="8"/>
    <s v="Orlando"/>
    <x v="1"/>
    <n v="0.55000000000000004"/>
    <n v="6250"/>
    <n v="3437.5000000000005"/>
    <n v="1203.125"/>
    <n v="0.35"/>
  </r>
  <r>
    <x v="0"/>
    <n v="1185732"/>
    <x v="83"/>
    <x v="4"/>
    <x v="8"/>
    <s v="Orlando"/>
    <x v="2"/>
    <n v="0.5"/>
    <n v="6000"/>
    <n v="3000"/>
    <n v="750"/>
    <n v="0.25"/>
  </r>
  <r>
    <x v="0"/>
    <n v="1185732"/>
    <x v="83"/>
    <x v="4"/>
    <x v="8"/>
    <s v="Orlando"/>
    <x v="3"/>
    <n v="0.5"/>
    <n v="5750"/>
    <n v="2875"/>
    <n v="862.5"/>
    <n v="0.3"/>
  </r>
  <r>
    <x v="0"/>
    <n v="1185732"/>
    <x v="83"/>
    <x v="4"/>
    <x v="8"/>
    <s v="Orlando"/>
    <x v="4"/>
    <n v="0.65"/>
    <n v="5750"/>
    <n v="3737.5"/>
    <n v="1308.125"/>
    <n v="0.35"/>
  </r>
  <r>
    <x v="0"/>
    <n v="1185732"/>
    <x v="83"/>
    <x v="4"/>
    <x v="8"/>
    <s v="Orlando"/>
    <x v="5"/>
    <n v="0.70000000000000007"/>
    <n v="7250"/>
    <n v="5075.0000000000009"/>
    <n v="2537.5000000000005"/>
    <n v="0.5"/>
  </r>
  <r>
    <x v="0"/>
    <n v="1185732"/>
    <x v="84"/>
    <x v="4"/>
    <x v="8"/>
    <s v="Orlando"/>
    <x v="0"/>
    <n v="0.65"/>
    <n v="9500"/>
    <n v="6175"/>
    <n v="2778.75"/>
    <n v="0.45"/>
  </r>
  <r>
    <x v="0"/>
    <n v="1185732"/>
    <x v="84"/>
    <x v="4"/>
    <x v="8"/>
    <s v="Orlando"/>
    <x v="1"/>
    <n v="0.60000000000000009"/>
    <n v="7000"/>
    <n v="4200.0000000000009"/>
    <n v="1470.0000000000002"/>
    <n v="0.35"/>
  </r>
  <r>
    <x v="0"/>
    <n v="1185732"/>
    <x v="84"/>
    <x v="4"/>
    <x v="8"/>
    <s v="Orlando"/>
    <x v="2"/>
    <n v="0.55000000000000004"/>
    <n v="6250"/>
    <n v="3437.5000000000005"/>
    <n v="859.37500000000011"/>
    <n v="0.25"/>
  </r>
  <r>
    <x v="0"/>
    <n v="1185732"/>
    <x v="84"/>
    <x v="4"/>
    <x v="8"/>
    <s v="Orlando"/>
    <x v="3"/>
    <n v="0.55000000000000004"/>
    <n v="5750"/>
    <n v="3162.5000000000005"/>
    <n v="948.75000000000011"/>
    <n v="0.3"/>
  </r>
  <r>
    <x v="0"/>
    <n v="1185732"/>
    <x v="84"/>
    <x v="4"/>
    <x v="8"/>
    <s v="Orlando"/>
    <x v="4"/>
    <n v="0.65"/>
    <n v="6000"/>
    <n v="3900"/>
    <n v="1365"/>
    <n v="0.35"/>
  </r>
  <r>
    <x v="0"/>
    <n v="1185732"/>
    <x v="84"/>
    <x v="4"/>
    <x v="8"/>
    <s v="Orlando"/>
    <x v="5"/>
    <n v="0.70000000000000007"/>
    <n v="7750"/>
    <n v="5425.0000000000009"/>
    <n v="2712.5000000000005"/>
    <n v="0.5"/>
  </r>
  <r>
    <x v="0"/>
    <n v="1185732"/>
    <x v="85"/>
    <x v="4"/>
    <x v="8"/>
    <s v="Orlando"/>
    <x v="0"/>
    <n v="0.65"/>
    <n v="9250"/>
    <n v="6012.5"/>
    <n v="2705.625"/>
    <n v="0.45"/>
  </r>
  <r>
    <x v="0"/>
    <n v="1185732"/>
    <x v="85"/>
    <x v="4"/>
    <x v="8"/>
    <s v="Orlando"/>
    <x v="1"/>
    <n v="0.60000000000000009"/>
    <n v="7000"/>
    <n v="4200.0000000000009"/>
    <n v="1470.0000000000002"/>
    <n v="0.35"/>
  </r>
  <r>
    <x v="0"/>
    <n v="1185732"/>
    <x v="85"/>
    <x v="4"/>
    <x v="8"/>
    <s v="Orlando"/>
    <x v="2"/>
    <n v="0.55000000000000004"/>
    <n v="6250"/>
    <n v="3437.5000000000005"/>
    <n v="859.37500000000011"/>
    <n v="0.25"/>
  </r>
  <r>
    <x v="0"/>
    <n v="1185732"/>
    <x v="85"/>
    <x v="4"/>
    <x v="8"/>
    <s v="Orlando"/>
    <x v="3"/>
    <n v="0.45"/>
    <n v="5750"/>
    <n v="2587.5"/>
    <n v="776.25"/>
    <n v="0.3"/>
  </r>
  <r>
    <x v="0"/>
    <n v="1185732"/>
    <x v="85"/>
    <x v="4"/>
    <x v="8"/>
    <s v="Orlando"/>
    <x v="4"/>
    <n v="0.55000000000000004"/>
    <n v="5500"/>
    <n v="3025.0000000000005"/>
    <n v="1058.75"/>
    <n v="0.35"/>
  </r>
  <r>
    <x v="0"/>
    <n v="1185732"/>
    <x v="85"/>
    <x v="4"/>
    <x v="8"/>
    <s v="Orlando"/>
    <x v="5"/>
    <n v="0.60000000000000009"/>
    <n v="7250"/>
    <n v="4350.0000000000009"/>
    <n v="2175.0000000000005"/>
    <n v="0.5"/>
  </r>
  <r>
    <x v="0"/>
    <n v="1185732"/>
    <x v="86"/>
    <x v="4"/>
    <x v="8"/>
    <s v="Orlando"/>
    <x v="0"/>
    <n v="0.55000000000000004"/>
    <n v="8500"/>
    <n v="4675"/>
    <n v="2103.75"/>
    <n v="0.45"/>
  </r>
  <r>
    <x v="0"/>
    <n v="1185732"/>
    <x v="86"/>
    <x v="4"/>
    <x v="8"/>
    <s v="Orlando"/>
    <x v="1"/>
    <n v="0.50000000000000011"/>
    <n v="6500"/>
    <n v="3250.0000000000009"/>
    <n v="1137.5000000000002"/>
    <n v="0.35"/>
  </r>
  <r>
    <x v="0"/>
    <n v="1185732"/>
    <x v="86"/>
    <x v="4"/>
    <x v="8"/>
    <s v="Orlando"/>
    <x v="2"/>
    <n v="0.45"/>
    <n v="5500"/>
    <n v="2475"/>
    <n v="618.75"/>
    <n v="0.25"/>
  </r>
  <r>
    <x v="0"/>
    <n v="1185732"/>
    <x v="86"/>
    <x v="4"/>
    <x v="8"/>
    <s v="Orlando"/>
    <x v="3"/>
    <n v="0.45"/>
    <n v="5250"/>
    <n v="2362.5"/>
    <n v="708.75"/>
    <n v="0.3"/>
  </r>
  <r>
    <x v="0"/>
    <n v="1185732"/>
    <x v="86"/>
    <x v="4"/>
    <x v="8"/>
    <s v="Orlando"/>
    <x v="4"/>
    <n v="0.55000000000000004"/>
    <n v="5250"/>
    <n v="2887.5000000000005"/>
    <n v="1010.6250000000001"/>
    <n v="0.35"/>
  </r>
  <r>
    <x v="0"/>
    <n v="1185732"/>
    <x v="86"/>
    <x v="4"/>
    <x v="8"/>
    <s v="Orlando"/>
    <x v="5"/>
    <n v="0.60000000000000009"/>
    <n v="6250"/>
    <n v="3750.0000000000005"/>
    <n v="1875.0000000000002"/>
    <n v="0.5"/>
  </r>
  <r>
    <x v="0"/>
    <n v="1185732"/>
    <x v="87"/>
    <x v="4"/>
    <x v="8"/>
    <s v="Orlando"/>
    <x v="0"/>
    <n v="0.60000000000000009"/>
    <n v="8000"/>
    <n v="4800.0000000000009"/>
    <n v="2160.0000000000005"/>
    <n v="0.45"/>
  </r>
  <r>
    <x v="0"/>
    <n v="1185732"/>
    <x v="87"/>
    <x v="4"/>
    <x v="8"/>
    <s v="Orlando"/>
    <x v="1"/>
    <n v="0.50000000000000011"/>
    <n v="6250"/>
    <n v="3125.0000000000009"/>
    <n v="1093.7500000000002"/>
    <n v="0.35"/>
  </r>
  <r>
    <x v="0"/>
    <n v="1185732"/>
    <x v="87"/>
    <x v="4"/>
    <x v="8"/>
    <s v="Orlando"/>
    <x v="2"/>
    <n v="0.50000000000000011"/>
    <n v="5250"/>
    <n v="2625.0000000000005"/>
    <n v="656.25000000000011"/>
    <n v="0.25"/>
  </r>
  <r>
    <x v="0"/>
    <n v="1185732"/>
    <x v="87"/>
    <x v="4"/>
    <x v="8"/>
    <s v="Orlando"/>
    <x v="3"/>
    <n v="0.50000000000000011"/>
    <n v="5000"/>
    <n v="2500.0000000000005"/>
    <n v="750.00000000000011"/>
    <n v="0.3"/>
  </r>
  <r>
    <x v="0"/>
    <n v="1185732"/>
    <x v="87"/>
    <x v="4"/>
    <x v="8"/>
    <s v="Orlando"/>
    <x v="4"/>
    <n v="0.60000000000000009"/>
    <n v="5000"/>
    <n v="3000.0000000000005"/>
    <n v="1050"/>
    <n v="0.35"/>
  </r>
  <r>
    <x v="0"/>
    <n v="1185732"/>
    <x v="87"/>
    <x v="4"/>
    <x v="8"/>
    <s v="Orlando"/>
    <x v="5"/>
    <n v="0.65"/>
    <n v="6250"/>
    <n v="4062.5"/>
    <n v="2031.25"/>
    <n v="0.5"/>
  </r>
  <r>
    <x v="0"/>
    <n v="1185732"/>
    <x v="88"/>
    <x v="4"/>
    <x v="8"/>
    <s v="Orlando"/>
    <x v="0"/>
    <n v="0.60000000000000009"/>
    <n v="7750"/>
    <n v="4650.0000000000009"/>
    <n v="2092.5000000000005"/>
    <n v="0.45"/>
  </r>
  <r>
    <x v="0"/>
    <n v="1185732"/>
    <x v="88"/>
    <x v="4"/>
    <x v="8"/>
    <s v="Orlando"/>
    <x v="1"/>
    <n v="0.50000000000000011"/>
    <n v="6000"/>
    <n v="3000.0000000000005"/>
    <n v="1050"/>
    <n v="0.35"/>
  </r>
  <r>
    <x v="0"/>
    <n v="1185732"/>
    <x v="88"/>
    <x v="4"/>
    <x v="8"/>
    <s v="Orlando"/>
    <x v="2"/>
    <n v="0.50000000000000011"/>
    <n v="5450"/>
    <n v="2725.0000000000005"/>
    <n v="681.25000000000011"/>
    <n v="0.25"/>
  </r>
  <r>
    <x v="0"/>
    <n v="1185732"/>
    <x v="88"/>
    <x v="4"/>
    <x v="8"/>
    <s v="Orlando"/>
    <x v="3"/>
    <n v="0.50000000000000011"/>
    <n v="5750"/>
    <n v="2875.0000000000005"/>
    <n v="862.50000000000011"/>
    <n v="0.3"/>
  </r>
  <r>
    <x v="0"/>
    <n v="1185732"/>
    <x v="88"/>
    <x v="4"/>
    <x v="8"/>
    <s v="Orlando"/>
    <x v="4"/>
    <n v="0.65"/>
    <n v="5500"/>
    <n v="3575"/>
    <n v="1251.25"/>
    <n v="0.35"/>
  </r>
  <r>
    <x v="0"/>
    <n v="1185732"/>
    <x v="88"/>
    <x v="4"/>
    <x v="8"/>
    <s v="Orlando"/>
    <x v="5"/>
    <n v="0.7"/>
    <n v="6500"/>
    <n v="4550"/>
    <n v="2275"/>
    <n v="0.5"/>
  </r>
  <r>
    <x v="0"/>
    <n v="1185732"/>
    <x v="89"/>
    <x v="4"/>
    <x v="8"/>
    <s v="Orlando"/>
    <x v="0"/>
    <n v="0.65"/>
    <n v="8750"/>
    <n v="5687.5"/>
    <n v="2559.375"/>
    <n v="0.45"/>
  </r>
  <r>
    <x v="0"/>
    <n v="1185732"/>
    <x v="89"/>
    <x v="4"/>
    <x v="8"/>
    <s v="Orlando"/>
    <x v="1"/>
    <n v="0.55000000000000004"/>
    <n v="6750"/>
    <n v="3712.5000000000005"/>
    <n v="1299.375"/>
    <n v="0.35"/>
  </r>
  <r>
    <x v="0"/>
    <n v="1185732"/>
    <x v="89"/>
    <x v="4"/>
    <x v="8"/>
    <s v="Orlando"/>
    <x v="2"/>
    <n v="0.55000000000000004"/>
    <n v="6250"/>
    <n v="3437.5000000000005"/>
    <n v="859.37500000000011"/>
    <n v="0.25"/>
  </r>
  <r>
    <x v="0"/>
    <n v="1185732"/>
    <x v="89"/>
    <x v="4"/>
    <x v="8"/>
    <s v="Orlando"/>
    <x v="3"/>
    <n v="0.55000000000000004"/>
    <n v="5750"/>
    <n v="3162.5000000000005"/>
    <n v="948.75000000000011"/>
    <n v="0.3"/>
  </r>
  <r>
    <x v="0"/>
    <n v="1185732"/>
    <x v="89"/>
    <x v="4"/>
    <x v="8"/>
    <s v="Orlando"/>
    <x v="4"/>
    <n v="0.65"/>
    <n v="5750"/>
    <n v="3737.5"/>
    <n v="1308.125"/>
    <n v="0.35"/>
  </r>
  <r>
    <x v="0"/>
    <n v="1185732"/>
    <x v="89"/>
    <x v="4"/>
    <x v="8"/>
    <s v="Orlando"/>
    <x v="5"/>
    <n v="0.7"/>
    <n v="6750"/>
    <n v="4725"/>
    <n v="2362.5"/>
    <n v="0.5"/>
  </r>
  <r>
    <x v="0"/>
    <n v="1185732"/>
    <x v="0"/>
    <x v="0"/>
    <x v="0"/>
    <s v="Albany"/>
    <x v="0"/>
    <n v="0.4"/>
    <n v="8000"/>
    <n v="3200"/>
    <n v="1600"/>
    <n v="0.5"/>
  </r>
  <r>
    <x v="0"/>
    <n v="1185732"/>
    <x v="0"/>
    <x v="0"/>
    <x v="0"/>
    <s v="Albany"/>
    <x v="1"/>
    <n v="0.4"/>
    <n v="6000"/>
    <n v="2400"/>
    <n v="720"/>
    <n v="0.3"/>
  </r>
  <r>
    <x v="0"/>
    <n v="1185732"/>
    <x v="0"/>
    <x v="0"/>
    <x v="0"/>
    <s v="Albany"/>
    <x v="2"/>
    <n v="0.30000000000000004"/>
    <n v="6000"/>
    <n v="1800.0000000000002"/>
    <n v="630"/>
    <n v="0.35"/>
  </r>
  <r>
    <x v="0"/>
    <n v="1185732"/>
    <x v="0"/>
    <x v="0"/>
    <x v="0"/>
    <s v="Albany"/>
    <x v="3"/>
    <n v="0.35"/>
    <n v="4500"/>
    <n v="1575"/>
    <n v="551.25"/>
    <n v="0.35"/>
  </r>
  <r>
    <x v="0"/>
    <n v="1185732"/>
    <x v="0"/>
    <x v="0"/>
    <x v="0"/>
    <s v="Albany"/>
    <x v="4"/>
    <n v="0.5"/>
    <n v="5000"/>
    <n v="2500"/>
    <n v="750"/>
    <n v="0.3"/>
  </r>
  <r>
    <x v="0"/>
    <n v="1185732"/>
    <x v="0"/>
    <x v="0"/>
    <x v="0"/>
    <s v="Albany"/>
    <x v="5"/>
    <n v="0.4"/>
    <n v="6000"/>
    <n v="2400"/>
    <n v="600"/>
    <n v="0.25"/>
  </r>
  <r>
    <x v="0"/>
    <n v="1185732"/>
    <x v="1"/>
    <x v="0"/>
    <x v="0"/>
    <s v="Albany"/>
    <x v="0"/>
    <n v="0.4"/>
    <n v="8500"/>
    <n v="3400"/>
    <n v="1700"/>
    <n v="0.5"/>
  </r>
  <r>
    <x v="0"/>
    <n v="1185732"/>
    <x v="1"/>
    <x v="0"/>
    <x v="0"/>
    <s v="Albany"/>
    <x v="1"/>
    <n v="0.4"/>
    <n v="5000"/>
    <n v="2000"/>
    <n v="600"/>
    <n v="0.3"/>
  </r>
  <r>
    <x v="0"/>
    <n v="1185732"/>
    <x v="1"/>
    <x v="0"/>
    <x v="0"/>
    <s v="Albany"/>
    <x v="2"/>
    <n v="0.30000000000000004"/>
    <n v="5500"/>
    <n v="1650.0000000000002"/>
    <n v="577.5"/>
    <n v="0.35"/>
  </r>
  <r>
    <x v="0"/>
    <n v="1185732"/>
    <x v="1"/>
    <x v="0"/>
    <x v="0"/>
    <s v="Albany"/>
    <x v="3"/>
    <n v="0.35"/>
    <n v="4250"/>
    <n v="1487.5"/>
    <n v="520.625"/>
    <n v="0.35"/>
  </r>
  <r>
    <x v="0"/>
    <n v="1185732"/>
    <x v="1"/>
    <x v="0"/>
    <x v="0"/>
    <s v="Albany"/>
    <x v="4"/>
    <n v="0.5"/>
    <n v="5000"/>
    <n v="2500"/>
    <n v="750"/>
    <n v="0.3"/>
  </r>
  <r>
    <x v="0"/>
    <n v="1185732"/>
    <x v="1"/>
    <x v="0"/>
    <x v="0"/>
    <s v="Albany"/>
    <x v="5"/>
    <n v="0.4"/>
    <n v="6000"/>
    <n v="2400"/>
    <n v="600"/>
    <n v="0.25"/>
  </r>
  <r>
    <x v="0"/>
    <n v="1185732"/>
    <x v="2"/>
    <x v="0"/>
    <x v="0"/>
    <s v="Albany"/>
    <x v="0"/>
    <n v="0.4"/>
    <n v="8200"/>
    <n v="3280"/>
    <n v="1640"/>
    <n v="0.5"/>
  </r>
  <r>
    <x v="0"/>
    <n v="1185732"/>
    <x v="2"/>
    <x v="0"/>
    <x v="0"/>
    <s v="Albany"/>
    <x v="1"/>
    <n v="0.4"/>
    <n v="5250"/>
    <n v="2100"/>
    <n v="630"/>
    <n v="0.3"/>
  </r>
  <r>
    <x v="0"/>
    <n v="1185732"/>
    <x v="2"/>
    <x v="0"/>
    <x v="0"/>
    <s v="Albany"/>
    <x v="2"/>
    <n v="0.30000000000000004"/>
    <n v="5500"/>
    <n v="1650.0000000000002"/>
    <n v="577.5"/>
    <n v="0.35"/>
  </r>
  <r>
    <x v="0"/>
    <n v="1185732"/>
    <x v="2"/>
    <x v="0"/>
    <x v="0"/>
    <s v="Albany"/>
    <x v="3"/>
    <n v="0.35"/>
    <n v="4000"/>
    <n v="1400"/>
    <n v="489.99999999999994"/>
    <n v="0.35"/>
  </r>
  <r>
    <x v="0"/>
    <n v="1185732"/>
    <x v="2"/>
    <x v="0"/>
    <x v="0"/>
    <s v="Albany"/>
    <x v="4"/>
    <n v="0.5"/>
    <n v="4500"/>
    <n v="2250"/>
    <n v="675"/>
    <n v="0.3"/>
  </r>
  <r>
    <x v="0"/>
    <n v="1185732"/>
    <x v="2"/>
    <x v="0"/>
    <x v="0"/>
    <s v="Albany"/>
    <x v="5"/>
    <n v="0.4"/>
    <n v="5500"/>
    <n v="2200"/>
    <n v="550"/>
    <n v="0.25"/>
  </r>
  <r>
    <x v="0"/>
    <n v="1185732"/>
    <x v="3"/>
    <x v="0"/>
    <x v="0"/>
    <s v="Albany"/>
    <x v="0"/>
    <n v="0.4"/>
    <n v="8000"/>
    <n v="3200"/>
    <n v="1600"/>
    <n v="0.5"/>
  </r>
  <r>
    <x v="0"/>
    <n v="1185732"/>
    <x v="3"/>
    <x v="0"/>
    <x v="0"/>
    <s v="Albany"/>
    <x v="1"/>
    <n v="0.4"/>
    <n v="5000"/>
    <n v="2000"/>
    <n v="600"/>
    <n v="0.3"/>
  </r>
  <r>
    <x v="0"/>
    <n v="1185732"/>
    <x v="3"/>
    <x v="0"/>
    <x v="0"/>
    <s v="Albany"/>
    <x v="2"/>
    <n v="0.30000000000000004"/>
    <n v="5000"/>
    <n v="1500.0000000000002"/>
    <n v="525"/>
    <n v="0.35"/>
  </r>
  <r>
    <x v="0"/>
    <n v="1185732"/>
    <x v="3"/>
    <x v="0"/>
    <x v="0"/>
    <s v="Albany"/>
    <x v="3"/>
    <n v="0.35"/>
    <n v="4250"/>
    <n v="1487.5"/>
    <n v="520.625"/>
    <n v="0.35"/>
  </r>
  <r>
    <x v="0"/>
    <n v="1185732"/>
    <x v="3"/>
    <x v="0"/>
    <x v="0"/>
    <s v="Albany"/>
    <x v="4"/>
    <n v="0.5"/>
    <n v="4250"/>
    <n v="2125"/>
    <n v="637.5"/>
    <n v="0.3"/>
  </r>
  <r>
    <x v="0"/>
    <n v="1185732"/>
    <x v="3"/>
    <x v="0"/>
    <x v="0"/>
    <s v="Albany"/>
    <x v="5"/>
    <n v="0.4"/>
    <n v="5500"/>
    <n v="2200"/>
    <n v="550"/>
    <n v="0.25"/>
  </r>
  <r>
    <x v="0"/>
    <n v="1185732"/>
    <x v="4"/>
    <x v="0"/>
    <x v="0"/>
    <s v="Albany"/>
    <x v="0"/>
    <n v="0.5"/>
    <n v="8200"/>
    <n v="4100"/>
    <n v="2050"/>
    <n v="0.5"/>
  </r>
  <r>
    <x v="0"/>
    <n v="1185732"/>
    <x v="4"/>
    <x v="0"/>
    <x v="0"/>
    <s v="Albany"/>
    <x v="1"/>
    <n v="0.45000000000000007"/>
    <n v="5250"/>
    <n v="2362.5000000000005"/>
    <n v="708.75000000000011"/>
    <n v="0.3"/>
  </r>
  <r>
    <x v="0"/>
    <n v="1185732"/>
    <x v="4"/>
    <x v="0"/>
    <x v="0"/>
    <s v="Albany"/>
    <x v="2"/>
    <n v="0.4"/>
    <n v="5000"/>
    <n v="2000"/>
    <n v="700"/>
    <n v="0.35"/>
  </r>
  <r>
    <x v="0"/>
    <n v="1185732"/>
    <x v="4"/>
    <x v="0"/>
    <x v="0"/>
    <s v="Albany"/>
    <x v="3"/>
    <n v="0.4"/>
    <n v="4500"/>
    <n v="1800"/>
    <n v="630"/>
    <n v="0.35"/>
  </r>
  <r>
    <x v="0"/>
    <n v="1185732"/>
    <x v="4"/>
    <x v="0"/>
    <x v="0"/>
    <s v="Albany"/>
    <x v="4"/>
    <n v="0.5"/>
    <n v="4750"/>
    <n v="2375"/>
    <n v="712.5"/>
    <n v="0.3"/>
  </r>
  <r>
    <x v="0"/>
    <n v="1185732"/>
    <x v="4"/>
    <x v="0"/>
    <x v="0"/>
    <s v="Albany"/>
    <x v="5"/>
    <n v="0.55000000000000004"/>
    <n v="6000"/>
    <n v="3300.0000000000005"/>
    <n v="825.00000000000011"/>
    <n v="0.25"/>
  </r>
  <r>
    <x v="0"/>
    <n v="1185732"/>
    <x v="5"/>
    <x v="0"/>
    <x v="0"/>
    <s v="Albany"/>
    <x v="0"/>
    <n v="0.5"/>
    <n v="8500"/>
    <n v="4250"/>
    <n v="2125"/>
    <n v="0.5"/>
  </r>
  <r>
    <x v="0"/>
    <n v="1185732"/>
    <x v="5"/>
    <x v="0"/>
    <x v="0"/>
    <s v="Albany"/>
    <x v="1"/>
    <n v="0.45000000000000007"/>
    <n v="6000"/>
    <n v="2700.0000000000005"/>
    <n v="810.00000000000011"/>
    <n v="0.3"/>
  </r>
  <r>
    <x v="0"/>
    <n v="1185732"/>
    <x v="5"/>
    <x v="0"/>
    <x v="0"/>
    <s v="Albany"/>
    <x v="2"/>
    <n v="0.4"/>
    <n v="5250"/>
    <n v="2100"/>
    <n v="735"/>
    <n v="0.35"/>
  </r>
  <r>
    <x v="0"/>
    <n v="1185732"/>
    <x v="5"/>
    <x v="0"/>
    <x v="0"/>
    <s v="Albany"/>
    <x v="3"/>
    <n v="0.4"/>
    <n v="5000"/>
    <n v="2000"/>
    <n v="700"/>
    <n v="0.35"/>
  </r>
  <r>
    <x v="0"/>
    <n v="1185732"/>
    <x v="5"/>
    <x v="0"/>
    <x v="0"/>
    <s v="Albany"/>
    <x v="4"/>
    <n v="0.5"/>
    <n v="5000"/>
    <n v="2500"/>
    <n v="750"/>
    <n v="0.3"/>
  </r>
  <r>
    <x v="0"/>
    <n v="1185732"/>
    <x v="5"/>
    <x v="0"/>
    <x v="0"/>
    <s v="Albany"/>
    <x v="5"/>
    <n v="0.55000000000000004"/>
    <n v="6500"/>
    <n v="3575.0000000000005"/>
    <n v="893.75000000000011"/>
    <n v="0.25"/>
  </r>
  <r>
    <x v="0"/>
    <n v="1185732"/>
    <x v="6"/>
    <x v="0"/>
    <x v="0"/>
    <s v="Albany"/>
    <x v="0"/>
    <n v="0.5"/>
    <n v="8750"/>
    <n v="4375"/>
    <n v="2187.5"/>
    <n v="0.5"/>
  </r>
  <r>
    <x v="0"/>
    <n v="1185732"/>
    <x v="6"/>
    <x v="0"/>
    <x v="0"/>
    <s v="Albany"/>
    <x v="1"/>
    <n v="0.45000000000000007"/>
    <n v="6250"/>
    <n v="2812.5000000000005"/>
    <n v="843.75000000000011"/>
    <n v="0.3"/>
  </r>
  <r>
    <x v="0"/>
    <n v="1185732"/>
    <x v="6"/>
    <x v="0"/>
    <x v="0"/>
    <s v="Albany"/>
    <x v="2"/>
    <n v="0.4"/>
    <n v="5500"/>
    <n v="2200"/>
    <n v="770"/>
    <n v="0.35"/>
  </r>
  <r>
    <x v="0"/>
    <n v="1185732"/>
    <x v="6"/>
    <x v="0"/>
    <x v="0"/>
    <s v="Albany"/>
    <x v="3"/>
    <n v="0.4"/>
    <n v="5000"/>
    <n v="2000"/>
    <n v="700"/>
    <n v="0.35"/>
  </r>
  <r>
    <x v="0"/>
    <n v="1185732"/>
    <x v="6"/>
    <x v="0"/>
    <x v="0"/>
    <s v="Albany"/>
    <x v="4"/>
    <n v="0.5"/>
    <n v="5250"/>
    <n v="2625"/>
    <n v="787.5"/>
    <n v="0.3"/>
  </r>
  <r>
    <x v="0"/>
    <n v="1185732"/>
    <x v="6"/>
    <x v="0"/>
    <x v="0"/>
    <s v="Albany"/>
    <x v="5"/>
    <n v="0.55000000000000004"/>
    <n v="7000"/>
    <n v="3850.0000000000005"/>
    <n v="962.50000000000011"/>
    <n v="0.25"/>
  </r>
  <r>
    <x v="0"/>
    <n v="1185732"/>
    <x v="7"/>
    <x v="0"/>
    <x v="0"/>
    <s v="Albany"/>
    <x v="0"/>
    <n v="0.5"/>
    <n v="8500"/>
    <n v="4250"/>
    <n v="2125"/>
    <n v="0.5"/>
  </r>
  <r>
    <x v="0"/>
    <n v="1185732"/>
    <x v="7"/>
    <x v="0"/>
    <x v="0"/>
    <s v="Albany"/>
    <x v="1"/>
    <n v="0.45000000000000007"/>
    <n v="6250"/>
    <n v="2812.5000000000005"/>
    <n v="843.75000000000011"/>
    <n v="0.3"/>
  </r>
  <r>
    <x v="0"/>
    <n v="1185732"/>
    <x v="7"/>
    <x v="0"/>
    <x v="0"/>
    <s v="Albany"/>
    <x v="2"/>
    <n v="0.4"/>
    <n v="5500"/>
    <n v="2200"/>
    <n v="770"/>
    <n v="0.35"/>
  </r>
  <r>
    <x v="0"/>
    <n v="1185732"/>
    <x v="7"/>
    <x v="0"/>
    <x v="0"/>
    <s v="Albany"/>
    <x v="3"/>
    <n v="0.4"/>
    <n v="5250"/>
    <n v="2100"/>
    <n v="735"/>
    <n v="0.35"/>
  </r>
  <r>
    <x v="0"/>
    <n v="1185732"/>
    <x v="7"/>
    <x v="0"/>
    <x v="0"/>
    <s v="Albany"/>
    <x v="4"/>
    <n v="0.5"/>
    <n v="5000"/>
    <n v="2500"/>
    <n v="750"/>
    <n v="0.3"/>
  </r>
  <r>
    <x v="0"/>
    <n v="1185732"/>
    <x v="7"/>
    <x v="0"/>
    <x v="0"/>
    <s v="Albany"/>
    <x v="5"/>
    <n v="0.55000000000000004"/>
    <n v="6750"/>
    <n v="3712.5000000000005"/>
    <n v="928.12500000000011"/>
    <n v="0.25"/>
  </r>
  <r>
    <x v="0"/>
    <n v="1185732"/>
    <x v="8"/>
    <x v="0"/>
    <x v="0"/>
    <s v="Albany"/>
    <x v="0"/>
    <n v="0.5"/>
    <n v="8000"/>
    <n v="4000"/>
    <n v="2000"/>
    <n v="0.5"/>
  </r>
  <r>
    <x v="0"/>
    <n v="1185732"/>
    <x v="8"/>
    <x v="0"/>
    <x v="0"/>
    <s v="Albany"/>
    <x v="1"/>
    <n v="0.45000000000000007"/>
    <n v="6000"/>
    <n v="2700.0000000000005"/>
    <n v="810.00000000000011"/>
    <n v="0.3"/>
  </r>
  <r>
    <x v="0"/>
    <n v="1185732"/>
    <x v="8"/>
    <x v="0"/>
    <x v="0"/>
    <s v="Albany"/>
    <x v="2"/>
    <n v="0.4"/>
    <n v="5250"/>
    <n v="2100"/>
    <n v="735"/>
    <n v="0.35"/>
  </r>
  <r>
    <x v="0"/>
    <n v="1185732"/>
    <x v="8"/>
    <x v="0"/>
    <x v="0"/>
    <s v="Albany"/>
    <x v="3"/>
    <n v="0.4"/>
    <n v="5000"/>
    <n v="2000"/>
    <n v="700"/>
    <n v="0.35"/>
  </r>
  <r>
    <x v="0"/>
    <n v="1185732"/>
    <x v="8"/>
    <x v="0"/>
    <x v="0"/>
    <s v="Albany"/>
    <x v="4"/>
    <n v="0.5"/>
    <n v="5000"/>
    <n v="2500"/>
    <n v="750"/>
    <n v="0.3"/>
  </r>
  <r>
    <x v="0"/>
    <n v="1185732"/>
    <x v="8"/>
    <x v="0"/>
    <x v="0"/>
    <s v="Albany"/>
    <x v="5"/>
    <n v="0.55000000000000004"/>
    <n v="6000"/>
    <n v="3300.0000000000005"/>
    <n v="825.00000000000011"/>
    <n v="0.25"/>
  </r>
  <r>
    <x v="0"/>
    <n v="1185732"/>
    <x v="9"/>
    <x v="0"/>
    <x v="0"/>
    <s v="Albany"/>
    <x v="0"/>
    <n v="0.55000000000000004"/>
    <n v="7750"/>
    <n v="4262.5"/>
    <n v="2131.25"/>
    <n v="0.5"/>
  </r>
  <r>
    <x v="0"/>
    <n v="1185732"/>
    <x v="9"/>
    <x v="0"/>
    <x v="0"/>
    <s v="Albany"/>
    <x v="1"/>
    <n v="0.45000000000000007"/>
    <n v="6000"/>
    <n v="2700.0000000000005"/>
    <n v="810.00000000000011"/>
    <n v="0.3"/>
  </r>
  <r>
    <x v="0"/>
    <n v="1185732"/>
    <x v="9"/>
    <x v="0"/>
    <x v="0"/>
    <s v="Albany"/>
    <x v="2"/>
    <n v="0.45000000000000007"/>
    <n v="5000"/>
    <n v="2250.0000000000005"/>
    <n v="787.50000000000011"/>
    <n v="0.35"/>
  </r>
  <r>
    <x v="0"/>
    <n v="1185732"/>
    <x v="9"/>
    <x v="0"/>
    <x v="0"/>
    <s v="Albany"/>
    <x v="3"/>
    <n v="0.45000000000000007"/>
    <n v="4750"/>
    <n v="2137.5000000000005"/>
    <n v="748.12500000000011"/>
    <n v="0.35"/>
  </r>
  <r>
    <x v="0"/>
    <n v="1185732"/>
    <x v="9"/>
    <x v="0"/>
    <x v="0"/>
    <s v="Albany"/>
    <x v="4"/>
    <n v="0.55000000000000004"/>
    <n v="4750"/>
    <n v="2612.5"/>
    <n v="783.75"/>
    <n v="0.3"/>
  </r>
  <r>
    <x v="0"/>
    <n v="1185732"/>
    <x v="9"/>
    <x v="0"/>
    <x v="0"/>
    <s v="Albany"/>
    <x v="5"/>
    <n v="0.6"/>
    <n v="6000"/>
    <n v="3600"/>
    <n v="900"/>
    <n v="0.25"/>
  </r>
  <r>
    <x v="0"/>
    <n v="1185732"/>
    <x v="10"/>
    <x v="0"/>
    <x v="0"/>
    <s v="Albany"/>
    <x v="0"/>
    <n v="0.55000000000000004"/>
    <n v="7500"/>
    <n v="4125"/>
    <n v="2062.5"/>
    <n v="0.5"/>
  </r>
  <r>
    <x v="0"/>
    <n v="1185732"/>
    <x v="10"/>
    <x v="0"/>
    <x v="0"/>
    <s v="Albany"/>
    <x v="1"/>
    <n v="0.45000000000000007"/>
    <n v="5750"/>
    <n v="2587.5000000000005"/>
    <n v="776.25000000000011"/>
    <n v="0.3"/>
  </r>
  <r>
    <x v="0"/>
    <n v="1185732"/>
    <x v="10"/>
    <x v="0"/>
    <x v="0"/>
    <s v="Albany"/>
    <x v="2"/>
    <n v="0.45000000000000007"/>
    <n v="5200"/>
    <n v="2340.0000000000005"/>
    <n v="819.00000000000011"/>
    <n v="0.35"/>
  </r>
  <r>
    <x v="0"/>
    <n v="1185732"/>
    <x v="10"/>
    <x v="0"/>
    <x v="0"/>
    <s v="Albany"/>
    <x v="3"/>
    <n v="0.45000000000000007"/>
    <n v="5000"/>
    <n v="2250.0000000000005"/>
    <n v="787.50000000000011"/>
    <n v="0.35"/>
  </r>
  <r>
    <x v="0"/>
    <n v="1185732"/>
    <x v="10"/>
    <x v="0"/>
    <x v="0"/>
    <s v="Albany"/>
    <x v="4"/>
    <n v="0.55000000000000004"/>
    <n v="4750"/>
    <n v="2612.5"/>
    <n v="783.75"/>
    <n v="0.3"/>
  </r>
  <r>
    <x v="0"/>
    <n v="1185732"/>
    <x v="10"/>
    <x v="0"/>
    <x v="0"/>
    <s v="Albany"/>
    <x v="5"/>
    <n v="0.6"/>
    <n v="5750"/>
    <n v="3450"/>
    <n v="862.5"/>
    <n v="0.25"/>
  </r>
  <r>
    <x v="0"/>
    <n v="1185732"/>
    <x v="11"/>
    <x v="0"/>
    <x v="0"/>
    <s v="Albany"/>
    <x v="0"/>
    <n v="0.55000000000000004"/>
    <n v="8000"/>
    <n v="4400"/>
    <n v="2200"/>
    <n v="0.5"/>
  </r>
  <r>
    <x v="0"/>
    <n v="1185732"/>
    <x v="11"/>
    <x v="0"/>
    <x v="0"/>
    <s v="Albany"/>
    <x v="1"/>
    <n v="0.45000000000000007"/>
    <n v="6000"/>
    <n v="2700.0000000000005"/>
    <n v="810.00000000000011"/>
    <n v="0.3"/>
  </r>
  <r>
    <x v="0"/>
    <n v="1185732"/>
    <x v="11"/>
    <x v="0"/>
    <x v="0"/>
    <s v="Albany"/>
    <x v="2"/>
    <n v="0.45000000000000007"/>
    <n v="5500"/>
    <n v="2475.0000000000005"/>
    <n v="866.25000000000011"/>
    <n v="0.35"/>
  </r>
  <r>
    <x v="0"/>
    <n v="1185732"/>
    <x v="11"/>
    <x v="0"/>
    <x v="0"/>
    <s v="Albany"/>
    <x v="3"/>
    <n v="0.45000000000000007"/>
    <n v="5000"/>
    <n v="2250.0000000000005"/>
    <n v="787.50000000000011"/>
    <n v="0.35"/>
  </r>
  <r>
    <x v="0"/>
    <n v="1185732"/>
    <x v="11"/>
    <x v="0"/>
    <x v="0"/>
    <s v="Albany"/>
    <x v="4"/>
    <n v="0.55000000000000004"/>
    <n v="5000"/>
    <n v="2750"/>
    <n v="825"/>
    <n v="0.3"/>
  </r>
  <r>
    <x v="0"/>
    <n v="1185732"/>
    <x v="11"/>
    <x v="0"/>
    <x v="0"/>
    <s v="Albany"/>
    <x v="5"/>
    <n v="0.6"/>
    <n v="6000"/>
    <n v="3600"/>
    <n v="900"/>
    <n v="0.25"/>
  </r>
  <r>
    <x v="2"/>
    <n v="1128299"/>
    <x v="145"/>
    <x v="2"/>
    <x v="17"/>
    <s v="Cheyenne"/>
    <x v="0"/>
    <n v="0.30000000000000004"/>
    <n v="3500"/>
    <n v="1050.0000000000002"/>
    <n v="367.50000000000006"/>
    <n v="0.35"/>
  </r>
  <r>
    <x v="2"/>
    <n v="1128299"/>
    <x v="145"/>
    <x v="2"/>
    <x v="17"/>
    <s v="Cheyenne"/>
    <x v="1"/>
    <n v="0.4"/>
    <n v="3500"/>
    <n v="1400"/>
    <n v="489.99999999999994"/>
    <n v="0.35"/>
  </r>
  <r>
    <x v="2"/>
    <n v="1128299"/>
    <x v="145"/>
    <x v="2"/>
    <x v="17"/>
    <s v="Cheyenne"/>
    <x v="2"/>
    <n v="0.4"/>
    <n v="3500"/>
    <n v="1400"/>
    <n v="489.99999999999994"/>
    <n v="0.35"/>
  </r>
  <r>
    <x v="2"/>
    <n v="1128299"/>
    <x v="145"/>
    <x v="2"/>
    <x v="17"/>
    <s v="Cheyenne"/>
    <x v="3"/>
    <n v="0.4"/>
    <n v="2000"/>
    <n v="800"/>
    <n v="280"/>
    <n v="0.35"/>
  </r>
  <r>
    <x v="2"/>
    <n v="1128299"/>
    <x v="145"/>
    <x v="2"/>
    <x v="17"/>
    <s v="Cheyenne"/>
    <x v="4"/>
    <n v="0.45000000000000007"/>
    <n v="1500"/>
    <n v="675.00000000000011"/>
    <n v="270.00000000000006"/>
    <n v="0.4"/>
  </r>
  <r>
    <x v="2"/>
    <n v="1128299"/>
    <x v="145"/>
    <x v="2"/>
    <x v="17"/>
    <s v="Cheyenne"/>
    <x v="5"/>
    <n v="0.4"/>
    <n v="4000"/>
    <n v="1600"/>
    <n v="480"/>
    <n v="0.3"/>
  </r>
  <r>
    <x v="2"/>
    <n v="1128299"/>
    <x v="146"/>
    <x v="2"/>
    <x v="17"/>
    <s v="Cheyenne"/>
    <x v="0"/>
    <n v="0.30000000000000004"/>
    <n v="4500"/>
    <n v="1350.0000000000002"/>
    <n v="472.50000000000006"/>
    <n v="0.35"/>
  </r>
  <r>
    <x v="2"/>
    <n v="1128299"/>
    <x v="146"/>
    <x v="2"/>
    <x v="17"/>
    <s v="Cheyenne"/>
    <x v="1"/>
    <n v="0.4"/>
    <n v="3500"/>
    <n v="1400"/>
    <n v="489.99999999999994"/>
    <n v="0.35"/>
  </r>
  <r>
    <x v="2"/>
    <n v="1128299"/>
    <x v="146"/>
    <x v="2"/>
    <x v="17"/>
    <s v="Cheyenne"/>
    <x v="2"/>
    <n v="0.4"/>
    <n v="3500"/>
    <n v="1400"/>
    <n v="489.99999999999994"/>
    <n v="0.35"/>
  </r>
  <r>
    <x v="2"/>
    <n v="1128299"/>
    <x v="146"/>
    <x v="2"/>
    <x v="17"/>
    <s v="Cheyenne"/>
    <x v="3"/>
    <n v="0.4"/>
    <n v="2000"/>
    <n v="800"/>
    <n v="280"/>
    <n v="0.35"/>
  </r>
  <r>
    <x v="2"/>
    <n v="1128299"/>
    <x v="146"/>
    <x v="2"/>
    <x v="17"/>
    <s v="Cheyenne"/>
    <x v="4"/>
    <n v="0.45000000000000007"/>
    <n v="1250"/>
    <n v="562.50000000000011"/>
    <n v="225.00000000000006"/>
    <n v="0.4"/>
  </r>
  <r>
    <x v="2"/>
    <n v="1128299"/>
    <x v="146"/>
    <x v="2"/>
    <x v="17"/>
    <s v="Cheyenne"/>
    <x v="5"/>
    <n v="0.4"/>
    <n v="3250"/>
    <n v="1300"/>
    <n v="390"/>
    <n v="0.3"/>
  </r>
  <r>
    <x v="2"/>
    <n v="1128299"/>
    <x v="147"/>
    <x v="2"/>
    <x v="17"/>
    <s v="Cheyenne"/>
    <x v="0"/>
    <n v="0.4"/>
    <n v="4750"/>
    <n v="1900"/>
    <n v="665"/>
    <n v="0.35"/>
  </r>
  <r>
    <x v="2"/>
    <n v="1128299"/>
    <x v="147"/>
    <x v="2"/>
    <x v="17"/>
    <s v="Cheyenne"/>
    <x v="1"/>
    <n v="0.5"/>
    <n v="3250"/>
    <n v="1625"/>
    <n v="568.75"/>
    <n v="0.35"/>
  </r>
  <r>
    <x v="2"/>
    <n v="1128299"/>
    <x v="147"/>
    <x v="2"/>
    <x v="17"/>
    <s v="Cheyenne"/>
    <x v="2"/>
    <n v="0.54999999999999993"/>
    <n v="3500"/>
    <n v="1924.9999999999998"/>
    <n v="673.74999999999989"/>
    <n v="0.35"/>
  </r>
  <r>
    <x v="2"/>
    <n v="1128299"/>
    <x v="147"/>
    <x v="2"/>
    <x v="17"/>
    <s v="Cheyenne"/>
    <x v="3"/>
    <n v="0.5"/>
    <n v="2500"/>
    <n v="1250"/>
    <n v="437.5"/>
    <n v="0.35"/>
  </r>
  <r>
    <x v="2"/>
    <n v="1128299"/>
    <x v="147"/>
    <x v="2"/>
    <x v="17"/>
    <s v="Cheyenne"/>
    <x v="4"/>
    <n v="0.55000000000000004"/>
    <n v="1000"/>
    <n v="550"/>
    <n v="220"/>
    <n v="0.4"/>
  </r>
  <r>
    <x v="2"/>
    <n v="1128299"/>
    <x v="147"/>
    <x v="2"/>
    <x v="17"/>
    <s v="Cheyenne"/>
    <x v="5"/>
    <n v="0.5"/>
    <n v="3000"/>
    <n v="1500"/>
    <n v="450"/>
    <n v="0.3"/>
  </r>
  <r>
    <x v="2"/>
    <n v="1128299"/>
    <x v="148"/>
    <x v="2"/>
    <x v="17"/>
    <s v="Cheyenne"/>
    <x v="0"/>
    <n v="0.55000000000000004"/>
    <n v="4750"/>
    <n v="2612.5"/>
    <n v="914.37499999999989"/>
    <n v="0.35"/>
  </r>
  <r>
    <x v="2"/>
    <n v="1128299"/>
    <x v="148"/>
    <x v="2"/>
    <x v="17"/>
    <s v="Cheyenne"/>
    <x v="1"/>
    <n v="0.60000000000000009"/>
    <n v="2750"/>
    <n v="1650.0000000000002"/>
    <n v="577.5"/>
    <n v="0.35"/>
  </r>
  <r>
    <x v="2"/>
    <n v="1128299"/>
    <x v="148"/>
    <x v="2"/>
    <x v="17"/>
    <s v="Cheyenne"/>
    <x v="2"/>
    <n v="0.60000000000000009"/>
    <n v="3250"/>
    <n v="1950.0000000000002"/>
    <n v="682.5"/>
    <n v="0.35"/>
  </r>
  <r>
    <x v="2"/>
    <n v="1128299"/>
    <x v="148"/>
    <x v="2"/>
    <x v="17"/>
    <s v="Cheyenne"/>
    <x v="3"/>
    <n v="0.45000000000000007"/>
    <n v="2250"/>
    <n v="1012.5000000000001"/>
    <n v="354.375"/>
    <n v="0.35"/>
  </r>
  <r>
    <x v="2"/>
    <n v="1128299"/>
    <x v="148"/>
    <x v="2"/>
    <x v="17"/>
    <s v="Cheyenne"/>
    <x v="4"/>
    <n v="0.50000000000000011"/>
    <n v="1250"/>
    <n v="625.00000000000011"/>
    <n v="250.00000000000006"/>
    <n v="0.4"/>
  </r>
  <r>
    <x v="2"/>
    <n v="1128299"/>
    <x v="148"/>
    <x v="2"/>
    <x v="17"/>
    <s v="Cheyenne"/>
    <x v="5"/>
    <n v="0.65000000000000013"/>
    <n v="3000"/>
    <n v="1950.0000000000005"/>
    <n v="585.00000000000011"/>
    <n v="0.3"/>
  </r>
  <r>
    <x v="2"/>
    <n v="1128299"/>
    <x v="149"/>
    <x v="2"/>
    <x v="17"/>
    <s v="Cheyenne"/>
    <x v="0"/>
    <n v="0.5"/>
    <n v="5000"/>
    <n v="2500"/>
    <n v="875"/>
    <n v="0.35"/>
  </r>
  <r>
    <x v="2"/>
    <n v="1128299"/>
    <x v="149"/>
    <x v="2"/>
    <x v="17"/>
    <s v="Cheyenne"/>
    <x v="1"/>
    <n v="0.55000000000000004"/>
    <n v="3500"/>
    <n v="1925.0000000000002"/>
    <n v="673.75"/>
    <n v="0.35"/>
  </r>
  <r>
    <x v="2"/>
    <n v="1128299"/>
    <x v="149"/>
    <x v="2"/>
    <x v="17"/>
    <s v="Cheyenne"/>
    <x v="2"/>
    <n v="0.55000000000000004"/>
    <n v="3500"/>
    <n v="1925.0000000000002"/>
    <n v="673.75"/>
    <n v="0.35"/>
  </r>
  <r>
    <x v="2"/>
    <n v="1128299"/>
    <x v="149"/>
    <x v="2"/>
    <x v="17"/>
    <s v="Cheyenne"/>
    <x v="3"/>
    <n v="0.5"/>
    <n v="2750"/>
    <n v="1375"/>
    <n v="481.24999999999994"/>
    <n v="0.35"/>
  </r>
  <r>
    <x v="2"/>
    <n v="1128299"/>
    <x v="149"/>
    <x v="2"/>
    <x v="17"/>
    <s v="Cheyenne"/>
    <x v="4"/>
    <n v="0.44999999999999996"/>
    <n v="1750"/>
    <n v="787.49999999999989"/>
    <n v="315"/>
    <n v="0.4"/>
  </r>
  <r>
    <x v="2"/>
    <n v="1128299"/>
    <x v="149"/>
    <x v="2"/>
    <x v="17"/>
    <s v="Cheyenne"/>
    <x v="5"/>
    <n v="0.6"/>
    <n v="5250"/>
    <n v="3150"/>
    <n v="945"/>
    <n v="0.3"/>
  </r>
  <r>
    <x v="2"/>
    <n v="1128299"/>
    <x v="150"/>
    <x v="2"/>
    <x v="17"/>
    <s v="Cheyenne"/>
    <x v="0"/>
    <n v="0.54999999999999993"/>
    <n v="7750"/>
    <n v="4262.4999999999991"/>
    <n v="1491.8749999999995"/>
    <n v="0.35"/>
  </r>
  <r>
    <x v="2"/>
    <n v="1128299"/>
    <x v="150"/>
    <x v="2"/>
    <x v="17"/>
    <s v="Cheyenne"/>
    <x v="1"/>
    <n v="0.64999999999999991"/>
    <n v="6500"/>
    <n v="4224.9999999999991"/>
    <n v="1478.7499999999995"/>
    <n v="0.35"/>
  </r>
  <r>
    <x v="2"/>
    <n v="1128299"/>
    <x v="150"/>
    <x v="2"/>
    <x v="17"/>
    <s v="Cheyenne"/>
    <x v="2"/>
    <n v="0.79999999999999993"/>
    <n v="6500"/>
    <n v="5200"/>
    <n v="1819.9999999999998"/>
    <n v="0.35"/>
  </r>
  <r>
    <x v="2"/>
    <n v="1128299"/>
    <x v="150"/>
    <x v="2"/>
    <x v="17"/>
    <s v="Cheyenne"/>
    <x v="3"/>
    <n v="0.79999999999999993"/>
    <n v="5250"/>
    <n v="4200"/>
    <n v="1470"/>
    <n v="0.35"/>
  </r>
  <r>
    <x v="2"/>
    <n v="1128299"/>
    <x v="150"/>
    <x v="2"/>
    <x v="17"/>
    <s v="Cheyenne"/>
    <x v="4"/>
    <n v="0.9"/>
    <n v="4000"/>
    <n v="3600"/>
    <n v="1440"/>
    <n v="0.4"/>
  </r>
  <r>
    <x v="2"/>
    <n v="1128299"/>
    <x v="150"/>
    <x v="2"/>
    <x v="17"/>
    <s v="Cheyenne"/>
    <x v="5"/>
    <n v="1.05"/>
    <n v="7000"/>
    <n v="7350"/>
    <n v="2205"/>
    <n v="0.3"/>
  </r>
  <r>
    <x v="2"/>
    <n v="1128299"/>
    <x v="151"/>
    <x v="2"/>
    <x v="17"/>
    <s v="Cheyenne"/>
    <x v="0"/>
    <n v="0.85"/>
    <n v="8500"/>
    <n v="7225"/>
    <n v="2528.75"/>
    <n v="0.35"/>
  </r>
  <r>
    <x v="2"/>
    <n v="1128299"/>
    <x v="151"/>
    <x v="2"/>
    <x v="17"/>
    <s v="Cheyenne"/>
    <x v="1"/>
    <n v="0.9"/>
    <n v="7000"/>
    <n v="6300"/>
    <n v="2205"/>
    <n v="0.35"/>
  </r>
  <r>
    <x v="2"/>
    <n v="1128299"/>
    <x v="151"/>
    <x v="2"/>
    <x v="17"/>
    <s v="Cheyenne"/>
    <x v="2"/>
    <n v="0.9"/>
    <n v="6500"/>
    <n v="5850"/>
    <n v="2047.4999999999998"/>
    <n v="0.35"/>
  </r>
  <r>
    <x v="2"/>
    <n v="1128299"/>
    <x v="151"/>
    <x v="2"/>
    <x v="17"/>
    <s v="Cheyenne"/>
    <x v="3"/>
    <n v="0.85"/>
    <n v="5500"/>
    <n v="4675"/>
    <n v="1636.25"/>
    <n v="0.35"/>
  </r>
  <r>
    <x v="2"/>
    <n v="1128299"/>
    <x v="151"/>
    <x v="2"/>
    <x v="17"/>
    <s v="Cheyenne"/>
    <x v="4"/>
    <n v="0.9"/>
    <n v="6000"/>
    <n v="5400"/>
    <n v="2160"/>
    <n v="0.4"/>
  </r>
  <r>
    <x v="2"/>
    <n v="1128299"/>
    <x v="151"/>
    <x v="2"/>
    <x v="17"/>
    <s v="Cheyenne"/>
    <x v="5"/>
    <n v="1.05"/>
    <n v="6000"/>
    <n v="6300"/>
    <n v="1890"/>
    <n v="0.3"/>
  </r>
  <r>
    <x v="2"/>
    <n v="1128299"/>
    <x v="152"/>
    <x v="2"/>
    <x v="17"/>
    <s v="Cheyenne"/>
    <x v="0"/>
    <n v="0.9"/>
    <n v="8000"/>
    <n v="7200"/>
    <n v="2520"/>
    <n v="0.35"/>
  </r>
  <r>
    <x v="2"/>
    <n v="1128299"/>
    <x v="152"/>
    <x v="2"/>
    <x v="17"/>
    <s v="Cheyenne"/>
    <x v="1"/>
    <n v="0.8"/>
    <n v="7750"/>
    <n v="6200"/>
    <n v="2170"/>
    <n v="0.35"/>
  </r>
  <r>
    <x v="2"/>
    <n v="1128299"/>
    <x v="152"/>
    <x v="2"/>
    <x v="17"/>
    <s v="Cheyenne"/>
    <x v="2"/>
    <n v="0.70000000000000007"/>
    <n v="6500"/>
    <n v="4550"/>
    <n v="1592.5"/>
    <n v="0.35"/>
  </r>
  <r>
    <x v="2"/>
    <n v="1128299"/>
    <x v="152"/>
    <x v="2"/>
    <x v="17"/>
    <s v="Cheyenne"/>
    <x v="3"/>
    <n v="0.70000000000000007"/>
    <n v="4250"/>
    <n v="2975.0000000000005"/>
    <n v="1041.25"/>
    <n v="0.35"/>
  </r>
  <r>
    <x v="2"/>
    <n v="1128299"/>
    <x v="152"/>
    <x v="2"/>
    <x v="17"/>
    <s v="Cheyenne"/>
    <x v="4"/>
    <n v="0.7"/>
    <n v="4250"/>
    <n v="2975"/>
    <n v="1190"/>
    <n v="0.4"/>
  </r>
  <r>
    <x v="2"/>
    <n v="1128299"/>
    <x v="152"/>
    <x v="2"/>
    <x v="17"/>
    <s v="Cheyenne"/>
    <x v="5"/>
    <n v="0.75"/>
    <n v="2500"/>
    <n v="1875"/>
    <n v="562.5"/>
    <n v="0.3"/>
  </r>
  <r>
    <x v="2"/>
    <n v="1128299"/>
    <x v="153"/>
    <x v="2"/>
    <x v="17"/>
    <s v="Cheyenne"/>
    <x v="0"/>
    <n v="0.50000000000000011"/>
    <n v="4500"/>
    <n v="2250.0000000000005"/>
    <n v="787.50000000000011"/>
    <n v="0.35"/>
  </r>
  <r>
    <x v="2"/>
    <n v="1128299"/>
    <x v="153"/>
    <x v="2"/>
    <x v="17"/>
    <s v="Cheyenne"/>
    <x v="1"/>
    <n v="0.55000000000000016"/>
    <n v="4500"/>
    <n v="2475.0000000000009"/>
    <n v="866.25000000000023"/>
    <n v="0.35"/>
  </r>
  <r>
    <x v="2"/>
    <n v="1128299"/>
    <x v="153"/>
    <x v="2"/>
    <x v="17"/>
    <s v="Cheyenne"/>
    <x v="2"/>
    <n v="0.50000000000000011"/>
    <n v="2500"/>
    <n v="1250.0000000000002"/>
    <n v="437.50000000000006"/>
    <n v="0.35"/>
  </r>
  <r>
    <x v="2"/>
    <n v="1128299"/>
    <x v="153"/>
    <x v="2"/>
    <x v="17"/>
    <s v="Cheyenne"/>
    <x v="3"/>
    <n v="0.50000000000000011"/>
    <n v="2000"/>
    <n v="1000.0000000000002"/>
    <n v="350.00000000000006"/>
    <n v="0.35"/>
  </r>
  <r>
    <x v="2"/>
    <n v="1128299"/>
    <x v="153"/>
    <x v="2"/>
    <x v="17"/>
    <s v="Cheyenne"/>
    <x v="4"/>
    <n v="0.60000000000000009"/>
    <n v="2250"/>
    <n v="1350.0000000000002"/>
    <n v="540.00000000000011"/>
    <n v="0.4"/>
  </r>
  <r>
    <x v="2"/>
    <n v="1128299"/>
    <x v="153"/>
    <x v="2"/>
    <x v="17"/>
    <s v="Cheyenne"/>
    <x v="5"/>
    <n v="0.44999999999999996"/>
    <n v="2500"/>
    <n v="1125"/>
    <n v="337.5"/>
    <n v="0.3"/>
  </r>
  <r>
    <x v="2"/>
    <n v="1128299"/>
    <x v="154"/>
    <x v="2"/>
    <x v="17"/>
    <s v="Cheyenne"/>
    <x v="0"/>
    <n v="0.4"/>
    <n v="3500"/>
    <n v="1400"/>
    <n v="489.99999999999994"/>
    <n v="0.35"/>
  </r>
  <r>
    <x v="2"/>
    <n v="1128299"/>
    <x v="154"/>
    <x v="2"/>
    <x v="17"/>
    <s v="Cheyenne"/>
    <x v="1"/>
    <n v="0.55000000000000016"/>
    <n v="5250"/>
    <n v="2887.5000000000009"/>
    <n v="1010.6250000000002"/>
    <n v="0.35"/>
  </r>
  <r>
    <x v="2"/>
    <n v="1128299"/>
    <x v="154"/>
    <x v="2"/>
    <x v="17"/>
    <s v="Cheyenne"/>
    <x v="2"/>
    <n v="0.50000000000000011"/>
    <n v="3500"/>
    <n v="1750.0000000000005"/>
    <n v="612.50000000000011"/>
    <n v="0.35"/>
  </r>
  <r>
    <x v="2"/>
    <n v="1128299"/>
    <x v="154"/>
    <x v="2"/>
    <x v="17"/>
    <s v="Cheyenne"/>
    <x v="3"/>
    <n v="0.45000000000000007"/>
    <n v="3250"/>
    <n v="1462.5000000000002"/>
    <n v="511.87500000000006"/>
    <n v="0.35"/>
  </r>
  <r>
    <x v="2"/>
    <n v="1128299"/>
    <x v="154"/>
    <x v="2"/>
    <x v="17"/>
    <s v="Cheyenne"/>
    <x v="4"/>
    <n v="0.55000000000000004"/>
    <n v="3000"/>
    <n v="1650.0000000000002"/>
    <n v="660.00000000000011"/>
    <n v="0.4"/>
  </r>
  <r>
    <x v="2"/>
    <n v="1128299"/>
    <x v="154"/>
    <x v="2"/>
    <x v="17"/>
    <s v="Cheyenne"/>
    <x v="5"/>
    <n v="0.60000000000000009"/>
    <n v="3500"/>
    <n v="2100.0000000000005"/>
    <n v="630.00000000000011"/>
    <n v="0.3"/>
  </r>
  <r>
    <x v="2"/>
    <n v="1128299"/>
    <x v="155"/>
    <x v="2"/>
    <x v="17"/>
    <s v="Cheyenne"/>
    <x v="0"/>
    <n v="0.45000000000000007"/>
    <n v="5750"/>
    <n v="2587.5000000000005"/>
    <n v="905.62500000000011"/>
    <n v="0.35"/>
  </r>
  <r>
    <x v="2"/>
    <n v="1128299"/>
    <x v="155"/>
    <x v="2"/>
    <x v="17"/>
    <s v="Cheyenne"/>
    <x v="1"/>
    <n v="0.50000000000000011"/>
    <n v="6500"/>
    <n v="3250.0000000000009"/>
    <n v="1137.5000000000002"/>
    <n v="0.35"/>
  </r>
  <r>
    <x v="2"/>
    <n v="1128299"/>
    <x v="155"/>
    <x v="2"/>
    <x v="17"/>
    <s v="Cheyenne"/>
    <x v="2"/>
    <n v="0.45000000000000007"/>
    <n v="4750"/>
    <n v="2137.5000000000005"/>
    <n v="748.12500000000011"/>
    <n v="0.35"/>
  </r>
  <r>
    <x v="2"/>
    <n v="1128299"/>
    <x v="155"/>
    <x v="2"/>
    <x v="17"/>
    <s v="Cheyenne"/>
    <x v="3"/>
    <n v="0.55000000000000016"/>
    <n v="4500"/>
    <n v="2475.0000000000009"/>
    <n v="866.25000000000023"/>
    <n v="0.35"/>
  </r>
  <r>
    <x v="2"/>
    <n v="1128299"/>
    <x v="155"/>
    <x v="2"/>
    <x v="17"/>
    <s v="Cheyenne"/>
    <x v="4"/>
    <n v="0.75000000000000011"/>
    <n v="4250"/>
    <n v="3187.5000000000005"/>
    <n v="1275.0000000000002"/>
    <n v="0.4"/>
  </r>
  <r>
    <x v="2"/>
    <n v="1128299"/>
    <x v="155"/>
    <x v="2"/>
    <x v="17"/>
    <s v="Cheyenne"/>
    <x v="5"/>
    <n v="0.80000000000000016"/>
    <n v="5500"/>
    <n v="4400.0000000000009"/>
    <n v="1320.0000000000002"/>
    <n v="0.3"/>
  </r>
  <r>
    <x v="2"/>
    <n v="1128299"/>
    <x v="156"/>
    <x v="2"/>
    <x v="17"/>
    <s v="Cheyenne"/>
    <x v="0"/>
    <n v="0.65000000000000013"/>
    <n v="7500"/>
    <n v="4875.0000000000009"/>
    <n v="1706.2500000000002"/>
    <n v="0.35"/>
  </r>
  <r>
    <x v="2"/>
    <n v="1128299"/>
    <x v="156"/>
    <x v="2"/>
    <x v="17"/>
    <s v="Cheyenne"/>
    <x v="1"/>
    <n v="0.75000000000000022"/>
    <n v="7500"/>
    <n v="5625.0000000000018"/>
    <n v="1968.7500000000005"/>
    <n v="0.35"/>
  </r>
  <r>
    <x v="2"/>
    <n v="1128299"/>
    <x v="156"/>
    <x v="2"/>
    <x v="17"/>
    <s v="Cheyenne"/>
    <x v="2"/>
    <n v="0.70000000000000018"/>
    <n v="5500"/>
    <n v="3850.0000000000009"/>
    <n v="1347.5000000000002"/>
    <n v="0.35"/>
  </r>
  <r>
    <x v="2"/>
    <n v="1128299"/>
    <x v="156"/>
    <x v="2"/>
    <x v="17"/>
    <s v="Cheyenne"/>
    <x v="3"/>
    <n v="0.70000000000000018"/>
    <n v="5500"/>
    <n v="3850.0000000000009"/>
    <n v="1347.5000000000002"/>
    <n v="0.35"/>
  </r>
  <r>
    <x v="2"/>
    <n v="1128299"/>
    <x v="156"/>
    <x v="2"/>
    <x v="17"/>
    <s v="Cheyenne"/>
    <x v="4"/>
    <n v="0.80000000000000016"/>
    <n v="4750"/>
    <n v="3800.0000000000009"/>
    <n v="1520.0000000000005"/>
    <n v="0.4"/>
  </r>
  <r>
    <x v="2"/>
    <n v="1128299"/>
    <x v="156"/>
    <x v="2"/>
    <x v="17"/>
    <s v="Cheyenne"/>
    <x v="5"/>
    <n v="0.8500000000000002"/>
    <n v="5750"/>
    <n v="4887.5000000000009"/>
    <n v="1466.2500000000002"/>
    <n v="0.3"/>
  </r>
  <r>
    <x v="0"/>
    <n v="1185732"/>
    <x v="157"/>
    <x v="4"/>
    <x v="18"/>
    <s v="Richmond"/>
    <x v="0"/>
    <n v="0.35"/>
    <n v="7500"/>
    <n v="2625"/>
    <n v="1312.5"/>
    <n v="0.5"/>
  </r>
  <r>
    <x v="0"/>
    <n v="1185732"/>
    <x v="157"/>
    <x v="4"/>
    <x v="18"/>
    <s v="Richmond"/>
    <x v="1"/>
    <n v="0.35"/>
    <n v="5500"/>
    <n v="1924.9999999999998"/>
    <n v="769.99999999999989"/>
    <n v="0.39999999999999997"/>
  </r>
  <r>
    <x v="0"/>
    <n v="1185732"/>
    <x v="157"/>
    <x v="4"/>
    <x v="18"/>
    <s v="Richmond"/>
    <x v="2"/>
    <n v="0.25"/>
    <n v="5500"/>
    <n v="1375"/>
    <n v="412.5"/>
    <n v="0.3"/>
  </r>
  <r>
    <x v="0"/>
    <n v="1185732"/>
    <x v="157"/>
    <x v="4"/>
    <x v="18"/>
    <s v="Richmond"/>
    <x v="3"/>
    <n v="0.29999999999999993"/>
    <n v="4000"/>
    <n v="1199.9999999999998"/>
    <n v="419.99999999999989"/>
    <n v="0.35"/>
  </r>
  <r>
    <x v="0"/>
    <n v="1185732"/>
    <x v="157"/>
    <x v="4"/>
    <x v="18"/>
    <s v="Richmond"/>
    <x v="4"/>
    <n v="0.45000000000000007"/>
    <n v="4500"/>
    <n v="2025.0000000000002"/>
    <n v="810"/>
    <n v="0.39999999999999997"/>
  </r>
  <r>
    <x v="0"/>
    <n v="1185732"/>
    <x v="157"/>
    <x v="4"/>
    <x v="18"/>
    <s v="Richmond"/>
    <x v="5"/>
    <n v="0.35"/>
    <n v="5500"/>
    <n v="1924.9999999999998"/>
    <n v="1058.75"/>
    <n v="0.55000000000000004"/>
  </r>
  <r>
    <x v="0"/>
    <n v="1185732"/>
    <x v="103"/>
    <x v="4"/>
    <x v="18"/>
    <s v="Richmond"/>
    <x v="0"/>
    <n v="0.35"/>
    <n v="8000"/>
    <n v="2800"/>
    <n v="1400"/>
    <n v="0.5"/>
  </r>
  <r>
    <x v="0"/>
    <n v="1185732"/>
    <x v="103"/>
    <x v="4"/>
    <x v="18"/>
    <s v="Richmond"/>
    <x v="1"/>
    <n v="0.35"/>
    <n v="4500"/>
    <n v="1575"/>
    <n v="630"/>
    <n v="0.39999999999999997"/>
  </r>
  <r>
    <x v="0"/>
    <n v="1185732"/>
    <x v="103"/>
    <x v="4"/>
    <x v="18"/>
    <s v="Richmond"/>
    <x v="2"/>
    <n v="0.25"/>
    <n v="5000"/>
    <n v="1250"/>
    <n v="375"/>
    <n v="0.3"/>
  </r>
  <r>
    <x v="0"/>
    <n v="1185732"/>
    <x v="103"/>
    <x v="4"/>
    <x v="18"/>
    <s v="Richmond"/>
    <x v="3"/>
    <n v="0.29999999999999993"/>
    <n v="3750"/>
    <n v="1124.9999999999998"/>
    <n v="393.74999999999989"/>
    <n v="0.35"/>
  </r>
  <r>
    <x v="0"/>
    <n v="1185732"/>
    <x v="103"/>
    <x v="4"/>
    <x v="18"/>
    <s v="Richmond"/>
    <x v="4"/>
    <n v="0.45000000000000007"/>
    <n v="4500"/>
    <n v="2025.0000000000002"/>
    <n v="810"/>
    <n v="0.39999999999999997"/>
  </r>
  <r>
    <x v="0"/>
    <n v="1185732"/>
    <x v="103"/>
    <x v="4"/>
    <x v="18"/>
    <s v="Richmond"/>
    <x v="5"/>
    <n v="0.35"/>
    <n v="5500"/>
    <n v="1924.9999999999998"/>
    <n v="1058.75"/>
    <n v="0.55000000000000004"/>
  </r>
  <r>
    <x v="0"/>
    <n v="1185732"/>
    <x v="158"/>
    <x v="4"/>
    <x v="18"/>
    <s v="Richmond"/>
    <x v="0"/>
    <n v="0.35"/>
    <n v="7700"/>
    <n v="2695"/>
    <n v="1347.5"/>
    <n v="0.5"/>
  </r>
  <r>
    <x v="0"/>
    <n v="1185732"/>
    <x v="158"/>
    <x v="4"/>
    <x v="18"/>
    <s v="Richmond"/>
    <x v="1"/>
    <n v="0.35"/>
    <n v="4500"/>
    <n v="1575"/>
    <n v="630"/>
    <n v="0.39999999999999997"/>
  </r>
  <r>
    <x v="0"/>
    <n v="1185732"/>
    <x v="158"/>
    <x v="4"/>
    <x v="18"/>
    <s v="Richmond"/>
    <x v="2"/>
    <n v="0.25"/>
    <n v="4750"/>
    <n v="1187.5"/>
    <n v="356.25"/>
    <n v="0.3"/>
  </r>
  <r>
    <x v="0"/>
    <n v="1185732"/>
    <x v="158"/>
    <x v="4"/>
    <x v="18"/>
    <s v="Richmond"/>
    <x v="3"/>
    <n v="0.29999999999999993"/>
    <n v="3250"/>
    <n v="974.99999999999977"/>
    <n v="341.24999999999989"/>
    <n v="0.35"/>
  </r>
  <r>
    <x v="0"/>
    <n v="1185732"/>
    <x v="158"/>
    <x v="4"/>
    <x v="18"/>
    <s v="Richmond"/>
    <x v="4"/>
    <n v="0.45000000000000007"/>
    <n v="3750"/>
    <n v="1687.5000000000002"/>
    <n v="675"/>
    <n v="0.39999999999999997"/>
  </r>
  <r>
    <x v="0"/>
    <n v="1185732"/>
    <x v="158"/>
    <x v="4"/>
    <x v="18"/>
    <s v="Richmond"/>
    <x v="5"/>
    <n v="0.35"/>
    <n v="4750"/>
    <n v="1662.5"/>
    <n v="914.37500000000011"/>
    <n v="0.55000000000000004"/>
  </r>
  <r>
    <x v="0"/>
    <n v="1185732"/>
    <x v="159"/>
    <x v="4"/>
    <x v="18"/>
    <s v="Richmond"/>
    <x v="0"/>
    <n v="0.35"/>
    <n v="7250"/>
    <n v="2537.5"/>
    <n v="1268.75"/>
    <n v="0.5"/>
  </r>
  <r>
    <x v="0"/>
    <n v="1185732"/>
    <x v="159"/>
    <x v="4"/>
    <x v="18"/>
    <s v="Richmond"/>
    <x v="1"/>
    <n v="0.4"/>
    <n v="4250"/>
    <n v="1700"/>
    <n v="680"/>
    <n v="0.39999999999999997"/>
  </r>
  <r>
    <x v="0"/>
    <n v="1185732"/>
    <x v="159"/>
    <x v="4"/>
    <x v="18"/>
    <s v="Richmond"/>
    <x v="2"/>
    <n v="0.30000000000000004"/>
    <n v="4500"/>
    <n v="1350.0000000000002"/>
    <n v="405.00000000000006"/>
    <n v="0.3"/>
  </r>
  <r>
    <x v="0"/>
    <n v="1185732"/>
    <x v="159"/>
    <x v="4"/>
    <x v="18"/>
    <s v="Richmond"/>
    <x v="3"/>
    <n v="0.35"/>
    <n v="3750"/>
    <n v="1312.5"/>
    <n v="459.37499999999994"/>
    <n v="0.35"/>
  </r>
  <r>
    <x v="0"/>
    <n v="1185732"/>
    <x v="159"/>
    <x v="4"/>
    <x v="18"/>
    <s v="Richmond"/>
    <x v="4"/>
    <n v="0.5"/>
    <n v="4000"/>
    <n v="2000"/>
    <n v="799.99999999999989"/>
    <n v="0.39999999999999997"/>
  </r>
  <r>
    <x v="0"/>
    <n v="1185732"/>
    <x v="159"/>
    <x v="4"/>
    <x v="18"/>
    <s v="Richmond"/>
    <x v="5"/>
    <n v="0.4"/>
    <n v="5250"/>
    <n v="2100"/>
    <n v="1155"/>
    <n v="0.55000000000000004"/>
  </r>
  <r>
    <x v="0"/>
    <n v="1185732"/>
    <x v="160"/>
    <x v="4"/>
    <x v="18"/>
    <s v="Richmond"/>
    <x v="0"/>
    <n v="0.5"/>
    <n v="7950"/>
    <n v="3975"/>
    <n v="1987.5"/>
    <n v="0.5"/>
  </r>
  <r>
    <x v="0"/>
    <n v="1185732"/>
    <x v="160"/>
    <x v="4"/>
    <x v="18"/>
    <s v="Richmond"/>
    <x v="1"/>
    <n v="0.5"/>
    <n v="5000"/>
    <n v="2500"/>
    <n v="999.99999999999989"/>
    <n v="0.39999999999999997"/>
  </r>
  <r>
    <x v="0"/>
    <n v="1185732"/>
    <x v="160"/>
    <x v="4"/>
    <x v="18"/>
    <s v="Richmond"/>
    <x v="2"/>
    <n v="0.45"/>
    <n v="4750"/>
    <n v="2137.5"/>
    <n v="641.25"/>
    <n v="0.3"/>
  </r>
  <r>
    <x v="0"/>
    <n v="1185732"/>
    <x v="160"/>
    <x v="4"/>
    <x v="18"/>
    <s v="Richmond"/>
    <x v="3"/>
    <n v="0.45"/>
    <n v="4500"/>
    <n v="2025"/>
    <n v="708.75"/>
    <n v="0.35"/>
  </r>
  <r>
    <x v="0"/>
    <n v="1185732"/>
    <x v="160"/>
    <x v="4"/>
    <x v="18"/>
    <s v="Richmond"/>
    <x v="4"/>
    <n v="0.54999999999999993"/>
    <n v="4750"/>
    <n v="2612.4999999999995"/>
    <n v="1044.9999999999998"/>
    <n v="0.39999999999999997"/>
  </r>
  <r>
    <x v="0"/>
    <n v="1185732"/>
    <x v="160"/>
    <x v="4"/>
    <x v="18"/>
    <s v="Richmond"/>
    <x v="5"/>
    <n v="0.6"/>
    <n v="5750"/>
    <n v="3450"/>
    <n v="1897.5000000000002"/>
    <n v="0.55000000000000004"/>
  </r>
  <r>
    <x v="0"/>
    <n v="1185732"/>
    <x v="107"/>
    <x v="4"/>
    <x v="18"/>
    <s v="Richmond"/>
    <x v="0"/>
    <n v="0.54999999999999993"/>
    <n v="8250"/>
    <n v="4537.4999999999991"/>
    <n v="2268.7499999999995"/>
    <n v="0.5"/>
  </r>
  <r>
    <x v="0"/>
    <n v="1185732"/>
    <x v="107"/>
    <x v="4"/>
    <x v="18"/>
    <s v="Richmond"/>
    <x v="1"/>
    <n v="0.5"/>
    <n v="5750"/>
    <n v="2875"/>
    <n v="1150"/>
    <n v="0.39999999999999997"/>
  </r>
  <r>
    <x v="0"/>
    <n v="1185732"/>
    <x v="107"/>
    <x v="4"/>
    <x v="18"/>
    <s v="Richmond"/>
    <x v="2"/>
    <n v="0.45"/>
    <n v="5500"/>
    <n v="2475"/>
    <n v="742.5"/>
    <n v="0.3"/>
  </r>
  <r>
    <x v="0"/>
    <n v="1185732"/>
    <x v="107"/>
    <x v="4"/>
    <x v="18"/>
    <s v="Richmond"/>
    <x v="3"/>
    <n v="0.45"/>
    <n v="5250"/>
    <n v="2362.5"/>
    <n v="826.875"/>
    <n v="0.35"/>
  </r>
  <r>
    <x v="0"/>
    <n v="1185732"/>
    <x v="107"/>
    <x v="4"/>
    <x v="18"/>
    <s v="Richmond"/>
    <x v="4"/>
    <n v="0.6"/>
    <n v="5250"/>
    <n v="3150"/>
    <n v="1260"/>
    <n v="0.39999999999999997"/>
  </r>
  <r>
    <x v="0"/>
    <n v="1185732"/>
    <x v="107"/>
    <x v="4"/>
    <x v="18"/>
    <s v="Richmond"/>
    <x v="5"/>
    <n v="0.65"/>
    <n v="6750"/>
    <n v="4387.5"/>
    <n v="2413.125"/>
    <n v="0.55000000000000004"/>
  </r>
  <r>
    <x v="0"/>
    <n v="1185732"/>
    <x v="161"/>
    <x v="4"/>
    <x v="18"/>
    <s v="Richmond"/>
    <x v="0"/>
    <n v="0.6"/>
    <n v="9000"/>
    <n v="5400"/>
    <n v="2700"/>
    <n v="0.5"/>
  </r>
  <r>
    <x v="0"/>
    <n v="1185732"/>
    <x v="161"/>
    <x v="4"/>
    <x v="18"/>
    <s v="Richmond"/>
    <x v="1"/>
    <n v="0.55000000000000004"/>
    <n v="6500"/>
    <n v="3575.0000000000005"/>
    <n v="1430"/>
    <n v="0.39999999999999997"/>
  </r>
  <r>
    <x v="0"/>
    <n v="1185732"/>
    <x v="161"/>
    <x v="4"/>
    <x v="18"/>
    <s v="Richmond"/>
    <x v="2"/>
    <n v="0.5"/>
    <n v="5750"/>
    <n v="2875"/>
    <n v="862.5"/>
    <n v="0.3"/>
  </r>
  <r>
    <x v="0"/>
    <n v="1185732"/>
    <x v="161"/>
    <x v="4"/>
    <x v="18"/>
    <s v="Richmond"/>
    <x v="3"/>
    <n v="0.5"/>
    <n v="5250"/>
    <n v="2625"/>
    <n v="918.74999999999989"/>
    <n v="0.35"/>
  </r>
  <r>
    <x v="0"/>
    <n v="1185732"/>
    <x v="161"/>
    <x v="4"/>
    <x v="18"/>
    <s v="Richmond"/>
    <x v="4"/>
    <n v="0.6"/>
    <n v="5500"/>
    <n v="3300"/>
    <n v="1320"/>
    <n v="0.39999999999999997"/>
  </r>
  <r>
    <x v="0"/>
    <n v="1185732"/>
    <x v="161"/>
    <x v="4"/>
    <x v="18"/>
    <s v="Richmond"/>
    <x v="5"/>
    <n v="0.65"/>
    <n v="7250"/>
    <n v="4712.5"/>
    <n v="2591.875"/>
    <n v="0.55000000000000004"/>
  </r>
  <r>
    <x v="0"/>
    <n v="1185732"/>
    <x v="162"/>
    <x v="4"/>
    <x v="18"/>
    <s v="Richmond"/>
    <x v="0"/>
    <n v="0.6"/>
    <n v="8750"/>
    <n v="5250"/>
    <n v="2625"/>
    <n v="0.5"/>
  </r>
  <r>
    <x v="0"/>
    <n v="1185732"/>
    <x v="162"/>
    <x v="4"/>
    <x v="18"/>
    <s v="Richmond"/>
    <x v="1"/>
    <n v="0.55000000000000004"/>
    <n v="6500"/>
    <n v="3575.0000000000005"/>
    <n v="1430"/>
    <n v="0.39999999999999997"/>
  </r>
  <r>
    <x v="0"/>
    <n v="1185732"/>
    <x v="162"/>
    <x v="4"/>
    <x v="18"/>
    <s v="Richmond"/>
    <x v="2"/>
    <n v="0.45000000000000007"/>
    <n v="5750"/>
    <n v="2587.5000000000005"/>
    <n v="776.25000000000011"/>
    <n v="0.3"/>
  </r>
  <r>
    <x v="0"/>
    <n v="1185732"/>
    <x v="162"/>
    <x v="4"/>
    <x v="18"/>
    <s v="Richmond"/>
    <x v="3"/>
    <n v="0.35"/>
    <n v="5250"/>
    <n v="1837.4999999999998"/>
    <n v="643.12499999999989"/>
    <n v="0.35"/>
  </r>
  <r>
    <x v="0"/>
    <n v="1185732"/>
    <x v="162"/>
    <x v="4"/>
    <x v="18"/>
    <s v="Richmond"/>
    <x v="4"/>
    <n v="0.45000000000000007"/>
    <n v="5000"/>
    <n v="2250.0000000000005"/>
    <n v="900.00000000000011"/>
    <n v="0.39999999999999997"/>
  </r>
  <r>
    <x v="0"/>
    <n v="1185732"/>
    <x v="162"/>
    <x v="4"/>
    <x v="18"/>
    <s v="Richmond"/>
    <x v="5"/>
    <n v="0.50000000000000011"/>
    <n v="6750"/>
    <n v="3375.0000000000009"/>
    <n v="1856.2500000000007"/>
    <n v="0.55000000000000004"/>
  </r>
  <r>
    <x v="0"/>
    <n v="1185732"/>
    <x v="163"/>
    <x v="4"/>
    <x v="18"/>
    <s v="Richmond"/>
    <x v="0"/>
    <n v="0.45000000000000007"/>
    <n v="8000"/>
    <n v="3600.0000000000005"/>
    <n v="1800.0000000000002"/>
    <n v="0.5"/>
  </r>
  <r>
    <x v="0"/>
    <n v="1185732"/>
    <x v="163"/>
    <x v="4"/>
    <x v="18"/>
    <s v="Richmond"/>
    <x v="1"/>
    <n v="0.40000000000000013"/>
    <n v="6000"/>
    <n v="2400.0000000000009"/>
    <n v="960.00000000000023"/>
    <n v="0.39999999999999997"/>
  </r>
  <r>
    <x v="0"/>
    <n v="1185732"/>
    <x v="163"/>
    <x v="4"/>
    <x v="18"/>
    <s v="Richmond"/>
    <x v="2"/>
    <n v="0.35"/>
    <n v="5000"/>
    <n v="1750"/>
    <n v="525"/>
    <n v="0.3"/>
  </r>
  <r>
    <x v="0"/>
    <n v="1185732"/>
    <x v="163"/>
    <x v="4"/>
    <x v="18"/>
    <s v="Richmond"/>
    <x v="3"/>
    <n v="0.35"/>
    <n v="4750"/>
    <n v="1662.5"/>
    <n v="581.875"/>
    <n v="0.35"/>
  </r>
  <r>
    <x v="0"/>
    <n v="1185732"/>
    <x v="163"/>
    <x v="4"/>
    <x v="18"/>
    <s v="Richmond"/>
    <x v="4"/>
    <n v="0.45000000000000007"/>
    <n v="4750"/>
    <n v="2137.5000000000005"/>
    <n v="855.00000000000011"/>
    <n v="0.39999999999999997"/>
  </r>
  <r>
    <x v="0"/>
    <n v="1185732"/>
    <x v="163"/>
    <x v="4"/>
    <x v="18"/>
    <s v="Richmond"/>
    <x v="5"/>
    <n v="0.50000000000000011"/>
    <n v="5750"/>
    <n v="2875.0000000000005"/>
    <n v="1581.2500000000005"/>
    <n v="0.55000000000000004"/>
  </r>
  <r>
    <x v="0"/>
    <n v="1185732"/>
    <x v="111"/>
    <x v="4"/>
    <x v="18"/>
    <s v="Richmond"/>
    <x v="0"/>
    <n v="0.50000000000000011"/>
    <n v="7500"/>
    <n v="3750.0000000000009"/>
    <n v="1875.0000000000005"/>
    <n v="0.5"/>
  </r>
  <r>
    <x v="0"/>
    <n v="1185732"/>
    <x v="111"/>
    <x v="4"/>
    <x v="18"/>
    <s v="Richmond"/>
    <x v="1"/>
    <n v="0.40000000000000013"/>
    <n v="5750"/>
    <n v="2300.0000000000009"/>
    <n v="920.00000000000034"/>
    <n v="0.39999999999999997"/>
  </r>
  <r>
    <x v="0"/>
    <n v="1185732"/>
    <x v="111"/>
    <x v="4"/>
    <x v="18"/>
    <s v="Richmond"/>
    <x v="2"/>
    <n v="0.40000000000000013"/>
    <n v="4250"/>
    <n v="1700.0000000000005"/>
    <n v="510.00000000000011"/>
    <n v="0.3"/>
  </r>
  <r>
    <x v="0"/>
    <n v="1185732"/>
    <x v="111"/>
    <x v="4"/>
    <x v="18"/>
    <s v="Richmond"/>
    <x v="3"/>
    <n v="0.40000000000000013"/>
    <n v="4000"/>
    <n v="1600.0000000000005"/>
    <n v="560.00000000000011"/>
    <n v="0.35"/>
  </r>
  <r>
    <x v="0"/>
    <n v="1185732"/>
    <x v="111"/>
    <x v="4"/>
    <x v="18"/>
    <s v="Richmond"/>
    <x v="4"/>
    <n v="0.50000000000000011"/>
    <n v="4000"/>
    <n v="2000.0000000000005"/>
    <n v="800.00000000000011"/>
    <n v="0.39999999999999997"/>
  </r>
  <r>
    <x v="0"/>
    <n v="1185732"/>
    <x v="111"/>
    <x v="4"/>
    <x v="18"/>
    <s v="Richmond"/>
    <x v="5"/>
    <n v="0.55000000000000004"/>
    <n v="5250"/>
    <n v="2887.5000000000005"/>
    <n v="1588.1250000000005"/>
    <n v="0.55000000000000004"/>
  </r>
  <r>
    <x v="0"/>
    <n v="1185732"/>
    <x v="164"/>
    <x v="4"/>
    <x v="18"/>
    <s v="Richmond"/>
    <x v="0"/>
    <n v="0.50000000000000011"/>
    <n v="6750"/>
    <n v="3375.0000000000009"/>
    <n v="1687.5000000000005"/>
    <n v="0.5"/>
  </r>
  <r>
    <x v="0"/>
    <n v="1185732"/>
    <x v="164"/>
    <x v="4"/>
    <x v="18"/>
    <s v="Richmond"/>
    <x v="1"/>
    <n v="0.45000000000000012"/>
    <n v="5000"/>
    <n v="2250.0000000000005"/>
    <n v="900.00000000000011"/>
    <n v="0.39999999999999997"/>
  </r>
  <r>
    <x v="0"/>
    <n v="1185732"/>
    <x v="164"/>
    <x v="4"/>
    <x v="18"/>
    <s v="Richmond"/>
    <x v="2"/>
    <n v="0.45000000000000012"/>
    <n v="4450"/>
    <n v="2002.5000000000005"/>
    <n v="600.75000000000011"/>
    <n v="0.3"/>
  </r>
  <r>
    <x v="0"/>
    <n v="1185732"/>
    <x v="164"/>
    <x v="4"/>
    <x v="18"/>
    <s v="Richmond"/>
    <x v="3"/>
    <n v="0.45000000000000012"/>
    <n v="4750"/>
    <n v="2137.5000000000005"/>
    <n v="748.12500000000011"/>
    <n v="0.35"/>
  </r>
  <r>
    <x v="0"/>
    <n v="1185732"/>
    <x v="164"/>
    <x v="4"/>
    <x v="18"/>
    <s v="Richmond"/>
    <x v="4"/>
    <n v="0.6"/>
    <n v="4500"/>
    <n v="2700"/>
    <n v="1080"/>
    <n v="0.39999999999999997"/>
  </r>
  <r>
    <x v="0"/>
    <n v="1185732"/>
    <x v="164"/>
    <x v="4"/>
    <x v="18"/>
    <s v="Richmond"/>
    <x v="5"/>
    <n v="0.64999999999999991"/>
    <n v="6250"/>
    <n v="4062.4999999999995"/>
    <n v="2234.375"/>
    <n v="0.55000000000000004"/>
  </r>
  <r>
    <x v="0"/>
    <n v="1185732"/>
    <x v="165"/>
    <x v="4"/>
    <x v="18"/>
    <s v="Richmond"/>
    <x v="0"/>
    <n v="0.6"/>
    <n v="8500"/>
    <n v="5100"/>
    <n v="2550"/>
    <n v="0.5"/>
  </r>
  <r>
    <x v="0"/>
    <n v="1185732"/>
    <x v="165"/>
    <x v="4"/>
    <x v="18"/>
    <s v="Richmond"/>
    <x v="1"/>
    <n v="0.5"/>
    <n v="6500"/>
    <n v="3250"/>
    <n v="1300"/>
    <n v="0.39999999999999997"/>
  </r>
  <r>
    <x v="0"/>
    <n v="1185732"/>
    <x v="165"/>
    <x v="4"/>
    <x v="18"/>
    <s v="Richmond"/>
    <x v="2"/>
    <n v="0.5"/>
    <n v="6000"/>
    <n v="3000"/>
    <n v="900"/>
    <n v="0.3"/>
  </r>
  <r>
    <x v="0"/>
    <n v="1185732"/>
    <x v="165"/>
    <x v="4"/>
    <x v="18"/>
    <s v="Richmond"/>
    <x v="3"/>
    <n v="0.5"/>
    <n v="5500"/>
    <n v="2750"/>
    <n v="962.49999999999989"/>
    <n v="0.35"/>
  </r>
  <r>
    <x v="0"/>
    <n v="1185732"/>
    <x v="165"/>
    <x v="4"/>
    <x v="18"/>
    <s v="Richmond"/>
    <x v="4"/>
    <n v="0.6"/>
    <n v="5500"/>
    <n v="3300"/>
    <n v="1320"/>
    <n v="0.39999999999999997"/>
  </r>
  <r>
    <x v="0"/>
    <n v="1185732"/>
    <x v="165"/>
    <x v="4"/>
    <x v="18"/>
    <s v="Richmond"/>
    <x v="5"/>
    <n v="0.64999999999999991"/>
    <n v="6500"/>
    <n v="4224.9999999999991"/>
    <n v="2323.7499999999995"/>
    <n v="0.55000000000000004"/>
  </r>
  <r>
    <x v="0"/>
    <n v="1185732"/>
    <x v="166"/>
    <x v="3"/>
    <x v="19"/>
    <s v="Detroit"/>
    <x v="0"/>
    <n v="0.3"/>
    <n v="6250"/>
    <n v="1875"/>
    <n v="750"/>
    <n v="0.4"/>
  </r>
  <r>
    <x v="0"/>
    <n v="1185732"/>
    <x v="166"/>
    <x v="3"/>
    <x v="19"/>
    <s v="Detroit"/>
    <x v="1"/>
    <n v="0.3"/>
    <n v="4250"/>
    <n v="1275"/>
    <n v="446.25"/>
    <n v="0.35"/>
  </r>
  <r>
    <x v="0"/>
    <n v="1185732"/>
    <x v="166"/>
    <x v="3"/>
    <x v="19"/>
    <s v="Detroit"/>
    <x v="2"/>
    <n v="0.2"/>
    <n v="4250"/>
    <n v="850"/>
    <n v="297.5"/>
    <n v="0.35"/>
  </r>
  <r>
    <x v="0"/>
    <n v="1185732"/>
    <x v="166"/>
    <x v="3"/>
    <x v="19"/>
    <s v="Detroit"/>
    <x v="3"/>
    <n v="0.25000000000000006"/>
    <n v="2750"/>
    <n v="687.50000000000011"/>
    <n v="275.00000000000006"/>
    <n v="0.4"/>
  </r>
  <r>
    <x v="0"/>
    <n v="1185732"/>
    <x v="166"/>
    <x v="3"/>
    <x v="19"/>
    <s v="Detroit"/>
    <x v="4"/>
    <n v="0.39999999999999997"/>
    <n v="3250"/>
    <n v="1300"/>
    <n v="454.99999999999994"/>
    <n v="0.35"/>
  </r>
  <r>
    <x v="0"/>
    <n v="1185732"/>
    <x v="166"/>
    <x v="3"/>
    <x v="19"/>
    <s v="Detroit"/>
    <x v="5"/>
    <n v="0.3"/>
    <n v="4250"/>
    <n v="1275"/>
    <n v="637.5"/>
    <n v="0.5"/>
  </r>
  <r>
    <x v="0"/>
    <n v="1185732"/>
    <x v="167"/>
    <x v="3"/>
    <x v="19"/>
    <s v="Detroit"/>
    <x v="0"/>
    <n v="0.3"/>
    <n v="6750"/>
    <n v="2025"/>
    <n v="810"/>
    <n v="0.4"/>
  </r>
  <r>
    <x v="0"/>
    <n v="1185732"/>
    <x v="167"/>
    <x v="3"/>
    <x v="19"/>
    <s v="Detroit"/>
    <x v="1"/>
    <n v="0.3"/>
    <n v="3250"/>
    <n v="975"/>
    <n v="341.25"/>
    <n v="0.35"/>
  </r>
  <r>
    <x v="0"/>
    <n v="1185732"/>
    <x v="167"/>
    <x v="3"/>
    <x v="19"/>
    <s v="Detroit"/>
    <x v="2"/>
    <n v="0.2"/>
    <n v="3750"/>
    <n v="750"/>
    <n v="262.5"/>
    <n v="0.35"/>
  </r>
  <r>
    <x v="0"/>
    <n v="1185732"/>
    <x v="167"/>
    <x v="3"/>
    <x v="19"/>
    <s v="Detroit"/>
    <x v="3"/>
    <n v="0.25000000000000006"/>
    <n v="2500"/>
    <n v="625.00000000000011"/>
    <n v="250.00000000000006"/>
    <n v="0.4"/>
  </r>
  <r>
    <x v="0"/>
    <n v="1185732"/>
    <x v="167"/>
    <x v="3"/>
    <x v="19"/>
    <s v="Detroit"/>
    <x v="4"/>
    <n v="0.39999999999999997"/>
    <n v="3250"/>
    <n v="1300"/>
    <n v="454.99999999999994"/>
    <n v="0.35"/>
  </r>
  <r>
    <x v="0"/>
    <n v="1185732"/>
    <x v="167"/>
    <x v="3"/>
    <x v="19"/>
    <s v="Detroit"/>
    <x v="5"/>
    <n v="0.3"/>
    <n v="4000"/>
    <n v="1200"/>
    <n v="600"/>
    <n v="0.5"/>
  </r>
  <r>
    <x v="0"/>
    <n v="1185732"/>
    <x v="126"/>
    <x v="3"/>
    <x v="19"/>
    <s v="Detroit"/>
    <x v="0"/>
    <n v="0.35000000000000003"/>
    <n v="6200"/>
    <n v="2170"/>
    <n v="868"/>
    <n v="0.4"/>
  </r>
  <r>
    <x v="0"/>
    <n v="1185732"/>
    <x v="126"/>
    <x v="3"/>
    <x v="19"/>
    <s v="Detroit"/>
    <x v="1"/>
    <n v="0.35000000000000003"/>
    <n v="3000"/>
    <n v="1050"/>
    <n v="367.5"/>
    <n v="0.35"/>
  </r>
  <r>
    <x v="0"/>
    <n v="1185732"/>
    <x v="126"/>
    <x v="3"/>
    <x v="19"/>
    <s v="Detroit"/>
    <x v="2"/>
    <n v="0.25000000000000006"/>
    <n v="3500"/>
    <n v="875.00000000000023"/>
    <n v="306.25000000000006"/>
    <n v="0.35"/>
  </r>
  <r>
    <x v="0"/>
    <n v="1185732"/>
    <x v="126"/>
    <x v="3"/>
    <x v="19"/>
    <s v="Detroit"/>
    <x v="3"/>
    <n v="0.3"/>
    <n v="2000"/>
    <n v="600"/>
    <n v="240"/>
    <n v="0.4"/>
  </r>
  <r>
    <x v="0"/>
    <n v="1185732"/>
    <x v="126"/>
    <x v="3"/>
    <x v="19"/>
    <s v="Detroit"/>
    <x v="4"/>
    <n v="0.45"/>
    <n v="2500"/>
    <n v="1125"/>
    <n v="393.75"/>
    <n v="0.35"/>
  </r>
  <r>
    <x v="0"/>
    <n v="1185732"/>
    <x v="126"/>
    <x v="3"/>
    <x v="19"/>
    <s v="Detroit"/>
    <x v="5"/>
    <n v="0.35000000000000003"/>
    <n v="3500"/>
    <n v="1225.0000000000002"/>
    <n v="612.50000000000011"/>
    <n v="0.5"/>
  </r>
  <r>
    <x v="0"/>
    <n v="1185732"/>
    <x v="127"/>
    <x v="3"/>
    <x v="19"/>
    <s v="Detroit"/>
    <x v="0"/>
    <n v="0.35000000000000003"/>
    <n v="5750"/>
    <n v="2012.5000000000002"/>
    <n v="805.00000000000011"/>
    <n v="0.4"/>
  </r>
  <r>
    <x v="0"/>
    <n v="1185732"/>
    <x v="127"/>
    <x v="3"/>
    <x v="19"/>
    <s v="Detroit"/>
    <x v="1"/>
    <n v="0.30000000000000004"/>
    <n v="2750"/>
    <n v="825.00000000000011"/>
    <n v="288.75"/>
    <n v="0.35"/>
  </r>
  <r>
    <x v="0"/>
    <n v="1185732"/>
    <x v="127"/>
    <x v="3"/>
    <x v="19"/>
    <s v="Detroit"/>
    <x v="2"/>
    <n v="0.20000000000000007"/>
    <n v="2750"/>
    <n v="550.00000000000023"/>
    <n v="192.50000000000006"/>
    <n v="0.35"/>
  </r>
  <r>
    <x v="0"/>
    <n v="1185732"/>
    <x v="127"/>
    <x v="3"/>
    <x v="19"/>
    <s v="Detroit"/>
    <x v="3"/>
    <n v="0.25"/>
    <n v="2000"/>
    <n v="500"/>
    <n v="200"/>
    <n v="0.4"/>
  </r>
  <r>
    <x v="0"/>
    <n v="1185732"/>
    <x v="127"/>
    <x v="3"/>
    <x v="19"/>
    <s v="Detroit"/>
    <x v="4"/>
    <n v="0.4"/>
    <n v="2250"/>
    <n v="900"/>
    <n v="315"/>
    <n v="0.35"/>
  </r>
  <r>
    <x v="0"/>
    <n v="1185732"/>
    <x v="127"/>
    <x v="3"/>
    <x v="19"/>
    <s v="Detroit"/>
    <x v="5"/>
    <n v="0.30000000000000004"/>
    <n v="3500"/>
    <n v="1050.0000000000002"/>
    <n v="525.00000000000011"/>
    <n v="0.5"/>
  </r>
  <r>
    <x v="0"/>
    <n v="1185732"/>
    <x v="168"/>
    <x v="3"/>
    <x v="19"/>
    <s v="Detroit"/>
    <x v="0"/>
    <n v="0.4"/>
    <n v="6200"/>
    <n v="2480"/>
    <n v="992"/>
    <n v="0.4"/>
  </r>
  <r>
    <x v="0"/>
    <n v="1185732"/>
    <x v="168"/>
    <x v="3"/>
    <x v="19"/>
    <s v="Detroit"/>
    <x v="1"/>
    <n v="0.35000000000000009"/>
    <n v="3250"/>
    <n v="1137.5000000000002"/>
    <n v="398.12500000000006"/>
    <n v="0.35"/>
  </r>
  <r>
    <x v="0"/>
    <n v="1185732"/>
    <x v="168"/>
    <x v="3"/>
    <x v="19"/>
    <s v="Detroit"/>
    <x v="2"/>
    <n v="0.30000000000000004"/>
    <n v="3000"/>
    <n v="900.00000000000011"/>
    <n v="315"/>
    <n v="0.35"/>
  </r>
  <r>
    <x v="0"/>
    <n v="1185732"/>
    <x v="168"/>
    <x v="3"/>
    <x v="19"/>
    <s v="Detroit"/>
    <x v="3"/>
    <n v="0.30000000000000004"/>
    <n v="2250"/>
    <n v="675.00000000000011"/>
    <n v="270.00000000000006"/>
    <n v="0.4"/>
  </r>
  <r>
    <x v="0"/>
    <n v="1185732"/>
    <x v="168"/>
    <x v="3"/>
    <x v="19"/>
    <s v="Detroit"/>
    <x v="4"/>
    <n v="0.44999999999999996"/>
    <n v="2500"/>
    <n v="1125"/>
    <n v="393.75"/>
    <n v="0.35"/>
  </r>
  <r>
    <x v="0"/>
    <n v="1185732"/>
    <x v="168"/>
    <x v="3"/>
    <x v="19"/>
    <s v="Detroit"/>
    <x v="5"/>
    <n v="0.49999999999999994"/>
    <n v="3500"/>
    <n v="1749.9999999999998"/>
    <n v="874.99999999999989"/>
    <n v="0.5"/>
  </r>
  <r>
    <x v="0"/>
    <n v="1185732"/>
    <x v="169"/>
    <x v="3"/>
    <x v="19"/>
    <s v="Detroit"/>
    <x v="0"/>
    <n v="0.35000000000000003"/>
    <n v="6000"/>
    <n v="2100"/>
    <n v="840"/>
    <n v="0.4"/>
  </r>
  <r>
    <x v="0"/>
    <n v="1185732"/>
    <x v="169"/>
    <x v="3"/>
    <x v="19"/>
    <s v="Detroit"/>
    <x v="1"/>
    <n v="0.3000000000000001"/>
    <n v="3500"/>
    <n v="1050.0000000000005"/>
    <n v="367.50000000000011"/>
    <n v="0.35"/>
  </r>
  <r>
    <x v="0"/>
    <n v="1185732"/>
    <x v="169"/>
    <x v="3"/>
    <x v="19"/>
    <s v="Detroit"/>
    <x v="2"/>
    <n v="0.25000000000000006"/>
    <n v="3750"/>
    <n v="937.50000000000023"/>
    <n v="328.12500000000006"/>
    <n v="0.35"/>
  </r>
  <r>
    <x v="0"/>
    <n v="1185732"/>
    <x v="169"/>
    <x v="3"/>
    <x v="19"/>
    <s v="Detroit"/>
    <x v="3"/>
    <n v="0.25000000000000006"/>
    <n v="3500"/>
    <n v="875.00000000000023"/>
    <n v="350.00000000000011"/>
    <n v="0.4"/>
  </r>
  <r>
    <x v="0"/>
    <n v="1185732"/>
    <x v="169"/>
    <x v="3"/>
    <x v="19"/>
    <s v="Detroit"/>
    <x v="4"/>
    <n v="0.4"/>
    <n v="3500"/>
    <n v="1400"/>
    <n v="489.99999999999994"/>
    <n v="0.35"/>
  </r>
  <r>
    <x v="0"/>
    <n v="1185732"/>
    <x v="169"/>
    <x v="3"/>
    <x v="19"/>
    <s v="Detroit"/>
    <x v="5"/>
    <n v="0.45"/>
    <n v="5250"/>
    <n v="2362.5"/>
    <n v="1181.25"/>
    <n v="0.5"/>
  </r>
  <r>
    <x v="0"/>
    <n v="1185732"/>
    <x v="130"/>
    <x v="3"/>
    <x v="19"/>
    <s v="Detroit"/>
    <x v="0"/>
    <n v="0.4"/>
    <n v="7500"/>
    <n v="3000"/>
    <n v="1200"/>
    <n v="0.4"/>
  </r>
  <r>
    <x v="0"/>
    <n v="1185732"/>
    <x v="130"/>
    <x v="3"/>
    <x v="19"/>
    <s v="Detroit"/>
    <x v="1"/>
    <n v="0.35000000000000009"/>
    <n v="5000"/>
    <n v="1750.0000000000005"/>
    <n v="612.50000000000011"/>
    <n v="0.35"/>
  </r>
  <r>
    <x v="0"/>
    <n v="1185732"/>
    <x v="130"/>
    <x v="3"/>
    <x v="19"/>
    <s v="Detroit"/>
    <x v="2"/>
    <n v="0.30000000000000004"/>
    <n v="4250"/>
    <n v="1275.0000000000002"/>
    <n v="446.25000000000006"/>
    <n v="0.35"/>
  </r>
  <r>
    <x v="0"/>
    <n v="1185732"/>
    <x v="130"/>
    <x v="3"/>
    <x v="19"/>
    <s v="Detroit"/>
    <x v="3"/>
    <n v="0.30000000000000004"/>
    <n v="3750"/>
    <n v="1125.0000000000002"/>
    <n v="450.00000000000011"/>
    <n v="0.4"/>
  </r>
  <r>
    <x v="0"/>
    <n v="1185732"/>
    <x v="130"/>
    <x v="3"/>
    <x v="19"/>
    <s v="Detroit"/>
    <x v="4"/>
    <n v="0.4"/>
    <n v="3750"/>
    <n v="1500"/>
    <n v="525"/>
    <n v="0.35"/>
  </r>
  <r>
    <x v="0"/>
    <n v="1185732"/>
    <x v="130"/>
    <x v="3"/>
    <x v="19"/>
    <s v="Detroit"/>
    <x v="5"/>
    <n v="0.45"/>
    <n v="5500"/>
    <n v="2475"/>
    <n v="1237.5"/>
    <n v="0.5"/>
  </r>
  <r>
    <x v="0"/>
    <n v="1185732"/>
    <x v="131"/>
    <x v="3"/>
    <x v="19"/>
    <s v="Detroit"/>
    <x v="0"/>
    <n v="0.4"/>
    <n v="7000"/>
    <n v="2800"/>
    <n v="1120"/>
    <n v="0.4"/>
  </r>
  <r>
    <x v="0"/>
    <n v="1185732"/>
    <x v="131"/>
    <x v="3"/>
    <x v="19"/>
    <s v="Detroit"/>
    <x v="1"/>
    <n v="0.40000000000000008"/>
    <n v="4750"/>
    <n v="1900.0000000000005"/>
    <n v="665.00000000000011"/>
    <n v="0.35"/>
  </r>
  <r>
    <x v="0"/>
    <n v="1185732"/>
    <x v="131"/>
    <x v="3"/>
    <x v="19"/>
    <s v="Detroit"/>
    <x v="2"/>
    <n v="0.35000000000000003"/>
    <n v="4000"/>
    <n v="1400.0000000000002"/>
    <n v="490.00000000000006"/>
    <n v="0.35"/>
  </r>
  <r>
    <x v="0"/>
    <n v="1185732"/>
    <x v="131"/>
    <x v="3"/>
    <x v="19"/>
    <s v="Detroit"/>
    <x v="3"/>
    <n v="0.25000000000000006"/>
    <n v="3250"/>
    <n v="812.50000000000023"/>
    <n v="325.00000000000011"/>
    <n v="0.4"/>
  </r>
  <r>
    <x v="0"/>
    <n v="1185732"/>
    <x v="131"/>
    <x v="3"/>
    <x v="19"/>
    <s v="Detroit"/>
    <x v="4"/>
    <n v="0.35000000000000003"/>
    <n v="3000"/>
    <n v="1050"/>
    <n v="367.5"/>
    <n v="0.35"/>
  </r>
  <r>
    <x v="0"/>
    <n v="1185732"/>
    <x v="131"/>
    <x v="3"/>
    <x v="19"/>
    <s v="Detroit"/>
    <x v="5"/>
    <n v="0.4"/>
    <n v="4750"/>
    <n v="1900"/>
    <n v="950"/>
    <n v="0.5"/>
  </r>
  <r>
    <x v="0"/>
    <n v="1185732"/>
    <x v="170"/>
    <x v="3"/>
    <x v="19"/>
    <s v="Detroit"/>
    <x v="0"/>
    <n v="0.35000000000000003"/>
    <n v="6000"/>
    <n v="2100"/>
    <n v="840"/>
    <n v="0.4"/>
  </r>
  <r>
    <x v="0"/>
    <n v="1185732"/>
    <x v="170"/>
    <x v="3"/>
    <x v="19"/>
    <s v="Detroit"/>
    <x v="1"/>
    <n v="0.3000000000000001"/>
    <n v="4000"/>
    <n v="1200.0000000000005"/>
    <n v="420.00000000000011"/>
    <n v="0.35"/>
  </r>
  <r>
    <x v="0"/>
    <n v="1185732"/>
    <x v="170"/>
    <x v="3"/>
    <x v="19"/>
    <s v="Detroit"/>
    <x v="2"/>
    <n v="0.15000000000000002"/>
    <n v="3000"/>
    <n v="450.00000000000006"/>
    <n v="157.5"/>
    <n v="0.35"/>
  </r>
  <r>
    <x v="0"/>
    <n v="1185732"/>
    <x v="170"/>
    <x v="3"/>
    <x v="19"/>
    <s v="Detroit"/>
    <x v="3"/>
    <n v="0.15000000000000002"/>
    <n v="2750"/>
    <n v="412.50000000000006"/>
    <n v="165.00000000000003"/>
    <n v="0.4"/>
  </r>
  <r>
    <x v="0"/>
    <n v="1185732"/>
    <x v="170"/>
    <x v="3"/>
    <x v="19"/>
    <s v="Detroit"/>
    <x v="4"/>
    <n v="0.25"/>
    <n v="2750"/>
    <n v="687.5"/>
    <n v="240.62499999999997"/>
    <n v="0.35"/>
  </r>
  <r>
    <x v="0"/>
    <n v="1185732"/>
    <x v="170"/>
    <x v="3"/>
    <x v="19"/>
    <s v="Detroit"/>
    <x v="5"/>
    <n v="0.30000000000000004"/>
    <n v="3500"/>
    <n v="1050.0000000000002"/>
    <n v="525.00000000000011"/>
    <n v="0.5"/>
  </r>
  <r>
    <x v="0"/>
    <n v="1185732"/>
    <x v="171"/>
    <x v="3"/>
    <x v="19"/>
    <s v="Detroit"/>
    <x v="0"/>
    <n v="0.35"/>
    <n v="5250"/>
    <n v="1837.4999999999998"/>
    <n v="735"/>
    <n v="0.4"/>
  </r>
  <r>
    <x v="0"/>
    <n v="1185732"/>
    <x v="171"/>
    <x v="3"/>
    <x v="19"/>
    <s v="Detroit"/>
    <x v="1"/>
    <n v="0.25"/>
    <n v="3500"/>
    <n v="875"/>
    <n v="306.25"/>
    <n v="0.35"/>
  </r>
  <r>
    <x v="0"/>
    <n v="1185732"/>
    <x v="171"/>
    <x v="3"/>
    <x v="19"/>
    <s v="Detroit"/>
    <x v="2"/>
    <n v="0.25"/>
    <n v="2500"/>
    <n v="625"/>
    <n v="218.75"/>
    <n v="0.35"/>
  </r>
  <r>
    <x v="0"/>
    <n v="1185732"/>
    <x v="171"/>
    <x v="3"/>
    <x v="19"/>
    <s v="Detroit"/>
    <x v="3"/>
    <n v="0.25"/>
    <n v="2250"/>
    <n v="562.5"/>
    <n v="225"/>
    <n v="0.4"/>
  </r>
  <r>
    <x v="0"/>
    <n v="1185732"/>
    <x v="171"/>
    <x v="3"/>
    <x v="19"/>
    <s v="Detroit"/>
    <x v="4"/>
    <n v="0.35"/>
    <n v="2250"/>
    <n v="787.5"/>
    <n v="275.625"/>
    <n v="0.35"/>
  </r>
  <r>
    <x v="0"/>
    <n v="1185732"/>
    <x v="171"/>
    <x v="3"/>
    <x v="19"/>
    <s v="Detroit"/>
    <x v="5"/>
    <n v="0.39999999999999991"/>
    <n v="3500"/>
    <n v="1399.9999999999998"/>
    <n v="699.99999999999989"/>
    <n v="0.5"/>
  </r>
  <r>
    <x v="0"/>
    <n v="1185732"/>
    <x v="134"/>
    <x v="3"/>
    <x v="19"/>
    <s v="Detroit"/>
    <x v="0"/>
    <n v="0.35000000000000003"/>
    <n v="5000"/>
    <n v="1750.0000000000002"/>
    <n v="700.00000000000011"/>
    <n v="0.4"/>
  </r>
  <r>
    <x v="0"/>
    <n v="1185732"/>
    <x v="134"/>
    <x v="3"/>
    <x v="19"/>
    <s v="Detroit"/>
    <x v="1"/>
    <n v="0.25000000000000006"/>
    <n v="3500"/>
    <n v="875.00000000000023"/>
    <n v="306.25000000000006"/>
    <n v="0.35"/>
  </r>
  <r>
    <x v="0"/>
    <n v="1185732"/>
    <x v="134"/>
    <x v="3"/>
    <x v="19"/>
    <s v="Detroit"/>
    <x v="2"/>
    <n v="0.25000000000000006"/>
    <n v="2950"/>
    <n v="737.50000000000011"/>
    <n v="258.125"/>
    <n v="0.35"/>
  </r>
  <r>
    <x v="0"/>
    <n v="1185732"/>
    <x v="134"/>
    <x v="3"/>
    <x v="19"/>
    <s v="Detroit"/>
    <x v="3"/>
    <n v="0.25000000000000006"/>
    <n v="3250"/>
    <n v="812.50000000000023"/>
    <n v="325.00000000000011"/>
    <n v="0.4"/>
  </r>
  <r>
    <x v="0"/>
    <n v="1185732"/>
    <x v="134"/>
    <x v="3"/>
    <x v="19"/>
    <s v="Detroit"/>
    <x v="4"/>
    <n v="0.44999999999999996"/>
    <n v="3000"/>
    <n v="1349.9999999999998"/>
    <n v="472.49999999999989"/>
    <n v="0.35"/>
  </r>
  <r>
    <x v="0"/>
    <n v="1185732"/>
    <x v="134"/>
    <x v="3"/>
    <x v="19"/>
    <s v="Detroit"/>
    <x v="5"/>
    <n v="0.49999999999999983"/>
    <n v="4000"/>
    <n v="1999.9999999999993"/>
    <n v="999.99999999999966"/>
    <n v="0.5"/>
  </r>
  <r>
    <x v="0"/>
    <n v="1185732"/>
    <x v="135"/>
    <x v="3"/>
    <x v="19"/>
    <s v="Detroit"/>
    <x v="0"/>
    <n v="0.44999999999999996"/>
    <n v="6500"/>
    <n v="2924.9999999999995"/>
    <n v="1169.9999999999998"/>
    <n v="0.4"/>
  </r>
  <r>
    <x v="0"/>
    <n v="1185732"/>
    <x v="135"/>
    <x v="3"/>
    <x v="19"/>
    <s v="Detroit"/>
    <x v="1"/>
    <n v="0.35000000000000003"/>
    <n v="4500"/>
    <n v="1575.0000000000002"/>
    <n v="551.25"/>
    <n v="0.35"/>
  </r>
  <r>
    <x v="0"/>
    <n v="1185732"/>
    <x v="135"/>
    <x v="3"/>
    <x v="19"/>
    <s v="Detroit"/>
    <x v="2"/>
    <n v="0.35000000000000003"/>
    <n v="4000"/>
    <n v="1400.0000000000002"/>
    <n v="490.00000000000006"/>
    <n v="0.35"/>
  </r>
  <r>
    <x v="0"/>
    <n v="1185732"/>
    <x v="135"/>
    <x v="3"/>
    <x v="19"/>
    <s v="Detroit"/>
    <x v="3"/>
    <n v="0.35000000000000003"/>
    <n v="3500"/>
    <n v="1225.0000000000002"/>
    <n v="490.00000000000011"/>
    <n v="0.4"/>
  </r>
  <r>
    <x v="0"/>
    <n v="1185732"/>
    <x v="135"/>
    <x v="3"/>
    <x v="19"/>
    <s v="Detroit"/>
    <x v="4"/>
    <n v="0.44999999999999996"/>
    <n v="3500"/>
    <n v="1574.9999999999998"/>
    <n v="551.24999999999989"/>
    <n v="0.35"/>
  </r>
  <r>
    <x v="0"/>
    <n v="1185732"/>
    <x v="135"/>
    <x v="3"/>
    <x v="19"/>
    <s v="Detroit"/>
    <x v="5"/>
    <n v="0.49999999999999983"/>
    <n v="4500"/>
    <n v="2249.9999999999991"/>
    <n v="1124.9999999999995"/>
    <n v="0.5"/>
  </r>
  <r>
    <x v="0"/>
    <n v="1185732"/>
    <x v="118"/>
    <x v="3"/>
    <x v="20"/>
    <s v="St. Louis"/>
    <x v="0"/>
    <n v="0.25"/>
    <n v="6750"/>
    <n v="1687.5"/>
    <n v="675"/>
    <n v="0.4"/>
  </r>
  <r>
    <x v="0"/>
    <n v="1185732"/>
    <x v="118"/>
    <x v="3"/>
    <x v="20"/>
    <s v="St. Louis"/>
    <x v="1"/>
    <n v="0.25"/>
    <n v="4750"/>
    <n v="1187.5"/>
    <n v="415.625"/>
    <n v="0.35"/>
  </r>
  <r>
    <x v="0"/>
    <n v="1185732"/>
    <x v="118"/>
    <x v="3"/>
    <x v="20"/>
    <s v="St. Louis"/>
    <x v="2"/>
    <n v="0.15000000000000002"/>
    <n v="4750"/>
    <n v="712.50000000000011"/>
    <n v="249.37500000000003"/>
    <n v="0.35"/>
  </r>
  <r>
    <x v="0"/>
    <n v="1185732"/>
    <x v="118"/>
    <x v="3"/>
    <x v="20"/>
    <s v="St. Louis"/>
    <x v="3"/>
    <n v="0.20000000000000007"/>
    <n v="3250"/>
    <n v="650.00000000000023"/>
    <n v="260.00000000000011"/>
    <n v="0.4"/>
  </r>
  <r>
    <x v="0"/>
    <n v="1185732"/>
    <x v="118"/>
    <x v="3"/>
    <x v="20"/>
    <s v="St. Louis"/>
    <x v="4"/>
    <n v="0.35"/>
    <n v="3750"/>
    <n v="1312.5"/>
    <n v="459.37499999999994"/>
    <n v="0.35"/>
  </r>
  <r>
    <x v="0"/>
    <n v="1185732"/>
    <x v="118"/>
    <x v="3"/>
    <x v="20"/>
    <s v="St. Louis"/>
    <x v="5"/>
    <n v="0.25"/>
    <n v="4750"/>
    <n v="1187.5"/>
    <n v="593.75"/>
    <n v="0.5"/>
  </r>
  <r>
    <x v="0"/>
    <n v="1185732"/>
    <x v="119"/>
    <x v="3"/>
    <x v="20"/>
    <s v="St. Louis"/>
    <x v="0"/>
    <n v="0.25"/>
    <n v="7250"/>
    <n v="1812.5"/>
    <n v="725"/>
    <n v="0.4"/>
  </r>
  <r>
    <x v="0"/>
    <n v="1185732"/>
    <x v="119"/>
    <x v="3"/>
    <x v="20"/>
    <s v="St. Louis"/>
    <x v="1"/>
    <n v="0.25"/>
    <n v="3750"/>
    <n v="937.5"/>
    <n v="328.125"/>
    <n v="0.35"/>
  </r>
  <r>
    <x v="0"/>
    <n v="1185732"/>
    <x v="119"/>
    <x v="3"/>
    <x v="20"/>
    <s v="St. Louis"/>
    <x v="2"/>
    <n v="0.15000000000000002"/>
    <n v="4250"/>
    <n v="637.50000000000011"/>
    <n v="223.12500000000003"/>
    <n v="0.35"/>
  </r>
  <r>
    <x v="0"/>
    <n v="1185732"/>
    <x v="119"/>
    <x v="3"/>
    <x v="20"/>
    <s v="St. Louis"/>
    <x v="3"/>
    <n v="0.20000000000000007"/>
    <n v="3000"/>
    <n v="600.00000000000023"/>
    <n v="240.00000000000011"/>
    <n v="0.4"/>
  </r>
  <r>
    <x v="0"/>
    <n v="1185732"/>
    <x v="119"/>
    <x v="3"/>
    <x v="20"/>
    <s v="St. Louis"/>
    <x v="4"/>
    <n v="0.35"/>
    <n v="3750"/>
    <n v="1312.5"/>
    <n v="459.37499999999994"/>
    <n v="0.35"/>
  </r>
  <r>
    <x v="0"/>
    <n v="1185732"/>
    <x v="119"/>
    <x v="3"/>
    <x v="20"/>
    <s v="St. Louis"/>
    <x v="5"/>
    <n v="0.25"/>
    <n v="4500"/>
    <n v="1125"/>
    <n v="562.5"/>
    <n v="0.5"/>
  </r>
  <r>
    <x v="0"/>
    <n v="1185732"/>
    <x v="2"/>
    <x v="3"/>
    <x v="20"/>
    <s v="St. Louis"/>
    <x v="0"/>
    <n v="0.30000000000000004"/>
    <n v="6700"/>
    <n v="2010.0000000000002"/>
    <n v="804.00000000000011"/>
    <n v="0.4"/>
  </r>
  <r>
    <x v="0"/>
    <n v="1185732"/>
    <x v="2"/>
    <x v="3"/>
    <x v="20"/>
    <s v="St. Louis"/>
    <x v="1"/>
    <n v="0.30000000000000004"/>
    <n v="3500"/>
    <n v="1050.0000000000002"/>
    <n v="367.50000000000006"/>
    <n v="0.35"/>
  </r>
  <r>
    <x v="0"/>
    <n v="1185732"/>
    <x v="2"/>
    <x v="3"/>
    <x v="20"/>
    <s v="St. Louis"/>
    <x v="2"/>
    <n v="0.20000000000000007"/>
    <n v="4000"/>
    <n v="800.00000000000023"/>
    <n v="280.00000000000006"/>
    <n v="0.35"/>
  </r>
  <r>
    <x v="0"/>
    <n v="1185732"/>
    <x v="2"/>
    <x v="3"/>
    <x v="20"/>
    <s v="St. Louis"/>
    <x v="3"/>
    <n v="0.25"/>
    <n v="2500"/>
    <n v="625"/>
    <n v="250"/>
    <n v="0.4"/>
  </r>
  <r>
    <x v="0"/>
    <n v="1185732"/>
    <x v="2"/>
    <x v="3"/>
    <x v="20"/>
    <s v="St. Louis"/>
    <x v="4"/>
    <n v="0.4"/>
    <n v="3000"/>
    <n v="1200"/>
    <n v="420"/>
    <n v="0.35"/>
  </r>
  <r>
    <x v="0"/>
    <n v="1185732"/>
    <x v="2"/>
    <x v="3"/>
    <x v="20"/>
    <s v="St. Louis"/>
    <x v="5"/>
    <n v="0.30000000000000004"/>
    <n v="4000"/>
    <n v="1200.0000000000002"/>
    <n v="600.00000000000011"/>
    <n v="0.5"/>
  </r>
  <r>
    <x v="0"/>
    <n v="1185732"/>
    <x v="3"/>
    <x v="3"/>
    <x v="20"/>
    <s v="St. Louis"/>
    <x v="0"/>
    <n v="0.30000000000000004"/>
    <n v="6250"/>
    <n v="1875.0000000000002"/>
    <n v="750.00000000000011"/>
    <n v="0.4"/>
  </r>
  <r>
    <x v="0"/>
    <n v="1185732"/>
    <x v="3"/>
    <x v="3"/>
    <x v="20"/>
    <s v="St. Louis"/>
    <x v="1"/>
    <n v="0.25000000000000006"/>
    <n v="3250"/>
    <n v="812.50000000000023"/>
    <n v="284.37500000000006"/>
    <n v="0.35"/>
  </r>
  <r>
    <x v="0"/>
    <n v="1185732"/>
    <x v="3"/>
    <x v="3"/>
    <x v="20"/>
    <s v="St. Louis"/>
    <x v="2"/>
    <n v="0.15000000000000008"/>
    <n v="3250"/>
    <n v="487.50000000000023"/>
    <n v="170.62500000000006"/>
    <n v="0.35"/>
  </r>
  <r>
    <x v="0"/>
    <n v="1185732"/>
    <x v="3"/>
    <x v="3"/>
    <x v="20"/>
    <s v="St. Louis"/>
    <x v="3"/>
    <n v="0.2"/>
    <n v="2500"/>
    <n v="500"/>
    <n v="200"/>
    <n v="0.4"/>
  </r>
  <r>
    <x v="0"/>
    <n v="1185732"/>
    <x v="3"/>
    <x v="3"/>
    <x v="20"/>
    <s v="St. Louis"/>
    <x v="4"/>
    <n v="0.35000000000000003"/>
    <n v="2750"/>
    <n v="962.50000000000011"/>
    <n v="336.875"/>
    <n v="0.35"/>
  </r>
  <r>
    <x v="0"/>
    <n v="1185732"/>
    <x v="3"/>
    <x v="3"/>
    <x v="20"/>
    <s v="St. Louis"/>
    <x v="5"/>
    <n v="0.25000000000000006"/>
    <n v="4000"/>
    <n v="1000.0000000000002"/>
    <n v="500.00000000000011"/>
    <n v="0.5"/>
  </r>
  <r>
    <x v="0"/>
    <n v="1185732"/>
    <x v="120"/>
    <x v="3"/>
    <x v="20"/>
    <s v="St. Louis"/>
    <x v="0"/>
    <n v="0.35000000000000003"/>
    <n v="6700"/>
    <n v="2345"/>
    <n v="938"/>
    <n v="0.4"/>
  </r>
  <r>
    <x v="0"/>
    <n v="1185732"/>
    <x v="120"/>
    <x v="3"/>
    <x v="20"/>
    <s v="St. Louis"/>
    <x v="1"/>
    <n v="0.3000000000000001"/>
    <n v="3750"/>
    <n v="1125.0000000000005"/>
    <n v="393.75000000000011"/>
    <n v="0.35"/>
  </r>
  <r>
    <x v="0"/>
    <n v="1185732"/>
    <x v="120"/>
    <x v="3"/>
    <x v="20"/>
    <s v="St. Louis"/>
    <x v="2"/>
    <n v="0.25000000000000006"/>
    <n v="3500"/>
    <n v="875.00000000000023"/>
    <n v="306.25000000000006"/>
    <n v="0.35"/>
  </r>
  <r>
    <x v="0"/>
    <n v="1185732"/>
    <x v="120"/>
    <x v="3"/>
    <x v="20"/>
    <s v="St. Louis"/>
    <x v="3"/>
    <n v="0.25000000000000006"/>
    <n v="2750"/>
    <n v="687.50000000000011"/>
    <n v="275.00000000000006"/>
    <n v="0.4"/>
  </r>
  <r>
    <x v="0"/>
    <n v="1185732"/>
    <x v="120"/>
    <x v="3"/>
    <x v="20"/>
    <s v="St. Louis"/>
    <x v="4"/>
    <n v="0.39999999999999997"/>
    <n v="3000"/>
    <n v="1200"/>
    <n v="420"/>
    <n v="0.35"/>
  </r>
  <r>
    <x v="0"/>
    <n v="1185732"/>
    <x v="120"/>
    <x v="3"/>
    <x v="20"/>
    <s v="St. Louis"/>
    <x v="5"/>
    <n v="0.44999999999999996"/>
    <n v="4000"/>
    <n v="1799.9999999999998"/>
    <n v="899.99999999999989"/>
    <n v="0.5"/>
  </r>
  <r>
    <x v="0"/>
    <n v="1185732"/>
    <x v="121"/>
    <x v="3"/>
    <x v="20"/>
    <s v="St. Louis"/>
    <x v="0"/>
    <n v="0.30000000000000004"/>
    <n v="6500"/>
    <n v="1950.0000000000002"/>
    <n v="780.00000000000011"/>
    <n v="0.4"/>
  </r>
  <r>
    <x v="0"/>
    <n v="1185732"/>
    <x v="121"/>
    <x v="3"/>
    <x v="20"/>
    <s v="St. Louis"/>
    <x v="1"/>
    <n v="0.25000000000000011"/>
    <n v="4000"/>
    <n v="1000.0000000000005"/>
    <n v="350.00000000000011"/>
    <n v="0.35"/>
  </r>
  <r>
    <x v="0"/>
    <n v="1185732"/>
    <x v="121"/>
    <x v="3"/>
    <x v="20"/>
    <s v="St. Louis"/>
    <x v="2"/>
    <n v="0.20000000000000007"/>
    <n v="4250"/>
    <n v="850.00000000000023"/>
    <n v="297.50000000000006"/>
    <n v="0.35"/>
  </r>
  <r>
    <x v="0"/>
    <n v="1185732"/>
    <x v="121"/>
    <x v="3"/>
    <x v="20"/>
    <s v="St. Louis"/>
    <x v="3"/>
    <n v="0.20000000000000007"/>
    <n v="4000"/>
    <n v="800.00000000000023"/>
    <n v="320.00000000000011"/>
    <n v="0.4"/>
  </r>
  <r>
    <x v="0"/>
    <n v="1185732"/>
    <x v="121"/>
    <x v="3"/>
    <x v="20"/>
    <s v="St. Louis"/>
    <x v="4"/>
    <n v="0.35000000000000003"/>
    <n v="4000"/>
    <n v="1400.0000000000002"/>
    <n v="490.00000000000006"/>
    <n v="0.35"/>
  </r>
  <r>
    <x v="0"/>
    <n v="1185732"/>
    <x v="121"/>
    <x v="3"/>
    <x v="20"/>
    <s v="St. Louis"/>
    <x v="5"/>
    <n v="0.4"/>
    <n v="5750"/>
    <n v="2300"/>
    <n v="1150"/>
    <n v="0.5"/>
  </r>
  <r>
    <x v="0"/>
    <n v="1185732"/>
    <x v="6"/>
    <x v="3"/>
    <x v="20"/>
    <s v="St. Louis"/>
    <x v="0"/>
    <n v="0.35000000000000003"/>
    <n v="8000"/>
    <n v="2800.0000000000005"/>
    <n v="1120.0000000000002"/>
    <n v="0.4"/>
  </r>
  <r>
    <x v="0"/>
    <n v="1185732"/>
    <x v="6"/>
    <x v="3"/>
    <x v="20"/>
    <s v="St. Louis"/>
    <x v="1"/>
    <n v="0.3000000000000001"/>
    <n v="5500"/>
    <n v="1650.0000000000005"/>
    <n v="577.50000000000011"/>
    <n v="0.35"/>
  </r>
  <r>
    <x v="0"/>
    <n v="1185732"/>
    <x v="6"/>
    <x v="3"/>
    <x v="20"/>
    <s v="St. Louis"/>
    <x v="2"/>
    <n v="0.25000000000000006"/>
    <n v="4750"/>
    <n v="1187.5000000000002"/>
    <n v="415.62500000000006"/>
    <n v="0.35"/>
  </r>
  <r>
    <x v="0"/>
    <n v="1185732"/>
    <x v="6"/>
    <x v="3"/>
    <x v="20"/>
    <s v="St. Louis"/>
    <x v="3"/>
    <n v="0.25000000000000006"/>
    <n v="4250"/>
    <n v="1062.5000000000002"/>
    <n v="425.00000000000011"/>
    <n v="0.4"/>
  </r>
  <r>
    <x v="0"/>
    <n v="1185732"/>
    <x v="6"/>
    <x v="3"/>
    <x v="20"/>
    <s v="St. Louis"/>
    <x v="4"/>
    <n v="0.35000000000000003"/>
    <n v="4250"/>
    <n v="1487.5000000000002"/>
    <n v="520.625"/>
    <n v="0.35"/>
  </r>
  <r>
    <x v="0"/>
    <n v="1185732"/>
    <x v="6"/>
    <x v="3"/>
    <x v="20"/>
    <s v="St. Louis"/>
    <x v="5"/>
    <n v="0.4"/>
    <n v="6000"/>
    <n v="2400"/>
    <n v="1200"/>
    <n v="0.5"/>
  </r>
  <r>
    <x v="0"/>
    <n v="1185732"/>
    <x v="7"/>
    <x v="3"/>
    <x v="20"/>
    <s v="St. Louis"/>
    <x v="0"/>
    <n v="0.35000000000000003"/>
    <n v="7500"/>
    <n v="2625.0000000000005"/>
    <n v="1050.0000000000002"/>
    <n v="0.4"/>
  </r>
  <r>
    <x v="0"/>
    <n v="1185732"/>
    <x v="7"/>
    <x v="3"/>
    <x v="20"/>
    <s v="St. Louis"/>
    <x v="1"/>
    <n v="0.35000000000000009"/>
    <n v="5250"/>
    <n v="1837.5000000000005"/>
    <n v="643.12500000000011"/>
    <n v="0.35"/>
  </r>
  <r>
    <x v="0"/>
    <n v="1185732"/>
    <x v="7"/>
    <x v="3"/>
    <x v="20"/>
    <s v="St. Louis"/>
    <x v="2"/>
    <n v="0.30000000000000004"/>
    <n v="4500"/>
    <n v="1350.0000000000002"/>
    <n v="472.50000000000006"/>
    <n v="0.35"/>
  </r>
  <r>
    <x v="0"/>
    <n v="1185732"/>
    <x v="7"/>
    <x v="3"/>
    <x v="20"/>
    <s v="St. Louis"/>
    <x v="3"/>
    <n v="0.20000000000000007"/>
    <n v="3750"/>
    <n v="750.00000000000023"/>
    <n v="300.00000000000011"/>
    <n v="0.4"/>
  </r>
  <r>
    <x v="0"/>
    <n v="1185732"/>
    <x v="7"/>
    <x v="3"/>
    <x v="20"/>
    <s v="St. Louis"/>
    <x v="4"/>
    <n v="0.30000000000000004"/>
    <n v="3500"/>
    <n v="1050.0000000000002"/>
    <n v="367.50000000000006"/>
    <n v="0.35"/>
  </r>
  <r>
    <x v="0"/>
    <n v="1185732"/>
    <x v="7"/>
    <x v="3"/>
    <x v="20"/>
    <s v="St. Louis"/>
    <x v="5"/>
    <n v="0.35000000000000003"/>
    <n v="5250"/>
    <n v="1837.5000000000002"/>
    <n v="918.75000000000011"/>
    <n v="0.5"/>
  </r>
  <r>
    <x v="0"/>
    <n v="1185732"/>
    <x v="122"/>
    <x v="3"/>
    <x v="20"/>
    <s v="St. Louis"/>
    <x v="0"/>
    <n v="0.30000000000000004"/>
    <n v="6500"/>
    <n v="1950.0000000000002"/>
    <n v="780.00000000000011"/>
    <n v="0.4"/>
  </r>
  <r>
    <x v="0"/>
    <n v="1185732"/>
    <x v="122"/>
    <x v="3"/>
    <x v="20"/>
    <s v="St. Louis"/>
    <x v="1"/>
    <n v="0.25000000000000011"/>
    <n v="4500"/>
    <n v="1125.0000000000005"/>
    <n v="393.75000000000011"/>
    <n v="0.35"/>
  </r>
  <r>
    <x v="0"/>
    <n v="1185732"/>
    <x v="122"/>
    <x v="3"/>
    <x v="20"/>
    <s v="St. Louis"/>
    <x v="2"/>
    <n v="0.10000000000000002"/>
    <n v="3500"/>
    <n v="350.00000000000006"/>
    <n v="122.50000000000001"/>
    <n v="0.35"/>
  </r>
  <r>
    <x v="0"/>
    <n v="1185732"/>
    <x v="122"/>
    <x v="3"/>
    <x v="20"/>
    <s v="St. Louis"/>
    <x v="3"/>
    <n v="0.10000000000000002"/>
    <n v="3250"/>
    <n v="325.00000000000006"/>
    <n v="130.00000000000003"/>
    <n v="0.4"/>
  </r>
  <r>
    <x v="0"/>
    <n v="1185732"/>
    <x v="122"/>
    <x v="3"/>
    <x v="20"/>
    <s v="St. Louis"/>
    <x v="4"/>
    <n v="0.2"/>
    <n v="3250"/>
    <n v="650"/>
    <n v="227.49999999999997"/>
    <n v="0.35"/>
  </r>
  <r>
    <x v="0"/>
    <n v="1185732"/>
    <x v="122"/>
    <x v="3"/>
    <x v="20"/>
    <s v="St. Louis"/>
    <x v="5"/>
    <n v="0.25000000000000006"/>
    <n v="4000"/>
    <n v="1000.0000000000002"/>
    <n v="500.00000000000011"/>
    <n v="0.5"/>
  </r>
  <r>
    <x v="0"/>
    <n v="1185732"/>
    <x v="123"/>
    <x v="3"/>
    <x v="20"/>
    <s v="St. Louis"/>
    <x v="0"/>
    <n v="0.3"/>
    <n v="5750"/>
    <n v="1725"/>
    <n v="690"/>
    <n v="0.4"/>
  </r>
  <r>
    <x v="0"/>
    <n v="1185732"/>
    <x v="123"/>
    <x v="3"/>
    <x v="20"/>
    <s v="St. Louis"/>
    <x v="1"/>
    <n v="0.2"/>
    <n v="4000"/>
    <n v="800"/>
    <n v="280"/>
    <n v="0.35"/>
  </r>
  <r>
    <x v="0"/>
    <n v="1185732"/>
    <x v="123"/>
    <x v="3"/>
    <x v="20"/>
    <s v="St. Louis"/>
    <x v="2"/>
    <n v="0.2"/>
    <n v="3000"/>
    <n v="600"/>
    <n v="210"/>
    <n v="0.35"/>
  </r>
  <r>
    <x v="0"/>
    <n v="1185732"/>
    <x v="123"/>
    <x v="3"/>
    <x v="20"/>
    <s v="St. Louis"/>
    <x v="3"/>
    <n v="0.2"/>
    <n v="2750"/>
    <n v="550"/>
    <n v="220"/>
    <n v="0.4"/>
  </r>
  <r>
    <x v="0"/>
    <n v="1185732"/>
    <x v="123"/>
    <x v="3"/>
    <x v="20"/>
    <s v="St. Louis"/>
    <x v="4"/>
    <n v="0.3"/>
    <n v="2750"/>
    <n v="825"/>
    <n v="288.75"/>
    <n v="0.35"/>
  </r>
  <r>
    <x v="0"/>
    <n v="1185732"/>
    <x v="123"/>
    <x v="3"/>
    <x v="20"/>
    <s v="St. Louis"/>
    <x v="5"/>
    <n v="0.34999999999999992"/>
    <n v="4000"/>
    <n v="1399.9999999999998"/>
    <n v="699.99999999999989"/>
    <n v="0.5"/>
  </r>
  <r>
    <x v="0"/>
    <n v="1185732"/>
    <x v="10"/>
    <x v="3"/>
    <x v="20"/>
    <s v="St. Louis"/>
    <x v="0"/>
    <n v="0.30000000000000004"/>
    <n v="5500"/>
    <n v="1650.0000000000002"/>
    <n v="660.00000000000011"/>
    <n v="0.4"/>
  </r>
  <r>
    <x v="0"/>
    <n v="1185732"/>
    <x v="10"/>
    <x v="3"/>
    <x v="20"/>
    <s v="St. Louis"/>
    <x v="1"/>
    <n v="0.20000000000000007"/>
    <n v="4000"/>
    <n v="800.00000000000023"/>
    <n v="280.00000000000006"/>
    <n v="0.35"/>
  </r>
  <r>
    <x v="0"/>
    <n v="1185732"/>
    <x v="10"/>
    <x v="3"/>
    <x v="20"/>
    <s v="St. Louis"/>
    <x v="2"/>
    <n v="0.20000000000000007"/>
    <n v="3450"/>
    <n v="690.00000000000023"/>
    <n v="241.50000000000006"/>
    <n v="0.35"/>
  </r>
  <r>
    <x v="0"/>
    <n v="1185732"/>
    <x v="10"/>
    <x v="3"/>
    <x v="20"/>
    <s v="St. Louis"/>
    <x v="3"/>
    <n v="0.20000000000000007"/>
    <n v="3750"/>
    <n v="750.00000000000023"/>
    <n v="300.00000000000011"/>
    <n v="0.4"/>
  </r>
  <r>
    <x v="0"/>
    <n v="1185732"/>
    <x v="10"/>
    <x v="3"/>
    <x v="20"/>
    <s v="St. Louis"/>
    <x v="4"/>
    <n v="0.39999999999999997"/>
    <n v="3500"/>
    <n v="1399.9999999999998"/>
    <n v="489.99999999999989"/>
    <n v="0.35"/>
  </r>
  <r>
    <x v="0"/>
    <n v="1185732"/>
    <x v="10"/>
    <x v="3"/>
    <x v="20"/>
    <s v="St. Louis"/>
    <x v="5"/>
    <n v="0.44999999999999984"/>
    <n v="4500"/>
    <n v="2024.9999999999993"/>
    <n v="1012.4999999999997"/>
    <n v="0.5"/>
  </r>
  <r>
    <x v="0"/>
    <n v="1185732"/>
    <x v="11"/>
    <x v="3"/>
    <x v="20"/>
    <s v="St. Louis"/>
    <x v="0"/>
    <n v="0.39999999999999997"/>
    <n v="7000"/>
    <n v="2799.9999999999995"/>
    <n v="1119.9999999999998"/>
    <n v="0.4"/>
  </r>
  <r>
    <x v="0"/>
    <n v="1185732"/>
    <x v="11"/>
    <x v="3"/>
    <x v="20"/>
    <s v="St. Louis"/>
    <x v="1"/>
    <n v="0.30000000000000004"/>
    <n v="5000"/>
    <n v="1500.0000000000002"/>
    <n v="525"/>
    <n v="0.35"/>
  </r>
  <r>
    <x v="0"/>
    <n v="1185732"/>
    <x v="11"/>
    <x v="3"/>
    <x v="20"/>
    <s v="St. Louis"/>
    <x v="2"/>
    <n v="0.30000000000000004"/>
    <n v="4500"/>
    <n v="1350.0000000000002"/>
    <n v="472.50000000000006"/>
    <n v="0.35"/>
  </r>
  <r>
    <x v="0"/>
    <n v="1185732"/>
    <x v="11"/>
    <x v="3"/>
    <x v="20"/>
    <s v="St. Louis"/>
    <x v="3"/>
    <n v="0.30000000000000004"/>
    <n v="4000"/>
    <n v="1200.0000000000002"/>
    <n v="480.00000000000011"/>
    <n v="0.4"/>
  </r>
  <r>
    <x v="0"/>
    <n v="1185732"/>
    <x v="11"/>
    <x v="3"/>
    <x v="20"/>
    <s v="St. Louis"/>
    <x v="4"/>
    <n v="0.39999999999999997"/>
    <n v="4000"/>
    <n v="1599.9999999999998"/>
    <n v="559.99999999999989"/>
    <n v="0.35"/>
  </r>
  <r>
    <x v="0"/>
    <n v="1185732"/>
    <x v="11"/>
    <x v="3"/>
    <x v="20"/>
    <s v="St. Louis"/>
    <x v="5"/>
    <n v="0.44999999999999984"/>
    <n v="5000"/>
    <n v="2249.9999999999991"/>
    <n v="1124.9999999999995"/>
    <n v="0.5"/>
  </r>
  <r>
    <x v="2"/>
    <n v="1128299"/>
    <x v="145"/>
    <x v="2"/>
    <x v="21"/>
    <s v="Salt Lake City"/>
    <x v="0"/>
    <n v="0.30000000000000004"/>
    <n v="3500"/>
    <n v="1050.0000000000002"/>
    <n v="367.50000000000006"/>
    <n v="0.35"/>
  </r>
  <r>
    <x v="2"/>
    <n v="1128299"/>
    <x v="145"/>
    <x v="2"/>
    <x v="21"/>
    <s v="Salt Lake City"/>
    <x v="1"/>
    <n v="0.4"/>
    <n v="3500"/>
    <n v="1400"/>
    <n v="489.99999999999994"/>
    <n v="0.35"/>
  </r>
  <r>
    <x v="2"/>
    <n v="1128299"/>
    <x v="145"/>
    <x v="2"/>
    <x v="21"/>
    <s v="Salt Lake City"/>
    <x v="2"/>
    <n v="0.4"/>
    <n v="3500"/>
    <n v="1400"/>
    <n v="489.99999999999994"/>
    <n v="0.35"/>
  </r>
  <r>
    <x v="2"/>
    <n v="1128299"/>
    <x v="145"/>
    <x v="2"/>
    <x v="21"/>
    <s v="Salt Lake City"/>
    <x v="3"/>
    <n v="0.4"/>
    <n v="2000"/>
    <n v="800"/>
    <n v="280"/>
    <n v="0.35"/>
  </r>
  <r>
    <x v="2"/>
    <n v="1128299"/>
    <x v="145"/>
    <x v="2"/>
    <x v="21"/>
    <s v="Salt Lake City"/>
    <x v="4"/>
    <n v="0.45000000000000007"/>
    <n v="1500"/>
    <n v="675.00000000000011"/>
    <n v="270.00000000000006"/>
    <n v="0.4"/>
  </r>
  <r>
    <x v="2"/>
    <n v="1128299"/>
    <x v="145"/>
    <x v="2"/>
    <x v="21"/>
    <s v="Salt Lake City"/>
    <x v="5"/>
    <n v="0.4"/>
    <n v="4000"/>
    <n v="1600"/>
    <n v="480"/>
    <n v="0.3"/>
  </r>
  <r>
    <x v="2"/>
    <n v="1128299"/>
    <x v="146"/>
    <x v="2"/>
    <x v="21"/>
    <s v="Salt Lake City"/>
    <x v="0"/>
    <n v="0.30000000000000004"/>
    <n v="4500"/>
    <n v="1350.0000000000002"/>
    <n v="472.50000000000006"/>
    <n v="0.35"/>
  </r>
  <r>
    <x v="2"/>
    <n v="1128299"/>
    <x v="146"/>
    <x v="2"/>
    <x v="21"/>
    <s v="Salt Lake City"/>
    <x v="1"/>
    <n v="0.4"/>
    <n v="3500"/>
    <n v="1400"/>
    <n v="489.99999999999994"/>
    <n v="0.35"/>
  </r>
  <r>
    <x v="2"/>
    <n v="1128299"/>
    <x v="146"/>
    <x v="2"/>
    <x v="21"/>
    <s v="Salt Lake City"/>
    <x v="2"/>
    <n v="0.4"/>
    <n v="3500"/>
    <n v="1400"/>
    <n v="489.99999999999994"/>
    <n v="0.35"/>
  </r>
  <r>
    <x v="2"/>
    <n v="1128299"/>
    <x v="146"/>
    <x v="2"/>
    <x v="21"/>
    <s v="Salt Lake City"/>
    <x v="3"/>
    <n v="0.4"/>
    <n v="2000"/>
    <n v="800"/>
    <n v="280"/>
    <n v="0.35"/>
  </r>
  <r>
    <x v="2"/>
    <n v="1128299"/>
    <x v="146"/>
    <x v="2"/>
    <x v="21"/>
    <s v="Salt Lake City"/>
    <x v="4"/>
    <n v="0.45000000000000007"/>
    <n v="1250"/>
    <n v="562.50000000000011"/>
    <n v="225.00000000000006"/>
    <n v="0.4"/>
  </r>
  <r>
    <x v="2"/>
    <n v="1128299"/>
    <x v="146"/>
    <x v="2"/>
    <x v="21"/>
    <s v="Salt Lake City"/>
    <x v="5"/>
    <n v="0.4"/>
    <n v="3250"/>
    <n v="1300"/>
    <n v="390"/>
    <n v="0.3"/>
  </r>
  <r>
    <x v="2"/>
    <n v="1128299"/>
    <x v="147"/>
    <x v="2"/>
    <x v="21"/>
    <s v="Salt Lake City"/>
    <x v="0"/>
    <n v="0.4"/>
    <n v="4750"/>
    <n v="1900"/>
    <n v="665"/>
    <n v="0.35"/>
  </r>
  <r>
    <x v="2"/>
    <n v="1128299"/>
    <x v="147"/>
    <x v="2"/>
    <x v="21"/>
    <s v="Salt Lake City"/>
    <x v="1"/>
    <n v="0.5"/>
    <n v="3250"/>
    <n v="1625"/>
    <n v="568.75"/>
    <n v="0.35"/>
  </r>
  <r>
    <x v="2"/>
    <n v="1128299"/>
    <x v="147"/>
    <x v="2"/>
    <x v="21"/>
    <s v="Salt Lake City"/>
    <x v="2"/>
    <n v="0.54999999999999993"/>
    <n v="3500"/>
    <n v="1924.9999999999998"/>
    <n v="673.74999999999989"/>
    <n v="0.35"/>
  </r>
  <r>
    <x v="2"/>
    <n v="1128299"/>
    <x v="147"/>
    <x v="2"/>
    <x v="21"/>
    <s v="Salt Lake City"/>
    <x v="3"/>
    <n v="0.5"/>
    <n v="2500"/>
    <n v="1250"/>
    <n v="437.5"/>
    <n v="0.35"/>
  </r>
  <r>
    <x v="2"/>
    <n v="1128299"/>
    <x v="147"/>
    <x v="2"/>
    <x v="21"/>
    <s v="Salt Lake City"/>
    <x v="4"/>
    <n v="0.55000000000000004"/>
    <n v="1000"/>
    <n v="550"/>
    <n v="220"/>
    <n v="0.4"/>
  </r>
  <r>
    <x v="2"/>
    <n v="1128299"/>
    <x v="147"/>
    <x v="2"/>
    <x v="21"/>
    <s v="Salt Lake City"/>
    <x v="5"/>
    <n v="0.5"/>
    <n v="3000"/>
    <n v="1500"/>
    <n v="450"/>
    <n v="0.3"/>
  </r>
  <r>
    <x v="2"/>
    <n v="1128299"/>
    <x v="148"/>
    <x v="2"/>
    <x v="21"/>
    <s v="Salt Lake City"/>
    <x v="0"/>
    <n v="0.55000000000000004"/>
    <n v="4750"/>
    <n v="2612.5"/>
    <n v="914.37499999999989"/>
    <n v="0.35"/>
  </r>
  <r>
    <x v="2"/>
    <n v="1128299"/>
    <x v="148"/>
    <x v="2"/>
    <x v="21"/>
    <s v="Salt Lake City"/>
    <x v="1"/>
    <n v="0.60000000000000009"/>
    <n v="2750"/>
    <n v="1650.0000000000002"/>
    <n v="577.5"/>
    <n v="0.35"/>
  </r>
  <r>
    <x v="2"/>
    <n v="1128299"/>
    <x v="148"/>
    <x v="2"/>
    <x v="21"/>
    <s v="Salt Lake City"/>
    <x v="2"/>
    <n v="0.60000000000000009"/>
    <n v="3250"/>
    <n v="1950.0000000000002"/>
    <n v="682.5"/>
    <n v="0.35"/>
  </r>
  <r>
    <x v="2"/>
    <n v="1128299"/>
    <x v="148"/>
    <x v="2"/>
    <x v="21"/>
    <s v="Salt Lake City"/>
    <x v="3"/>
    <n v="0.45000000000000007"/>
    <n v="2250"/>
    <n v="1012.5000000000001"/>
    <n v="354.375"/>
    <n v="0.35"/>
  </r>
  <r>
    <x v="2"/>
    <n v="1128299"/>
    <x v="148"/>
    <x v="2"/>
    <x v="21"/>
    <s v="Salt Lake City"/>
    <x v="4"/>
    <n v="0.50000000000000011"/>
    <n v="1250"/>
    <n v="625.00000000000011"/>
    <n v="250.00000000000006"/>
    <n v="0.4"/>
  </r>
  <r>
    <x v="2"/>
    <n v="1128299"/>
    <x v="148"/>
    <x v="2"/>
    <x v="21"/>
    <s v="Salt Lake City"/>
    <x v="5"/>
    <n v="0.65000000000000013"/>
    <n v="3000"/>
    <n v="1950.0000000000005"/>
    <n v="585.00000000000011"/>
    <n v="0.3"/>
  </r>
  <r>
    <x v="2"/>
    <n v="1128299"/>
    <x v="149"/>
    <x v="2"/>
    <x v="21"/>
    <s v="Salt Lake City"/>
    <x v="0"/>
    <n v="0.5"/>
    <n v="5000"/>
    <n v="2500"/>
    <n v="875"/>
    <n v="0.35"/>
  </r>
  <r>
    <x v="2"/>
    <n v="1128299"/>
    <x v="149"/>
    <x v="2"/>
    <x v="21"/>
    <s v="Salt Lake City"/>
    <x v="1"/>
    <n v="0.55000000000000004"/>
    <n v="3500"/>
    <n v="1925.0000000000002"/>
    <n v="673.75"/>
    <n v="0.35"/>
  </r>
  <r>
    <x v="2"/>
    <n v="1128299"/>
    <x v="149"/>
    <x v="2"/>
    <x v="21"/>
    <s v="Salt Lake City"/>
    <x v="2"/>
    <n v="0.55000000000000004"/>
    <n v="3500"/>
    <n v="1925.0000000000002"/>
    <n v="673.75"/>
    <n v="0.35"/>
  </r>
  <r>
    <x v="2"/>
    <n v="1128299"/>
    <x v="149"/>
    <x v="2"/>
    <x v="21"/>
    <s v="Salt Lake City"/>
    <x v="3"/>
    <n v="0.5"/>
    <n v="2750"/>
    <n v="1375"/>
    <n v="481.24999999999994"/>
    <n v="0.35"/>
  </r>
  <r>
    <x v="2"/>
    <n v="1128299"/>
    <x v="149"/>
    <x v="2"/>
    <x v="21"/>
    <s v="Salt Lake City"/>
    <x v="4"/>
    <n v="0.44999999999999996"/>
    <n v="1750"/>
    <n v="787.49999999999989"/>
    <n v="315"/>
    <n v="0.4"/>
  </r>
  <r>
    <x v="2"/>
    <n v="1128299"/>
    <x v="149"/>
    <x v="2"/>
    <x v="21"/>
    <s v="Salt Lake City"/>
    <x v="5"/>
    <n v="0.6"/>
    <n v="5250"/>
    <n v="3150"/>
    <n v="945"/>
    <n v="0.3"/>
  </r>
  <r>
    <x v="2"/>
    <n v="1128299"/>
    <x v="150"/>
    <x v="2"/>
    <x v="21"/>
    <s v="Salt Lake City"/>
    <x v="0"/>
    <n v="0.54999999999999993"/>
    <n v="7750"/>
    <n v="4262.4999999999991"/>
    <n v="1491.8749999999995"/>
    <n v="0.35"/>
  </r>
  <r>
    <x v="2"/>
    <n v="1128299"/>
    <x v="150"/>
    <x v="2"/>
    <x v="21"/>
    <s v="Salt Lake City"/>
    <x v="1"/>
    <n v="0.64999999999999991"/>
    <n v="6500"/>
    <n v="4224.9999999999991"/>
    <n v="1478.7499999999995"/>
    <n v="0.35"/>
  </r>
  <r>
    <x v="2"/>
    <n v="1128299"/>
    <x v="150"/>
    <x v="2"/>
    <x v="21"/>
    <s v="Salt Lake City"/>
    <x v="2"/>
    <n v="0.79999999999999993"/>
    <n v="6500"/>
    <n v="5200"/>
    <n v="1819.9999999999998"/>
    <n v="0.35"/>
  </r>
  <r>
    <x v="2"/>
    <n v="1128299"/>
    <x v="150"/>
    <x v="2"/>
    <x v="21"/>
    <s v="Salt Lake City"/>
    <x v="3"/>
    <n v="0.79999999999999993"/>
    <n v="5250"/>
    <n v="4200"/>
    <n v="1470"/>
    <n v="0.35"/>
  </r>
  <r>
    <x v="2"/>
    <n v="1128299"/>
    <x v="150"/>
    <x v="2"/>
    <x v="21"/>
    <s v="Salt Lake City"/>
    <x v="4"/>
    <n v="0.9"/>
    <n v="4000"/>
    <n v="3600"/>
    <n v="1440"/>
    <n v="0.4"/>
  </r>
  <r>
    <x v="2"/>
    <n v="1128299"/>
    <x v="150"/>
    <x v="2"/>
    <x v="21"/>
    <s v="Salt Lake City"/>
    <x v="5"/>
    <n v="1.05"/>
    <n v="7000"/>
    <n v="7350"/>
    <n v="2205"/>
    <n v="0.3"/>
  </r>
  <r>
    <x v="2"/>
    <n v="1128299"/>
    <x v="151"/>
    <x v="2"/>
    <x v="21"/>
    <s v="Salt Lake City"/>
    <x v="0"/>
    <n v="0.85"/>
    <n v="8500"/>
    <n v="7225"/>
    <n v="2528.75"/>
    <n v="0.35"/>
  </r>
  <r>
    <x v="2"/>
    <n v="1128299"/>
    <x v="151"/>
    <x v="2"/>
    <x v="21"/>
    <s v="Salt Lake City"/>
    <x v="1"/>
    <n v="0.9"/>
    <n v="7000"/>
    <n v="6300"/>
    <n v="2205"/>
    <n v="0.35"/>
  </r>
  <r>
    <x v="2"/>
    <n v="1128299"/>
    <x v="151"/>
    <x v="2"/>
    <x v="21"/>
    <s v="Salt Lake City"/>
    <x v="2"/>
    <n v="0.9"/>
    <n v="6500"/>
    <n v="5850"/>
    <n v="2047.4999999999998"/>
    <n v="0.35"/>
  </r>
  <r>
    <x v="2"/>
    <n v="1128299"/>
    <x v="151"/>
    <x v="2"/>
    <x v="21"/>
    <s v="Salt Lake City"/>
    <x v="3"/>
    <n v="0.85"/>
    <n v="5500"/>
    <n v="4675"/>
    <n v="1636.25"/>
    <n v="0.35"/>
  </r>
  <r>
    <x v="2"/>
    <n v="1128299"/>
    <x v="151"/>
    <x v="2"/>
    <x v="21"/>
    <s v="Salt Lake City"/>
    <x v="4"/>
    <n v="0.9"/>
    <n v="6000"/>
    <n v="5400"/>
    <n v="2160"/>
    <n v="0.4"/>
  </r>
  <r>
    <x v="2"/>
    <n v="1128299"/>
    <x v="151"/>
    <x v="2"/>
    <x v="21"/>
    <s v="Salt Lake City"/>
    <x v="5"/>
    <n v="1.05"/>
    <n v="6000"/>
    <n v="6300"/>
    <n v="1890"/>
    <n v="0.3"/>
  </r>
  <r>
    <x v="2"/>
    <n v="1128299"/>
    <x v="152"/>
    <x v="2"/>
    <x v="21"/>
    <s v="Salt Lake City"/>
    <x v="0"/>
    <n v="0.9"/>
    <n v="8000"/>
    <n v="7200"/>
    <n v="2520"/>
    <n v="0.35"/>
  </r>
  <r>
    <x v="2"/>
    <n v="1128299"/>
    <x v="152"/>
    <x v="2"/>
    <x v="21"/>
    <s v="Salt Lake City"/>
    <x v="1"/>
    <n v="0.8"/>
    <n v="7750"/>
    <n v="6200"/>
    <n v="2170"/>
    <n v="0.35"/>
  </r>
  <r>
    <x v="2"/>
    <n v="1128299"/>
    <x v="152"/>
    <x v="2"/>
    <x v="21"/>
    <s v="Salt Lake City"/>
    <x v="2"/>
    <n v="0.70000000000000007"/>
    <n v="6500"/>
    <n v="4550"/>
    <n v="1592.5"/>
    <n v="0.35"/>
  </r>
  <r>
    <x v="2"/>
    <n v="1128299"/>
    <x v="152"/>
    <x v="2"/>
    <x v="21"/>
    <s v="Salt Lake City"/>
    <x v="3"/>
    <n v="0.70000000000000007"/>
    <n v="4250"/>
    <n v="2975.0000000000005"/>
    <n v="1041.25"/>
    <n v="0.35"/>
  </r>
  <r>
    <x v="2"/>
    <n v="1128299"/>
    <x v="152"/>
    <x v="2"/>
    <x v="21"/>
    <s v="Salt Lake City"/>
    <x v="4"/>
    <n v="0.7"/>
    <n v="4250"/>
    <n v="2975"/>
    <n v="1190"/>
    <n v="0.4"/>
  </r>
  <r>
    <x v="2"/>
    <n v="1128299"/>
    <x v="152"/>
    <x v="2"/>
    <x v="21"/>
    <s v="Salt Lake City"/>
    <x v="5"/>
    <n v="0.75"/>
    <n v="2500"/>
    <n v="1875"/>
    <n v="562.5"/>
    <n v="0.3"/>
  </r>
  <r>
    <x v="2"/>
    <n v="1128299"/>
    <x v="153"/>
    <x v="2"/>
    <x v="21"/>
    <s v="Salt Lake City"/>
    <x v="0"/>
    <n v="0.50000000000000011"/>
    <n v="4500"/>
    <n v="2250.0000000000005"/>
    <n v="787.50000000000011"/>
    <n v="0.35"/>
  </r>
  <r>
    <x v="2"/>
    <n v="1128299"/>
    <x v="153"/>
    <x v="2"/>
    <x v="21"/>
    <s v="Salt Lake City"/>
    <x v="1"/>
    <n v="0.55000000000000016"/>
    <n v="4500"/>
    <n v="2475.0000000000009"/>
    <n v="866.25000000000023"/>
    <n v="0.35"/>
  </r>
  <r>
    <x v="2"/>
    <n v="1128299"/>
    <x v="153"/>
    <x v="2"/>
    <x v="21"/>
    <s v="Salt Lake City"/>
    <x v="2"/>
    <n v="0.50000000000000011"/>
    <n v="2500"/>
    <n v="1250.0000000000002"/>
    <n v="437.50000000000006"/>
    <n v="0.35"/>
  </r>
  <r>
    <x v="2"/>
    <n v="1128299"/>
    <x v="153"/>
    <x v="2"/>
    <x v="21"/>
    <s v="Salt Lake City"/>
    <x v="3"/>
    <n v="0.50000000000000011"/>
    <n v="2000"/>
    <n v="1000.0000000000002"/>
    <n v="350.00000000000006"/>
    <n v="0.35"/>
  </r>
  <r>
    <x v="2"/>
    <n v="1128299"/>
    <x v="153"/>
    <x v="2"/>
    <x v="21"/>
    <s v="Salt Lake City"/>
    <x v="4"/>
    <n v="0.60000000000000009"/>
    <n v="2250"/>
    <n v="1350.0000000000002"/>
    <n v="540.00000000000011"/>
    <n v="0.4"/>
  </r>
  <r>
    <x v="2"/>
    <n v="1128299"/>
    <x v="153"/>
    <x v="2"/>
    <x v="21"/>
    <s v="Salt Lake City"/>
    <x v="5"/>
    <n v="0.44999999999999996"/>
    <n v="2500"/>
    <n v="1125"/>
    <n v="337.5"/>
    <n v="0.3"/>
  </r>
  <r>
    <x v="2"/>
    <n v="1128299"/>
    <x v="154"/>
    <x v="2"/>
    <x v="21"/>
    <s v="Salt Lake City"/>
    <x v="0"/>
    <n v="0.4"/>
    <n v="3500"/>
    <n v="1400"/>
    <n v="489.99999999999994"/>
    <n v="0.35"/>
  </r>
  <r>
    <x v="2"/>
    <n v="1128299"/>
    <x v="154"/>
    <x v="2"/>
    <x v="21"/>
    <s v="Salt Lake City"/>
    <x v="1"/>
    <n v="0.55000000000000016"/>
    <n v="5250"/>
    <n v="2887.5000000000009"/>
    <n v="1010.6250000000002"/>
    <n v="0.35"/>
  </r>
  <r>
    <x v="2"/>
    <n v="1128299"/>
    <x v="154"/>
    <x v="2"/>
    <x v="21"/>
    <s v="Salt Lake City"/>
    <x v="2"/>
    <n v="0.50000000000000011"/>
    <n v="3500"/>
    <n v="1750.0000000000005"/>
    <n v="612.50000000000011"/>
    <n v="0.35"/>
  </r>
  <r>
    <x v="2"/>
    <n v="1128299"/>
    <x v="154"/>
    <x v="2"/>
    <x v="21"/>
    <s v="Salt Lake City"/>
    <x v="3"/>
    <n v="0.45000000000000007"/>
    <n v="3250"/>
    <n v="1462.5000000000002"/>
    <n v="511.87500000000006"/>
    <n v="0.35"/>
  </r>
  <r>
    <x v="2"/>
    <n v="1128299"/>
    <x v="154"/>
    <x v="2"/>
    <x v="21"/>
    <s v="Salt Lake City"/>
    <x v="4"/>
    <n v="0.55000000000000004"/>
    <n v="3000"/>
    <n v="1650.0000000000002"/>
    <n v="660.00000000000011"/>
    <n v="0.4"/>
  </r>
  <r>
    <x v="2"/>
    <n v="1128299"/>
    <x v="154"/>
    <x v="2"/>
    <x v="21"/>
    <s v="Salt Lake City"/>
    <x v="5"/>
    <n v="0.60000000000000009"/>
    <n v="3500"/>
    <n v="2100.0000000000005"/>
    <n v="630.00000000000011"/>
    <n v="0.3"/>
  </r>
  <r>
    <x v="2"/>
    <n v="1128299"/>
    <x v="155"/>
    <x v="2"/>
    <x v="21"/>
    <s v="Salt Lake City"/>
    <x v="0"/>
    <n v="0.45000000000000007"/>
    <n v="5750"/>
    <n v="2587.5000000000005"/>
    <n v="905.62500000000011"/>
    <n v="0.35"/>
  </r>
  <r>
    <x v="2"/>
    <n v="1128299"/>
    <x v="155"/>
    <x v="2"/>
    <x v="21"/>
    <s v="Salt Lake City"/>
    <x v="1"/>
    <n v="0.50000000000000011"/>
    <n v="6500"/>
    <n v="3250.0000000000009"/>
    <n v="1137.5000000000002"/>
    <n v="0.35"/>
  </r>
  <r>
    <x v="2"/>
    <n v="1128299"/>
    <x v="155"/>
    <x v="2"/>
    <x v="21"/>
    <s v="Salt Lake City"/>
    <x v="2"/>
    <n v="0.45000000000000007"/>
    <n v="4750"/>
    <n v="2137.5000000000005"/>
    <n v="748.12500000000011"/>
    <n v="0.35"/>
  </r>
  <r>
    <x v="2"/>
    <n v="1128299"/>
    <x v="155"/>
    <x v="2"/>
    <x v="21"/>
    <s v="Salt Lake City"/>
    <x v="3"/>
    <n v="0.55000000000000016"/>
    <n v="4500"/>
    <n v="2475.0000000000009"/>
    <n v="866.25000000000023"/>
    <n v="0.35"/>
  </r>
  <r>
    <x v="2"/>
    <n v="1128299"/>
    <x v="155"/>
    <x v="2"/>
    <x v="21"/>
    <s v="Salt Lake City"/>
    <x v="4"/>
    <n v="0.75000000000000011"/>
    <n v="4250"/>
    <n v="3187.5000000000005"/>
    <n v="1275.0000000000002"/>
    <n v="0.4"/>
  </r>
  <r>
    <x v="2"/>
    <n v="1128299"/>
    <x v="155"/>
    <x v="2"/>
    <x v="21"/>
    <s v="Salt Lake City"/>
    <x v="5"/>
    <n v="0.80000000000000016"/>
    <n v="5500"/>
    <n v="4400.0000000000009"/>
    <n v="1320.0000000000002"/>
    <n v="0.3"/>
  </r>
  <r>
    <x v="2"/>
    <n v="1128299"/>
    <x v="156"/>
    <x v="2"/>
    <x v="21"/>
    <s v="Salt Lake City"/>
    <x v="0"/>
    <n v="0.65000000000000013"/>
    <n v="7500"/>
    <n v="4875.0000000000009"/>
    <n v="1706.2500000000002"/>
    <n v="0.35"/>
  </r>
  <r>
    <x v="2"/>
    <n v="1128299"/>
    <x v="156"/>
    <x v="2"/>
    <x v="21"/>
    <s v="Salt Lake City"/>
    <x v="1"/>
    <n v="0.75000000000000022"/>
    <n v="7500"/>
    <n v="5625.0000000000018"/>
    <n v="1968.7500000000005"/>
    <n v="0.35"/>
  </r>
  <r>
    <x v="2"/>
    <n v="1128299"/>
    <x v="156"/>
    <x v="2"/>
    <x v="21"/>
    <s v="Salt Lake City"/>
    <x v="2"/>
    <n v="0.70000000000000018"/>
    <n v="5500"/>
    <n v="3850.0000000000009"/>
    <n v="1347.5000000000002"/>
    <n v="0.35"/>
  </r>
  <r>
    <x v="2"/>
    <n v="1128299"/>
    <x v="156"/>
    <x v="2"/>
    <x v="21"/>
    <s v="Salt Lake City"/>
    <x v="3"/>
    <n v="0.70000000000000018"/>
    <n v="5500"/>
    <n v="3850.0000000000009"/>
    <n v="1347.5000000000002"/>
    <n v="0.35"/>
  </r>
  <r>
    <x v="2"/>
    <n v="1128299"/>
    <x v="156"/>
    <x v="2"/>
    <x v="21"/>
    <s v="Salt Lake City"/>
    <x v="4"/>
    <n v="0.80000000000000016"/>
    <n v="4750"/>
    <n v="3800.0000000000009"/>
    <n v="1520.0000000000005"/>
    <n v="0.4"/>
  </r>
  <r>
    <x v="2"/>
    <n v="1128299"/>
    <x v="156"/>
    <x v="2"/>
    <x v="21"/>
    <s v="Salt Lake City"/>
    <x v="5"/>
    <n v="0.8500000000000002"/>
    <n v="5750"/>
    <n v="4887.5000000000009"/>
    <n v="1466.2500000000002"/>
    <n v="0.3"/>
  </r>
  <r>
    <x v="2"/>
    <n v="1128299"/>
    <x v="102"/>
    <x v="2"/>
    <x v="22"/>
    <s v="Portland"/>
    <x v="0"/>
    <n v="0.35000000000000003"/>
    <n v="4000"/>
    <n v="1400.0000000000002"/>
    <n v="560"/>
    <n v="0.39999999999999997"/>
  </r>
  <r>
    <x v="2"/>
    <n v="1128299"/>
    <x v="102"/>
    <x v="2"/>
    <x v="22"/>
    <s v="Portland"/>
    <x v="1"/>
    <n v="0.45"/>
    <n v="4000"/>
    <n v="1800"/>
    <n v="719.99999999999989"/>
    <n v="0.39999999999999997"/>
  </r>
  <r>
    <x v="2"/>
    <n v="1128299"/>
    <x v="102"/>
    <x v="2"/>
    <x v="22"/>
    <s v="Portland"/>
    <x v="2"/>
    <n v="0.45"/>
    <n v="4000"/>
    <n v="1800"/>
    <n v="719.99999999999989"/>
    <n v="0.39999999999999997"/>
  </r>
  <r>
    <x v="2"/>
    <n v="1128299"/>
    <x v="102"/>
    <x v="2"/>
    <x v="22"/>
    <s v="Portland"/>
    <x v="3"/>
    <n v="0.45"/>
    <n v="2500"/>
    <n v="1125"/>
    <n v="449.99999999999994"/>
    <n v="0.39999999999999997"/>
  </r>
  <r>
    <x v="2"/>
    <n v="1128299"/>
    <x v="102"/>
    <x v="2"/>
    <x v="22"/>
    <s v="Portland"/>
    <x v="4"/>
    <n v="0.50000000000000011"/>
    <n v="2000"/>
    <n v="1000.0000000000002"/>
    <n v="450.00000000000011"/>
    <n v="0.45"/>
  </r>
  <r>
    <x v="2"/>
    <n v="1128299"/>
    <x v="102"/>
    <x v="2"/>
    <x v="22"/>
    <s v="Portland"/>
    <x v="5"/>
    <n v="0.45"/>
    <n v="4500"/>
    <n v="2025"/>
    <n v="708.75"/>
    <n v="0.35"/>
  </r>
  <r>
    <x v="2"/>
    <n v="1128299"/>
    <x v="103"/>
    <x v="2"/>
    <x v="22"/>
    <s v="Portland"/>
    <x v="0"/>
    <n v="0.35000000000000003"/>
    <n v="5000"/>
    <n v="1750.0000000000002"/>
    <n v="700"/>
    <n v="0.39999999999999997"/>
  </r>
  <r>
    <x v="2"/>
    <n v="1128299"/>
    <x v="103"/>
    <x v="2"/>
    <x v="22"/>
    <s v="Portland"/>
    <x v="1"/>
    <n v="0.45"/>
    <n v="4000"/>
    <n v="1800"/>
    <n v="719.99999999999989"/>
    <n v="0.39999999999999997"/>
  </r>
  <r>
    <x v="2"/>
    <n v="1128299"/>
    <x v="103"/>
    <x v="2"/>
    <x v="22"/>
    <s v="Portland"/>
    <x v="2"/>
    <n v="0.45"/>
    <n v="4000"/>
    <n v="1800"/>
    <n v="719.99999999999989"/>
    <n v="0.39999999999999997"/>
  </r>
  <r>
    <x v="2"/>
    <n v="1128299"/>
    <x v="103"/>
    <x v="2"/>
    <x v="22"/>
    <s v="Portland"/>
    <x v="3"/>
    <n v="0.45"/>
    <n v="2500"/>
    <n v="1125"/>
    <n v="449.99999999999994"/>
    <n v="0.39999999999999997"/>
  </r>
  <r>
    <x v="2"/>
    <n v="1128299"/>
    <x v="103"/>
    <x v="2"/>
    <x v="22"/>
    <s v="Portland"/>
    <x v="4"/>
    <n v="0.50000000000000011"/>
    <n v="1750"/>
    <n v="875.00000000000023"/>
    <n v="393.75000000000011"/>
    <n v="0.45"/>
  </r>
  <r>
    <x v="2"/>
    <n v="1128299"/>
    <x v="103"/>
    <x v="2"/>
    <x v="22"/>
    <s v="Portland"/>
    <x v="5"/>
    <n v="0.45"/>
    <n v="3750"/>
    <n v="1687.5"/>
    <n v="590.625"/>
    <n v="0.35"/>
  </r>
  <r>
    <x v="2"/>
    <n v="1128299"/>
    <x v="104"/>
    <x v="2"/>
    <x v="22"/>
    <s v="Portland"/>
    <x v="0"/>
    <n v="0.45"/>
    <n v="5250"/>
    <n v="2362.5"/>
    <n v="944.99999999999989"/>
    <n v="0.39999999999999997"/>
  </r>
  <r>
    <x v="2"/>
    <n v="1128299"/>
    <x v="104"/>
    <x v="2"/>
    <x v="22"/>
    <s v="Portland"/>
    <x v="1"/>
    <n v="0.55000000000000004"/>
    <n v="3750"/>
    <n v="2062.5"/>
    <n v="824.99999999999989"/>
    <n v="0.39999999999999997"/>
  </r>
  <r>
    <x v="2"/>
    <n v="1128299"/>
    <x v="104"/>
    <x v="2"/>
    <x v="22"/>
    <s v="Portland"/>
    <x v="2"/>
    <n v="0.6"/>
    <n v="4000"/>
    <n v="2400"/>
    <n v="959.99999999999989"/>
    <n v="0.39999999999999997"/>
  </r>
  <r>
    <x v="2"/>
    <n v="1128299"/>
    <x v="104"/>
    <x v="2"/>
    <x v="22"/>
    <s v="Portland"/>
    <x v="3"/>
    <n v="0.55000000000000004"/>
    <n v="3000"/>
    <n v="1650.0000000000002"/>
    <n v="660"/>
    <n v="0.39999999999999997"/>
  </r>
  <r>
    <x v="2"/>
    <n v="1128299"/>
    <x v="104"/>
    <x v="2"/>
    <x v="22"/>
    <s v="Portland"/>
    <x v="4"/>
    <n v="0.60000000000000009"/>
    <n v="1500"/>
    <n v="900.00000000000011"/>
    <n v="405.00000000000006"/>
    <n v="0.45"/>
  </r>
  <r>
    <x v="2"/>
    <n v="1128299"/>
    <x v="104"/>
    <x v="2"/>
    <x v="22"/>
    <s v="Portland"/>
    <x v="5"/>
    <n v="0.45"/>
    <n v="3500"/>
    <n v="1575"/>
    <n v="551.25"/>
    <n v="0.35"/>
  </r>
  <r>
    <x v="2"/>
    <n v="1128299"/>
    <x v="105"/>
    <x v="2"/>
    <x v="22"/>
    <s v="Portland"/>
    <x v="0"/>
    <n v="0.5"/>
    <n v="5250"/>
    <n v="2625"/>
    <n v="1050"/>
    <n v="0.39999999999999997"/>
  </r>
  <r>
    <x v="2"/>
    <n v="1128299"/>
    <x v="105"/>
    <x v="2"/>
    <x v="22"/>
    <s v="Portland"/>
    <x v="1"/>
    <n v="0.55000000000000004"/>
    <n v="3250"/>
    <n v="1787.5000000000002"/>
    <n v="715"/>
    <n v="0.39999999999999997"/>
  </r>
  <r>
    <x v="2"/>
    <n v="1128299"/>
    <x v="105"/>
    <x v="2"/>
    <x v="22"/>
    <s v="Portland"/>
    <x v="2"/>
    <n v="0.55000000000000004"/>
    <n v="3750"/>
    <n v="2062.5"/>
    <n v="824.99999999999989"/>
    <n v="0.39999999999999997"/>
  </r>
  <r>
    <x v="2"/>
    <n v="1128299"/>
    <x v="105"/>
    <x v="2"/>
    <x v="22"/>
    <s v="Portland"/>
    <x v="3"/>
    <n v="0.40000000000000008"/>
    <n v="2750"/>
    <n v="1100.0000000000002"/>
    <n v="440.00000000000006"/>
    <n v="0.39999999999999997"/>
  </r>
  <r>
    <x v="2"/>
    <n v="1128299"/>
    <x v="105"/>
    <x v="2"/>
    <x v="22"/>
    <s v="Portland"/>
    <x v="4"/>
    <n v="0.45000000000000012"/>
    <n v="1750"/>
    <n v="787.50000000000023"/>
    <n v="354.37500000000011"/>
    <n v="0.45"/>
  </r>
  <r>
    <x v="2"/>
    <n v="1128299"/>
    <x v="105"/>
    <x v="2"/>
    <x v="22"/>
    <s v="Portland"/>
    <x v="5"/>
    <n v="0.60000000000000009"/>
    <n v="3500"/>
    <n v="2100.0000000000005"/>
    <n v="735.00000000000011"/>
    <n v="0.35"/>
  </r>
  <r>
    <x v="2"/>
    <n v="1128299"/>
    <x v="106"/>
    <x v="2"/>
    <x v="22"/>
    <s v="Portland"/>
    <x v="0"/>
    <n v="0.45"/>
    <n v="5500"/>
    <n v="2475"/>
    <n v="989.99999999999989"/>
    <n v="0.39999999999999997"/>
  </r>
  <r>
    <x v="2"/>
    <n v="1128299"/>
    <x v="106"/>
    <x v="2"/>
    <x v="22"/>
    <s v="Portland"/>
    <x v="1"/>
    <n v="0.5"/>
    <n v="4000"/>
    <n v="2000"/>
    <n v="799.99999999999989"/>
    <n v="0.39999999999999997"/>
  </r>
  <r>
    <x v="2"/>
    <n v="1128299"/>
    <x v="106"/>
    <x v="2"/>
    <x v="22"/>
    <s v="Portland"/>
    <x v="2"/>
    <n v="0.5"/>
    <n v="4000"/>
    <n v="2000"/>
    <n v="799.99999999999989"/>
    <n v="0.39999999999999997"/>
  </r>
  <r>
    <x v="2"/>
    <n v="1128299"/>
    <x v="106"/>
    <x v="2"/>
    <x v="22"/>
    <s v="Portland"/>
    <x v="3"/>
    <n v="0.45"/>
    <n v="3250"/>
    <n v="1462.5"/>
    <n v="585"/>
    <n v="0.39999999999999997"/>
  </r>
  <r>
    <x v="2"/>
    <n v="1128299"/>
    <x v="106"/>
    <x v="2"/>
    <x v="22"/>
    <s v="Portland"/>
    <x v="4"/>
    <n v="0.39999999999999997"/>
    <n v="2250"/>
    <n v="899.99999999999989"/>
    <n v="404.99999999999994"/>
    <n v="0.45"/>
  </r>
  <r>
    <x v="2"/>
    <n v="1128299"/>
    <x v="106"/>
    <x v="2"/>
    <x v="22"/>
    <s v="Portland"/>
    <x v="5"/>
    <n v="0.65"/>
    <n v="5750"/>
    <n v="3737.5"/>
    <n v="1308.125"/>
    <n v="0.35"/>
  </r>
  <r>
    <x v="2"/>
    <n v="1128299"/>
    <x v="107"/>
    <x v="2"/>
    <x v="22"/>
    <s v="Portland"/>
    <x v="0"/>
    <n v="0.6"/>
    <n v="8250"/>
    <n v="4950"/>
    <n v="1979.9999999999998"/>
    <n v="0.39999999999999997"/>
  </r>
  <r>
    <x v="2"/>
    <n v="1128299"/>
    <x v="107"/>
    <x v="2"/>
    <x v="22"/>
    <s v="Portland"/>
    <x v="1"/>
    <n v="0.7"/>
    <n v="7000"/>
    <n v="4900"/>
    <n v="1959.9999999999998"/>
    <n v="0.39999999999999997"/>
  </r>
  <r>
    <x v="2"/>
    <n v="1128299"/>
    <x v="107"/>
    <x v="2"/>
    <x v="22"/>
    <s v="Portland"/>
    <x v="2"/>
    <n v="0.85"/>
    <n v="7000"/>
    <n v="5950"/>
    <n v="2380"/>
    <n v="0.39999999999999997"/>
  </r>
  <r>
    <x v="2"/>
    <n v="1128299"/>
    <x v="107"/>
    <x v="2"/>
    <x v="22"/>
    <s v="Portland"/>
    <x v="3"/>
    <n v="0.85"/>
    <n v="5750"/>
    <n v="4887.5"/>
    <n v="1954.9999999999998"/>
    <n v="0.39999999999999997"/>
  </r>
  <r>
    <x v="2"/>
    <n v="1128299"/>
    <x v="107"/>
    <x v="2"/>
    <x v="22"/>
    <s v="Portland"/>
    <x v="4"/>
    <n v="0.95000000000000007"/>
    <n v="4500"/>
    <n v="4275"/>
    <n v="1923.75"/>
    <n v="0.45"/>
  </r>
  <r>
    <x v="2"/>
    <n v="1128299"/>
    <x v="107"/>
    <x v="2"/>
    <x v="22"/>
    <s v="Portland"/>
    <x v="5"/>
    <n v="1.1000000000000001"/>
    <n v="7500"/>
    <n v="8250"/>
    <n v="2887.5"/>
    <n v="0.35"/>
  </r>
  <r>
    <x v="2"/>
    <n v="1128299"/>
    <x v="108"/>
    <x v="2"/>
    <x v="22"/>
    <s v="Portland"/>
    <x v="0"/>
    <n v="0.9"/>
    <n v="9000"/>
    <n v="8100"/>
    <n v="3239.9999999999995"/>
    <n v="0.39999999999999997"/>
  </r>
  <r>
    <x v="2"/>
    <n v="1128299"/>
    <x v="108"/>
    <x v="2"/>
    <x v="22"/>
    <s v="Portland"/>
    <x v="1"/>
    <n v="0.95000000000000007"/>
    <n v="7500"/>
    <n v="7125.0000000000009"/>
    <n v="2850"/>
    <n v="0.39999999999999997"/>
  </r>
  <r>
    <x v="2"/>
    <n v="1128299"/>
    <x v="108"/>
    <x v="2"/>
    <x v="22"/>
    <s v="Portland"/>
    <x v="2"/>
    <n v="0.95000000000000007"/>
    <n v="7000"/>
    <n v="6650.0000000000009"/>
    <n v="2660"/>
    <n v="0.39999999999999997"/>
  </r>
  <r>
    <x v="2"/>
    <n v="1128299"/>
    <x v="108"/>
    <x v="2"/>
    <x v="22"/>
    <s v="Portland"/>
    <x v="3"/>
    <n v="0.9"/>
    <n v="6000"/>
    <n v="5400"/>
    <n v="2160"/>
    <n v="0.39999999999999997"/>
  </r>
  <r>
    <x v="2"/>
    <n v="1128299"/>
    <x v="108"/>
    <x v="2"/>
    <x v="22"/>
    <s v="Portland"/>
    <x v="4"/>
    <n v="0.95000000000000007"/>
    <n v="6500"/>
    <n v="6175"/>
    <n v="2778.75"/>
    <n v="0.45"/>
  </r>
  <r>
    <x v="2"/>
    <n v="1128299"/>
    <x v="108"/>
    <x v="2"/>
    <x v="22"/>
    <s v="Portland"/>
    <x v="5"/>
    <n v="1.1000000000000001"/>
    <n v="6500"/>
    <n v="7150.0000000000009"/>
    <n v="2502.5"/>
    <n v="0.35"/>
  </r>
  <r>
    <x v="2"/>
    <n v="1128299"/>
    <x v="109"/>
    <x v="2"/>
    <x v="22"/>
    <s v="Portland"/>
    <x v="0"/>
    <n v="0.95000000000000007"/>
    <n v="8500"/>
    <n v="8075.0000000000009"/>
    <n v="3230"/>
    <n v="0.39999999999999997"/>
  </r>
  <r>
    <x v="2"/>
    <n v="1128299"/>
    <x v="109"/>
    <x v="2"/>
    <x v="22"/>
    <s v="Portland"/>
    <x v="1"/>
    <n v="0.85000000000000009"/>
    <n v="8250"/>
    <n v="7012.5000000000009"/>
    <n v="2805"/>
    <n v="0.39999999999999997"/>
  </r>
  <r>
    <x v="2"/>
    <n v="1128299"/>
    <x v="109"/>
    <x v="2"/>
    <x v="22"/>
    <s v="Portland"/>
    <x v="2"/>
    <n v="0.75000000000000011"/>
    <n v="7000"/>
    <n v="5250.0000000000009"/>
    <n v="2100"/>
    <n v="0.39999999999999997"/>
  </r>
  <r>
    <x v="2"/>
    <n v="1128299"/>
    <x v="109"/>
    <x v="2"/>
    <x v="22"/>
    <s v="Portland"/>
    <x v="3"/>
    <n v="0.75000000000000011"/>
    <n v="4750"/>
    <n v="3562.5000000000005"/>
    <n v="1425"/>
    <n v="0.39999999999999997"/>
  </r>
  <r>
    <x v="2"/>
    <n v="1128299"/>
    <x v="109"/>
    <x v="2"/>
    <x v="22"/>
    <s v="Portland"/>
    <x v="4"/>
    <n v="0.64999999999999991"/>
    <n v="4750"/>
    <n v="3087.4999999999995"/>
    <n v="1389.3749999999998"/>
    <n v="0.45"/>
  </r>
  <r>
    <x v="2"/>
    <n v="1128299"/>
    <x v="109"/>
    <x v="2"/>
    <x v="22"/>
    <s v="Portland"/>
    <x v="5"/>
    <n v="0.7"/>
    <n v="3000"/>
    <n v="2100"/>
    <n v="735"/>
    <n v="0.35"/>
  </r>
  <r>
    <x v="2"/>
    <n v="1128299"/>
    <x v="110"/>
    <x v="2"/>
    <x v="22"/>
    <s v="Portland"/>
    <x v="0"/>
    <n v="0.45000000000000012"/>
    <n v="5000"/>
    <n v="2250.0000000000005"/>
    <n v="900.00000000000011"/>
    <n v="0.39999999999999997"/>
  </r>
  <r>
    <x v="2"/>
    <n v="1128299"/>
    <x v="110"/>
    <x v="2"/>
    <x v="22"/>
    <s v="Portland"/>
    <x v="1"/>
    <n v="0.50000000000000011"/>
    <n v="5000"/>
    <n v="2500.0000000000005"/>
    <n v="1000.0000000000001"/>
    <n v="0.39999999999999997"/>
  </r>
  <r>
    <x v="2"/>
    <n v="1128299"/>
    <x v="110"/>
    <x v="2"/>
    <x v="22"/>
    <s v="Portland"/>
    <x v="2"/>
    <n v="0.45000000000000012"/>
    <n v="3000"/>
    <n v="1350.0000000000005"/>
    <n v="540.00000000000011"/>
    <n v="0.39999999999999997"/>
  </r>
  <r>
    <x v="2"/>
    <n v="1128299"/>
    <x v="110"/>
    <x v="2"/>
    <x v="22"/>
    <s v="Portland"/>
    <x v="3"/>
    <n v="0.45000000000000012"/>
    <n v="2500"/>
    <n v="1125.0000000000002"/>
    <n v="450.00000000000006"/>
    <n v="0.39999999999999997"/>
  </r>
  <r>
    <x v="2"/>
    <n v="1128299"/>
    <x v="110"/>
    <x v="2"/>
    <x v="22"/>
    <s v="Portland"/>
    <x v="4"/>
    <n v="0.55000000000000004"/>
    <n v="2750"/>
    <n v="1512.5000000000002"/>
    <n v="680.62500000000011"/>
    <n v="0.45"/>
  </r>
  <r>
    <x v="2"/>
    <n v="1128299"/>
    <x v="110"/>
    <x v="2"/>
    <x v="22"/>
    <s v="Portland"/>
    <x v="5"/>
    <n v="0.39999999999999997"/>
    <n v="3000"/>
    <n v="1200"/>
    <n v="420"/>
    <n v="0.35"/>
  </r>
  <r>
    <x v="2"/>
    <n v="1128299"/>
    <x v="111"/>
    <x v="2"/>
    <x v="22"/>
    <s v="Portland"/>
    <x v="0"/>
    <n v="0.35000000000000003"/>
    <n v="4000"/>
    <n v="1400.0000000000002"/>
    <n v="560"/>
    <n v="0.39999999999999997"/>
  </r>
  <r>
    <x v="2"/>
    <n v="1128299"/>
    <x v="111"/>
    <x v="2"/>
    <x v="22"/>
    <s v="Portland"/>
    <x v="1"/>
    <n v="0.50000000000000011"/>
    <n v="5750"/>
    <n v="2875.0000000000005"/>
    <n v="1150"/>
    <n v="0.39999999999999997"/>
  </r>
  <r>
    <x v="2"/>
    <n v="1128299"/>
    <x v="111"/>
    <x v="2"/>
    <x v="22"/>
    <s v="Portland"/>
    <x v="2"/>
    <n v="0.45000000000000012"/>
    <n v="4000"/>
    <n v="1800.0000000000005"/>
    <n v="720.00000000000011"/>
    <n v="0.39999999999999997"/>
  </r>
  <r>
    <x v="2"/>
    <n v="1128299"/>
    <x v="111"/>
    <x v="2"/>
    <x v="22"/>
    <s v="Portland"/>
    <x v="3"/>
    <n v="0.40000000000000008"/>
    <n v="3750"/>
    <n v="1500.0000000000002"/>
    <n v="600"/>
    <n v="0.39999999999999997"/>
  </r>
  <r>
    <x v="2"/>
    <n v="1128299"/>
    <x v="111"/>
    <x v="2"/>
    <x v="22"/>
    <s v="Portland"/>
    <x v="4"/>
    <n v="0.5"/>
    <n v="3500"/>
    <n v="1750"/>
    <n v="787.5"/>
    <n v="0.45"/>
  </r>
  <r>
    <x v="2"/>
    <n v="1128299"/>
    <x v="111"/>
    <x v="2"/>
    <x v="22"/>
    <s v="Portland"/>
    <x v="5"/>
    <n v="0.55000000000000004"/>
    <n v="4000"/>
    <n v="2200"/>
    <n v="770"/>
    <n v="0.35"/>
  </r>
  <r>
    <x v="2"/>
    <n v="1128299"/>
    <x v="112"/>
    <x v="2"/>
    <x v="22"/>
    <s v="Portland"/>
    <x v="0"/>
    <n v="0.40000000000000008"/>
    <n v="6250"/>
    <n v="2500.0000000000005"/>
    <n v="1000.0000000000001"/>
    <n v="0.39999999999999997"/>
  </r>
  <r>
    <x v="2"/>
    <n v="1128299"/>
    <x v="112"/>
    <x v="2"/>
    <x v="22"/>
    <s v="Portland"/>
    <x v="1"/>
    <n v="0.45000000000000012"/>
    <n v="7000"/>
    <n v="3150.0000000000009"/>
    <n v="1260.0000000000002"/>
    <n v="0.39999999999999997"/>
  </r>
  <r>
    <x v="2"/>
    <n v="1128299"/>
    <x v="112"/>
    <x v="2"/>
    <x v="22"/>
    <s v="Portland"/>
    <x v="2"/>
    <n v="0.40000000000000008"/>
    <n v="5250"/>
    <n v="2100.0000000000005"/>
    <n v="840.00000000000011"/>
    <n v="0.39999999999999997"/>
  </r>
  <r>
    <x v="2"/>
    <n v="1128299"/>
    <x v="112"/>
    <x v="2"/>
    <x v="22"/>
    <s v="Portland"/>
    <x v="3"/>
    <n v="0.50000000000000011"/>
    <n v="5000"/>
    <n v="2500.0000000000005"/>
    <n v="1000.0000000000001"/>
    <n v="0.39999999999999997"/>
  </r>
  <r>
    <x v="2"/>
    <n v="1128299"/>
    <x v="112"/>
    <x v="2"/>
    <x v="22"/>
    <s v="Portland"/>
    <x v="4"/>
    <n v="0.70000000000000007"/>
    <n v="4750"/>
    <n v="3325.0000000000005"/>
    <n v="1496.2500000000002"/>
    <n v="0.45"/>
  </r>
  <r>
    <x v="2"/>
    <n v="1128299"/>
    <x v="112"/>
    <x v="2"/>
    <x v="22"/>
    <s v="Portland"/>
    <x v="5"/>
    <n v="0.8500000000000002"/>
    <n v="6000"/>
    <n v="5100.0000000000009"/>
    <n v="1785.0000000000002"/>
    <n v="0.35"/>
  </r>
  <r>
    <x v="2"/>
    <n v="1128299"/>
    <x v="113"/>
    <x v="2"/>
    <x v="22"/>
    <s v="Portland"/>
    <x v="0"/>
    <n v="0.70000000000000018"/>
    <n v="8000"/>
    <n v="5600.0000000000018"/>
    <n v="2240.0000000000005"/>
    <n v="0.39999999999999997"/>
  </r>
  <r>
    <x v="2"/>
    <n v="1128299"/>
    <x v="113"/>
    <x v="2"/>
    <x v="22"/>
    <s v="Portland"/>
    <x v="1"/>
    <n v="0.80000000000000027"/>
    <n v="8000"/>
    <n v="6400.0000000000018"/>
    <n v="2560.0000000000005"/>
    <n v="0.39999999999999997"/>
  </r>
  <r>
    <x v="2"/>
    <n v="1128299"/>
    <x v="113"/>
    <x v="2"/>
    <x v="22"/>
    <s v="Portland"/>
    <x v="2"/>
    <n v="0.75000000000000022"/>
    <n v="6000"/>
    <n v="4500.0000000000009"/>
    <n v="1800.0000000000002"/>
    <n v="0.39999999999999997"/>
  </r>
  <r>
    <x v="2"/>
    <n v="1128299"/>
    <x v="113"/>
    <x v="2"/>
    <x v="22"/>
    <s v="Portland"/>
    <x v="3"/>
    <n v="0.75000000000000022"/>
    <n v="6000"/>
    <n v="4500.0000000000009"/>
    <n v="1800.0000000000002"/>
    <n v="0.39999999999999997"/>
  </r>
  <r>
    <x v="2"/>
    <n v="1128299"/>
    <x v="113"/>
    <x v="2"/>
    <x v="22"/>
    <s v="Portland"/>
    <x v="4"/>
    <n v="0.8500000000000002"/>
    <n v="5250"/>
    <n v="4462.5000000000009"/>
    <n v="2008.1250000000005"/>
    <n v="0.45"/>
  </r>
  <r>
    <x v="2"/>
    <n v="1128299"/>
    <x v="113"/>
    <x v="2"/>
    <x v="22"/>
    <s v="Portland"/>
    <x v="5"/>
    <n v="0.90000000000000024"/>
    <n v="6250"/>
    <n v="5625.0000000000018"/>
    <n v="1968.7500000000005"/>
    <n v="0.35"/>
  </r>
  <r>
    <x v="1"/>
    <n v="1197831"/>
    <x v="58"/>
    <x v="1"/>
    <x v="23"/>
    <s v="New Orleans"/>
    <x v="0"/>
    <n v="0.2"/>
    <n v="6750"/>
    <n v="1350"/>
    <n v="405"/>
    <n v="0.3"/>
  </r>
  <r>
    <x v="1"/>
    <n v="1197831"/>
    <x v="58"/>
    <x v="1"/>
    <x v="23"/>
    <s v="New Orleans"/>
    <x v="1"/>
    <n v="0.3"/>
    <n v="6750"/>
    <n v="2025"/>
    <n v="607.5"/>
    <n v="0.3"/>
  </r>
  <r>
    <x v="1"/>
    <n v="1197831"/>
    <x v="58"/>
    <x v="1"/>
    <x v="23"/>
    <s v="New Orleans"/>
    <x v="2"/>
    <n v="0.3"/>
    <n v="4750"/>
    <n v="1425"/>
    <n v="427.5"/>
    <n v="0.3"/>
  </r>
  <r>
    <x v="1"/>
    <n v="1197831"/>
    <x v="58"/>
    <x v="1"/>
    <x v="23"/>
    <s v="New Orleans"/>
    <x v="3"/>
    <n v="0.35"/>
    <n v="4750"/>
    <n v="1662.5"/>
    <n v="665"/>
    <n v="0.4"/>
  </r>
  <r>
    <x v="1"/>
    <n v="1197831"/>
    <x v="58"/>
    <x v="1"/>
    <x v="23"/>
    <s v="New Orleans"/>
    <x v="4"/>
    <n v="0.4"/>
    <n v="3250"/>
    <n v="1300"/>
    <n v="325"/>
    <n v="0.25"/>
  </r>
  <r>
    <x v="1"/>
    <n v="1197831"/>
    <x v="58"/>
    <x v="1"/>
    <x v="23"/>
    <s v="New Orleans"/>
    <x v="5"/>
    <n v="0.35"/>
    <n v="4750"/>
    <n v="1662.5"/>
    <n v="748.125"/>
    <n v="0.45"/>
  </r>
  <r>
    <x v="1"/>
    <n v="1197831"/>
    <x v="172"/>
    <x v="1"/>
    <x v="23"/>
    <s v="New Orleans"/>
    <x v="0"/>
    <n v="0.25"/>
    <n v="6250"/>
    <n v="1562.5"/>
    <n v="468.75"/>
    <n v="0.3"/>
  </r>
  <r>
    <x v="1"/>
    <n v="1197831"/>
    <x v="172"/>
    <x v="1"/>
    <x v="23"/>
    <s v="New Orleans"/>
    <x v="1"/>
    <n v="0.35"/>
    <n v="6000"/>
    <n v="2100"/>
    <n v="630"/>
    <n v="0.3"/>
  </r>
  <r>
    <x v="1"/>
    <n v="1197831"/>
    <x v="172"/>
    <x v="1"/>
    <x v="23"/>
    <s v="New Orleans"/>
    <x v="2"/>
    <n v="0.35"/>
    <n v="4250"/>
    <n v="1487.5"/>
    <n v="446.25"/>
    <n v="0.3"/>
  </r>
  <r>
    <x v="1"/>
    <n v="1197831"/>
    <x v="172"/>
    <x v="1"/>
    <x v="23"/>
    <s v="New Orleans"/>
    <x v="3"/>
    <n v="0.35"/>
    <n v="3750"/>
    <n v="1312.5"/>
    <n v="525"/>
    <n v="0.4"/>
  </r>
  <r>
    <x v="1"/>
    <n v="1197831"/>
    <x v="172"/>
    <x v="1"/>
    <x v="23"/>
    <s v="New Orleans"/>
    <x v="4"/>
    <n v="0.4"/>
    <n v="2500"/>
    <n v="1000"/>
    <n v="250"/>
    <n v="0.25"/>
  </r>
  <r>
    <x v="1"/>
    <n v="1197831"/>
    <x v="172"/>
    <x v="1"/>
    <x v="23"/>
    <s v="New Orleans"/>
    <x v="5"/>
    <n v="0.35"/>
    <n v="4500"/>
    <n v="1575"/>
    <n v="708.75"/>
    <n v="0.45"/>
  </r>
  <r>
    <x v="1"/>
    <n v="1197831"/>
    <x v="173"/>
    <x v="1"/>
    <x v="23"/>
    <s v="New Orleans"/>
    <x v="0"/>
    <n v="0.3"/>
    <n v="6250"/>
    <n v="1875"/>
    <n v="656.25"/>
    <n v="0.35"/>
  </r>
  <r>
    <x v="1"/>
    <n v="1197831"/>
    <x v="173"/>
    <x v="1"/>
    <x v="23"/>
    <s v="New Orleans"/>
    <x v="1"/>
    <n v="0.4"/>
    <n v="6250"/>
    <n v="2500"/>
    <n v="875"/>
    <n v="0.35"/>
  </r>
  <r>
    <x v="1"/>
    <n v="1197831"/>
    <x v="173"/>
    <x v="1"/>
    <x v="23"/>
    <s v="New Orleans"/>
    <x v="2"/>
    <n v="0.3"/>
    <n v="4500"/>
    <n v="1350"/>
    <n v="472.49999999999994"/>
    <n v="0.35"/>
  </r>
  <r>
    <x v="1"/>
    <n v="1197831"/>
    <x v="173"/>
    <x v="1"/>
    <x v="23"/>
    <s v="New Orleans"/>
    <x v="3"/>
    <n v="0.35000000000000003"/>
    <n v="3500"/>
    <n v="1225.0000000000002"/>
    <n v="551.25000000000011"/>
    <n v="0.45"/>
  </r>
  <r>
    <x v="1"/>
    <n v="1197831"/>
    <x v="173"/>
    <x v="1"/>
    <x v="23"/>
    <s v="New Orleans"/>
    <x v="4"/>
    <n v="0.4"/>
    <n v="2500"/>
    <n v="1000"/>
    <n v="300"/>
    <n v="0.3"/>
  </r>
  <r>
    <x v="1"/>
    <n v="1197831"/>
    <x v="173"/>
    <x v="1"/>
    <x v="23"/>
    <s v="New Orleans"/>
    <x v="5"/>
    <n v="0.35000000000000003"/>
    <n v="4000"/>
    <n v="1400.0000000000002"/>
    <n v="700.00000000000011"/>
    <n v="0.5"/>
  </r>
  <r>
    <x v="1"/>
    <n v="1197831"/>
    <x v="60"/>
    <x v="1"/>
    <x v="23"/>
    <s v="New Orleans"/>
    <x v="0"/>
    <n v="0.19999999999999998"/>
    <n v="6500"/>
    <n v="1300"/>
    <n v="454.99999999999994"/>
    <n v="0.35"/>
  </r>
  <r>
    <x v="1"/>
    <n v="1197831"/>
    <x v="60"/>
    <x v="1"/>
    <x v="23"/>
    <s v="New Orleans"/>
    <x v="1"/>
    <n v="0.30000000000000004"/>
    <n v="6500"/>
    <n v="1950.0000000000002"/>
    <n v="682.5"/>
    <n v="0.35"/>
  </r>
  <r>
    <x v="1"/>
    <n v="1197831"/>
    <x v="60"/>
    <x v="1"/>
    <x v="23"/>
    <s v="New Orleans"/>
    <x v="2"/>
    <n v="0.24999999999999997"/>
    <n v="4750"/>
    <n v="1187.4999999999998"/>
    <n v="415.62499999999989"/>
    <n v="0.35"/>
  </r>
  <r>
    <x v="1"/>
    <n v="1197831"/>
    <x v="60"/>
    <x v="1"/>
    <x v="23"/>
    <s v="New Orleans"/>
    <x v="3"/>
    <n v="0.30000000000000004"/>
    <n v="3750"/>
    <n v="1125.0000000000002"/>
    <n v="506.25000000000011"/>
    <n v="0.45"/>
  </r>
  <r>
    <x v="1"/>
    <n v="1197831"/>
    <x v="60"/>
    <x v="1"/>
    <x v="23"/>
    <s v="New Orleans"/>
    <x v="4"/>
    <n v="0.35"/>
    <n v="2750"/>
    <n v="962.49999999999989"/>
    <n v="288.74999999999994"/>
    <n v="0.3"/>
  </r>
  <r>
    <x v="1"/>
    <n v="1197831"/>
    <x v="60"/>
    <x v="1"/>
    <x v="23"/>
    <s v="New Orleans"/>
    <x v="5"/>
    <n v="0.30000000000000004"/>
    <n v="5500"/>
    <n v="1650.0000000000002"/>
    <n v="825.00000000000011"/>
    <n v="0.5"/>
  </r>
  <r>
    <x v="1"/>
    <n v="1197831"/>
    <x v="174"/>
    <x v="1"/>
    <x v="23"/>
    <s v="New Orleans"/>
    <x v="0"/>
    <n v="0.19999999999999998"/>
    <n v="7000"/>
    <n v="1399.9999999999998"/>
    <n v="489.99999999999989"/>
    <n v="0.35"/>
  </r>
  <r>
    <x v="1"/>
    <n v="1197831"/>
    <x v="174"/>
    <x v="1"/>
    <x v="23"/>
    <s v="New Orleans"/>
    <x v="1"/>
    <n v="0.30000000000000004"/>
    <n v="7250"/>
    <n v="2175.0000000000005"/>
    <n v="761.25000000000011"/>
    <n v="0.35"/>
  </r>
  <r>
    <x v="1"/>
    <n v="1197831"/>
    <x v="174"/>
    <x v="1"/>
    <x v="23"/>
    <s v="New Orleans"/>
    <x v="2"/>
    <n v="0.24999999999999997"/>
    <n v="5750"/>
    <n v="1437.4999999999998"/>
    <n v="503.12499999999989"/>
    <n v="0.35"/>
  </r>
  <r>
    <x v="1"/>
    <n v="1197831"/>
    <x v="174"/>
    <x v="1"/>
    <x v="23"/>
    <s v="New Orleans"/>
    <x v="3"/>
    <n v="0.35000000000000003"/>
    <n v="5000"/>
    <n v="1750.0000000000002"/>
    <n v="787.50000000000011"/>
    <n v="0.45"/>
  </r>
  <r>
    <x v="1"/>
    <n v="1197831"/>
    <x v="174"/>
    <x v="1"/>
    <x v="23"/>
    <s v="New Orleans"/>
    <x v="4"/>
    <n v="0.5"/>
    <n v="4000"/>
    <n v="2000"/>
    <n v="600"/>
    <n v="0.3"/>
  </r>
  <r>
    <x v="1"/>
    <n v="1197831"/>
    <x v="174"/>
    <x v="1"/>
    <x v="23"/>
    <s v="New Orleans"/>
    <x v="5"/>
    <n v="0.45"/>
    <n v="7500"/>
    <n v="3375"/>
    <n v="1687.5"/>
    <n v="0.5"/>
  </r>
  <r>
    <x v="1"/>
    <n v="1197831"/>
    <x v="175"/>
    <x v="1"/>
    <x v="23"/>
    <s v="New Orleans"/>
    <x v="0"/>
    <n v="0.45"/>
    <n v="7500"/>
    <n v="3375"/>
    <n v="1181.25"/>
    <n v="0.35"/>
  </r>
  <r>
    <x v="1"/>
    <n v="1197831"/>
    <x v="175"/>
    <x v="1"/>
    <x v="23"/>
    <s v="New Orleans"/>
    <x v="1"/>
    <n v="0.5"/>
    <n v="7500"/>
    <n v="3750"/>
    <n v="1312.5"/>
    <n v="0.35"/>
  </r>
  <r>
    <x v="1"/>
    <n v="1197831"/>
    <x v="175"/>
    <x v="1"/>
    <x v="23"/>
    <s v="New Orleans"/>
    <x v="2"/>
    <n v="0.5"/>
    <n v="6000"/>
    <n v="3000"/>
    <n v="1050"/>
    <n v="0.35"/>
  </r>
  <r>
    <x v="1"/>
    <n v="1197831"/>
    <x v="175"/>
    <x v="1"/>
    <x v="23"/>
    <s v="New Orleans"/>
    <x v="3"/>
    <n v="0.5"/>
    <n v="5500"/>
    <n v="2750"/>
    <n v="1237.5"/>
    <n v="0.45"/>
  </r>
  <r>
    <x v="1"/>
    <n v="1197831"/>
    <x v="175"/>
    <x v="1"/>
    <x v="23"/>
    <s v="New Orleans"/>
    <x v="4"/>
    <n v="0.55000000000000004"/>
    <n v="4500"/>
    <n v="2475"/>
    <n v="742.5"/>
    <n v="0.3"/>
  </r>
  <r>
    <x v="1"/>
    <n v="1197831"/>
    <x v="175"/>
    <x v="1"/>
    <x v="23"/>
    <s v="New Orleans"/>
    <x v="5"/>
    <n v="0.60000000000000009"/>
    <n v="8250"/>
    <n v="4950.0000000000009"/>
    <n v="2475.0000000000005"/>
    <n v="0.5"/>
  </r>
  <r>
    <x v="1"/>
    <n v="1197831"/>
    <x v="176"/>
    <x v="1"/>
    <x v="23"/>
    <s v="New Orleans"/>
    <x v="0"/>
    <n v="0.5"/>
    <n v="7750"/>
    <n v="3875"/>
    <n v="1549.9999999999998"/>
    <n v="0.39999999999999997"/>
  </r>
  <r>
    <x v="1"/>
    <n v="1197831"/>
    <x v="176"/>
    <x v="1"/>
    <x v="23"/>
    <s v="New Orleans"/>
    <x v="1"/>
    <n v="0.55000000000000004"/>
    <n v="7750"/>
    <n v="4262.5"/>
    <n v="1704.9999999999998"/>
    <n v="0.39999999999999997"/>
  </r>
  <r>
    <x v="1"/>
    <n v="1197831"/>
    <x v="176"/>
    <x v="1"/>
    <x v="23"/>
    <s v="New Orleans"/>
    <x v="2"/>
    <n v="0.5"/>
    <n v="9250"/>
    <n v="4625"/>
    <n v="1849.9999999999998"/>
    <n v="0.39999999999999997"/>
  </r>
  <r>
    <x v="1"/>
    <n v="1197831"/>
    <x v="176"/>
    <x v="1"/>
    <x v="23"/>
    <s v="New Orleans"/>
    <x v="3"/>
    <n v="0.5"/>
    <n v="5250"/>
    <n v="2625"/>
    <n v="1312.5"/>
    <n v="0.5"/>
  </r>
  <r>
    <x v="1"/>
    <n v="1197831"/>
    <x v="176"/>
    <x v="1"/>
    <x v="23"/>
    <s v="New Orleans"/>
    <x v="4"/>
    <n v="0.55000000000000004"/>
    <n v="5250"/>
    <n v="2887.5000000000005"/>
    <n v="1010.6250000000001"/>
    <n v="0.35"/>
  </r>
  <r>
    <x v="1"/>
    <n v="1197831"/>
    <x v="176"/>
    <x v="1"/>
    <x v="23"/>
    <s v="New Orleans"/>
    <x v="5"/>
    <n v="0.65"/>
    <n v="8000"/>
    <n v="5200"/>
    <n v="2860.0000000000005"/>
    <n v="0.55000000000000004"/>
  </r>
  <r>
    <x v="1"/>
    <n v="1197831"/>
    <x v="177"/>
    <x v="1"/>
    <x v="23"/>
    <s v="New Orleans"/>
    <x v="0"/>
    <n v="0.5"/>
    <n v="7500"/>
    <n v="3750"/>
    <n v="1499.9999999999998"/>
    <n v="0.39999999999999997"/>
  </r>
  <r>
    <x v="1"/>
    <n v="1197831"/>
    <x v="177"/>
    <x v="1"/>
    <x v="23"/>
    <s v="New Orleans"/>
    <x v="1"/>
    <n v="0.55000000000000004"/>
    <n v="7500"/>
    <n v="4125"/>
    <n v="1649.9999999999998"/>
    <n v="0.39999999999999997"/>
  </r>
  <r>
    <x v="1"/>
    <n v="1197831"/>
    <x v="177"/>
    <x v="1"/>
    <x v="23"/>
    <s v="New Orleans"/>
    <x v="2"/>
    <n v="0.5"/>
    <n v="9250"/>
    <n v="4625"/>
    <n v="1849.9999999999998"/>
    <n v="0.39999999999999997"/>
  </r>
  <r>
    <x v="1"/>
    <n v="1197831"/>
    <x v="177"/>
    <x v="1"/>
    <x v="23"/>
    <s v="New Orleans"/>
    <x v="3"/>
    <n v="0.5"/>
    <n v="4750"/>
    <n v="2375"/>
    <n v="1187.5"/>
    <n v="0.5"/>
  </r>
  <r>
    <x v="1"/>
    <n v="1197831"/>
    <x v="177"/>
    <x v="1"/>
    <x v="23"/>
    <s v="New Orleans"/>
    <x v="4"/>
    <n v="0.55000000000000004"/>
    <n v="4750"/>
    <n v="2612.5"/>
    <n v="914.37499999999989"/>
    <n v="0.35"/>
  </r>
  <r>
    <x v="1"/>
    <n v="1197831"/>
    <x v="177"/>
    <x v="1"/>
    <x v="23"/>
    <s v="New Orleans"/>
    <x v="5"/>
    <n v="0.6"/>
    <n v="7250"/>
    <n v="4350"/>
    <n v="2392.5"/>
    <n v="0.55000000000000004"/>
  </r>
  <r>
    <x v="1"/>
    <n v="1197831"/>
    <x v="178"/>
    <x v="1"/>
    <x v="23"/>
    <s v="New Orleans"/>
    <x v="0"/>
    <n v="0.55000000000000004"/>
    <n v="6750"/>
    <n v="3712.5000000000005"/>
    <n v="1485"/>
    <n v="0.39999999999999997"/>
  </r>
  <r>
    <x v="1"/>
    <n v="1197831"/>
    <x v="178"/>
    <x v="1"/>
    <x v="23"/>
    <s v="New Orleans"/>
    <x v="1"/>
    <n v="0.55000000000000004"/>
    <n v="6250"/>
    <n v="3437.5000000000005"/>
    <n v="1375"/>
    <n v="0.39999999999999997"/>
  </r>
  <r>
    <x v="1"/>
    <n v="1197831"/>
    <x v="178"/>
    <x v="1"/>
    <x v="23"/>
    <s v="New Orleans"/>
    <x v="2"/>
    <n v="0.6"/>
    <n v="6750"/>
    <n v="4050"/>
    <n v="1619.9999999999998"/>
    <n v="0.39999999999999997"/>
  </r>
  <r>
    <x v="1"/>
    <n v="1197831"/>
    <x v="178"/>
    <x v="1"/>
    <x v="23"/>
    <s v="New Orleans"/>
    <x v="3"/>
    <n v="0.6"/>
    <n v="4000"/>
    <n v="2400"/>
    <n v="1200"/>
    <n v="0.5"/>
  </r>
  <r>
    <x v="1"/>
    <n v="1197831"/>
    <x v="178"/>
    <x v="1"/>
    <x v="23"/>
    <s v="New Orleans"/>
    <x v="4"/>
    <n v="0.55000000000000004"/>
    <n v="4000"/>
    <n v="2200"/>
    <n v="770"/>
    <n v="0.35"/>
  </r>
  <r>
    <x v="1"/>
    <n v="1197831"/>
    <x v="178"/>
    <x v="1"/>
    <x v="23"/>
    <s v="New Orleans"/>
    <x v="5"/>
    <n v="0.5"/>
    <n v="6250"/>
    <n v="3125"/>
    <n v="1718.7500000000002"/>
    <n v="0.55000000000000004"/>
  </r>
  <r>
    <x v="1"/>
    <n v="1197831"/>
    <x v="179"/>
    <x v="1"/>
    <x v="23"/>
    <s v="New Orleans"/>
    <x v="0"/>
    <n v="0.4"/>
    <n v="5750"/>
    <n v="2300"/>
    <n v="919.99999999999989"/>
    <n v="0.39999999999999997"/>
  </r>
  <r>
    <x v="1"/>
    <n v="1197831"/>
    <x v="179"/>
    <x v="1"/>
    <x v="23"/>
    <s v="New Orleans"/>
    <x v="1"/>
    <n v="0.4"/>
    <n v="5750"/>
    <n v="2300"/>
    <n v="919.99999999999989"/>
    <n v="0.39999999999999997"/>
  </r>
  <r>
    <x v="1"/>
    <n v="1197831"/>
    <x v="179"/>
    <x v="1"/>
    <x v="23"/>
    <s v="New Orleans"/>
    <x v="2"/>
    <n v="0.45"/>
    <n v="5250"/>
    <n v="2362.5"/>
    <n v="944.99999999999989"/>
    <n v="0.39999999999999997"/>
  </r>
  <r>
    <x v="1"/>
    <n v="1197831"/>
    <x v="179"/>
    <x v="1"/>
    <x v="23"/>
    <s v="New Orleans"/>
    <x v="3"/>
    <n v="0.45"/>
    <n v="3750"/>
    <n v="1687.5"/>
    <n v="843.75"/>
    <n v="0.5"/>
  </r>
  <r>
    <x v="1"/>
    <n v="1197831"/>
    <x v="179"/>
    <x v="1"/>
    <x v="23"/>
    <s v="New Orleans"/>
    <x v="4"/>
    <n v="0.35000000000000003"/>
    <n v="3500"/>
    <n v="1225.0000000000002"/>
    <n v="428.75000000000006"/>
    <n v="0.35"/>
  </r>
  <r>
    <x v="1"/>
    <n v="1197831"/>
    <x v="179"/>
    <x v="1"/>
    <x v="23"/>
    <s v="New Orleans"/>
    <x v="5"/>
    <n v="0.45"/>
    <n v="5250"/>
    <n v="2362.5"/>
    <n v="1299.375"/>
    <n v="0.55000000000000004"/>
  </r>
  <r>
    <x v="1"/>
    <n v="1197831"/>
    <x v="64"/>
    <x v="1"/>
    <x v="23"/>
    <s v="New Orleans"/>
    <x v="0"/>
    <n v="0.35000000000000003"/>
    <n v="6750"/>
    <n v="2362.5"/>
    <n v="944.99999999999989"/>
    <n v="0.39999999999999997"/>
  </r>
  <r>
    <x v="1"/>
    <n v="1197831"/>
    <x v="64"/>
    <x v="1"/>
    <x v="23"/>
    <s v="New Orleans"/>
    <x v="1"/>
    <n v="0.35000000000000003"/>
    <n v="6750"/>
    <n v="2362.5"/>
    <n v="944.99999999999989"/>
    <n v="0.39999999999999997"/>
  </r>
  <r>
    <x v="1"/>
    <n v="1197831"/>
    <x v="64"/>
    <x v="1"/>
    <x v="23"/>
    <s v="New Orleans"/>
    <x v="2"/>
    <n v="0.6"/>
    <n v="6000"/>
    <n v="3600"/>
    <n v="1439.9999999999998"/>
    <n v="0.39999999999999997"/>
  </r>
  <r>
    <x v="1"/>
    <n v="1197831"/>
    <x v="64"/>
    <x v="1"/>
    <x v="23"/>
    <s v="New Orleans"/>
    <x v="3"/>
    <n v="0.6"/>
    <n v="4500"/>
    <n v="2700"/>
    <n v="1350"/>
    <n v="0.5"/>
  </r>
  <r>
    <x v="1"/>
    <n v="1197831"/>
    <x v="64"/>
    <x v="1"/>
    <x v="23"/>
    <s v="New Orleans"/>
    <x v="4"/>
    <n v="0.54999999999999993"/>
    <n v="4250"/>
    <n v="2337.4999999999995"/>
    <n v="818.12499999999977"/>
    <n v="0.35"/>
  </r>
  <r>
    <x v="1"/>
    <n v="1197831"/>
    <x v="64"/>
    <x v="1"/>
    <x v="23"/>
    <s v="New Orleans"/>
    <x v="5"/>
    <n v="0.65"/>
    <n v="6250"/>
    <n v="4062.5"/>
    <n v="2234.375"/>
    <n v="0.55000000000000004"/>
  </r>
  <r>
    <x v="1"/>
    <n v="1197831"/>
    <x v="65"/>
    <x v="1"/>
    <x v="23"/>
    <s v="New Orleans"/>
    <x v="0"/>
    <n v="0.54999999999999993"/>
    <n v="7750"/>
    <n v="4262.4999999999991"/>
    <n v="1704.9999999999995"/>
    <n v="0.39999999999999997"/>
  </r>
  <r>
    <x v="1"/>
    <n v="1197831"/>
    <x v="65"/>
    <x v="1"/>
    <x v="23"/>
    <s v="New Orleans"/>
    <x v="1"/>
    <n v="0.54999999999999993"/>
    <n v="7750"/>
    <n v="4262.4999999999991"/>
    <n v="1704.9999999999995"/>
    <n v="0.39999999999999997"/>
  </r>
  <r>
    <x v="1"/>
    <n v="1197831"/>
    <x v="65"/>
    <x v="1"/>
    <x v="23"/>
    <s v="New Orleans"/>
    <x v="2"/>
    <n v="0.6"/>
    <n v="6750"/>
    <n v="4050"/>
    <n v="1619.9999999999998"/>
    <n v="0.39999999999999997"/>
  </r>
  <r>
    <x v="1"/>
    <n v="1197831"/>
    <x v="65"/>
    <x v="1"/>
    <x v="23"/>
    <s v="New Orleans"/>
    <x v="3"/>
    <n v="0.6"/>
    <n v="5250"/>
    <n v="3150"/>
    <n v="1575"/>
    <n v="0.5"/>
  </r>
  <r>
    <x v="1"/>
    <n v="1197831"/>
    <x v="65"/>
    <x v="1"/>
    <x v="23"/>
    <s v="New Orleans"/>
    <x v="4"/>
    <n v="0.54999999999999993"/>
    <n v="4750"/>
    <n v="2612.4999999999995"/>
    <n v="914.37499999999977"/>
    <n v="0.35"/>
  </r>
  <r>
    <x v="1"/>
    <n v="1197831"/>
    <x v="65"/>
    <x v="1"/>
    <x v="23"/>
    <s v="New Orleans"/>
    <x v="5"/>
    <n v="0.65"/>
    <n v="7250"/>
    <n v="4712.5"/>
    <n v="2591.875"/>
    <n v="0.55000000000000004"/>
  </r>
  <r>
    <x v="2"/>
    <n v="1128299"/>
    <x v="180"/>
    <x v="2"/>
    <x v="24"/>
    <s v="Boise"/>
    <x v="0"/>
    <n v="0.29999999999999993"/>
    <n v="4250"/>
    <n v="1274.9999999999998"/>
    <n v="446.24999999999989"/>
    <n v="0.35"/>
  </r>
  <r>
    <x v="2"/>
    <n v="1128299"/>
    <x v="180"/>
    <x v="2"/>
    <x v="24"/>
    <s v="Boise"/>
    <x v="1"/>
    <n v="0.4"/>
    <n v="4250"/>
    <n v="1700"/>
    <n v="680"/>
    <n v="0.4"/>
  </r>
  <r>
    <x v="2"/>
    <n v="1128299"/>
    <x v="180"/>
    <x v="2"/>
    <x v="24"/>
    <s v="Boise"/>
    <x v="2"/>
    <n v="0.4"/>
    <n v="4250"/>
    <n v="1700"/>
    <n v="595"/>
    <n v="0.35"/>
  </r>
  <r>
    <x v="2"/>
    <n v="1128299"/>
    <x v="180"/>
    <x v="2"/>
    <x v="24"/>
    <s v="Boise"/>
    <x v="3"/>
    <n v="0.4"/>
    <n v="2750"/>
    <n v="1100"/>
    <n v="385"/>
    <n v="0.35"/>
  </r>
  <r>
    <x v="2"/>
    <n v="1128299"/>
    <x v="180"/>
    <x v="2"/>
    <x v="24"/>
    <s v="Boise"/>
    <x v="4"/>
    <n v="0.45000000000000007"/>
    <n v="2250"/>
    <n v="1012.5000000000001"/>
    <n v="303.75"/>
    <n v="0.3"/>
  </r>
  <r>
    <x v="2"/>
    <n v="1128299"/>
    <x v="180"/>
    <x v="2"/>
    <x v="24"/>
    <s v="Boise"/>
    <x v="5"/>
    <n v="0.4"/>
    <n v="4250"/>
    <n v="1700"/>
    <n v="425"/>
    <n v="0.25"/>
  </r>
  <r>
    <x v="2"/>
    <n v="1128299"/>
    <x v="181"/>
    <x v="2"/>
    <x v="24"/>
    <s v="Boise"/>
    <x v="0"/>
    <n v="0.29999999999999993"/>
    <n v="4750"/>
    <n v="1424.9999999999998"/>
    <n v="498.74999999999989"/>
    <n v="0.35"/>
  </r>
  <r>
    <x v="2"/>
    <n v="1128299"/>
    <x v="181"/>
    <x v="2"/>
    <x v="24"/>
    <s v="Boise"/>
    <x v="1"/>
    <n v="0.4"/>
    <n v="3750"/>
    <n v="1500"/>
    <n v="600"/>
    <n v="0.4"/>
  </r>
  <r>
    <x v="2"/>
    <n v="1128299"/>
    <x v="181"/>
    <x v="2"/>
    <x v="24"/>
    <s v="Boise"/>
    <x v="2"/>
    <n v="0.4"/>
    <n v="3750"/>
    <n v="1500"/>
    <n v="525"/>
    <n v="0.35"/>
  </r>
  <r>
    <x v="2"/>
    <n v="1128299"/>
    <x v="181"/>
    <x v="2"/>
    <x v="24"/>
    <s v="Boise"/>
    <x v="3"/>
    <n v="0.4"/>
    <n v="2250"/>
    <n v="900"/>
    <n v="315"/>
    <n v="0.35"/>
  </r>
  <r>
    <x v="2"/>
    <n v="1128299"/>
    <x v="181"/>
    <x v="2"/>
    <x v="24"/>
    <s v="Boise"/>
    <x v="4"/>
    <n v="0.45000000000000007"/>
    <n v="1500"/>
    <n v="675.00000000000011"/>
    <n v="202.50000000000003"/>
    <n v="0.3"/>
  </r>
  <r>
    <x v="2"/>
    <n v="1128299"/>
    <x v="181"/>
    <x v="2"/>
    <x v="24"/>
    <s v="Boise"/>
    <x v="5"/>
    <n v="0.4"/>
    <n v="3500"/>
    <n v="1400"/>
    <n v="350"/>
    <n v="0.25"/>
  </r>
  <r>
    <x v="2"/>
    <n v="1128299"/>
    <x v="182"/>
    <x v="2"/>
    <x v="24"/>
    <s v="Boise"/>
    <x v="0"/>
    <n v="0.4"/>
    <n v="5000"/>
    <n v="2000"/>
    <n v="700"/>
    <n v="0.35"/>
  </r>
  <r>
    <x v="2"/>
    <n v="1128299"/>
    <x v="182"/>
    <x v="2"/>
    <x v="24"/>
    <s v="Boise"/>
    <x v="1"/>
    <n v="0.5"/>
    <n v="3500"/>
    <n v="1750"/>
    <n v="700"/>
    <n v="0.4"/>
  </r>
  <r>
    <x v="2"/>
    <n v="1128299"/>
    <x v="182"/>
    <x v="2"/>
    <x v="24"/>
    <s v="Boise"/>
    <x v="2"/>
    <n v="0.5"/>
    <n v="3500"/>
    <n v="1750"/>
    <n v="612.5"/>
    <n v="0.35"/>
  </r>
  <r>
    <x v="2"/>
    <n v="1128299"/>
    <x v="182"/>
    <x v="2"/>
    <x v="24"/>
    <s v="Boise"/>
    <x v="3"/>
    <n v="0.5"/>
    <n v="2250"/>
    <n v="1125"/>
    <n v="393.75"/>
    <n v="0.35"/>
  </r>
  <r>
    <x v="2"/>
    <n v="1128299"/>
    <x v="182"/>
    <x v="2"/>
    <x v="24"/>
    <s v="Boise"/>
    <x v="4"/>
    <n v="0.55000000000000004"/>
    <n v="1250"/>
    <n v="687.5"/>
    <n v="206.25"/>
    <n v="0.3"/>
  </r>
  <r>
    <x v="2"/>
    <n v="1128299"/>
    <x v="182"/>
    <x v="2"/>
    <x v="24"/>
    <s v="Boise"/>
    <x v="5"/>
    <n v="0.5"/>
    <n v="3250"/>
    <n v="1625"/>
    <n v="406.25"/>
    <n v="0.25"/>
  </r>
  <r>
    <x v="2"/>
    <n v="1128299"/>
    <x v="183"/>
    <x v="2"/>
    <x v="24"/>
    <s v="Boise"/>
    <x v="0"/>
    <n v="0.5"/>
    <n v="5000"/>
    <n v="2500"/>
    <n v="875"/>
    <n v="0.35"/>
  </r>
  <r>
    <x v="2"/>
    <n v="1128299"/>
    <x v="183"/>
    <x v="2"/>
    <x v="24"/>
    <s v="Boise"/>
    <x v="1"/>
    <n v="0.55000000000000004"/>
    <n v="3000"/>
    <n v="1650.0000000000002"/>
    <n v="660.00000000000011"/>
    <n v="0.4"/>
  </r>
  <r>
    <x v="2"/>
    <n v="1128299"/>
    <x v="183"/>
    <x v="2"/>
    <x v="24"/>
    <s v="Boise"/>
    <x v="2"/>
    <n v="0.55000000000000004"/>
    <n v="3500"/>
    <n v="1925.0000000000002"/>
    <n v="673.75"/>
    <n v="0.35"/>
  </r>
  <r>
    <x v="2"/>
    <n v="1128299"/>
    <x v="183"/>
    <x v="2"/>
    <x v="24"/>
    <s v="Boise"/>
    <x v="3"/>
    <n v="0.5"/>
    <n v="2500"/>
    <n v="1250"/>
    <n v="437.5"/>
    <n v="0.35"/>
  </r>
  <r>
    <x v="2"/>
    <n v="1128299"/>
    <x v="183"/>
    <x v="2"/>
    <x v="24"/>
    <s v="Boise"/>
    <x v="4"/>
    <n v="0.55000000000000004"/>
    <n v="1500"/>
    <n v="825.00000000000011"/>
    <n v="247.50000000000003"/>
    <n v="0.3"/>
  </r>
  <r>
    <x v="2"/>
    <n v="1128299"/>
    <x v="183"/>
    <x v="2"/>
    <x v="24"/>
    <s v="Boise"/>
    <x v="5"/>
    <n v="0.70000000000000007"/>
    <n v="3250"/>
    <n v="2275"/>
    <n v="568.75"/>
    <n v="0.25"/>
  </r>
  <r>
    <x v="2"/>
    <n v="1128299"/>
    <x v="184"/>
    <x v="2"/>
    <x v="24"/>
    <s v="Boise"/>
    <x v="0"/>
    <n v="0.5"/>
    <n v="5250"/>
    <n v="2625"/>
    <n v="918.74999999999989"/>
    <n v="0.35"/>
  </r>
  <r>
    <x v="2"/>
    <n v="1128299"/>
    <x v="184"/>
    <x v="2"/>
    <x v="24"/>
    <s v="Boise"/>
    <x v="1"/>
    <n v="0.55000000000000004"/>
    <n v="3750"/>
    <n v="2062.5"/>
    <n v="825"/>
    <n v="0.4"/>
  </r>
  <r>
    <x v="2"/>
    <n v="1128299"/>
    <x v="184"/>
    <x v="2"/>
    <x v="24"/>
    <s v="Boise"/>
    <x v="2"/>
    <n v="0.55000000000000004"/>
    <n v="4000"/>
    <n v="2200"/>
    <n v="770"/>
    <n v="0.35"/>
  </r>
  <r>
    <x v="2"/>
    <n v="1128299"/>
    <x v="184"/>
    <x v="2"/>
    <x v="24"/>
    <s v="Boise"/>
    <x v="3"/>
    <n v="0.5"/>
    <n v="3000"/>
    <n v="1500"/>
    <n v="525"/>
    <n v="0.35"/>
  </r>
  <r>
    <x v="2"/>
    <n v="1128299"/>
    <x v="184"/>
    <x v="2"/>
    <x v="24"/>
    <s v="Boise"/>
    <x v="4"/>
    <n v="0.55000000000000004"/>
    <n v="2000"/>
    <n v="1100"/>
    <n v="330"/>
    <n v="0.3"/>
  </r>
  <r>
    <x v="2"/>
    <n v="1128299"/>
    <x v="184"/>
    <x v="2"/>
    <x v="24"/>
    <s v="Boise"/>
    <x v="5"/>
    <n v="0.70000000000000007"/>
    <n v="3750"/>
    <n v="2625.0000000000005"/>
    <n v="656.25000000000011"/>
    <n v="0.25"/>
  </r>
  <r>
    <x v="2"/>
    <n v="1128299"/>
    <x v="185"/>
    <x v="2"/>
    <x v="24"/>
    <s v="Boise"/>
    <x v="0"/>
    <n v="0.5"/>
    <n v="6250"/>
    <n v="3125"/>
    <n v="1093.75"/>
    <n v="0.35"/>
  </r>
  <r>
    <x v="2"/>
    <n v="1128299"/>
    <x v="185"/>
    <x v="2"/>
    <x v="24"/>
    <s v="Boise"/>
    <x v="1"/>
    <n v="0.55000000000000004"/>
    <n v="4750"/>
    <n v="2612.5"/>
    <n v="1045"/>
    <n v="0.4"/>
  </r>
  <r>
    <x v="2"/>
    <n v="1128299"/>
    <x v="185"/>
    <x v="2"/>
    <x v="24"/>
    <s v="Boise"/>
    <x v="2"/>
    <n v="0.55000000000000004"/>
    <n v="4750"/>
    <n v="2612.5"/>
    <n v="914.37499999999989"/>
    <n v="0.35"/>
  </r>
  <r>
    <x v="2"/>
    <n v="1128299"/>
    <x v="185"/>
    <x v="2"/>
    <x v="24"/>
    <s v="Boise"/>
    <x v="3"/>
    <n v="0.5"/>
    <n v="3500"/>
    <n v="1750"/>
    <n v="612.5"/>
    <n v="0.35"/>
  </r>
  <r>
    <x v="2"/>
    <n v="1128299"/>
    <x v="185"/>
    <x v="2"/>
    <x v="24"/>
    <s v="Boise"/>
    <x v="4"/>
    <n v="0.55000000000000004"/>
    <n v="2250"/>
    <n v="1237.5"/>
    <n v="371.25"/>
    <n v="0.3"/>
  </r>
  <r>
    <x v="2"/>
    <n v="1128299"/>
    <x v="185"/>
    <x v="2"/>
    <x v="24"/>
    <s v="Boise"/>
    <x v="5"/>
    <n v="0.70000000000000007"/>
    <n v="5250"/>
    <n v="3675.0000000000005"/>
    <n v="918.75000000000011"/>
    <n v="0.25"/>
  </r>
  <r>
    <x v="2"/>
    <n v="1128299"/>
    <x v="186"/>
    <x v="2"/>
    <x v="24"/>
    <s v="Boise"/>
    <x v="0"/>
    <n v="0.5"/>
    <n v="6750"/>
    <n v="3375"/>
    <n v="1181.25"/>
    <n v="0.35"/>
  </r>
  <r>
    <x v="2"/>
    <n v="1128299"/>
    <x v="186"/>
    <x v="2"/>
    <x v="24"/>
    <s v="Boise"/>
    <x v="1"/>
    <n v="0.55000000000000004"/>
    <n v="5250"/>
    <n v="2887.5000000000005"/>
    <n v="1155.0000000000002"/>
    <n v="0.4"/>
  </r>
  <r>
    <x v="2"/>
    <n v="1128299"/>
    <x v="186"/>
    <x v="2"/>
    <x v="24"/>
    <s v="Boise"/>
    <x v="2"/>
    <n v="0.55000000000000004"/>
    <n v="4750"/>
    <n v="2612.5"/>
    <n v="914.37499999999989"/>
    <n v="0.35"/>
  </r>
  <r>
    <x v="2"/>
    <n v="1128299"/>
    <x v="186"/>
    <x v="2"/>
    <x v="24"/>
    <s v="Boise"/>
    <x v="3"/>
    <n v="0.5"/>
    <n v="3750"/>
    <n v="1875"/>
    <n v="656.25"/>
    <n v="0.35"/>
  </r>
  <r>
    <x v="2"/>
    <n v="1128299"/>
    <x v="186"/>
    <x v="2"/>
    <x v="24"/>
    <s v="Boise"/>
    <x v="4"/>
    <n v="0.55000000000000004"/>
    <n v="4250"/>
    <n v="2337.5"/>
    <n v="701.25"/>
    <n v="0.3"/>
  </r>
  <r>
    <x v="2"/>
    <n v="1128299"/>
    <x v="186"/>
    <x v="2"/>
    <x v="24"/>
    <s v="Boise"/>
    <x v="5"/>
    <n v="0.70000000000000007"/>
    <n v="4250"/>
    <n v="2975.0000000000005"/>
    <n v="743.75000000000011"/>
    <n v="0.25"/>
  </r>
  <r>
    <x v="2"/>
    <n v="1128299"/>
    <x v="187"/>
    <x v="2"/>
    <x v="24"/>
    <s v="Boise"/>
    <x v="0"/>
    <n v="0.55000000000000004"/>
    <n v="6250"/>
    <n v="3437.5000000000005"/>
    <n v="1203.125"/>
    <n v="0.35"/>
  </r>
  <r>
    <x v="2"/>
    <n v="1128299"/>
    <x v="187"/>
    <x v="2"/>
    <x v="24"/>
    <s v="Boise"/>
    <x v="1"/>
    <n v="0.60000000000000009"/>
    <n v="5750"/>
    <n v="3450.0000000000005"/>
    <n v="1380.0000000000002"/>
    <n v="0.4"/>
  </r>
  <r>
    <x v="2"/>
    <n v="1128299"/>
    <x v="187"/>
    <x v="2"/>
    <x v="24"/>
    <s v="Boise"/>
    <x v="2"/>
    <n v="0.55000000000000004"/>
    <n v="4500"/>
    <n v="2475"/>
    <n v="866.25"/>
    <n v="0.35"/>
  </r>
  <r>
    <x v="2"/>
    <n v="1128299"/>
    <x v="187"/>
    <x v="2"/>
    <x v="24"/>
    <s v="Boise"/>
    <x v="3"/>
    <n v="0.55000000000000004"/>
    <n v="4000"/>
    <n v="2200"/>
    <n v="770"/>
    <n v="0.35"/>
  </r>
  <r>
    <x v="2"/>
    <n v="1128299"/>
    <x v="187"/>
    <x v="2"/>
    <x v="24"/>
    <s v="Boise"/>
    <x v="4"/>
    <n v="0.65"/>
    <n v="4000"/>
    <n v="2600"/>
    <n v="780"/>
    <n v="0.3"/>
  </r>
  <r>
    <x v="2"/>
    <n v="1128299"/>
    <x v="187"/>
    <x v="2"/>
    <x v="24"/>
    <s v="Boise"/>
    <x v="5"/>
    <n v="0.70000000000000007"/>
    <n v="3750"/>
    <n v="2625.0000000000005"/>
    <n v="656.25000000000011"/>
    <n v="0.25"/>
  </r>
  <r>
    <x v="2"/>
    <n v="1128299"/>
    <x v="188"/>
    <x v="2"/>
    <x v="24"/>
    <s v="Boise"/>
    <x v="0"/>
    <n v="0.45000000000000007"/>
    <n v="5750"/>
    <n v="2587.5000000000005"/>
    <n v="905.62500000000011"/>
    <n v="0.35"/>
  </r>
  <r>
    <x v="2"/>
    <n v="1128299"/>
    <x v="188"/>
    <x v="2"/>
    <x v="24"/>
    <s v="Boise"/>
    <x v="1"/>
    <n v="0.50000000000000011"/>
    <n v="5750"/>
    <n v="2875.0000000000005"/>
    <n v="1150.0000000000002"/>
    <n v="0.4"/>
  </r>
  <r>
    <x v="2"/>
    <n v="1128299"/>
    <x v="188"/>
    <x v="2"/>
    <x v="24"/>
    <s v="Boise"/>
    <x v="2"/>
    <n v="0.45000000000000007"/>
    <n v="4250"/>
    <n v="1912.5000000000002"/>
    <n v="669.375"/>
    <n v="0.35"/>
  </r>
  <r>
    <x v="2"/>
    <n v="1128299"/>
    <x v="188"/>
    <x v="2"/>
    <x v="24"/>
    <s v="Boise"/>
    <x v="3"/>
    <n v="0.45000000000000007"/>
    <n v="3750"/>
    <n v="1687.5000000000002"/>
    <n v="590.625"/>
    <n v="0.35"/>
  </r>
  <r>
    <x v="2"/>
    <n v="1128299"/>
    <x v="188"/>
    <x v="2"/>
    <x v="24"/>
    <s v="Boise"/>
    <x v="4"/>
    <n v="0.55000000000000004"/>
    <n v="3750"/>
    <n v="2062.5"/>
    <n v="618.75"/>
    <n v="0.3"/>
  </r>
  <r>
    <x v="2"/>
    <n v="1128299"/>
    <x v="188"/>
    <x v="2"/>
    <x v="24"/>
    <s v="Boise"/>
    <x v="5"/>
    <n v="0.60000000000000009"/>
    <n v="4250"/>
    <n v="2550.0000000000005"/>
    <n v="637.50000000000011"/>
    <n v="0.25"/>
  </r>
  <r>
    <x v="2"/>
    <n v="1128299"/>
    <x v="189"/>
    <x v="2"/>
    <x v="24"/>
    <s v="Boise"/>
    <x v="0"/>
    <n v="0.45000000000000007"/>
    <n v="5000"/>
    <n v="2250.0000000000005"/>
    <n v="787.50000000000011"/>
    <n v="0.35"/>
  </r>
  <r>
    <x v="2"/>
    <n v="1128299"/>
    <x v="189"/>
    <x v="2"/>
    <x v="24"/>
    <s v="Boise"/>
    <x v="1"/>
    <n v="0.50000000000000011"/>
    <n v="5000"/>
    <n v="2500.0000000000005"/>
    <n v="1000.0000000000002"/>
    <n v="0.4"/>
  </r>
  <r>
    <x v="2"/>
    <n v="1128299"/>
    <x v="189"/>
    <x v="2"/>
    <x v="24"/>
    <s v="Boise"/>
    <x v="2"/>
    <n v="0.45000000000000007"/>
    <n v="3250"/>
    <n v="1462.5000000000002"/>
    <n v="511.87500000000006"/>
    <n v="0.35"/>
  </r>
  <r>
    <x v="2"/>
    <n v="1128299"/>
    <x v="189"/>
    <x v="2"/>
    <x v="24"/>
    <s v="Boise"/>
    <x v="3"/>
    <n v="0.45000000000000007"/>
    <n v="3000"/>
    <n v="1350.0000000000002"/>
    <n v="472.50000000000006"/>
    <n v="0.35"/>
  </r>
  <r>
    <x v="2"/>
    <n v="1128299"/>
    <x v="189"/>
    <x v="2"/>
    <x v="24"/>
    <s v="Boise"/>
    <x v="4"/>
    <n v="0.55000000000000004"/>
    <n v="2750"/>
    <n v="1512.5000000000002"/>
    <n v="453.75000000000006"/>
    <n v="0.3"/>
  </r>
  <r>
    <x v="2"/>
    <n v="1128299"/>
    <x v="189"/>
    <x v="2"/>
    <x v="24"/>
    <s v="Boise"/>
    <x v="5"/>
    <n v="0.60000000000000009"/>
    <n v="3250"/>
    <n v="1950.0000000000002"/>
    <n v="487.50000000000006"/>
    <n v="0.25"/>
  </r>
  <r>
    <x v="2"/>
    <n v="1128299"/>
    <x v="190"/>
    <x v="2"/>
    <x v="24"/>
    <s v="Boise"/>
    <x v="0"/>
    <n v="0.45000000000000007"/>
    <n v="5000"/>
    <n v="2250.0000000000005"/>
    <n v="787.50000000000011"/>
    <n v="0.35"/>
  </r>
  <r>
    <x v="2"/>
    <n v="1128299"/>
    <x v="190"/>
    <x v="2"/>
    <x v="24"/>
    <s v="Boise"/>
    <x v="1"/>
    <n v="0.50000000000000011"/>
    <n v="5250"/>
    <n v="2625.0000000000005"/>
    <n v="1050.0000000000002"/>
    <n v="0.4"/>
  </r>
  <r>
    <x v="2"/>
    <n v="1128299"/>
    <x v="190"/>
    <x v="2"/>
    <x v="24"/>
    <s v="Boise"/>
    <x v="2"/>
    <n v="0.45000000000000007"/>
    <n v="3750"/>
    <n v="1687.5000000000002"/>
    <n v="590.625"/>
    <n v="0.35"/>
  </r>
  <r>
    <x v="2"/>
    <n v="1128299"/>
    <x v="190"/>
    <x v="2"/>
    <x v="24"/>
    <s v="Boise"/>
    <x v="3"/>
    <n v="0.45000000000000007"/>
    <n v="3500"/>
    <n v="1575.0000000000002"/>
    <n v="551.25"/>
    <n v="0.35"/>
  </r>
  <r>
    <x v="2"/>
    <n v="1128299"/>
    <x v="190"/>
    <x v="2"/>
    <x v="24"/>
    <s v="Boise"/>
    <x v="4"/>
    <n v="0.55000000000000004"/>
    <n v="3000"/>
    <n v="1650.0000000000002"/>
    <n v="495.00000000000006"/>
    <n v="0.3"/>
  </r>
  <r>
    <x v="2"/>
    <n v="1128299"/>
    <x v="190"/>
    <x v="2"/>
    <x v="24"/>
    <s v="Boise"/>
    <x v="5"/>
    <n v="0.60000000000000009"/>
    <n v="4250"/>
    <n v="2550.0000000000005"/>
    <n v="637.50000000000011"/>
    <n v="0.25"/>
  </r>
  <r>
    <x v="2"/>
    <n v="1128299"/>
    <x v="191"/>
    <x v="2"/>
    <x v="24"/>
    <s v="Boise"/>
    <x v="0"/>
    <n v="0.45000000000000007"/>
    <n v="6250"/>
    <n v="2812.5000000000005"/>
    <n v="984.37500000000011"/>
    <n v="0.35"/>
  </r>
  <r>
    <x v="2"/>
    <n v="1128299"/>
    <x v="191"/>
    <x v="2"/>
    <x v="24"/>
    <s v="Boise"/>
    <x v="1"/>
    <n v="0.50000000000000011"/>
    <n v="6250"/>
    <n v="3125.0000000000009"/>
    <n v="1250.0000000000005"/>
    <n v="0.4"/>
  </r>
  <r>
    <x v="2"/>
    <n v="1128299"/>
    <x v="191"/>
    <x v="2"/>
    <x v="24"/>
    <s v="Boise"/>
    <x v="2"/>
    <n v="0.45000000000000007"/>
    <n v="4250"/>
    <n v="1912.5000000000002"/>
    <n v="669.375"/>
    <n v="0.35"/>
  </r>
  <r>
    <x v="2"/>
    <n v="1128299"/>
    <x v="191"/>
    <x v="2"/>
    <x v="24"/>
    <s v="Boise"/>
    <x v="3"/>
    <n v="0.45000000000000007"/>
    <n v="4250"/>
    <n v="1912.5000000000002"/>
    <n v="669.375"/>
    <n v="0.35"/>
  </r>
  <r>
    <x v="2"/>
    <n v="1128299"/>
    <x v="191"/>
    <x v="2"/>
    <x v="24"/>
    <s v="Boise"/>
    <x v="4"/>
    <n v="0.55000000000000004"/>
    <n v="3500"/>
    <n v="1925.0000000000002"/>
    <n v="577.5"/>
    <n v="0.3"/>
  </r>
  <r>
    <x v="2"/>
    <n v="1128299"/>
    <x v="191"/>
    <x v="2"/>
    <x v="24"/>
    <s v="Boise"/>
    <x v="5"/>
    <n v="0.60000000000000009"/>
    <n v="4500"/>
    <n v="2700.0000000000005"/>
    <n v="675.00000000000011"/>
    <n v="0.25"/>
  </r>
  <r>
    <x v="2"/>
    <n v="1128299"/>
    <x v="192"/>
    <x v="2"/>
    <x v="25"/>
    <s v="Phoenix"/>
    <x v="0"/>
    <n v="0.34999999999999992"/>
    <n v="4750"/>
    <n v="1662.4999999999995"/>
    <n v="581.87499999999977"/>
    <n v="0.35"/>
  </r>
  <r>
    <x v="2"/>
    <n v="1128299"/>
    <x v="192"/>
    <x v="2"/>
    <x v="25"/>
    <s v="Phoenix"/>
    <x v="1"/>
    <n v="0.45"/>
    <n v="4750"/>
    <n v="2137.5"/>
    <n v="855"/>
    <n v="0.4"/>
  </r>
  <r>
    <x v="2"/>
    <n v="1128299"/>
    <x v="192"/>
    <x v="2"/>
    <x v="25"/>
    <s v="Phoenix"/>
    <x v="2"/>
    <n v="0.45"/>
    <n v="4750"/>
    <n v="2137.5"/>
    <n v="748.125"/>
    <n v="0.35"/>
  </r>
  <r>
    <x v="2"/>
    <n v="1128299"/>
    <x v="192"/>
    <x v="2"/>
    <x v="25"/>
    <s v="Phoenix"/>
    <x v="3"/>
    <n v="0.45"/>
    <n v="3250"/>
    <n v="1462.5"/>
    <n v="511.87499999999994"/>
    <n v="0.35"/>
  </r>
  <r>
    <x v="2"/>
    <n v="1128299"/>
    <x v="192"/>
    <x v="2"/>
    <x v="25"/>
    <s v="Phoenix"/>
    <x v="4"/>
    <n v="0.50000000000000011"/>
    <n v="2750"/>
    <n v="1375.0000000000002"/>
    <n v="412.50000000000006"/>
    <n v="0.3"/>
  </r>
  <r>
    <x v="2"/>
    <n v="1128299"/>
    <x v="192"/>
    <x v="2"/>
    <x v="25"/>
    <s v="Phoenix"/>
    <x v="5"/>
    <n v="0.45"/>
    <n v="4750"/>
    <n v="2137.5"/>
    <n v="534.375"/>
    <n v="0.25"/>
  </r>
  <r>
    <x v="2"/>
    <n v="1128299"/>
    <x v="193"/>
    <x v="2"/>
    <x v="25"/>
    <s v="Phoenix"/>
    <x v="0"/>
    <n v="0.34999999999999992"/>
    <n v="5250"/>
    <n v="1837.4999999999995"/>
    <n v="643.12499999999977"/>
    <n v="0.35"/>
  </r>
  <r>
    <x v="2"/>
    <n v="1128299"/>
    <x v="193"/>
    <x v="2"/>
    <x v="25"/>
    <s v="Phoenix"/>
    <x v="1"/>
    <n v="0.45"/>
    <n v="4250"/>
    <n v="1912.5"/>
    <n v="765"/>
    <n v="0.4"/>
  </r>
  <r>
    <x v="2"/>
    <n v="1128299"/>
    <x v="193"/>
    <x v="2"/>
    <x v="25"/>
    <s v="Phoenix"/>
    <x v="2"/>
    <n v="0.45"/>
    <n v="4250"/>
    <n v="1912.5"/>
    <n v="669.375"/>
    <n v="0.35"/>
  </r>
  <r>
    <x v="2"/>
    <n v="1128299"/>
    <x v="193"/>
    <x v="2"/>
    <x v="25"/>
    <s v="Phoenix"/>
    <x v="3"/>
    <n v="0.45"/>
    <n v="2750"/>
    <n v="1237.5"/>
    <n v="433.125"/>
    <n v="0.35"/>
  </r>
  <r>
    <x v="2"/>
    <n v="1128299"/>
    <x v="193"/>
    <x v="2"/>
    <x v="25"/>
    <s v="Phoenix"/>
    <x v="4"/>
    <n v="0.50000000000000011"/>
    <n v="2000"/>
    <n v="1000.0000000000002"/>
    <n v="300.00000000000006"/>
    <n v="0.3"/>
  </r>
  <r>
    <x v="2"/>
    <n v="1128299"/>
    <x v="193"/>
    <x v="2"/>
    <x v="25"/>
    <s v="Phoenix"/>
    <x v="5"/>
    <n v="0.45"/>
    <n v="4000"/>
    <n v="1800"/>
    <n v="450"/>
    <n v="0.25"/>
  </r>
  <r>
    <x v="2"/>
    <n v="1128299"/>
    <x v="194"/>
    <x v="2"/>
    <x v="25"/>
    <s v="Phoenix"/>
    <x v="0"/>
    <n v="0.45"/>
    <n v="5500"/>
    <n v="2475"/>
    <n v="866.25"/>
    <n v="0.35"/>
  </r>
  <r>
    <x v="2"/>
    <n v="1128299"/>
    <x v="194"/>
    <x v="2"/>
    <x v="25"/>
    <s v="Phoenix"/>
    <x v="1"/>
    <n v="0.55000000000000004"/>
    <n v="4000"/>
    <n v="2200"/>
    <n v="880"/>
    <n v="0.4"/>
  </r>
  <r>
    <x v="2"/>
    <n v="1128299"/>
    <x v="194"/>
    <x v="2"/>
    <x v="25"/>
    <s v="Phoenix"/>
    <x v="2"/>
    <n v="0.55000000000000004"/>
    <n v="4000"/>
    <n v="2200"/>
    <n v="770"/>
    <n v="0.35"/>
  </r>
  <r>
    <x v="2"/>
    <n v="1128299"/>
    <x v="194"/>
    <x v="2"/>
    <x v="25"/>
    <s v="Phoenix"/>
    <x v="3"/>
    <n v="0.55000000000000004"/>
    <n v="2750"/>
    <n v="1512.5000000000002"/>
    <n v="529.375"/>
    <n v="0.35"/>
  </r>
  <r>
    <x v="2"/>
    <n v="1128299"/>
    <x v="194"/>
    <x v="2"/>
    <x v="25"/>
    <s v="Phoenix"/>
    <x v="4"/>
    <n v="0.60000000000000009"/>
    <n v="1750"/>
    <n v="1050.0000000000002"/>
    <n v="315.00000000000006"/>
    <n v="0.3"/>
  </r>
  <r>
    <x v="2"/>
    <n v="1128299"/>
    <x v="194"/>
    <x v="2"/>
    <x v="25"/>
    <s v="Phoenix"/>
    <x v="5"/>
    <n v="0.55000000000000004"/>
    <n v="3750"/>
    <n v="2062.5"/>
    <n v="515.625"/>
    <n v="0.25"/>
  </r>
  <r>
    <x v="2"/>
    <n v="1128299"/>
    <x v="195"/>
    <x v="2"/>
    <x v="25"/>
    <s v="Phoenix"/>
    <x v="0"/>
    <n v="0.55000000000000004"/>
    <n v="5500"/>
    <n v="3025.0000000000005"/>
    <n v="1058.75"/>
    <n v="0.35"/>
  </r>
  <r>
    <x v="2"/>
    <n v="1128299"/>
    <x v="195"/>
    <x v="2"/>
    <x v="25"/>
    <s v="Phoenix"/>
    <x v="1"/>
    <n v="0.60000000000000009"/>
    <n v="3500"/>
    <n v="2100.0000000000005"/>
    <n v="840.00000000000023"/>
    <n v="0.4"/>
  </r>
  <r>
    <x v="2"/>
    <n v="1128299"/>
    <x v="195"/>
    <x v="2"/>
    <x v="25"/>
    <s v="Phoenix"/>
    <x v="2"/>
    <n v="0.60000000000000009"/>
    <n v="4000"/>
    <n v="2400.0000000000005"/>
    <n v="840.00000000000011"/>
    <n v="0.35"/>
  </r>
  <r>
    <x v="2"/>
    <n v="1128299"/>
    <x v="195"/>
    <x v="2"/>
    <x v="25"/>
    <s v="Phoenix"/>
    <x v="3"/>
    <n v="0.55000000000000004"/>
    <n v="3000"/>
    <n v="1650.0000000000002"/>
    <n v="577.5"/>
    <n v="0.35"/>
  </r>
  <r>
    <x v="2"/>
    <n v="1128299"/>
    <x v="195"/>
    <x v="2"/>
    <x v="25"/>
    <s v="Phoenix"/>
    <x v="4"/>
    <n v="0.60000000000000009"/>
    <n v="2000"/>
    <n v="1200.0000000000002"/>
    <n v="360.00000000000006"/>
    <n v="0.3"/>
  </r>
  <r>
    <x v="2"/>
    <n v="1128299"/>
    <x v="195"/>
    <x v="2"/>
    <x v="25"/>
    <s v="Phoenix"/>
    <x v="5"/>
    <n v="0.75000000000000011"/>
    <n v="3750"/>
    <n v="2812.5000000000005"/>
    <n v="703.12500000000011"/>
    <n v="0.25"/>
  </r>
  <r>
    <x v="2"/>
    <n v="1128299"/>
    <x v="196"/>
    <x v="2"/>
    <x v="25"/>
    <s v="Phoenix"/>
    <x v="0"/>
    <n v="0.55000000000000004"/>
    <n v="5750"/>
    <n v="3162.5000000000005"/>
    <n v="1106.875"/>
    <n v="0.35"/>
  </r>
  <r>
    <x v="2"/>
    <n v="1128299"/>
    <x v="196"/>
    <x v="2"/>
    <x v="25"/>
    <s v="Phoenix"/>
    <x v="1"/>
    <n v="0.60000000000000009"/>
    <n v="4250"/>
    <n v="2550.0000000000005"/>
    <n v="1020.0000000000002"/>
    <n v="0.4"/>
  </r>
  <r>
    <x v="2"/>
    <n v="1128299"/>
    <x v="196"/>
    <x v="2"/>
    <x v="25"/>
    <s v="Phoenix"/>
    <x v="2"/>
    <n v="0.60000000000000009"/>
    <n v="4500"/>
    <n v="2700.0000000000005"/>
    <n v="945.00000000000011"/>
    <n v="0.35"/>
  </r>
  <r>
    <x v="2"/>
    <n v="1128299"/>
    <x v="196"/>
    <x v="2"/>
    <x v="25"/>
    <s v="Phoenix"/>
    <x v="3"/>
    <n v="0.55000000000000004"/>
    <n v="3500"/>
    <n v="1925.0000000000002"/>
    <n v="673.75"/>
    <n v="0.35"/>
  </r>
  <r>
    <x v="2"/>
    <n v="1128299"/>
    <x v="196"/>
    <x v="2"/>
    <x v="25"/>
    <s v="Phoenix"/>
    <x v="4"/>
    <n v="0.60000000000000009"/>
    <n v="2500"/>
    <n v="1500.0000000000002"/>
    <n v="450.00000000000006"/>
    <n v="0.3"/>
  </r>
  <r>
    <x v="2"/>
    <n v="1128299"/>
    <x v="196"/>
    <x v="2"/>
    <x v="25"/>
    <s v="Phoenix"/>
    <x v="5"/>
    <n v="0.75000000000000011"/>
    <n v="4250"/>
    <n v="3187.5000000000005"/>
    <n v="796.87500000000011"/>
    <n v="0.25"/>
  </r>
  <r>
    <x v="2"/>
    <n v="1128299"/>
    <x v="197"/>
    <x v="2"/>
    <x v="25"/>
    <s v="Phoenix"/>
    <x v="0"/>
    <n v="0.55000000000000004"/>
    <n v="7000"/>
    <n v="3850.0000000000005"/>
    <n v="1347.5"/>
    <n v="0.35"/>
  </r>
  <r>
    <x v="2"/>
    <n v="1128299"/>
    <x v="197"/>
    <x v="2"/>
    <x v="25"/>
    <s v="Phoenix"/>
    <x v="1"/>
    <n v="0.60000000000000009"/>
    <n v="5500"/>
    <n v="3300.0000000000005"/>
    <n v="1320.0000000000002"/>
    <n v="0.4"/>
  </r>
  <r>
    <x v="2"/>
    <n v="1128299"/>
    <x v="197"/>
    <x v="2"/>
    <x v="25"/>
    <s v="Phoenix"/>
    <x v="2"/>
    <n v="0.60000000000000009"/>
    <n v="5500"/>
    <n v="3300.0000000000005"/>
    <n v="1155"/>
    <n v="0.35"/>
  </r>
  <r>
    <x v="2"/>
    <n v="1128299"/>
    <x v="197"/>
    <x v="2"/>
    <x v="25"/>
    <s v="Phoenix"/>
    <x v="3"/>
    <n v="0.55000000000000004"/>
    <n v="4250"/>
    <n v="2337.5"/>
    <n v="818.125"/>
    <n v="0.35"/>
  </r>
  <r>
    <x v="2"/>
    <n v="1128299"/>
    <x v="197"/>
    <x v="2"/>
    <x v="25"/>
    <s v="Phoenix"/>
    <x v="4"/>
    <n v="0.60000000000000009"/>
    <n v="3000"/>
    <n v="1800.0000000000002"/>
    <n v="540"/>
    <n v="0.3"/>
  </r>
  <r>
    <x v="2"/>
    <n v="1128299"/>
    <x v="197"/>
    <x v="2"/>
    <x v="25"/>
    <s v="Phoenix"/>
    <x v="5"/>
    <n v="0.75000000000000011"/>
    <n v="6000"/>
    <n v="4500.0000000000009"/>
    <n v="1125.0000000000002"/>
    <n v="0.25"/>
  </r>
  <r>
    <x v="2"/>
    <n v="1128299"/>
    <x v="198"/>
    <x v="2"/>
    <x v="25"/>
    <s v="Phoenix"/>
    <x v="0"/>
    <n v="0.55000000000000004"/>
    <n v="7500"/>
    <n v="4125"/>
    <n v="1443.75"/>
    <n v="0.35"/>
  </r>
  <r>
    <x v="2"/>
    <n v="1128299"/>
    <x v="198"/>
    <x v="2"/>
    <x v="25"/>
    <s v="Phoenix"/>
    <x v="1"/>
    <n v="0.60000000000000009"/>
    <n v="6000"/>
    <n v="3600.0000000000005"/>
    <n v="1440.0000000000002"/>
    <n v="0.4"/>
  </r>
  <r>
    <x v="2"/>
    <n v="1128299"/>
    <x v="198"/>
    <x v="2"/>
    <x v="25"/>
    <s v="Phoenix"/>
    <x v="2"/>
    <n v="0.60000000000000009"/>
    <n v="5500"/>
    <n v="3300.0000000000005"/>
    <n v="1155"/>
    <n v="0.35"/>
  </r>
  <r>
    <x v="2"/>
    <n v="1128299"/>
    <x v="198"/>
    <x v="2"/>
    <x v="25"/>
    <s v="Phoenix"/>
    <x v="3"/>
    <n v="0.55000000000000004"/>
    <n v="4500"/>
    <n v="2475"/>
    <n v="866.25"/>
    <n v="0.35"/>
  </r>
  <r>
    <x v="2"/>
    <n v="1128299"/>
    <x v="198"/>
    <x v="2"/>
    <x v="25"/>
    <s v="Phoenix"/>
    <x v="4"/>
    <n v="0.60000000000000009"/>
    <n v="5000"/>
    <n v="3000.0000000000005"/>
    <n v="900.00000000000011"/>
    <n v="0.3"/>
  </r>
  <r>
    <x v="2"/>
    <n v="1128299"/>
    <x v="198"/>
    <x v="2"/>
    <x v="25"/>
    <s v="Phoenix"/>
    <x v="5"/>
    <n v="0.75000000000000011"/>
    <n v="5000"/>
    <n v="3750.0000000000005"/>
    <n v="937.50000000000011"/>
    <n v="0.25"/>
  </r>
  <r>
    <x v="2"/>
    <n v="1128299"/>
    <x v="199"/>
    <x v="2"/>
    <x v="25"/>
    <s v="Phoenix"/>
    <x v="0"/>
    <n v="0.60000000000000009"/>
    <n v="7000"/>
    <n v="4200.0000000000009"/>
    <n v="1470.0000000000002"/>
    <n v="0.35"/>
  </r>
  <r>
    <x v="2"/>
    <n v="1128299"/>
    <x v="199"/>
    <x v="2"/>
    <x v="25"/>
    <s v="Phoenix"/>
    <x v="1"/>
    <n v="0.65000000000000013"/>
    <n v="6500"/>
    <n v="4225.0000000000009"/>
    <n v="1690.0000000000005"/>
    <n v="0.4"/>
  </r>
  <r>
    <x v="2"/>
    <n v="1128299"/>
    <x v="199"/>
    <x v="2"/>
    <x v="25"/>
    <s v="Phoenix"/>
    <x v="2"/>
    <n v="0.60000000000000009"/>
    <n v="5250"/>
    <n v="3150.0000000000005"/>
    <n v="1102.5"/>
    <n v="0.35"/>
  </r>
  <r>
    <x v="2"/>
    <n v="1128299"/>
    <x v="199"/>
    <x v="2"/>
    <x v="25"/>
    <s v="Phoenix"/>
    <x v="3"/>
    <n v="0.60000000000000009"/>
    <n v="4750"/>
    <n v="2850.0000000000005"/>
    <n v="997.50000000000011"/>
    <n v="0.35"/>
  </r>
  <r>
    <x v="2"/>
    <n v="1128299"/>
    <x v="199"/>
    <x v="2"/>
    <x v="25"/>
    <s v="Phoenix"/>
    <x v="4"/>
    <n v="0.70000000000000007"/>
    <n v="4750"/>
    <n v="3325.0000000000005"/>
    <n v="997.50000000000011"/>
    <n v="0.3"/>
  </r>
  <r>
    <x v="2"/>
    <n v="1128299"/>
    <x v="199"/>
    <x v="2"/>
    <x v="25"/>
    <s v="Phoenix"/>
    <x v="5"/>
    <n v="0.75000000000000011"/>
    <n v="4500"/>
    <n v="3375.0000000000005"/>
    <n v="843.75000000000011"/>
    <n v="0.25"/>
  </r>
  <r>
    <x v="2"/>
    <n v="1128299"/>
    <x v="200"/>
    <x v="2"/>
    <x v="25"/>
    <s v="Phoenix"/>
    <x v="0"/>
    <n v="0.50000000000000011"/>
    <n v="6250"/>
    <n v="3125.0000000000009"/>
    <n v="1093.7500000000002"/>
    <n v="0.35"/>
  </r>
  <r>
    <x v="2"/>
    <n v="1128299"/>
    <x v="200"/>
    <x v="2"/>
    <x v="25"/>
    <s v="Phoenix"/>
    <x v="1"/>
    <n v="0.55000000000000016"/>
    <n v="6250"/>
    <n v="3437.5000000000009"/>
    <n v="1375.0000000000005"/>
    <n v="0.4"/>
  </r>
  <r>
    <x v="2"/>
    <n v="1128299"/>
    <x v="200"/>
    <x v="2"/>
    <x v="25"/>
    <s v="Phoenix"/>
    <x v="2"/>
    <n v="0.50000000000000011"/>
    <n v="4750"/>
    <n v="2375.0000000000005"/>
    <n v="831.25000000000011"/>
    <n v="0.35"/>
  </r>
  <r>
    <x v="2"/>
    <n v="1128299"/>
    <x v="200"/>
    <x v="2"/>
    <x v="25"/>
    <s v="Phoenix"/>
    <x v="3"/>
    <n v="0.50000000000000011"/>
    <n v="4250"/>
    <n v="2125.0000000000005"/>
    <n v="743.75000000000011"/>
    <n v="0.35"/>
  </r>
  <r>
    <x v="2"/>
    <n v="1128299"/>
    <x v="200"/>
    <x v="2"/>
    <x v="25"/>
    <s v="Phoenix"/>
    <x v="4"/>
    <n v="0.60000000000000009"/>
    <n v="4250"/>
    <n v="2550.0000000000005"/>
    <n v="765.00000000000011"/>
    <n v="0.3"/>
  </r>
  <r>
    <x v="2"/>
    <n v="1128299"/>
    <x v="200"/>
    <x v="2"/>
    <x v="25"/>
    <s v="Phoenix"/>
    <x v="5"/>
    <n v="0.65000000000000013"/>
    <n v="4750"/>
    <n v="3087.5000000000005"/>
    <n v="771.87500000000011"/>
    <n v="0.25"/>
  </r>
  <r>
    <x v="2"/>
    <n v="1128299"/>
    <x v="201"/>
    <x v="2"/>
    <x v="25"/>
    <s v="Phoenix"/>
    <x v="0"/>
    <n v="0.50000000000000011"/>
    <n v="5500"/>
    <n v="2750.0000000000005"/>
    <n v="962.50000000000011"/>
    <n v="0.35"/>
  </r>
  <r>
    <x v="2"/>
    <n v="1128299"/>
    <x v="201"/>
    <x v="2"/>
    <x v="25"/>
    <s v="Phoenix"/>
    <x v="1"/>
    <n v="0.55000000000000016"/>
    <n v="5500"/>
    <n v="3025.0000000000009"/>
    <n v="1210.0000000000005"/>
    <n v="0.4"/>
  </r>
  <r>
    <x v="2"/>
    <n v="1128299"/>
    <x v="201"/>
    <x v="2"/>
    <x v="25"/>
    <s v="Phoenix"/>
    <x v="2"/>
    <n v="0.50000000000000011"/>
    <n v="3750"/>
    <n v="1875.0000000000005"/>
    <n v="656.25000000000011"/>
    <n v="0.35"/>
  </r>
  <r>
    <x v="2"/>
    <n v="1128299"/>
    <x v="201"/>
    <x v="2"/>
    <x v="25"/>
    <s v="Phoenix"/>
    <x v="3"/>
    <n v="0.50000000000000011"/>
    <n v="3500"/>
    <n v="1750.0000000000005"/>
    <n v="612.50000000000011"/>
    <n v="0.35"/>
  </r>
  <r>
    <x v="2"/>
    <n v="1128299"/>
    <x v="201"/>
    <x v="2"/>
    <x v="25"/>
    <s v="Phoenix"/>
    <x v="4"/>
    <n v="0.60000000000000009"/>
    <n v="3250"/>
    <n v="1950.0000000000002"/>
    <n v="585"/>
    <n v="0.3"/>
  </r>
  <r>
    <x v="2"/>
    <n v="1128299"/>
    <x v="201"/>
    <x v="2"/>
    <x v="25"/>
    <s v="Phoenix"/>
    <x v="5"/>
    <n v="0.75000000000000011"/>
    <n v="3750"/>
    <n v="2812.5000000000005"/>
    <n v="703.12500000000011"/>
    <n v="0.25"/>
  </r>
  <r>
    <x v="2"/>
    <n v="1128299"/>
    <x v="202"/>
    <x v="2"/>
    <x v="25"/>
    <s v="Phoenix"/>
    <x v="0"/>
    <n v="0.60000000000000009"/>
    <n v="5500"/>
    <n v="3300.0000000000005"/>
    <n v="1155"/>
    <n v="0.35"/>
  </r>
  <r>
    <x v="2"/>
    <n v="1128299"/>
    <x v="202"/>
    <x v="2"/>
    <x v="25"/>
    <s v="Phoenix"/>
    <x v="1"/>
    <n v="0.65000000000000013"/>
    <n v="6000"/>
    <n v="3900.0000000000009"/>
    <n v="1560.0000000000005"/>
    <n v="0.4"/>
  </r>
  <r>
    <x v="2"/>
    <n v="1128299"/>
    <x v="202"/>
    <x v="2"/>
    <x v="25"/>
    <s v="Phoenix"/>
    <x v="2"/>
    <n v="0.60000000000000009"/>
    <n v="4500"/>
    <n v="2700.0000000000005"/>
    <n v="945.00000000000011"/>
    <n v="0.35"/>
  </r>
  <r>
    <x v="2"/>
    <n v="1128299"/>
    <x v="202"/>
    <x v="2"/>
    <x v="25"/>
    <s v="Phoenix"/>
    <x v="3"/>
    <n v="0.60000000000000009"/>
    <n v="4250"/>
    <n v="2550.0000000000005"/>
    <n v="892.50000000000011"/>
    <n v="0.35"/>
  </r>
  <r>
    <x v="2"/>
    <n v="1128299"/>
    <x v="202"/>
    <x v="2"/>
    <x v="25"/>
    <s v="Phoenix"/>
    <x v="4"/>
    <n v="0.70000000000000007"/>
    <n v="3750"/>
    <n v="2625.0000000000005"/>
    <n v="787.50000000000011"/>
    <n v="0.3"/>
  </r>
  <r>
    <x v="2"/>
    <n v="1128299"/>
    <x v="202"/>
    <x v="2"/>
    <x v="25"/>
    <s v="Phoenix"/>
    <x v="5"/>
    <n v="0.75000000000000011"/>
    <n v="5000"/>
    <n v="3750.0000000000005"/>
    <n v="937.50000000000011"/>
    <n v="0.25"/>
  </r>
  <r>
    <x v="2"/>
    <n v="1128299"/>
    <x v="203"/>
    <x v="2"/>
    <x v="25"/>
    <s v="Phoenix"/>
    <x v="0"/>
    <n v="0.60000000000000009"/>
    <n v="7000"/>
    <n v="4200.0000000000009"/>
    <n v="1470.0000000000002"/>
    <n v="0.35"/>
  </r>
  <r>
    <x v="2"/>
    <n v="1128299"/>
    <x v="203"/>
    <x v="2"/>
    <x v="25"/>
    <s v="Phoenix"/>
    <x v="1"/>
    <n v="0.65000000000000013"/>
    <n v="7000"/>
    <n v="4550.0000000000009"/>
    <n v="1820.0000000000005"/>
    <n v="0.4"/>
  </r>
  <r>
    <x v="2"/>
    <n v="1128299"/>
    <x v="203"/>
    <x v="2"/>
    <x v="25"/>
    <s v="Phoenix"/>
    <x v="2"/>
    <n v="0.60000000000000009"/>
    <n v="5000"/>
    <n v="3000.0000000000005"/>
    <n v="1050"/>
    <n v="0.35"/>
  </r>
  <r>
    <x v="2"/>
    <n v="1128299"/>
    <x v="203"/>
    <x v="2"/>
    <x v="25"/>
    <s v="Phoenix"/>
    <x v="3"/>
    <n v="0.60000000000000009"/>
    <n v="5000"/>
    <n v="3000.0000000000005"/>
    <n v="1050"/>
    <n v="0.35"/>
  </r>
  <r>
    <x v="2"/>
    <n v="1128299"/>
    <x v="203"/>
    <x v="2"/>
    <x v="25"/>
    <s v="Phoenix"/>
    <x v="4"/>
    <n v="0.70000000000000007"/>
    <n v="4250"/>
    <n v="2975.0000000000005"/>
    <n v="892.50000000000011"/>
    <n v="0.3"/>
  </r>
  <r>
    <x v="2"/>
    <n v="1128299"/>
    <x v="203"/>
    <x v="2"/>
    <x v="25"/>
    <s v="Phoenix"/>
    <x v="5"/>
    <n v="0.75000000000000011"/>
    <n v="5250"/>
    <n v="3937.5000000000005"/>
    <n v="984.37500000000011"/>
    <n v="0.25"/>
  </r>
  <r>
    <x v="2"/>
    <n v="1128299"/>
    <x v="90"/>
    <x v="2"/>
    <x v="26"/>
    <s v="Albuquerque"/>
    <x v="0"/>
    <n v="0.29999999999999993"/>
    <n v="4500"/>
    <n v="1349.9999999999998"/>
    <n v="539.99999999999989"/>
    <n v="0.4"/>
  </r>
  <r>
    <x v="2"/>
    <n v="1128299"/>
    <x v="90"/>
    <x v="2"/>
    <x v="26"/>
    <s v="Albuquerque"/>
    <x v="1"/>
    <n v="0.4"/>
    <n v="4500"/>
    <n v="1800"/>
    <n v="720"/>
    <n v="0.4"/>
  </r>
  <r>
    <x v="2"/>
    <n v="1128299"/>
    <x v="90"/>
    <x v="2"/>
    <x v="26"/>
    <s v="Albuquerque"/>
    <x v="2"/>
    <n v="0.4"/>
    <n v="4500"/>
    <n v="1800"/>
    <n v="630"/>
    <n v="0.35"/>
  </r>
  <r>
    <x v="2"/>
    <n v="1128299"/>
    <x v="90"/>
    <x v="2"/>
    <x v="26"/>
    <s v="Albuquerque"/>
    <x v="3"/>
    <n v="0.4"/>
    <n v="3000"/>
    <n v="1200"/>
    <n v="480"/>
    <n v="0.4"/>
  </r>
  <r>
    <x v="2"/>
    <n v="1128299"/>
    <x v="90"/>
    <x v="2"/>
    <x v="26"/>
    <s v="Albuquerque"/>
    <x v="4"/>
    <n v="0.45000000000000012"/>
    <n v="2500"/>
    <n v="1125.0000000000002"/>
    <n v="393.75000000000006"/>
    <n v="0.35"/>
  </r>
  <r>
    <x v="2"/>
    <n v="1128299"/>
    <x v="90"/>
    <x v="2"/>
    <x v="26"/>
    <s v="Albuquerque"/>
    <x v="5"/>
    <n v="0.4"/>
    <n v="4500"/>
    <n v="1800"/>
    <n v="450"/>
    <n v="0.25"/>
  </r>
  <r>
    <x v="2"/>
    <n v="1128299"/>
    <x v="91"/>
    <x v="2"/>
    <x v="26"/>
    <s v="Albuquerque"/>
    <x v="0"/>
    <n v="0.29999999999999993"/>
    <n v="5000"/>
    <n v="1499.9999999999998"/>
    <n v="599.99999999999989"/>
    <n v="0.4"/>
  </r>
  <r>
    <x v="2"/>
    <n v="1128299"/>
    <x v="91"/>
    <x v="2"/>
    <x v="26"/>
    <s v="Albuquerque"/>
    <x v="1"/>
    <n v="0.4"/>
    <n v="4000"/>
    <n v="1600"/>
    <n v="640"/>
    <n v="0.4"/>
  </r>
  <r>
    <x v="2"/>
    <n v="1128299"/>
    <x v="91"/>
    <x v="2"/>
    <x v="26"/>
    <s v="Albuquerque"/>
    <x v="2"/>
    <n v="0.4"/>
    <n v="4000"/>
    <n v="1600"/>
    <n v="560"/>
    <n v="0.35"/>
  </r>
  <r>
    <x v="2"/>
    <n v="1128299"/>
    <x v="91"/>
    <x v="2"/>
    <x v="26"/>
    <s v="Albuquerque"/>
    <x v="3"/>
    <n v="0.4"/>
    <n v="2500"/>
    <n v="1000"/>
    <n v="400"/>
    <n v="0.4"/>
  </r>
  <r>
    <x v="2"/>
    <n v="1128299"/>
    <x v="91"/>
    <x v="2"/>
    <x v="26"/>
    <s v="Albuquerque"/>
    <x v="4"/>
    <n v="0.45000000000000012"/>
    <n v="1750"/>
    <n v="787.50000000000023"/>
    <n v="275.62500000000006"/>
    <n v="0.35"/>
  </r>
  <r>
    <x v="2"/>
    <n v="1128299"/>
    <x v="91"/>
    <x v="2"/>
    <x v="26"/>
    <s v="Albuquerque"/>
    <x v="5"/>
    <n v="0.4"/>
    <n v="3750"/>
    <n v="1500"/>
    <n v="375"/>
    <n v="0.25"/>
  </r>
  <r>
    <x v="2"/>
    <n v="1128299"/>
    <x v="92"/>
    <x v="2"/>
    <x v="26"/>
    <s v="Albuquerque"/>
    <x v="0"/>
    <n v="0.4"/>
    <n v="5250"/>
    <n v="2100"/>
    <n v="840"/>
    <n v="0.4"/>
  </r>
  <r>
    <x v="2"/>
    <n v="1128299"/>
    <x v="92"/>
    <x v="2"/>
    <x v="26"/>
    <s v="Albuquerque"/>
    <x v="1"/>
    <n v="0.5"/>
    <n v="3750"/>
    <n v="1875"/>
    <n v="750"/>
    <n v="0.4"/>
  </r>
  <r>
    <x v="2"/>
    <n v="1128299"/>
    <x v="92"/>
    <x v="2"/>
    <x v="26"/>
    <s v="Albuquerque"/>
    <x v="2"/>
    <n v="0.5"/>
    <n v="3750"/>
    <n v="1875"/>
    <n v="656.25"/>
    <n v="0.35"/>
  </r>
  <r>
    <x v="2"/>
    <n v="1128299"/>
    <x v="92"/>
    <x v="2"/>
    <x v="26"/>
    <s v="Albuquerque"/>
    <x v="3"/>
    <n v="0.5"/>
    <n v="2500"/>
    <n v="1250"/>
    <n v="500"/>
    <n v="0.4"/>
  </r>
  <r>
    <x v="2"/>
    <n v="1128299"/>
    <x v="92"/>
    <x v="2"/>
    <x v="26"/>
    <s v="Albuquerque"/>
    <x v="4"/>
    <n v="0.55000000000000004"/>
    <n v="1500"/>
    <n v="825.00000000000011"/>
    <n v="288.75"/>
    <n v="0.35"/>
  </r>
  <r>
    <x v="2"/>
    <n v="1128299"/>
    <x v="92"/>
    <x v="2"/>
    <x v="26"/>
    <s v="Albuquerque"/>
    <x v="5"/>
    <n v="0.5"/>
    <n v="3500"/>
    <n v="1750"/>
    <n v="437.5"/>
    <n v="0.25"/>
  </r>
  <r>
    <x v="2"/>
    <n v="1128299"/>
    <x v="93"/>
    <x v="2"/>
    <x v="26"/>
    <s v="Albuquerque"/>
    <x v="0"/>
    <n v="0.5"/>
    <n v="5250"/>
    <n v="2625"/>
    <n v="1050"/>
    <n v="0.4"/>
  </r>
  <r>
    <x v="2"/>
    <n v="1128299"/>
    <x v="93"/>
    <x v="2"/>
    <x v="26"/>
    <s v="Albuquerque"/>
    <x v="1"/>
    <n v="0.55000000000000004"/>
    <n v="3250"/>
    <n v="1787.5000000000002"/>
    <n v="715.00000000000011"/>
    <n v="0.4"/>
  </r>
  <r>
    <x v="2"/>
    <n v="1128299"/>
    <x v="93"/>
    <x v="2"/>
    <x v="26"/>
    <s v="Albuquerque"/>
    <x v="2"/>
    <n v="0.55000000000000004"/>
    <n v="3750"/>
    <n v="2062.5"/>
    <n v="721.875"/>
    <n v="0.35"/>
  </r>
  <r>
    <x v="2"/>
    <n v="1128299"/>
    <x v="93"/>
    <x v="2"/>
    <x v="26"/>
    <s v="Albuquerque"/>
    <x v="3"/>
    <n v="0.5"/>
    <n v="2750"/>
    <n v="1375"/>
    <n v="550"/>
    <n v="0.4"/>
  </r>
  <r>
    <x v="2"/>
    <n v="1128299"/>
    <x v="93"/>
    <x v="2"/>
    <x v="26"/>
    <s v="Albuquerque"/>
    <x v="4"/>
    <n v="0.55000000000000004"/>
    <n v="1750"/>
    <n v="962.50000000000011"/>
    <n v="336.875"/>
    <n v="0.35"/>
  </r>
  <r>
    <x v="2"/>
    <n v="1128299"/>
    <x v="93"/>
    <x v="2"/>
    <x v="26"/>
    <s v="Albuquerque"/>
    <x v="5"/>
    <n v="0.70000000000000007"/>
    <n v="3500"/>
    <n v="2450.0000000000005"/>
    <n v="612.50000000000011"/>
    <n v="0.25"/>
  </r>
  <r>
    <x v="2"/>
    <n v="1128299"/>
    <x v="94"/>
    <x v="2"/>
    <x v="26"/>
    <s v="Albuquerque"/>
    <x v="0"/>
    <n v="0.5"/>
    <n v="5500"/>
    <n v="2750"/>
    <n v="1100"/>
    <n v="0.4"/>
  </r>
  <r>
    <x v="2"/>
    <n v="1128299"/>
    <x v="94"/>
    <x v="2"/>
    <x v="26"/>
    <s v="Albuquerque"/>
    <x v="1"/>
    <n v="0.55000000000000004"/>
    <n v="4000"/>
    <n v="2200"/>
    <n v="880"/>
    <n v="0.4"/>
  </r>
  <r>
    <x v="2"/>
    <n v="1128299"/>
    <x v="94"/>
    <x v="2"/>
    <x v="26"/>
    <s v="Albuquerque"/>
    <x v="2"/>
    <n v="0.55000000000000004"/>
    <n v="4250"/>
    <n v="2337.5"/>
    <n v="818.125"/>
    <n v="0.35"/>
  </r>
  <r>
    <x v="2"/>
    <n v="1128299"/>
    <x v="94"/>
    <x v="2"/>
    <x v="26"/>
    <s v="Albuquerque"/>
    <x v="3"/>
    <n v="0.5"/>
    <n v="3250"/>
    <n v="1625"/>
    <n v="650"/>
    <n v="0.4"/>
  </r>
  <r>
    <x v="2"/>
    <n v="1128299"/>
    <x v="94"/>
    <x v="2"/>
    <x v="26"/>
    <s v="Albuquerque"/>
    <x v="4"/>
    <n v="0.55000000000000004"/>
    <n v="2250"/>
    <n v="1237.5"/>
    <n v="433.125"/>
    <n v="0.35"/>
  </r>
  <r>
    <x v="2"/>
    <n v="1128299"/>
    <x v="94"/>
    <x v="2"/>
    <x v="26"/>
    <s v="Albuquerque"/>
    <x v="5"/>
    <n v="0.70000000000000007"/>
    <n v="4000"/>
    <n v="2800.0000000000005"/>
    <n v="700.00000000000011"/>
    <n v="0.25"/>
  </r>
  <r>
    <x v="2"/>
    <n v="1128299"/>
    <x v="95"/>
    <x v="2"/>
    <x v="26"/>
    <s v="Albuquerque"/>
    <x v="0"/>
    <n v="0.5"/>
    <n v="6750"/>
    <n v="3375"/>
    <n v="1350"/>
    <n v="0.4"/>
  </r>
  <r>
    <x v="2"/>
    <n v="1128299"/>
    <x v="95"/>
    <x v="2"/>
    <x v="26"/>
    <s v="Albuquerque"/>
    <x v="1"/>
    <n v="0.55000000000000004"/>
    <n v="5250"/>
    <n v="2887.5000000000005"/>
    <n v="1155.0000000000002"/>
    <n v="0.4"/>
  </r>
  <r>
    <x v="2"/>
    <n v="1128299"/>
    <x v="95"/>
    <x v="2"/>
    <x v="26"/>
    <s v="Albuquerque"/>
    <x v="2"/>
    <n v="0.55000000000000004"/>
    <n v="5250"/>
    <n v="2887.5000000000005"/>
    <n v="1010.6250000000001"/>
    <n v="0.35"/>
  </r>
  <r>
    <x v="2"/>
    <n v="1128299"/>
    <x v="95"/>
    <x v="2"/>
    <x v="26"/>
    <s v="Albuquerque"/>
    <x v="3"/>
    <n v="0.5"/>
    <n v="4000"/>
    <n v="2000"/>
    <n v="800"/>
    <n v="0.4"/>
  </r>
  <r>
    <x v="2"/>
    <n v="1128299"/>
    <x v="95"/>
    <x v="2"/>
    <x v="26"/>
    <s v="Albuquerque"/>
    <x v="4"/>
    <n v="0.55000000000000004"/>
    <n v="2750"/>
    <n v="1512.5000000000002"/>
    <n v="529.375"/>
    <n v="0.35"/>
  </r>
  <r>
    <x v="2"/>
    <n v="1128299"/>
    <x v="95"/>
    <x v="2"/>
    <x v="26"/>
    <s v="Albuquerque"/>
    <x v="5"/>
    <n v="0.70000000000000007"/>
    <n v="5750"/>
    <n v="4025.0000000000005"/>
    <n v="1006.2500000000001"/>
    <n v="0.25"/>
  </r>
  <r>
    <x v="2"/>
    <n v="1128299"/>
    <x v="96"/>
    <x v="2"/>
    <x v="26"/>
    <s v="Albuquerque"/>
    <x v="0"/>
    <n v="0.5"/>
    <n v="7250"/>
    <n v="3625"/>
    <n v="1450"/>
    <n v="0.4"/>
  </r>
  <r>
    <x v="2"/>
    <n v="1128299"/>
    <x v="96"/>
    <x v="2"/>
    <x v="26"/>
    <s v="Albuquerque"/>
    <x v="1"/>
    <n v="0.55000000000000004"/>
    <n v="5750"/>
    <n v="3162.5000000000005"/>
    <n v="1265.0000000000002"/>
    <n v="0.4"/>
  </r>
  <r>
    <x v="2"/>
    <n v="1128299"/>
    <x v="96"/>
    <x v="2"/>
    <x v="26"/>
    <s v="Albuquerque"/>
    <x v="2"/>
    <n v="0.55000000000000004"/>
    <n v="5250"/>
    <n v="2887.5000000000005"/>
    <n v="1010.6250000000001"/>
    <n v="0.35"/>
  </r>
  <r>
    <x v="2"/>
    <n v="1128299"/>
    <x v="96"/>
    <x v="2"/>
    <x v="26"/>
    <s v="Albuquerque"/>
    <x v="3"/>
    <n v="0.5"/>
    <n v="4250"/>
    <n v="2125"/>
    <n v="850"/>
    <n v="0.4"/>
  </r>
  <r>
    <x v="2"/>
    <n v="1128299"/>
    <x v="96"/>
    <x v="2"/>
    <x v="26"/>
    <s v="Albuquerque"/>
    <x v="4"/>
    <n v="0.55000000000000004"/>
    <n v="4750"/>
    <n v="2612.5"/>
    <n v="914.37499999999989"/>
    <n v="0.35"/>
  </r>
  <r>
    <x v="2"/>
    <n v="1128299"/>
    <x v="96"/>
    <x v="2"/>
    <x v="26"/>
    <s v="Albuquerque"/>
    <x v="5"/>
    <n v="0.70000000000000007"/>
    <n v="4750"/>
    <n v="3325.0000000000005"/>
    <n v="831.25000000000011"/>
    <n v="0.25"/>
  </r>
  <r>
    <x v="2"/>
    <n v="1128299"/>
    <x v="97"/>
    <x v="2"/>
    <x v="26"/>
    <s v="Albuquerque"/>
    <x v="0"/>
    <n v="0.55000000000000004"/>
    <n v="6750"/>
    <n v="3712.5000000000005"/>
    <n v="1485.0000000000002"/>
    <n v="0.4"/>
  </r>
  <r>
    <x v="2"/>
    <n v="1128299"/>
    <x v="97"/>
    <x v="2"/>
    <x v="26"/>
    <s v="Albuquerque"/>
    <x v="1"/>
    <n v="0.60000000000000009"/>
    <n v="6250"/>
    <n v="3750.0000000000005"/>
    <n v="1500.0000000000002"/>
    <n v="0.4"/>
  </r>
  <r>
    <x v="2"/>
    <n v="1128299"/>
    <x v="97"/>
    <x v="2"/>
    <x v="26"/>
    <s v="Albuquerque"/>
    <x v="2"/>
    <n v="0.55000000000000004"/>
    <n v="5000"/>
    <n v="2750"/>
    <n v="962.49999999999989"/>
    <n v="0.35"/>
  </r>
  <r>
    <x v="2"/>
    <n v="1128299"/>
    <x v="97"/>
    <x v="2"/>
    <x v="26"/>
    <s v="Albuquerque"/>
    <x v="3"/>
    <n v="0.55000000000000004"/>
    <n v="4500"/>
    <n v="2475"/>
    <n v="990"/>
    <n v="0.4"/>
  </r>
  <r>
    <x v="2"/>
    <n v="1128299"/>
    <x v="97"/>
    <x v="2"/>
    <x v="26"/>
    <s v="Albuquerque"/>
    <x v="4"/>
    <n v="0.65"/>
    <n v="4500"/>
    <n v="2925"/>
    <n v="1023.7499999999999"/>
    <n v="0.35"/>
  </r>
  <r>
    <x v="2"/>
    <n v="1128299"/>
    <x v="97"/>
    <x v="2"/>
    <x v="26"/>
    <s v="Albuquerque"/>
    <x v="5"/>
    <n v="0.70000000000000007"/>
    <n v="4250"/>
    <n v="2975.0000000000005"/>
    <n v="743.75000000000011"/>
    <n v="0.25"/>
  </r>
  <r>
    <x v="2"/>
    <n v="1128299"/>
    <x v="98"/>
    <x v="2"/>
    <x v="26"/>
    <s v="Albuquerque"/>
    <x v="0"/>
    <n v="0.45000000000000012"/>
    <n v="6000"/>
    <n v="2700.0000000000009"/>
    <n v="1080.0000000000005"/>
    <n v="0.4"/>
  </r>
  <r>
    <x v="2"/>
    <n v="1128299"/>
    <x v="98"/>
    <x v="2"/>
    <x v="26"/>
    <s v="Albuquerque"/>
    <x v="1"/>
    <n v="0.50000000000000011"/>
    <n v="6000"/>
    <n v="3000.0000000000005"/>
    <n v="1200.0000000000002"/>
    <n v="0.4"/>
  </r>
  <r>
    <x v="2"/>
    <n v="1128299"/>
    <x v="98"/>
    <x v="2"/>
    <x v="26"/>
    <s v="Albuquerque"/>
    <x v="2"/>
    <n v="0.45000000000000012"/>
    <n v="4500"/>
    <n v="2025.0000000000005"/>
    <n v="708.75000000000011"/>
    <n v="0.35"/>
  </r>
  <r>
    <x v="2"/>
    <n v="1128299"/>
    <x v="98"/>
    <x v="2"/>
    <x v="26"/>
    <s v="Albuquerque"/>
    <x v="3"/>
    <n v="0.45000000000000012"/>
    <n v="4000"/>
    <n v="1800.0000000000005"/>
    <n v="720.00000000000023"/>
    <n v="0.4"/>
  </r>
  <r>
    <x v="2"/>
    <n v="1128299"/>
    <x v="98"/>
    <x v="2"/>
    <x v="26"/>
    <s v="Albuquerque"/>
    <x v="4"/>
    <n v="0.55000000000000004"/>
    <n v="4000"/>
    <n v="2200"/>
    <n v="770"/>
    <n v="0.35"/>
  </r>
  <r>
    <x v="2"/>
    <n v="1128299"/>
    <x v="98"/>
    <x v="2"/>
    <x v="26"/>
    <s v="Albuquerque"/>
    <x v="5"/>
    <n v="0.60000000000000009"/>
    <n v="4500"/>
    <n v="2700.0000000000005"/>
    <n v="675.00000000000011"/>
    <n v="0.25"/>
  </r>
  <r>
    <x v="2"/>
    <n v="1128299"/>
    <x v="99"/>
    <x v="2"/>
    <x v="26"/>
    <s v="Albuquerque"/>
    <x v="0"/>
    <n v="0.45000000000000012"/>
    <n v="5250"/>
    <n v="2362.5000000000005"/>
    <n v="945.00000000000023"/>
    <n v="0.4"/>
  </r>
  <r>
    <x v="2"/>
    <n v="1128299"/>
    <x v="99"/>
    <x v="2"/>
    <x v="26"/>
    <s v="Albuquerque"/>
    <x v="1"/>
    <n v="0.50000000000000011"/>
    <n v="5250"/>
    <n v="2625.0000000000005"/>
    <n v="1050.0000000000002"/>
    <n v="0.4"/>
  </r>
  <r>
    <x v="2"/>
    <n v="1128299"/>
    <x v="99"/>
    <x v="2"/>
    <x v="26"/>
    <s v="Albuquerque"/>
    <x v="2"/>
    <n v="0.45000000000000012"/>
    <n v="3500"/>
    <n v="1575.0000000000005"/>
    <n v="551.25000000000011"/>
    <n v="0.35"/>
  </r>
  <r>
    <x v="2"/>
    <n v="1128299"/>
    <x v="99"/>
    <x v="2"/>
    <x v="26"/>
    <s v="Albuquerque"/>
    <x v="3"/>
    <n v="0.45000000000000012"/>
    <n v="3250"/>
    <n v="1462.5000000000005"/>
    <n v="585.00000000000023"/>
    <n v="0.4"/>
  </r>
  <r>
    <x v="2"/>
    <n v="1128299"/>
    <x v="99"/>
    <x v="2"/>
    <x v="26"/>
    <s v="Albuquerque"/>
    <x v="4"/>
    <n v="0.55000000000000004"/>
    <n v="3000"/>
    <n v="1650.0000000000002"/>
    <n v="577.5"/>
    <n v="0.35"/>
  </r>
  <r>
    <x v="2"/>
    <n v="1128299"/>
    <x v="99"/>
    <x v="2"/>
    <x v="26"/>
    <s v="Albuquerque"/>
    <x v="5"/>
    <n v="0.70000000000000007"/>
    <n v="3500"/>
    <n v="2450.0000000000005"/>
    <n v="612.50000000000011"/>
    <n v="0.25"/>
  </r>
  <r>
    <x v="2"/>
    <n v="1128299"/>
    <x v="100"/>
    <x v="2"/>
    <x v="26"/>
    <s v="Albuquerque"/>
    <x v="0"/>
    <n v="0.55000000000000004"/>
    <n v="5250"/>
    <n v="2887.5000000000005"/>
    <n v="1155.0000000000002"/>
    <n v="0.4"/>
  </r>
  <r>
    <x v="2"/>
    <n v="1128299"/>
    <x v="100"/>
    <x v="2"/>
    <x v="26"/>
    <s v="Albuquerque"/>
    <x v="1"/>
    <n v="0.60000000000000009"/>
    <n v="5750"/>
    <n v="3450.0000000000005"/>
    <n v="1380.0000000000002"/>
    <n v="0.4"/>
  </r>
  <r>
    <x v="2"/>
    <n v="1128299"/>
    <x v="100"/>
    <x v="2"/>
    <x v="26"/>
    <s v="Albuquerque"/>
    <x v="2"/>
    <n v="0.55000000000000004"/>
    <n v="4250"/>
    <n v="2337.5"/>
    <n v="818.125"/>
    <n v="0.35"/>
  </r>
  <r>
    <x v="2"/>
    <n v="1128299"/>
    <x v="100"/>
    <x v="2"/>
    <x v="26"/>
    <s v="Albuquerque"/>
    <x v="3"/>
    <n v="0.55000000000000004"/>
    <n v="4000"/>
    <n v="2200"/>
    <n v="880"/>
    <n v="0.4"/>
  </r>
  <r>
    <x v="2"/>
    <n v="1128299"/>
    <x v="100"/>
    <x v="2"/>
    <x v="26"/>
    <s v="Albuquerque"/>
    <x v="4"/>
    <n v="0.65"/>
    <n v="3500"/>
    <n v="2275"/>
    <n v="796.25"/>
    <n v="0.35"/>
  </r>
  <r>
    <x v="2"/>
    <n v="1128299"/>
    <x v="100"/>
    <x v="2"/>
    <x v="26"/>
    <s v="Albuquerque"/>
    <x v="5"/>
    <n v="0.70000000000000007"/>
    <n v="4750"/>
    <n v="3325.0000000000005"/>
    <n v="831.25000000000011"/>
    <n v="0.25"/>
  </r>
  <r>
    <x v="2"/>
    <n v="1128299"/>
    <x v="101"/>
    <x v="2"/>
    <x v="26"/>
    <s v="Albuquerque"/>
    <x v="0"/>
    <n v="0.55000000000000004"/>
    <n v="6750"/>
    <n v="3712.5000000000005"/>
    <n v="1485.0000000000002"/>
    <n v="0.4"/>
  </r>
  <r>
    <x v="2"/>
    <n v="1128299"/>
    <x v="101"/>
    <x v="2"/>
    <x v="26"/>
    <s v="Albuquerque"/>
    <x v="1"/>
    <n v="0.60000000000000009"/>
    <n v="6750"/>
    <n v="4050.0000000000005"/>
    <n v="1620.0000000000002"/>
    <n v="0.4"/>
  </r>
  <r>
    <x v="2"/>
    <n v="1128299"/>
    <x v="101"/>
    <x v="2"/>
    <x v="26"/>
    <s v="Albuquerque"/>
    <x v="2"/>
    <n v="0.55000000000000004"/>
    <n v="4750"/>
    <n v="2612.5"/>
    <n v="914.37499999999989"/>
    <n v="0.35"/>
  </r>
  <r>
    <x v="2"/>
    <n v="1128299"/>
    <x v="101"/>
    <x v="2"/>
    <x v="26"/>
    <s v="Albuquerque"/>
    <x v="3"/>
    <n v="0.55000000000000004"/>
    <n v="4750"/>
    <n v="2612.5"/>
    <n v="1045"/>
    <n v="0.4"/>
  </r>
  <r>
    <x v="2"/>
    <n v="1128299"/>
    <x v="101"/>
    <x v="2"/>
    <x v="26"/>
    <s v="Albuquerque"/>
    <x v="4"/>
    <n v="0.65"/>
    <n v="4000"/>
    <n v="2600"/>
    <n v="909.99999999999989"/>
    <n v="0.35"/>
  </r>
  <r>
    <x v="2"/>
    <n v="1128299"/>
    <x v="101"/>
    <x v="2"/>
    <x v="26"/>
    <s v="Albuquerque"/>
    <x v="5"/>
    <n v="0.70000000000000007"/>
    <n v="5000"/>
    <n v="3500.0000000000005"/>
    <n v="875.00000000000011"/>
    <n v="0.25"/>
  </r>
  <r>
    <x v="0"/>
    <n v="1185732"/>
    <x v="204"/>
    <x v="4"/>
    <x v="27"/>
    <s v="Atlanta"/>
    <x v="0"/>
    <n v="0.4"/>
    <n v="10250"/>
    <n v="4100"/>
    <n v="1845"/>
    <n v="0.45"/>
  </r>
  <r>
    <x v="0"/>
    <n v="1185732"/>
    <x v="204"/>
    <x v="4"/>
    <x v="27"/>
    <s v="Atlanta"/>
    <x v="1"/>
    <n v="0.4"/>
    <n v="8250"/>
    <n v="3300"/>
    <n v="1155"/>
    <n v="0.35"/>
  </r>
  <r>
    <x v="0"/>
    <n v="1185732"/>
    <x v="204"/>
    <x v="4"/>
    <x v="27"/>
    <s v="Atlanta"/>
    <x v="2"/>
    <n v="0.30000000000000004"/>
    <n v="8250"/>
    <n v="2475.0000000000005"/>
    <n v="618.75000000000011"/>
    <n v="0.25"/>
  </r>
  <r>
    <x v="0"/>
    <n v="1185732"/>
    <x v="204"/>
    <x v="4"/>
    <x v="27"/>
    <s v="Atlanta"/>
    <x v="3"/>
    <n v="0.35"/>
    <n v="6750"/>
    <n v="2362.5"/>
    <n v="708.75"/>
    <n v="0.3"/>
  </r>
  <r>
    <x v="0"/>
    <n v="1185732"/>
    <x v="204"/>
    <x v="4"/>
    <x v="27"/>
    <s v="Atlanta"/>
    <x v="4"/>
    <n v="0.5"/>
    <n v="7250"/>
    <n v="3625"/>
    <n v="1268.75"/>
    <n v="0.35"/>
  </r>
  <r>
    <x v="0"/>
    <n v="1185732"/>
    <x v="204"/>
    <x v="4"/>
    <x v="27"/>
    <s v="Atlanta"/>
    <x v="5"/>
    <n v="0.4"/>
    <n v="8250"/>
    <n v="3300"/>
    <n v="1650"/>
    <n v="0.5"/>
  </r>
  <r>
    <x v="0"/>
    <n v="1185732"/>
    <x v="205"/>
    <x v="4"/>
    <x v="27"/>
    <s v="Atlanta"/>
    <x v="0"/>
    <n v="0.4"/>
    <n v="10750"/>
    <n v="4300"/>
    <n v="1935"/>
    <n v="0.45"/>
  </r>
  <r>
    <x v="0"/>
    <n v="1185732"/>
    <x v="205"/>
    <x v="4"/>
    <x v="27"/>
    <s v="Atlanta"/>
    <x v="1"/>
    <n v="0.4"/>
    <n v="7250"/>
    <n v="2900"/>
    <n v="1014.9999999999999"/>
    <n v="0.35"/>
  </r>
  <r>
    <x v="0"/>
    <n v="1185732"/>
    <x v="205"/>
    <x v="4"/>
    <x v="27"/>
    <s v="Atlanta"/>
    <x v="2"/>
    <n v="0.30000000000000004"/>
    <n v="7750"/>
    <n v="2325.0000000000005"/>
    <n v="581.25000000000011"/>
    <n v="0.25"/>
  </r>
  <r>
    <x v="0"/>
    <n v="1185732"/>
    <x v="205"/>
    <x v="4"/>
    <x v="27"/>
    <s v="Atlanta"/>
    <x v="3"/>
    <n v="0.35"/>
    <n v="6250"/>
    <n v="2187.5"/>
    <n v="656.25"/>
    <n v="0.3"/>
  </r>
  <r>
    <x v="0"/>
    <n v="1185732"/>
    <x v="205"/>
    <x v="4"/>
    <x v="27"/>
    <s v="Atlanta"/>
    <x v="4"/>
    <n v="0.5"/>
    <n v="7000"/>
    <n v="3500"/>
    <n v="1225"/>
    <n v="0.35"/>
  </r>
  <r>
    <x v="0"/>
    <n v="1185732"/>
    <x v="205"/>
    <x v="4"/>
    <x v="27"/>
    <s v="Atlanta"/>
    <x v="5"/>
    <n v="0.35"/>
    <n v="8000"/>
    <n v="2800"/>
    <n v="1400"/>
    <n v="0.5"/>
  </r>
  <r>
    <x v="0"/>
    <n v="1185732"/>
    <x v="115"/>
    <x v="4"/>
    <x v="27"/>
    <s v="Atlanta"/>
    <x v="0"/>
    <n v="0.35"/>
    <n v="10200"/>
    <n v="3570"/>
    <n v="1606.5"/>
    <n v="0.45"/>
  </r>
  <r>
    <x v="0"/>
    <n v="1185732"/>
    <x v="115"/>
    <x v="4"/>
    <x v="27"/>
    <s v="Atlanta"/>
    <x v="1"/>
    <n v="0.35"/>
    <n v="7000"/>
    <n v="2450"/>
    <n v="857.5"/>
    <n v="0.35"/>
  </r>
  <r>
    <x v="0"/>
    <n v="1185732"/>
    <x v="115"/>
    <x v="4"/>
    <x v="27"/>
    <s v="Atlanta"/>
    <x v="2"/>
    <n v="0.25"/>
    <n v="7250"/>
    <n v="1812.5"/>
    <n v="453.125"/>
    <n v="0.25"/>
  </r>
  <r>
    <x v="0"/>
    <n v="1185732"/>
    <x v="115"/>
    <x v="4"/>
    <x v="27"/>
    <s v="Atlanta"/>
    <x v="3"/>
    <n v="0.29999999999999993"/>
    <n v="5750"/>
    <n v="1724.9999999999995"/>
    <n v="517.49999999999989"/>
    <n v="0.3"/>
  </r>
  <r>
    <x v="0"/>
    <n v="1185732"/>
    <x v="115"/>
    <x v="4"/>
    <x v="27"/>
    <s v="Atlanta"/>
    <x v="4"/>
    <n v="0.45000000000000007"/>
    <n v="6250"/>
    <n v="2812.5000000000005"/>
    <n v="984.37500000000011"/>
    <n v="0.35"/>
  </r>
  <r>
    <x v="0"/>
    <n v="1185732"/>
    <x v="115"/>
    <x v="4"/>
    <x v="27"/>
    <s v="Atlanta"/>
    <x v="5"/>
    <n v="0.35"/>
    <n v="7250"/>
    <n v="2537.5"/>
    <n v="1268.75"/>
    <n v="0.5"/>
  </r>
  <r>
    <x v="0"/>
    <n v="1185732"/>
    <x v="206"/>
    <x v="4"/>
    <x v="27"/>
    <s v="Atlanta"/>
    <x v="0"/>
    <n v="0.35"/>
    <n v="9750"/>
    <n v="3412.5"/>
    <n v="1535.625"/>
    <n v="0.45"/>
  </r>
  <r>
    <x v="0"/>
    <n v="1185732"/>
    <x v="206"/>
    <x v="4"/>
    <x v="27"/>
    <s v="Atlanta"/>
    <x v="1"/>
    <n v="0.35"/>
    <n v="6750"/>
    <n v="2362.5"/>
    <n v="826.875"/>
    <n v="0.35"/>
  </r>
  <r>
    <x v="0"/>
    <n v="1185732"/>
    <x v="206"/>
    <x v="4"/>
    <x v="27"/>
    <s v="Atlanta"/>
    <x v="2"/>
    <n v="0.25"/>
    <n v="6750"/>
    <n v="1687.5"/>
    <n v="421.875"/>
    <n v="0.25"/>
  </r>
  <r>
    <x v="0"/>
    <n v="1185732"/>
    <x v="206"/>
    <x v="4"/>
    <x v="27"/>
    <s v="Atlanta"/>
    <x v="3"/>
    <n v="0.29999999999999993"/>
    <n v="6000"/>
    <n v="1799.9999999999995"/>
    <n v="539.99999999999989"/>
    <n v="0.3"/>
  </r>
  <r>
    <x v="0"/>
    <n v="1185732"/>
    <x v="206"/>
    <x v="4"/>
    <x v="27"/>
    <s v="Atlanta"/>
    <x v="4"/>
    <n v="0.5"/>
    <n v="6250"/>
    <n v="3125"/>
    <n v="1093.75"/>
    <n v="0.35"/>
  </r>
  <r>
    <x v="0"/>
    <n v="1185732"/>
    <x v="206"/>
    <x v="4"/>
    <x v="27"/>
    <s v="Atlanta"/>
    <x v="5"/>
    <n v="0.4"/>
    <n v="7750"/>
    <n v="3100"/>
    <n v="1550"/>
    <n v="0.5"/>
  </r>
  <r>
    <x v="0"/>
    <n v="1185732"/>
    <x v="174"/>
    <x v="4"/>
    <x v="27"/>
    <s v="Atlanta"/>
    <x v="0"/>
    <n v="0.5"/>
    <n v="10450"/>
    <n v="5225"/>
    <n v="2351.25"/>
    <n v="0.45"/>
  </r>
  <r>
    <x v="0"/>
    <n v="1185732"/>
    <x v="174"/>
    <x v="4"/>
    <x v="27"/>
    <s v="Atlanta"/>
    <x v="1"/>
    <n v="0.5"/>
    <n v="7500"/>
    <n v="3750"/>
    <n v="1312.5"/>
    <n v="0.35"/>
  </r>
  <r>
    <x v="0"/>
    <n v="1185732"/>
    <x v="174"/>
    <x v="4"/>
    <x v="27"/>
    <s v="Atlanta"/>
    <x v="2"/>
    <n v="0.45"/>
    <n v="7250"/>
    <n v="3262.5"/>
    <n v="815.625"/>
    <n v="0.25"/>
  </r>
  <r>
    <x v="0"/>
    <n v="1185732"/>
    <x v="174"/>
    <x v="4"/>
    <x v="27"/>
    <s v="Atlanta"/>
    <x v="3"/>
    <n v="0.45"/>
    <n v="6750"/>
    <n v="3037.5"/>
    <n v="911.25"/>
    <n v="0.3"/>
  </r>
  <r>
    <x v="0"/>
    <n v="1185732"/>
    <x v="174"/>
    <x v="4"/>
    <x v="27"/>
    <s v="Atlanta"/>
    <x v="4"/>
    <n v="0.54999999999999993"/>
    <n v="7000"/>
    <n v="3849.9999999999995"/>
    <n v="1347.4999999999998"/>
    <n v="0.35"/>
  </r>
  <r>
    <x v="0"/>
    <n v="1185732"/>
    <x v="174"/>
    <x v="4"/>
    <x v="27"/>
    <s v="Atlanta"/>
    <x v="5"/>
    <n v="0.6"/>
    <n v="8000"/>
    <n v="4800"/>
    <n v="2400"/>
    <n v="0.5"/>
  </r>
  <r>
    <x v="0"/>
    <n v="1185732"/>
    <x v="207"/>
    <x v="4"/>
    <x v="27"/>
    <s v="Atlanta"/>
    <x v="0"/>
    <n v="0.54999999999999993"/>
    <n v="10500"/>
    <n v="5774.9999999999991"/>
    <n v="2598.7499999999995"/>
    <n v="0.45"/>
  </r>
  <r>
    <x v="0"/>
    <n v="1185732"/>
    <x v="207"/>
    <x v="4"/>
    <x v="27"/>
    <s v="Atlanta"/>
    <x v="1"/>
    <n v="0.5"/>
    <n v="8000"/>
    <n v="4000"/>
    <n v="1400"/>
    <n v="0.35"/>
  </r>
  <r>
    <x v="0"/>
    <n v="1185732"/>
    <x v="207"/>
    <x v="4"/>
    <x v="27"/>
    <s v="Atlanta"/>
    <x v="2"/>
    <n v="0.5"/>
    <n v="7750"/>
    <n v="3875"/>
    <n v="968.75"/>
    <n v="0.25"/>
  </r>
  <r>
    <x v="0"/>
    <n v="1185732"/>
    <x v="207"/>
    <x v="4"/>
    <x v="27"/>
    <s v="Atlanta"/>
    <x v="3"/>
    <n v="0.5"/>
    <n v="7500"/>
    <n v="3750"/>
    <n v="1125"/>
    <n v="0.3"/>
  </r>
  <r>
    <x v="0"/>
    <n v="1185732"/>
    <x v="207"/>
    <x v="4"/>
    <x v="27"/>
    <s v="Atlanta"/>
    <x v="4"/>
    <n v="0.65"/>
    <n v="7500"/>
    <n v="4875"/>
    <n v="1706.25"/>
    <n v="0.35"/>
  </r>
  <r>
    <x v="0"/>
    <n v="1185732"/>
    <x v="207"/>
    <x v="4"/>
    <x v="27"/>
    <s v="Atlanta"/>
    <x v="5"/>
    <n v="0.70000000000000007"/>
    <n v="9250"/>
    <n v="6475.0000000000009"/>
    <n v="3237.5000000000005"/>
    <n v="0.5"/>
  </r>
  <r>
    <x v="0"/>
    <n v="1185732"/>
    <x v="116"/>
    <x v="4"/>
    <x v="27"/>
    <s v="Atlanta"/>
    <x v="0"/>
    <n v="0.65"/>
    <n v="11500"/>
    <n v="7475"/>
    <n v="3363.75"/>
    <n v="0.45"/>
  </r>
  <r>
    <x v="0"/>
    <n v="1185732"/>
    <x v="116"/>
    <x v="4"/>
    <x v="27"/>
    <s v="Atlanta"/>
    <x v="1"/>
    <n v="0.60000000000000009"/>
    <n v="9000"/>
    <n v="5400.0000000000009"/>
    <n v="1890.0000000000002"/>
    <n v="0.35"/>
  </r>
  <r>
    <x v="0"/>
    <n v="1185732"/>
    <x v="116"/>
    <x v="4"/>
    <x v="27"/>
    <s v="Atlanta"/>
    <x v="2"/>
    <n v="0.55000000000000004"/>
    <n v="8250"/>
    <n v="4537.5"/>
    <n v="1134.375"/>
    <n v="0.25"/>
  </r>
  <r>
    <x v="0"/>
    <n v="1185732"/>
    <x v="116"/>
    <x v="4"/>
    <x v="27"/>
    <s v="Atlanta"/>
    <x v="3"/>
    <n v="0.55000000000000004"/>
    <n v="7750"/>
    <n v="4262.5"/>
    <n v="1278.75"/>
    <n v="0.3"/>
  </r>
  <r>
    <x v="0"/>
    <n v="1185732"/>
    <x v="116"/>
    <x v="4"/>
    <x v="27"/>
    <s v="Atlanta"/>
    <x v="4"/>
    <n v="0.65"/>
    <n v="8000"/>
    <n v="5200"/>
    <n v="1819.9999999999998"/>
    <n v="0.35"/>
  </r>
  <r>
    <x v="0"/>
    <n v="1185732"/>
    <x v="116"/>
    <x v="4"/>
    <x v="27"/>
    <s v="Atlanta"/>
    <x v="5"/>
    <n v="0.70000000000000007"/>
    <n v="9750"/>
    <n v="6825.0000000000009"/>
    <n v="3412.5000000000005"/>
    <n v="0.5"/>
  </r>
  <r>
    <x v="0"/>
    <n v="1185732"/>
    <x v="208"/>
    <x v="4"/>
    <x v="27"/>
    <s v="Atlanta"/>
    <x v="0"/>
    <n v="0.65"/>
    <n v="11250"/>
    <n v="7312.5"/>
    <n v="3290.625"/>
    <n v="0.45"/>
  </r>
  <r>
    <x v="0"/>
    <n v="1185732"/>
    <x v="208"/>
    <x v="4"/>
    <x v="27"/>
    <s v="Atlanta"/>
    <x v="1"/>
    <n v="0.60000000000000009"/>
    <n v="9000"/>
    <n v="5400.0000000000009"/>
    <n v="1890.0000000000002"/>
    <n v="0.35"/>
  </r>
  <r>
    <x v="0"/>
    <n v="1185732"/>
    <x v="208"/>
    <x v="4"/>
    <x v="27"/>
    <s v="Atlanta"/>
    <x v="2"/>
    <n v="0.55000000000000004"/>
    <n v="8250"/>
    <n v="4537.5"/>
    <n v="1134.375"/>
    <n v="0.25"/>
  </r>
  <r>
    <x v="0"/>
    <n v="1185732"/>
    <x v="208"/>
    <x v="4"/>
    <x v="27"/>
    <s v="Atlanta"/>
    <x v="3"/>
    <n v="0.45"/>
    <n v="7750"/>
    <n v="3487.5"/>
    <n v="1046.25"/>
    <n v="0.3"/>
  </r>
  <r>
    <x v="0"/>
    <n v="1185732"/>
    <x v="208"/>
    <x v="4"/>
    <x v="27"/>
    <s v="Atlanta"/>
    <x v="4"/>
    <n v="0.55000000000000004"/>
    <n v="7500"/>
    <n v="4125"/>
    <n v="1443.75"/>
    <n v="0.35"/>
  </r>
  <r>
    <x v="0"/>
    <n v="1185732"/>
    <x v="208"/>
    <x v="4"/>
    <x v="27"/>
    <s v="Atlanta"/>
    <x v="5"/>
    <n v="0.60000000000000009"/>
    <n v="9250"/>
    <n v="5550.0000000000009"/>
    <n v="2775.0000000000005"/>
    <n v="0.5"/>
  </r>
  <r>
    <x v="0"/>
    <n v="1185732"/>
    <x v="178"/>
    <x v="4"/>
    <x v="27"/>
    <s v="Atlanta"/>
    <x v="0"/>
    <n v="0.55000000000000004"/>
    <n v="10250"/>
    <n v="5637.5000000000009"/>
    <n v="2536.8750000000005"/>
    <n v="0.45"/>
  </r>
  <r>
    <x v="0"/>
    <n v="1185732"/>
    <x v="178"/>
    <x v="4"/>
    <x v="27"/>
    <s v="Atlanta"/>
    <x v="1"/>
    <n v="0.50000000000000011"/>
    <n v="8250"/>
    <n v="4125.0000000000009"/>
    <n v="1443.7500000000002"/>
    <n v="0.35"/>
  </r>
  <r>
    <x v="0"/>
    <n v="1185732"/>
    <x v="178"/>
    <x v="4"/>
    <x v="27"/>
    <s v="Atlanta"/>
    <x v="2"/>
    <n v="0.4"/>
    <n v="7250"/>
    <n v="2900"/>
    <n v="725"/>
    <n v="0.25"/>
  </r>
  <r>
    <x v="0"/>
    <n v="1185732"/>
    <x v="178"/>
    <x v="4"/>
    <x v="27"/>
    <s v="Atlanta"/>
    <x v="3"/>
    <n v="0.4"/>
    <n v="7000"/>
    <n v="2800"/>
    <n v="840"/>
    <n v="0.3"/>
  </r>
  <r>
    <x v="0"/>
    <n v="1185732"/>
    <x v="178"/>
    <x v="4"/>
    <x v="27"/>
    <s v="Atlanta"/>
    <x v="4"/>
    <n v="0.5"/>
    <n v="7000"/>
    <n v="3500"/>
    <n v="1225"/>
    <n v="0.35"/>
  </r>
  <r>
    <x v="0"/>
    <n v="1185732"/>
    <x v="178"/>
    <x v="4"/>
    <x v="27"/>
    <s v="Atlanta"/>
    <x v="5"/>
    <n v="0.55000000000000004"/>
    <n v="8000"/>
    <n v="4400"/>
    <n v="2200"/>
    <n v="0.5"/>
  </r>
  <r>
    <x v="0"/>
    <n v="1185732"/>
    <x v="209"/>
    <x v="4"/>
    <x v="27"/>
    <s v="Atlanta"/>
    <x v="0"/>
    <n v="0.55000000000000004"/>
    <n v="9750"/>
    <n v="5362.5"/>
    <n v="2413.125"/>
    <n v="0.45"/>
  </r>
  <r>
    <x v="0"/>
    <n v="1185732"/>
    <x v="209"/>
    <x v="4"/>
    <x v="27"/>
    <s v="Atlanta"/>
    <x v="1"/>
    <n v="0.45000000000000012"/>
    <n v="8000"/>
    <n v="3600.0000000000009"/>
    <n v="1260.0000000000002"/>
    <n v="0.35"/>
  </r>
  <r>
    <x v="0"/>
    <n v="1185732"/>
    <x v="209"/>
    <x v="4"/>
    <x v="27"/>
    <s v="Atlanta"/>
    <x v="2"/>
    <n v="0.45000000000000012"/>
    <n v="6750"/>
    <n v="3037.5000000000009"/>
    <n v="759.37500000000023"/>
    <n v="0.25"/>
  </r>
  <r>
    <x v="0"/>
    <n v="1185732"/>
    <x v="209"/>
    <x v="4"/>
    <x v="27"/>
    <s v="Atlanta"/>
    <x v="3"/>
    <n v="0.45000000000000012"/>
    <n v="6500"/>
    <n v="2925.0000000000009"/>
    <n v="877.50000000000023"/>
    <n v="0.3"/>
  </r>
  <r>
    <x v="0"/>
    <n v="1185732"/>
    <x v="209"/>
    <x v="4"/>
    <x v="27"/>
    <s v="Atlanta"/>
    <x v="4"/>
    <n v="0.55000000000000004"/>
    <n v="6500"/>
    <n v="3575.0000000000005"/>
    <n v="1251.25"/>
    <n v="0.35"/>
  </r>
  <r>
    <x v="0"/>
    <n v="1185732"/>
    <x v="209"/>
    <x v="4"/>
    <x v="27"/>
    <s v="Atlanta"/>
    <x v="5"/>
    <n v="0.6"/>
    <n v="7750"/>
    <n v="4650"/>
    <n v="2325"/>
    <n v="0.5"/>
  </r>
  <r>
    <x v="0"/>
    <n v="1185732"/>
    <x v="210"/>
    <x v="4"/>
    <x v="27"/>
    <s v="Atlanta"/>
    <x v="0"/>
    <n v="0.55000000000000004"/>
    <n v="9250"/>
    <n v="5087.5"/>
    <n v="2289.375"/>
    <n v="0.45"/>
  </r>
  <r>
    <x v="0"/>
    <n v="1185732"/>
    <x v="210"/>
    <x v="4"/>
    <x v="27"/>
    <s v="Atlanta"/>
    <x v="1"/>
    <n v="0.45000000000000012"/>
    <n v="7500"/>
    <n v="3375.0000000000009"/>
    <n v="1181.2500000000002"/>
    <n v="0.35"/>
  </r>
  <r>
    <x v="0"/>
    <n v="1185732"/>
    <x v="210"/>
    <x v="4"/>
    <x v="27"/>
    <s v="Atlanta"/>
    <x v="2"/>
    <n v="0.45000000000000012"/>
    <n v="6950"/>
    <n v="3127.5000000000009"/>
    <n v="781.87500000000023"/>
    <n v="0.25"/>
  </r>
  <r>
    <x v="0"/>
    <n v="1185732"/>
    <x v="210"/>
    <x v="4"/>
    <x v="27"/>
    <s v="Atlanta"/>
    <x v="3"/>
    <n v="0.55000000000000016"/>
    <n v="7500"/>
    <n v="4125.0000000000009"/>
    <n v="1237.5000000000002"/>
    <n v="0.3"/>
  </r>
  <r>
    <x v="0"/>
    <n v="1185732"/>
    <x v="210"/>
    <x v="4"/>
    <x v="27"/>
    <s v="Atlanta"/>
    <x v="4"/>
    <n v="0.70000000000000007"/>
    <n v="7250"/>
    <n v="5075.0000000000009"/>
    <n v="1776.2500000000002"/>
    <n v="0.35"/>
  </r>
  <r>
    <x v="0"/>
    <n v="1185732"/>
    <x v="210"/>
    <x v="4"/>
    <x v="27"/>
    <s v="Atlanta"/>
    <x v="5"/>
    <n v="0.75"/>
    <n v="8250"/>
    <n v="6187.5"/>
    <n v="3093.75"/>
    <n v="0.5"/>
  </r>
  <r>
    <x v="0"/>
    <n v="1185732"/>
    <x v="211"/>
    <x v="4"/>
    <x v="27"/>
    <s v="Atlanta"/>
    <x v="0"/>
    <n v="0.70000000000000007"/>
    <n v="10750"/>
    <n v="7525.0000000000009"/>
    <n v="3386.2500000000005"/>
    <n v="0.45"/>
  </r>
  <r>
    <x v="0"/>
    <n v="1185732"/>
    <x v="211"/>
    <x v="4"/>
    <x v="27"/>
    <s v="Atlanta"/>
    <x v="1"/>
    <n v="0.60000000000000009"/>
    <n v="8750"/>
    <n v="5250.0000000000009"/>
    <n v="1837.5000000000002"/>
    <n v="0.35"/>
  </r>
  <r>
    <x v="0"/>
    <n v="1185732"/>
    <x v="211"/>
    <x v="4"/>
    <x v="27"/>
    <s v="Atlanta"/>
    <x v="2"/>
    <n v="0.60000000000000009"/>
    <n v="8250"/>
    <n v="4950.0000000000009"/>
    <n v="1237.5000000000002"/>
    <n v="0.25"/>
  </r>
  <r>
    <x v="0"/>
    <n v="1185732"/>
    <x v="211"/>
    <x v="4"/>
    <x v="27"/>
    <s v="Atlanta"/>
    <x v="3"/>
    <n v="0.60000000000000009"/>
    <n v="7750"/>
    <n v="4650.0000000000009"/>
    <n v="1395.0000000000002"/>
    <n v="0.3"/>
  </r>
  <r>
    <x v="0"/>
    <n v="1185732"/>
    <x v="211"/>
    <x v="4"/>
    <x v="27"/>
    <s v="Atlanta"/>
    <x v="4"/>
    <n v="0.70000000000000007"/>
    <n v="7750"/>
    <n v="5425.0000000000009"/>
    <n v="1898.7500000000002"/>
    <n v="0.35"/>
  </r>
  <r>
    <x v="0"/>
    <n v="1185732"/>
    <x v="211"/>
    <x v="4"/>
    <x v="27"/>
    <s v="Atlanta"/>
    <x v="5"/>
    <n v="0.75"/>
    <n v="8750"/>
    <n v="6562.5"/>
    <n v="3281.25"/>
    <n v="0.5"/>
  </r>
  <r>
    <x v="0"/>
    <n v="1185732"/>
    <x v="212"/>
    <x v="4"/>
    <x v="28"/>
    <s v="Charleston"/>
    <x v="0"/>
    <n v="0.35000000000000003"/>
    <n v="9250"/>
    <n v="3237.5000000000005"/>
    <n v="1295.0000000000002"/>
    <n v="0.4"/>
  </r>
  <r>
    <x v="0"/>
    <n v="1185732"/>
    <x v="212"/>
    <x v="4"/>
    <x v="28"/>
    <s v="Charleston"/>
    <x v="1"/>
    <n v="0.35000000000000003"/>
    <n v="7250"/>
    <n v="2537.5000000000005"/>
    <n v="888.12500000000011"/>
    <n v="0.35"/>
  </r>
  <r>
    <x v="0"/>
    <n v="1185732"/>
    <x v="212"/>
    <x v="4"/>
    <x v="28"/>
    <s v="Charleston"/>
    <x v="2"/>
    <n v="0.25000000000000006"/>
    <n v="7250"/>
    <n v="1812.5000000000005"/>
    <n v="725.00000000000023"/>
    <n v="0.4"/>
  </r>
  <r>
    <x v="0"/>
    <n v="1185732"/>
    <x v="212"/>
    <x v="4"/>
    <x v="28"/>
    <s v="Charleston"/>
    <x v="3"/>
    <n v="0.3"/>
    <n v="5750"/>
    <n v="1725"/>
    <n v="690"/>
    <n v="0.4"/>
  </r>
  <r>
    <x v="0"/>
    <n v="1185732"/>
    <x v="212"/>
    <x v="4"/>
    <x v="28"/>
    <s v="Charleston"/>
    <x v="4"/>
    <n v="0.45"/>
    <n v="6250"/>
    <n v="2812.5"/>
    <n v="984.37499999999989"/>
    <n v="0.35"/>
  </r>
  <r>
    <x v="0"/>
    <n v="1185732"/>
    <x v="212"/>
    <x v="4"/>
    <x v="28"/>
    <s v="Charleston"/>
    <x v="5"/>
    <n v="0.35000000000000003"/>
    <n v="7250"/>
    <n v="2537.5000000000005"/>
    <n v="1268.7500000000002"/>
    <n v="0.5"/>
  </r>
  <r>
    <x v="0"/>
    <n v="1185732"/>
    <x v="172"/>
    <x v="4"/>
    <x v="28"/>
    <s v="Charleston"/>
    <x v="0"/>
    <n v="0.35000000000000003"/>
    <n v="9750"/>
    <n v="3412.5000000000005"/>
    <n v="1365.0000000000002"/>
    <n v="0.4"/>
  </r>
  <r>
    <x v="0"/>
    <n v="1185732"/>
    <x v="172"/>
    <x v="4"/>
    <x v="28"/>
    <s v="Charleston"/>
    <x v="1"/>
    <n v="0.35000000000000003"/>
    <n v="6250"/>
    <n v="2187.5"/>
    <n v="765.625"/>
    <n v="0.35"/>
  </r>
  <r>
    <x v="0"/>
    <n v="1185732"/>
    <x v="172"/>
    <x v="4"/>
    <x v="28"/>
    <s v="Charleston"/>
    <x v="2"/>
    <n v="0.25000000000000006"/>
    <n v="6750"/>
    <n v="1687.5000000000005"/>
    <n v="675.00000000000023"/>
    <n v="0.4"/>
  </r>
  <r>
    <x v="0"/>
    <n v="1185732"/>
    <x v="172"/>
    <x v="4"/>
    <x v="28"/>
    <s v="Charleston"/>
    <x v="3"/>
    <n v="0.3"/>
    <n v="5250"/>
    <n v="1575"/>
    <n v="630"/>
    <n v="0.4"/>
  </r>
  <r>
    <x v="0"/>
    <n v="1185732"/>
    <x v="172"/>
    <x v="4"/>
    <x v="28"/>
    <s v="Charleston"/>
    <x v="4"/>
    <n v="0.45"/>
    <n v="6000"/>
    <n v="2700"/>
    <n v="944.99999999999989"/>
    <n v="0.35"/>
  </r>
  <r>
    <x v="0"/>
    <n v="1185732"/>
    <x v="172"/>
    <x v="4"/>
    <x v="28"/>
    <s v="Charleston"/>
    <x v="5"/>
    <n v="0.3"/>
    <n v="7000"/>
    <n v="2100"/>
    <n v="1050"/>
    <n v="0.5"/>
  </r>
  <r>
    <x v="0"/>
    <n v="1185732"/>
    <x v="68"/>
    <x v="4"/>
    <x v="28"/>
    <s v="Charleston"/>
    <x v="0"/>
    <n v="0.3"/>
    <n v="9200"/>
    <n v="2760"/>
    <n v="1104"/>
    <n v="0.4"/>
  </r>
  <r>
    <x v="0"/>
    <n v="1185732"/>
    <x v="68"/>
    <x v="4"/>
    <x v="28"/>
    <s v="Charleston"/>
    <x v="1"/>
    <n v="0.3"/>
    <n v="6000"/>
    <n v="1800"/>
    <n v="630"/>
    <n v="0.35"/>
  </r>
  <r>
    <x v="0"/>
    <n v="1185732"/>
    <x v="68"/>
    <x v="4"/>
    <x v="28"/>
    <s v="Charleston"/>
    <x v="2"/>
    <n v="0.2"/>
    <n v="6250"/>
    <n v="1250"/>
    <n v="500"/>
    <n v="0.4"/>
  </r>
  <r>
    <x v="0"/>
    <n v="1185732"/>
    <x v="68"/>
    <x v="4"/>
    <x v="28"/>
    <s v="Charleston"/>
    <x v="3"/>
    <n v="0.24999999999999994"/>
    <n v="4750"/>
    <n v="1187.4999999999998"/>
    <n v="474.99999999999994"/>
    <n v="0.4"/>
  </r>
  <r>
    <x v="0"/>
    <n v="1185732"/>
    <x v="68"/>
    <x v="4"/>
    <x v="28"/>
    <s v="Charleston"/>
    <x v="4"/>
    <n v="0.40000000000000008"/>
    <n v="5250"/>
    <n v="2100.0000000000005"/>
    <n v="735.00000000000011"/>
    <n v="0.35"/>
  </r>
  <r>
    <x v="0"/>
    <n v="1185732"/>
    <x v="68"/>
    <x v="4"/>
    <x v="28"/>
    <s v="Charleston"/>
    <x v="5"/>
    <n v="0.3"/>
    <n v="6250"/>
    <n v="1875"/>
    <n v="937.5"/>
    <n v="0.5"/>
  </r>
  <r>
    <x v="0"/>
    <n v="1185732"/>
    <x v="69"/>
    <x v="4"/>
    <x v="28"/>
    <s v="Charleston"/>
    <x v="0"/>
    <n v="0.3"/>
    <n v="8750"/>
    <n v="2625"/>
    <n v="1050"/>
    <n v="0.4"/>
  </r>
  <r>
    <x v="0"/>
    <n v="1185732"/>
    <x v="69"/>
    <x v="4"/>
    <x v="28"/>
    <s v="Charleston"/>
    <x v="1"/>
    <n v="0.3"/>
    <n v="5750"/>
    <n v="1725"/>
    <n v="603.75"/>
    <n v="0.35"/>
  </r>
  <r>
    <x v="0"/>
    <n v="1185732"/>
    <x v="69"/>
    <x v="4"/>
    <x v="28"/>
    <s v="Charleston"/>
    <x v="2"/>
    <n v="0.2"/>
    <n v="5750"/>
    <n v="1150"/>
    <n v="460"/>
    <n v="0.4"/>
  </r>
  <r>
    <x v="0"/>
    <n v="1185732"/>
    <x v="69"/>
    <x v="4"/>
    <x v="28"/>
    <s v="Charleston"/>
    <x v="3"/>
    <n v="0.24999999999999994"/>
    <n v="5000"/>
    <n v="1249.9999999999998"/>
    <n v="499.99999999999994"/>
    <n v="0.4"/>
  </r>
  <r>
    <x v="0"/>
    <n v="1185732"/>
    <x v="69"/>
    <x v="4"/>
    <x v="28"/>
    <s v="Charleston"/>
    <x v="4"/>
    <n v="0.45"/>
    <n v="5250"/>
    <n v="2362.5"/>
    <n v="826.875"/>
    <n v="0.35"/>
  </r>
  <r>
    <x v="0"/>
    <n v="1185732"/>
    <x v="69"/>
    <x v="4"/>
    <x v="28"/>
    <s v="Charleston"/>
    <x v="5"/>
    <n v="0.35000000000000003"/>
    <n v="6750"/>
    <n v="2362.5"/>
    <n v="1181.25"/>
    <n v="0.5"/>
  </r>
  <r>
    <x v="0"/>
    <n v="1185732"/>
    <x v="16"/>
    <x v="4"/>
    <x v="28"/>
    <s v="Charleston"/>
    <x v="0"/>
    <n v="0.45"/>
    <n v="9450"/>
    <n v="4252.5"/>
    <n v="1701"/>
    <n v="0.4"/>
  </r>
  <r>
    <x v="0"/>
    <n v="1185732"/>
    <x v="16"/>
    <x v="4"/>
    <x v="28"/>
    <s v="Charleston"/>
    <x v="1"/>
    <n v="0.45"/>
    <n v="6500"/>
    <n v="2925"/>
    <n v="1023.7499999999999"/>
    <n v="0.35"/>
  </r>
  <r>
    <x v="0"/>
    <n v="1185732"/>
    <x v="16"/>
    <x v="4"/>
    <x v="28"/>
    <s v="Charleston"/>
    <x v="2"/>
    <n v="0.4"/>
    <n v="6250"/>
    <n v="2500"/>
    <n v="1000"/>
    <n v="0.4"/>
  </r>
  <r>
    <x v="0"/>
    <n v="1185732"/>
    <x v="16"/>
    <x v="4"/>
    <x v="28"/>
    <s v="Charleston"/>
    <x v="3"/>
    <n v="0.4"/>
    <n v="5750"/>
    <n v="2300"/>
    <n v="920"/>
    <n v="0.4"/>
  </r>
  <r>
    <x v="0"/>
    <n v="1185732"/>
    <x v="16"/>
    <x v="4"/>
    <x v="28"/>
    <s v="Charleston"/>
    <x v="4"/>
    <n v="0.49999999999999994"/>
    <n v="6000"/>
    <n v="2999.9999999999995"/>
    <n v="1049.9999999999998"/>
    <n v="0.35"/>
  </r>
  <r>
    <x v="0"/>
    <n v="1185732"/>
    <x v="16"/>
    <x v="4"/>
    <x v="28"/>
    <s v="Charleston"/>
    <x v="5"/>
    <n v="0.54999999999999993"/>
    <n v="7000"/>
    <n v="3849.9999999999995"/>
    <n v="1924.9999999999998"/>
    <n v="0.5"/>
  </r>
  <r>
    <x v="0"/>
    <n v="1185732"/>
    <x v="175"/>
    <x v="4"/>
    <x v="28"/>
    <s v="Charleston"/>
    <x v="0"/>
    <n v="0.49999999999999994"/>
    <n v="9500"/>
    <n v="4749.9999999999991"/>
    <n v="1899.9999999999998"/>
    <n v="0.4"/>
  </r>
  <r>
    <x v="0"/>
    <n v="1185732"/>
    <x v="175"/>
    <x v="4"/>
    <x v="28"/>
    <s v="Charleston"/>
    <x v="1"/>
    <n v="0.45"/>
    <n v="7000"/>
    <n v="3150"/>
    <n v="1102.5"/>
    <n v="0.35"/>
  </r>
  <r>
    <x v="0"/>
    <n v="1185732"/>
    <x v="175"/>
    <x v="4"/>
    <x v="28"/>
    <s v="Charleston"/>
    <x v="2"/>
    <n v="0.5"/>
    <n v="6750"/>
    <n v="3375"/>
    <n v="1350"/>
    <n v="0.4"/>
  </r>
  <r>
    <x v="0"/>
    <n v="1185732"/>
    <x v="175"/>
    <x v="4"/>
    <x v="28"/>
    <s v="Charleston"/>
    <x v="3"/>
    <n v="0.5"/>
    <n v="6500"/>
    <n v="3250"/>
    <n v="1300"/>
    <n v="0.4"/>
  </r>
  <r>
    <x v="0"/>
    <n v="1185732"/>
    <x v="175"/>
    <x v="4"/>
    <x v="28"/>
    <s v="Charleston"/>
    <x v="4"/>
    <n v="0.65"/>
    <n v="6500"/>
    <n v="4225"/>
    <n v="1478.75"/>
    <n v="0.35"/>
  </r>
  <r>
    <x v="0"/>
    <n v="1185732"/>
    <x v="175"/>
    <x v="4"/>
    <x v="28"/>
    <s v="Charleston"/>
    <x v="5"/>
    <n v="0.70000000000000007"/>
    <n v="8250"/>
    <n v="5775.0000000000009"/>
    <n v="2887.5000000000005"/>
    <n v="0.5"/>
  </r>
  <r>
    <x v="0"/>
    <n v="1185732"/>
    <x v="72"/>
    <x v="4"/>
    <x v="28"/>
    <s v="Charleston"/>
    <x v="0"/>
    <n v="0.65"/>
    <n v="10500"/>
    <n v="6825"/>
    <n v="2730"/>
    <n v="0.4"/>
  </r>
  <r>
    <x v="0"/>
    <n v="1185732"/>
    <x v="72"/>
    <x v="4"/>
    <x v="28"/>
    <s v="Charleston"/>
    <x v="1"/>
    <n v="0.60000000000000009"/>
    <n v="8000"/>
    <n v="4800.0000000000009"/>
    <n v="1680.0000000000002"/>
    <n v="0.35"/>
  </r>
  <r>
    <x v="0"/>
    <n v="1185732"/>
    <x v="72"/>
    <x v="4"/>
    <x v="28"/>
    <s v="Charleston"/>
    <x v="2"/>
    <n v="0.55000000000000004"/>
    <n v="7250"/>
    <n v="3987.5000000000005"/>
    <n v="1595.0000000000002"/>
    <n v="0.4"/>
  </r>
  <r>
    <x v="0"/>
    <n v="1185732"/>
    <x v="72"/>
    <x v="4"/>
    <x v="28"/>
    <s v="Charleston"/>
    <x v="3"/>
    <n v="0.55000000000000004"/>
    <n v="6750"/>
    <n v="3712.5000000000005"/>
    <n v="1485.0000000000002"/>
    <n v="0.4"/>
  </r>
  <r>
    <x v="0"/>
    <n v="1185732"/>
    <x v="72"/>
    <x v="4"/>
    <x v="28"/>
    <s v="Charleston"/>
    <x v="4"/>
    <n v="0.65"/>
    <n v="7000"/>
    <n v="4550"/>
    <n v="1592.5"/>
    <n v="0.35"/>
  </r>
  <r>
    <x v="0"/>
    <n v="1185732"/>
    <x v="72"/>
    <x v="4"/>
    <x v="28"/>
    <s v="Charleston"/>
    <x v="5"/>
    <n v="0.70000000000000007"/>
    <n v="8750"/>
    <n v="6125.0000000000009"/>
    <n v="3062.5000000000005"/>
    <n v="0.5"/>
  </r>
  <r>
    <x v="0"/>
    <n v="1185732"/>
    <x v="73"/>
    <x v="4"/>
    <x v="28"/>
    <s v="Charleston"/>
    <x v="0"/>
    <n v="0.65"/>
    <n v="10250"/>
    <n v="6662.5"/>
    <n v="2665"/>
    <n v="0.4"/>
  </r>
  <r>
    <x v="0"/>
    <n v="1185732"/>
    <x v="73"/>
    <x v="4"/>
    <x v="28"/>
    <s v="Charleston"/>
    <x v="1"/>
    <n v="0.60000000000000009"/>
    <n v="8000"/>
    <n v="4800.0000000000009"/>
    <n v="1680.0000000000002"/>
    <n v="0.35"/>
  </r>
  <r>
    <x v="0"/>
    <n v="1185732"/>
    <x v="73"/>
    <x v="4"/>
    <x v="28"/>
    <s v="Charleston"/>
    <x v="2"/>
    <n v="0.55000000000000004"/>
    <n v="7250"/>
    <n v="3987.5000000000005"/>
    <n v="1595.0000000000002"/>
    <n v="0.4"/>
  </r>
  <r>
    <x v="0"/>
    <n v="1185732"/>
    <x v="73"/>
    <x v="4"/>
    <x v="28"/>
    <s v="Charleston"/>
    <x v="3"/>
    <n v="0.45"/>
    <n v="6750"/>
    <n v="3037.5"/>
    <n v="1215"/>
    <n v="0.4"/>
  </r>
  <r>
    <x v="0"/>
    <n v="1185732"/>
    <x v="73"/>
    <x v="4"/>
    <x v="28"/>
    <s v="Charleston"/>
    <x v="4"/>
    <n v="0.55000000000000004"/>
    <n v="6500"/>
    <n v="3575.0000000000005"/>
    <n v="1251.25"/>
    <n v="0.35"/>
  </r>
  <r>
    <x v="0"/>
    <n v="1185732"/>
    <x v="73"/>
    <x v="4"/>
    <x v="28"/>
    <s v="Charleston"/>
    <x v="5"/>
    <n v="0.60000000000000009"/>
    <n v="8250"/>
    <n v="4950.0000000000009"/>
    <n v="2475.0000000000005"/>
    <n v="0.5"/>
  </r>
  <r>
    <x v="0"/>
    <n v="1185732"/>
    <x v="20"/>
    <x v="4"/>
    <x v="28"/>
    <s v="Charleston"/>
    <x v="0"/>
    <n v="0.55000000000000004"/>
    <n v="9250"/>
    <n v="5087.5"/>
    <n v="2035"/>
    <n v="0.4"/>
  </r>
  <r>
    <x v="0"/>
    <n v="1185732"/>
    <x v="20"/>
    <x v="4"/>
    <x v="28"/>
    <s v="Charleston"/>
    <x v="1"/>
    <n v="0.50000000000000011"/>
    <n v="7250"/>
    <n v="3625.0000000000009"/>
    <n v="1268.7500000000002"/>
    <n v="0.35"/>
  </r>
  <r>
    <x v="0"/>
    <n v="1185732"/>
    <x v="20"/>
    <x v="4"/>
    <x v="28"/>
    <s v="Charleston"/>
    <x v="2"/>
    <n v="0.30000000000000004"/>
    <n v="6250"/>
    <n v="1875.0000000000002"/>
    <n v="750.00000000000011"/>
    <n v="0.4"/>
  </r>
  <r>
    <x v="0"/>
    <n v="1185732"/>
    <x v="20"/>
    <x v="4"/>
    <x v="28"/>
    <s v="Charleston"/>
    <x v="3"/>
    <n v="0.30000000000000004"/>
    <n v="6000"/>
    <n v="1800.0000000000002"/>
    <n v="720.00000000000011"/>
    <n v="0.4"/>
  </r>
  <r>
    <x v="0"/>
    <n v="1185732"/>
    <x v="20"/>
    <x v="4"/>
    <x v="28"/>
    <s v="Charleston"/>
    <x v="4"/>
    <n v="0.4"/>
    <n v="6000"/>
    <n v="2400"/>
    <n v="840"/>
    <n v="0.35"/>
  </r>
  <r>
    <x v="0"/>
    <n v="1185732"/>
    <x v="20"/>
    <x v="4"/>
    <x v="28"/>
    <s v="Charleston"/>
    <x v="5"/>
    <n v="0.45000000000000007"/>
    <n v="7000"/>
    <n v="3150.0000000000005"/>
    <n v="1575.0000000000002"/>
    <n v="0.5"/>
  </r>
  <r>
    <x v="0"/>
    <n v="1185732"/>
    <x v="179"/>
    <x v="4"/>
    <x v="28"/>
    <s v="Charleston"/>
    <x v="0"/>
    <n v="0.45000000000000007"/>
    <n v="8750"/>
    <n v="3937.5000000000005"/>
    <n v="1575.0000000000002"/>
    <n v="0.4"/>
  </r>
  <r>
    <x v="0"/>
    <n v="1185732"/>
    <x v="179"/>
    <x v="4"/>
    <x v="28"/>
    <s v="Charleston"/>
    <x v="1"/>
    <n v="0.35000000000000009"/>
    <n v="7000"/>
    <n v="2450.0000000000005"/>
    <n v="857.50000000000011"/>
    <n v="0.35"/>
  </r>
  <r>
    <x v="0"/>
    <n v="1185732"/>
    <x v="179"/>
    <x v="4"/>
    <x v="28"/>
    <s v="Charleston"/>
    <x v="2"/>
    <n v="0.35000000000000009"/>
    <n v="5750"/>
    <n v="2012.5000000000005"/>
    <n v="805.00000000000023"/>
    <n v="0.4"/>
  </r>
  <r>
    <x v="0"/>
    <n v="1185732"/>
    <x v="179"/>
    <x v="4"/>
    <x v="28"/>
    <s v="Charleston"/>
    <x v="3"/>
    <n v="0.35000000000000009"/>
    <n v="5500"/>
    <n v="1925.0000000000005"/>
    <n v="770.00000000000023"/>
    <n v="0.4"/>
  </r>
  <r>
    <x v="0"/>
    <n v="1185732"/>
    <x v="179"/>
    <x v="4"/>
    <x v="28"/>
    <s v="Charleston"/>
    <x v="4"/>
    <n v="0.45000000000000007"/>
    <n v="5500"/>
    <n v="2475.0000000000005"/>
    <n v="866.25000000000011"/>
    <n v="0.35"/>
  </r>
  <r>
    <x v="0"/>
    <n v="1185732"/>
    <x v="179"/>
    <x v="4"/>
    <x v="28"/>
    <s v="Charleston"/>
    <x v="5"/>
    <n v="0.5"/>
    <n v="6750"/>
    <n v="3375"/>
    <n v="1687.5"/>
    <n v="0.5"/>
  </r>
  <r>
    <x v="0"/>
    <n v="1185732"/>
    <x v="76"/>
    <x v="4"/>
    <x v="28"/>
    <s v="Charleston"/>
    <x v="0"/>
    <n v="0.45000000000000007"/>
    <n v="8250"/>
    <n v="3712.5000000000005"/>
    <n v="1485.0000000000002"/>
    <n v="0.4"/>
  </r>
  <r>
    <x v="0"/>
    <n v="1185732"/>
    <x v="76"/>
    <x v="4"/>
    <x v="28"/>
    <s v="Charleston"/>
    <x v="1"/>
    <n v="0.35000000000000009"/>
    <n v="6500"/>
    <n v="2275.0000000000005"/>
    <n v="796.25000000000011"/>
    <n v="0.35"/>
  </r>
  <r>
    <x v="0"/>
    <n v="1185732"/>
    <x v="76"/>
    <x v="4"/>
    <x v="28"/>
    <s v="Charleston"/>
    <x v="2"/>
    <n v="0.40000000000000013"/>
    <n v="5950"/>
    <n v="2380.0000000000009"/>
    <n v="952.00000000000045"/>
    <n v="0.4"/>
  </r>
  <r>
    <x v="0"/>
    <n v="1185732"/>
    <x v="76"/>
    <x v="4"/>
    <x v="28"/>
    <s v="Charleston"/>
    <x v="3"/>
    <n v="0.6000000000000002"/>
    <n v="6500"/>
    <n v="3900.0000000000014"/>
    <n v="1560.0000000000007"/>
    <n v="0.4"/>
  </r>
  <r>
    <x v="0"/>
    <n v="1185732"/>
    <x v="76"/>
    <x v="4"/>
    <x v="28"/>
    <s v="Charleston"/>
    <x v="4"/>
    <n v="0.75000000000000011"/>
    <n v="6250"/>
    <n v="4687.5000000000009"/>
    <n v="1640.6250000000002"/>
    <n v="0.35"/>
  </r>
  <r>
    <x v="0"/>
    <n v="1185732"/>
    <x v="76"/>
    <x v="4"/>
    <x v="28"/>
    <s v="Charleston"/>
    <x v="5"/>
    <n v="0.75"/>
    <n v="7250"/>
    <n v="5437.5"/>
    <n v="2718.75"/>
    <n v="0.5"/>
  </r>
  <r>
    <x v="0"/>
    <n v="1185732"/>
    <x v="77"/>
    <x v="4"/>
    <x v="28"/>
    <s v="Charleston"/>
    <x v="0"/>
    <n v="0.70000000000000007"/>
    <n v="9750"/>
    <n v="6825.0000000000009"/>
    <n v="2730.0000000000005"/>
    <n v="0.4"/>
  </r>
  <r>
    <x v="0"/>
    <n v="1185732"/>
    <x v="77"/>
    <x v="4"/>
    <x v="28"/>
    <s v="Charleston"/>
    <x v="1"/>
    <n v="0.60000000000000009"/>
    <n v="7750"/>
    <n v="4650.0000000000009"/>
    <n v="1627.5000000000002"/>
    <n v="0.35"/>
  </r>
  <r>
    <x v="0"/>
    <n v="1185732"/>
    <x v="77"/>
    <x v="4"/>
    <x v="28"/>
    <s v="Charleston"/>
    <x v="2"/>
    <n v="0.60000000000000009"/>
    <n v="7250"/>
    <n v="4350.0000000000009"/>
    <n v="1740.0000000000005"/>
    <n v="0.4"/>
  </r>
  <r>
    <x v="0"/>
    <n v="1185732"/>
    <x v="77"/>
    <x v="4"/>
    <x v="28"/>
    <s v="Charleston"/>
    <x v="3"/>
    <n v="0.60000000000000009"/>
    <n v="6750"/>
    <n v="4050.0000000000005"/>
    <n v="1620.0000000000002"/>
    <n v="0.4"/>
  </r>
  <r>
    <x v="0"/>
    <n v="1185732"/>
    <x v="77"/>
    <x v="4"/>
    <x v="28"/>
    <s v="Charleston"/>
    <x v="4"/>
    <n v="0.70000000000000007"/>
    <n v="6750"/>
    <n v="4725"/>
    <n v="1653.75"/>
    <n v="0.35"/>
  </r>
  <r>
    <x v="0"/>
    <n v="1185732"/>
    <x v="77"/>
    <x v="4"/>
    <x v="28"/>
    <s v="Charleston"/>
    <x v="5"/>
    <n v="0.75"/>
    <n v="7750"/>
    <n v="5812.5"/>
    <n v="2906.25"/>
    <n v="0.5"/>
  </r>
  <r>
    <x v="0"/>
    <n v="1185732"/>
    <x v="90"/>
    <x v="4"/>
    <x v="29"/>
    <s v="Charlotte"/>
    <x v="0"/>
    <n v="0.35000000000000003"/>
    <n v="7750"/>
    <n v="2712.5000000000005"/>
    <n v="1085.0000000000002"/>
    <n v="0.4"/>
  </r>
  <r>
    <x v="0"/>
    <n v="1185732"/>
    <x v="90"/>
    <x v="4"/>
    <x v="29"/>
    <s v="Charlotte"/>
    <x v="1"/>
    <n v="0.35000000000000003"/>
    <n v="5750"/>
    <n v="2012.5000000000002"/>
    <n v="704.375"/>
    <n v="0.35"/>
  </r>
  <r>
    <x v="0"/>
    <n v="1185732"/>
    <x v="90"/>
    <x v="4"/>
    <x v="29"/>
    <s v="Charlotte"/>
    <x v="2"/>
    <n v="0.25000000000000006"/>
    <n v="5750"/>
    <n v="1437.5000000000002"/>
    <n v="575.00000000000011"/>
    <n v="0.4"/>
  </r>
  <r>
    <x v="0"/>
    <n v="1185732"/>
    <x v="90"/>
    <x v="4"/>
    <x v="29"/>
    <s v="Charlotte"/>
    <x v="3"/>
    <n v="0.3"/>
    <n v="4250"/>
    <n v="1275"/>
    <n v="510"/>
    <n v="0.4"/>
  </r>
  <r>
    <x v="0"/>
    <n v="1185732"/>
    <x v="90"/>
    <x v="4"/>
    <x v="29"/>
    <s v="Charlotte"/>
    <x v="4"/>
    <n v="0.45"/>
    <n v="4750"/>
    <n v="2137.5"/>
    <n v="748.125"/>
    <n v="0.35"/>
  </r>
  <r>
    <x v="0"/>
    <n v="1185732"/>
    <x v="90"/>
    <x v="4"/>
    <x v="29"/>
    <s v="Charlotte"/>
    <x v="5"/>
    <n v="0.35000000000000003"/>
    <n v="5750"/>
    <n v="2012.5000000000002"/>
    <n v="1006.2500000000001"/>
    <n v="0.5"/>
  </r>
  <r>
    <x v="0"/>
    <n v="1185732"/>
    <x v="119"/>
    <x v="4"/>
    <x v="29"/>
    <s v="Charlotte"/>
    <x v="0"/>
    <n v="0.35000000000000003"/>
    <n v="8250"/>
    <n v="2887.5000000000005"/>
    <n v="1155.0000000000002"/>
    <n v="0.4"/>
  </r>
  <r>
    <x v="0"/>
    <n v="1185732"/>
    <x v="119"/>
    <x v="4"/>
    <x v="29"/>
    <s v="Charlotte"/>
    <x v="1"/>
    <n v="0.35000000000000003"/>
    <n v="4750"/>
    <n v="1662.5000000000002"/>
    <n v="581.875"/>
    <n v="0.35"/>
  </r>
  <r>
    <x v="0"/>
    <n v="1185732"/>
    <x v="119"/>
    <x v="4"/>
    <x v="29"/>
    <s v="Charlotte"/>
    <x v="2"/>
    <n v="0.25000000000000006"/>
    <n v="5250"/>
    <n v="1312.5000000000002"/>
    <n v="525.00000000000011"/>
    <n v="0.4"/>
  </r>
  <r>
    <x v="0"/>
    <n v="1185732"/>
    <x v="119"/>
    <x v="4"/>
    <x v="29"/>
    <s v="Charlotte"/>
    <x v="3"/>
    <n v="0.3"/>
    <n v="3750"/>
    <n v="1125"/>
    <n v="450"/>
    <n v="0.4"/>
  </r>
  <r>
    <x v="0"/>
    <n v="1185732"/>
    <x v="119"/>
    <x v="4"/>
    <x v="29"/>
    <s v="Charlotte"/>
    <x v="4"/>
    <n v="0.45"/>
    <n v="4500"/>
    <n v="2025"/>
    <n v="708.75"/>
    <n v="0.35"/>
  </r>
  <r>
    <x v="0"/>
    <n v="1185732"/>
    <x v="119"/>
    <x v="4"/>
    <x v="29"/>
    <s v="Charlotte"/>
    <x v="5"/>
    <n v="0.3"/>
    <n v="5500"/>
    <n v="1650"/>
    <n v="825"/>
    <n v="0.5"/>
  </r>
  <r>
    <x v="0"/>
    <n v="1185732"/>
    <x v="137"/>
    <x v="4"/>
    <x v="29"/>
    <s v="Charlotte"/>
    <x v="0"/>
    <n v="0.3"/>
    <n v="7700"/>
    <n v="2310"/>
    <n v="924"/>
    <n v="0.4"/>
  </r>
  <r>
    <x v="0"/>
    <n v="1185732"/>
    <x v="137"/>
    <x v="4"/>
    <x v="29"/>
    <s v="Charlotte"/>
    <x v="1"/>
    <n v="0.3"/>
    <n v="4500"/>
    <n v="1350"/>
    <n v="472.49999999999994"/>
    <n v="0.35"/>
  </r>
  <r>
    <x v="0"/>
    <n v="1185732"/>
    <x v="137"/>
    <x v="4"/>
    <x v="29"/>
    <s v="Charlotte"/>
    <x v="2"/>
    <n v="0.2"/>
    <n v="4750"/>
    <n v="950"/>
    <n v="380"/>
    <n v="0.4"/>
  </r>
  <r>
    <x v="0"/>
    <n v="1185732"/>
    <x v="137"/>
    <x v="4"/>
    <x v="29"/>
    <s v="Charlotte"/>
    <x v="3"/>
    <n v="0.24999999999999994"/>
    <n v="3250"/>
    <n v="812.49999999999977"/>
    <n v="324.99999999999994"/>
    <n v="0.4"/>
  </r>
  <r>
    <x v="0"/>
    <n v="1185732"/>
    <x v="137"/>
    <x v="4"/>
    <x v="29"/>
    <s v="Charlotte"/>
    <x v="4"/>
    <n v="0.40000000000000008"/>
    <n v="3750"/>
    <n v="1500.0000000000002"/>
    <n v="525"/>
    <n v="0.35"/>
  </r>
  <r>
    <x v="0"/>
    <n v="1185732"/>
    <x v="137"/>
    <x v="4"/>
    <x v="29"/>
    <s v="Charlotte"/>
    <x v="5"/>
    <n v="0.3"/>
    <n v="4750"/>
    <n v="1425"/>
    <n v="712.5"/>
    <n v="0.5"/>
  </r>
  <r>
    <x v="0"/>
    <n v="1185732"/>
    <x v="138"/>
    <x v="4"/>
    <x v="29"/>
    <s v="Charlotte"/>
    <x v="0"/>
    <n v="0.3"/>
    <n v="7250"/>
    <n v="2175"/>
    <n v="870"/>
    <n v="0.4"/>
  </r>
  <r>
    <x v="0"/>
    <n v="1185732"/>
    <x v="138"/>
    <x v="4"/>
    <x v="29"/>
    <s v="Charlotte"/>
    <x v="1"/>
    <n v="0.3"/>
    <n v="4250"/>
    <n v="1275"/>
    <n v="446.25"/>
    <n v="0.35"/>
  </r>
  <r>
    <x v="0"/>
    <n v="1185732"/>
    <x v="138"/>
    <x v="4"/>
    <x v="29"/>
    <s v="Charlotte"/>
    <x v="2"/>
    <n v="0.2"/>
    <n v="4250"/>
    <n v="850"/>
    <n v="340"/>
    <n v="0.4"/>
  </r>
  <r>
    <x v="0"/>
    <n v="1185732"/>
    <x v="138"/>
    <x v="4"/>
    <x v="29"/>
    <s v="Charlotte"/>
    <x v="3"/>
    <n v="0.24999999999999994"/>
    <n v="3500"/>
    <n v="874.99999999999977"/>
    <n v="349.99999999999994"/>
    <n v="0.4"/>
  </r>
  <r>
    <x v="0"/>
    <n v="1185732"/>
    <x v="138"/>
    <x v="4"/>
    <x v="29"/>
    <s v="Charlotte"/>
    <x v="4"/>
    <n v="0.45"/>
    <n v="3750"/>
    <n v="1687.5"/>
    <n v="590.625"/>
    <n v="0.35"/>
  </r>
  <r>
    <x v="0"/>
    <n v="1185732"/>
    <x v="138"/>
    <x v="4"/>
    <x v="29"/>
    <s v="Charlotte"/>
    <x v="5"/>
    <n v="0.35000000000000003"/>
    <n v="5250"/>
    <n v="1837.5000000000002"/>
    <n v="918.75000000000011"/>
    <n v="0.5"/>
  </r>
  <r>
    <x v="0"/>
    <n v="1185732"/>
    <x v="213"/>
    <x v="4"/>
    <x v="29"/>
    <s v="Charlotte"/>
    <x v="0"/>
    <n v="0.45"/>
    <n v="7950"/>
    <n v="3577.5"/>
    <n v="1431"/>
    <n v="0.4"/>
  </r>
  <r>
    <x v="0"/>
    <n v="1185732"/>
    <x v="213"/>
    <x v="4"/>
    <x v="29"/>
    <s v="Charlotte"/>
    <x v="1"/>
    <n v="0.45"/>
    <n v="5000"/>
    <n v="2250"/>
    <n v="787.5"/>
    <n v="0.35"/>
  </r>
  <r>
    <x v="0"/>
    <n v="1185732"/>
    <x v="213"/>
    <x v="4"/>
    <x v="29"/>
    <s v="Charlotte"/>
    <x v="2"/>
    <n v="0.4"/>
    <n v="4750"/>
    <n v="1900"/>
    <n v="760"/>
    <n v="0.4"/>
  </r>
  <r>
    <x v="0"/>
    <n v="1185732"/>
    <x v="213"/>
    <x v="4"/>
    <x v="29"/>
    <s v="Charlotte"/>
    <x v="3"/>
    <n v="0.4"/>
    <n v="4250"/>
    <n v="1700"/>
    <n v="680"/>
    <n v="0.4"/>
  </r>
  <r>
    <x v="0"/>
    <n v="1185732"/>
    <x v="213"/>
    <x v="4"/>
    <x v="29"/>
    <s v="Charlotte"/>
    <x v="4"/>
    <n v="0.49999999999999994"/>
    <n v="4500"/>
    <n v="2249.9999999999995"/>
    <n v="787.49999999999977"/>
    <n v="0.35"/>
  </r>
  <r>
    <x v="0"/>
    <n v="1185732"/>
    <x v="213"/>
    <x v="4"/>
    <x v="29"/>
    <s v="Charlotte"/>
    <x v="5"/>
    <n v="0.54999999999999993"/>
    <n v="5500"/>
    <n v="3024.9999999999995"/>
    <n v="1512.4999999999998"/>
    <n v="0.5"/>
  </r>
  <r>
    <x v="0"/>
    <n v="1185732"/>
    <x v="121"/>
    <x v="4"/>
    <x v="29"/>
    <s v="Charlotte"/>
    <x v="0"/>
    <n v="0.49999999999999994"/>
    <n v="8000"/>
    <n v="3999.9999999999995"/>
    <n v="1600"/>
    <n v="0.4"/>
  </r>
  <r>
    <x v="0"/>
    <n v="1185732"/>
    <x v="121"/>
    <x v="4"/>
    <x v="29"/>
    <s v="Charlotte"/>
    <x v="1"/>
    <n v="0.45"/>
    <n v="5500"/>
    <n v="2475"/>
    <n v="866.25"/>
    <n v="0.35"/>
  </r>
  <r>
    <x v="0"/>
    <n v="1185732"/>
    <x v="121"/>
    <x v="4"/>
    <x v="29"/>
    <s v="Charlotte"/>
    <x v="2"/>
    <n v="0.5"/>
    <n v="5250"/>
    <n v="2625"/>
    <n v="1050"/>
    <n v="0.4"/>
  </r>
  <r>
    <x v="0"/>
    <n v="1185732"/>
    <x v="121"/>
    <x v="4"/>
    <x v="29"/>
    <s v="Charlotte"/>
    <x v="3"/>
    <n v="0.5"/>
    <n v="5000"/>
    <n v="2500"/>
    <n v="1000"/>
    <n v="0.4"/>
  </r>
  <r>
    <x v="0"/>
    <n v="1185732"/>
    <x v="121"/>
    <x v="4"/>
    <x v="29"/>
    <s v="Charlotte"/>
    <x v="4"/>
    <n v="0.65"/>
    <n v="5000"/>
    <n v="3250"/>
    <n v="1137.5"/>
    <n v="0.35"/>
  </r>
  <r>
    <x v="0"/>
    <n v="1185732"/>
    <x v="121"/>
    <x v="4"/>
    <x v="29"/>
    <s v="Charlotte"/>
    <x v="5"/>
    <n v="0.70000000000000007"/>
    <n v="6750"/>
    <n v="4725"/>
    <n v="2362.5"/>
    <n v="0.5"/>
  </r>
  <r>
    <x v="0"/>
    <n v="1185732"/>
    <x v="140"/>
    <x v="4"/>
    <x v="29"/>
    <s v="Charlotte"/>
    <x v="0"/>
    <n v="0.65"/>
    <n v="9000"/>
    <n v="5850"/>
    <n v="2340"/>
    <n v="0.4"/>
  </r>
  <r>
    <x v="0"/>
    <n v="1185732"/>
    <x v="140"/>
    <x v="4"/>
    <x v="29"/>
    <s v="Charlotte"/>
    <x v="1"/>
    <n v="0.60000000000000009"/>
    <n v="6500"/>
    <n v="3900.0000000000005"/>
    <n v="1365"/>
    <n v="0.35"/>
  </r>
  <r>
    <x v="0"/>
    <n v="1185732"/>
    <x v="140"/>
    <x v="4"/>
    <x v="29"/>
    <s v="Charlotte"/>
    <x v="2"/>
    <n v="0.55000000000000004"/>
    <n v="5750"/>
    <n v="3162.5000000000005"/>
    <n v="1265.0000000000002"/>
    <n v="0.4"/>
  </r>
  <r>
    <x v="0"/>
    <n v="1185732"/>
    <x v="140"/>
    <x v="4"/>
    <x v="29"/>
    <s v="Charlotte"/>
    <x v="3"/>
    <n v="0.55000000000000004"/>
    <n v="5250"/>
    <n v="2887.5000000000005"/>
    <n v="1155.0000000000002"/>
    <n v="0.4"/>
  </r>
  <r>
    <x v="0"/>
    <n v="1185732"/>
    <x v="140"/>
    <x v="4"/>
    <x v="29"/>
    <s v="Charlotte"/>
    <x v="4"/>
    <n v="0.65"/>
    <n v="5500"/>
    <n v="3575"/>
    <n v="1251.25"/>
    <n v="0.35"/>
  </r>
  <r>
    <x v="0"/>
    <n v="1185732"/>
    <x v="140"/>
    <x v="4"/>
    <x v="29"/>
    <s v="Charlotte"/>
    <x v="5"/>
    <n v="0.70000000000000007"/>
    <n v="7250"/>
    <n v="5075.0000000000009"/>
    <n v="2537.5000000000005"/>
    <n v="0.5"/>
  </r>
  <r>
    <x v="0"/>
    <n v="1185732"/>
    <x v="141"/>
    <x v="4"/>
    <x v="29"/>
    <s v="Charlotte"/>
    <x v="0"/>
    <n v="0.65"/>
    <n v="8750"/>
    <n v="5687.5"/>
    <n v="2275"/>
    <n v="0.4"/>
  </r>
  <r>
    <x v="0"/>
    <n v="1185732"/>
    <x v="141"/>
    <x v="4"/>
    <x v="29"/>
    <s v="Charlotte"/>
    <x v="1"/>
    <n v="0.60000000000000009"/>
    <n v="6500"/>
    <n v="3900.0000000000005"/>
    <n v="1365"/>
    <n v="0.35"/>
  </r>
  <r>
    <x v="0"/>
    <n v="1185732"/>
    <x v="141"/>
    <x v="4"/>
    <x v="29"/>
    <s v="Charlotte"/>
    <x v="2"/>
    <n v="0.55000000000000004"/>
    <n v="5750"/>
    <n v="3162.5000000000005"/>
    <n v="1265.0000000000002"/>
    <n v="0.4"/>
  </r>
  <r>
    <x v="0"/>
    <n v="1185732"/>
    <x v="141"/>
    <x v="4"/>
    <x v="29"/>
    <s v="Charlotte"/>
    <x v="3"/>
    <n v="0.45"/>
    <n v="5250"/>
    <n v="2362.5"/>
    <n v="945"/>
    <n v="0.4"/>
  </r>
  <r>
    <x v="0"/>
    <n v="1185732"/>
    <x v="141"/>
    <x v="4"/>
    <x v="29"/>
    <s v="Charlotte"/>
    <x v="4"/>
    <n v="0.55000000000000004"/>
    <n v="5000"/>
    <n v="2750"/>
    <n v="962.49999999999989"/>
    <n v="0.35"/>
  </r>
  <r>
    <x v="0"/>
    <n v="1185732"/>
    <x v="141"/>
    <x v="4"/>
    <x v="29"/>
    <s v="Charlotte"/>
    <x v="5"/>
    <n v="0.60000000000000009"/>
    <n v="6750"/>
    <n v="4050.0000000000005"/>
    <n v="2025.0000000000002"/>
    <n v="0.5"/>
  </r>
  <r>
    <x v="0"/>
    <n v="1185732"/>
    <x v="214"/>
    <x v="4"/>
    <x v="29"/>
    <s v="Charlotte"/>
    <x v="0"/>
    <n v="0.55000000000000004"/>
    <n v="7750"/>
    <n v="4262.5"/>
    <n v="1705"/>
    <n v="0.4"/>
  </r>
  <r>
    <x v="0"/>
    <n v="1185732"/>
    <x v="214"/>
    <x v="4"/>
    <x v="29"/>
    <s v="Charlotte"/>
    <x v="1"/>
    <n v="0.50000000000000011"/>
    <n v="5750"/>
    <n v="2875.0000000000005"/>
    <n v="1006.2500000000001"/>
    <n v="0.35"/>
  </r>
  <r>
    <x v="0"/>
    <n v="1185732"/>
    <x v="214"/>
    <x v="4"/>
    <x v="29"/>
    <s v="Charlotte"/>
    <x v="2"/>
    <n v="0.25000000000000006"/>
    <n v="4750"/>
    <n v="1187.5000000000002"/>
    <n v="475.00000000000011"/>
    <n v="0.4"/>
  </r>
  <r>
    <x v="0"/>
    <n v="1185732"/>
    <x v="214"/>
    <x v="4"/>
    <x v="29"/>
    <s v="Charlotte"/>
    <x v="3"/>
    <n v="0.25000000000000006"/>
    <n v="4500"/>
    <n v="1125.0000000000002"/>
    <n v="450.00000000000011"/>
    <n v="0.4"/>
  </r>
  <r>
    <x v="0"/>
    <n v="1185732"/>
    <x v="214"/>
    <x v="4"/>
    <x v="29"/>
    <s v="Charlotte"/>
    <x v="4"/>
    <n v="0.35000000000000003"/>
    <n v="4500"/>
    <n v="1575.0000000000002"/>
    <n v="551.25"/>
    <n v="0.35"/>
  </r>
  <r>
    <x v="0"/>
    <n v="1185732"/>
    <x v="214"/>
    <x v="4"/>
    <x v="29"/>
    <s v="Charlotte"/>
    <x v="5"/>
    <n v="0.40000000000000008"/>
    <n v="5500"/>
    <n v="2200.0000000000005"/>
    <n v="1100.0000000000002"/>
    <n v="0.5"/>
  </r>
  <r>
    <x v="0"/>
    <n v="1185732"/>
    <x v="123"/>
    <x v="4"/>
    <x v="29"/>
    <s v="Charlotte"/>
    <x v="0"/>
    <n v="0.40000000000000008"/>
    <n v="7250"/>
    <n v="2900.0000000000005"/>
    <n v="1160.0000000000002"/>
    <n v="0.4"/>
  </r>
  <r>
    <x v="0"/>
    <n v="1185732"/>
    <x v="123"/>
    <x v="4"/>
    <x v="29"/>
    <s v="Charlotte"/>
    <x v="1"/>
    <n v="0.3000000000000001"/>
    <n v="5500"/>
    <n v="1650.0000000000005"/>
    <n v="577.50000000000011"/>
    <n v="0.35"/>
  </r>
  <r>
    <x v="0"/>
    <n v="1185732"/>
    <x v="123"/>
    <x v="4"/>
    <x v="29"/>
    <s v="Charlotte"/>
    <x v="2"/>
    <n v="0.3000000000000001"/>
    <n v="4250"/>
    <n v="1275.0000000000005"/>
    <n v="510.00000000000023"/>
    <n v="0.4"/>
  </r>
  <r>
    <x v="0"/>
    <n v="1185732"/>
    <x v="123"/>
    <x v="4"/>
    <x v="29"/>
    <s v="Charlotte"/>
    <x v="3"/>
    <n v="0.3000000000000001"/>
    <n v="4000"/>
    <n v="1200.0000000000005"/>
    <n v="480.00000000000023"/>
    <n v="0.4"/>
  </r>
  <r>
    <x v="0"/>
    <n v="1185732"/>
    <x v="123"/>
    <x v="4"/>
    <x v="29"/>
    <s v="Charlotte"/>
    <x v="4"/>
    <n v="0.40000000000000008"/>
    <n v="4000"/>
    <n v="1600.0000000000002"/>
    <n v="560"/>
    <n v="0.35"/>
  </r>
  <r>
    <x v="0"/>
    <n v="1185732"/>
    <x v="123"/>
    <x v="4"/>
    <x v="29"/>
    <s v="Charlotte"/>
    <x v="5"/>
    <n v="0.4"/>
    <n v="5250"/>
    <n v="2100"/>
    <n v="1050"/>
    <n v="0.5"/>
  </r>
  <r>
    <x v="0"/>
    <n v="1185732"/>
    <x v="143"/>
    <x v="4"/>
    <x v="29"/>
    <s v="Charlotte"/>
    <x v="0"/>
    <n v="0.35000000000000009"/>
    <n v="6750"/>
    <n v="2362.5000000000005"/>
    <n v="945.00000000000023"/>
    <n v="0.4"/>
  </r>
  <r>
    <x v="0"/>
    <n v="1185732"/>
    <x v="143"/>
    <x v="4"/>
    <x v="29"/>
    <s v="Charlotte"/>
    <x v="1"/>
    <n v="0.25000000000000011"/>
    <n v="5000"/>
    <n v="1250.0000000000005"/>
    <n v="437.50000000000011"/>
    <n v="0.35"/>
  </r>
  <r>
    <x v="0"/>
    <n v="1185732"/>
    <x v="143"/>
    <x v="4"/>
    <x v="29"/>
    <s v="Charlotte"/>
    <x v="2"/>
    <n v="0.35000000000000014"/>
    <n v="4450"/>
    <n v="1557.5000000000007"/>
    <n v="623.00000000000034"/>
    <n v="0.4"/>
  </r>
  <r>
    <x v="0"/>
    <n v="1185732"/>
    <x v="143"/>
    <x v="4"/>
    <x v="29"/>
    <s v="Charlotte"/>
    <x v="3"/>
    <n v="0.65000000000000024"/>
    <n v="5000"/>
    <n v="3250.0000000000014"/>
    <n v="1300.0000000000007"/>
    <n v="0.4"/>
  </r>
  <r>
    <x v="0"/>
    <n v="1185732"/>
    <x v="143"/>
    <x v="4"/>
    <x v="29"/>
    <s v="Charlotte"/>
    <x v="4"/>
    <n v="0.80000000000000016"/>
    <n v="4750"/>
    <n v="3800.0000000000009"/>
    <n v="1330.0000000000002"/>
    <n v="0.35"/>
  </r>
  <r>
    <x v="0"/>
    <n v="1185732"/>
    <x v="143"/>
    <x v="4"/>
    <x v="29"/>
    <s v="Charlotte"/>
    <x v="5"/>
    <n v="0.8"/>
    <n v="5750"/>
    <n v="4600"/>
    <n v="2300"/>
    <n v="0.5"/>
  </r>
  <r>
    <x v="0"/>
    <n v="1185732"/>
    <x v="144"/>
    <x v="4"/>
    <x v="29"/>
    <s v="Charlotte"/>
    <x v="0"/>
    <n v="0.75000000000000011"/>
    <n v="8250"/>
    <n v="6187.5000000000009"/>
    <n v="2475.0000000000005"/>
    <n v="0.4"/>
  </r>
  <r>
    <x v="0"/>
    <n v="1185732"/>
    <x v="144"/>
    <x v="4"/>
    <x v="29"/>
    <s v="Charlotte"/>
    <x v="1"/>
    <n v="0.65000000000000013"/>
    <n v="6250"/>
    <n v="4062.5000000000009"/>
    <n v="1421.8750000000002"/>
    <n v="0.35"/>
  </r>
  <r>
    <x v="0"/>
    <n v="1185732"/>
    <x v="144"/>
    <x v="4"/>
    <x v="29"/>
    <s v="Charlotte"/>
    <x v="2"/>
    <n v="0.65000000000000013"/>
    <n v="5750"/>
    <n v="3737.5000000000009"/>
    <n v="1495.0000000000005"/>
    <n v="0.4"/>
  </r>
  <r>
    <x v="0"/>
    <n v="1185732"/>
    <x v="144"/>
    <x v="4"/>
    <x v="29"/>
    <s v="Charlotte"/>
    <x v="3"/>
    <n v="0.65000000000000013"/>
    <n v="5250"/>
    <n v="3412.5000000000009"/>
    <n v="1365.0000000000005"/>
    <n v="0.4"/>
  </r>
  <r>
    <x v="0"/>
    <n v="1185732"/>
    <x v="144"/>
    <x v="4"/>
    <x v="29"/>
    <s v="Charlotte"/>
    <x v="4"/>
    <n v="0.75000000000000011"/>
    <n v="5250"/>
    <n v="3937.5000000000005"/>
    <n v="1378.125"/>
    <n v="0.35"/>
  </r>
  <r>
    <x v="0"/>
    <n v="1185732"/>
    <x v="144"/>
    <x v="4"/>
    <x v="29"/>
    <s v="Charlotte"/>
    <x v="5"/>
    <n v="0.8"/>
    <n v="6250"/>
    <n v="5000"/>
    <n v="2500"/>
    <n v="0.5"/>
  </r>
  <r>
    <x v="0"/>
    <n v="1185732"/>
    <x v="215"/>
    <x v="3"/>
    <x v="30"/>
    <s v="Columbus"/>
    <x v="0"/>
    <n v="0.4"/>
    <n v="5000"/>
    <n v="2000"/>
    <n v="800"/>
    <n v="0.4"/>
  </r>
  <r>
    <x v="0"/>
    <n v="1185732"/>
    <x v="215"/>
    <x v="3"/>
    <x v="30"/>
    <s v="Columbus"/>
    <x v="1"/>
    <n v="0.4"/>
    <n v="3000"/>
    <n v="1200"/>
    <n v="420"/>
    <n v="0.35"/>
  </r>
  <r>
    <x v="0"/>
    <n v="1185732"/>
    <x v="215"/>
    <x v="3"/>
    <x v="30"/>
    <s v="Columbus"/>
    <x v="2"/>
    <n v="0.30000000000000004"/>
    <n v="3000"/>
    <n v="900.00000000000011"/>
    <n v="360.00000000000006"/>
    <n v="0.4"/>
  </r>
  <r>
    <x v="0"/>
    <n v="1185732"/>
    <x v="215"/>
    <x v="3"/>
    <x v="30"/>
    <s v="Columbus"/>
    <x v="3"/>
    <n v="0.35000000000000003"/>
    <n v="1500"/>
    <n v="525"/>
    <n v="210"/>
    <n v="0.4"/>
  </r>
  <r>
    <x v="0"/>
    <n v="1185732"/>
    <x v="215"/>
    <x v="3"/>
    <x v="30"/>
    <s v="Columbus"/>
    <x v="4"/>
    <n v="0.49999999999999994"/>
    <n v="2000"/>
    <n v="999.99999999999989"/>
    <n v="349.99999999999994"/>
    <n v="0.35"/>
  </r>
  <r>
    <x v="0"/>
    <n v="1185732"/>
    <x v="215"/>
    <x v="3"/>
    <x v="30"/>
    <s v="Columbus"/>
    <x v="5"/>
    <n v="0.4"/>
    <n v="3000"/>
    <n v="1200"/>
    <n v="480"/>
    <n v="0.4"/>
  </r>
  <r>
    <x v="0"/>
    <n v="1185732"/>
    <x v="216"/>
    <x v="3"/>
    <x v="30"/>
    <s v="Columbus"/>
    <x v="0"/>
    <n v="0.4"/>
    <n v="5500"/>
    <n v="2200"/>
    <n v="880"/>
    <n v="0.4"/>
  </r>
  <r>
    <x v="0"/>
    <n v="1185732"/>
    <x v="216"/>
    <x v="3"/>
    <x v="30"/>
    <s v="Columbus"/>
    <x v="1"/>
    <n v="0.4"/>
    <n v="2000"/>
    <n v="800"/>
    <n v="280"/>
    <n v="0.35"/>
  </r>
  <r>
    <x v="0"/>
    <n v="1185732"/>
    <x v="216"/>
    <x v="3"/>
    <x v="30"/>
    <s v="Columbus"/>
    <x v="2"/>
    <n v="0.30000000000000004"/>
    <n v="2500"/>
    <n v="750.00000000000011"/>
    <n v="300.00000000000006"/>
    <n v="0.4"/>
  </r>
  <r>
    <x v="0"/>
    <n v="1185732"/>
    <x v="216"/>
    <x v="3"/>
    <x v="30"/>
    <s v="Columbus"/>
    <x v="3"/>
    <n v="0.35000000000000003"/>
    <n v="1250"/>
    <n v="437.50000000000006"/>
    <n v="175.00000000000003"/>
    <n v="0.4"/>
  </r>
  <r>
    <x v="0"/>
    <n v="1185732"/>
    <x v="216"/>
    <x v="3"/>
    <x v="30"/>
    <s v="Columbus"/>
    <x v="4"/>
    <n v="0.49999999999999994"/>
    <n v="2000"/>
    <n v="999.99999999999989"/>
    <n v="349.99999999999994"/>
    <n v="0.35"/>
  </r>
  <r>
    <x v="0"/>
    <n v="1185732"/>
    <x v="216"/>
    <x v="3"/>
    <x v="30"/>
    <s v="Columbus"/>
    <x v="5"/>
    <n v="0.4"/>
    <n v="3000"/>
    <n v="1200"/>
    <n v="480"/>
    <n v="0.4"/>
  </r>
  <r>
    <x v="0"/>
    <n v="1185732"/>
    <x v="217"/>
    <x v="3"/>
    <x v="30"/>
    <s v="Columbus"/>
    <x v="0"/>
    <n v="0.45"/>
    <n v="5200"/>
    <n v="2340"/>
    <n v="936"/>
    <n v="0.4"/>
  </r>
  <r>
    <x v="0"/>
    <n v="1185732"/>
    <x v="217"/>
    <x v="3"/>
    <x v="30"/>
    <s v="Columbus"/>
    <x v="1"/>
    <n v="0.45"/>
    <n v="2250"/>
    <n v="1012.5"/>
    <n v="354.375"/>
    <n v="0.35"/>
  </r>
  <r>
    <x v="0"/>
    <n v="1185732"/>
    <x v="217"/>
    <x v="3"/>
    <x v="30"/>
    <s v="Columbus"/>
    <x v="2"/>
    <n v="0.35000000000000003"/>
    <n v="2500"/>
    <n v="875.00000000000011"/>
    <n v="350.00000000000006"/>
    <n v="0.4"/>
  </r>
  <r>
    <x v="0"/>
    <n v="1185732"/>
    <x v="217"/>
    <x v="3"/>
    <x v="30"/>
    <s v="Columbus"/>
    <x v="3"/>
    <n v="0.4"/>
    <n v="1000"/>
    <n v="400"/>
    <n v="160"/>
    <n v="0.4"/>
  </r>
  <r>
    <x v="0"/>
    <n v="1185732"/>
    <x v="217"/>
    <x v="3"/>
    <x v="30"/>
    <s v="Columbus"/>
    <x v="4"/>
    <n v="0.54999999999999993"/>
    <n v="1500"/>
    <n v="824.99999999999989"/>
    <n v="288.74999999999994"/>
    <n v="0.35"/>
  </r>
  <r>
    <x v="0"/>
    <n v="1185732"/>
    <x v="217"/>
    <x v="3"/>
    <x v="30"/>
    <s v="Columbus"/>
    <x v="5"/>
    <n v="0.45"/>
    <n v="2500"/>
    <n v="1125"/>
    <n v="450"/>
    <n v="0.4"/>
  </r>
  <r>
    <x v="0"/>
    <n v="1185732"/>
    <x v="218"/>
    <x v="3"/>
    <x v="30"/>
    <s v="Columbus"/>
    <x v="0"/>
    <n v="0.45"/>
    <n v="4750"/>
    <n v="2137.5"/>
    <n v="855"/>
    <n v="0.4"/>
  </r>
  <r>
    <x v="0"/>
    <n v="1185732"/>
    <x v="218"/>
    <x v="3"/>
    <x v="30"/>
    <s v="Columbus"/>
    <x v="1"/>
    <n v="0.45"/>
    <n v="1750"/>
    <n v="787.5"/>
    <n v="275.625"/>
    <n v="0.35"/>
  </r>
  <r>
    <x v="0"/>
    <n v="1185732"/>
    <x v="218"/>
    <x v="3"/>
    <x v="30"/>
    <s v="Columbus"/>
    <x v="2"/>
    <n v="0.4"/>
    <n v="1750"/>
    <n v="700"/>
    <n v="280"/>
    <n v="0.4"/>
  </r>
  <r>
    <x v="0"/>
    <n v="1185732"/>
    <x v="218"/>
    <x v="3"/>
    <x v="30"/>
    <s v="Columbus"/>
    <x v="3"/>
    <n v="0.45"/>
    <n v="1000"/>
    <n v="450"/>
    <n v="180"/>
    <n v="0.4"/>
  </r>
  <r>
    <x v="0"/>
    <n v="1185732"/>
    <x v="218"/>
    <x v="3"/>
    <x v="30"/>
    <s v="Columbus"/>
    <x v="4"/>
    <n v="0.5"/>
    <n v="1250"/>
    <n v="625"/>
    <n v="218.75"/>
    <n v="0.35"/>
  </r>
  <r>
    <x v="0"/>
    <n v="1185732"/>
    <x v="218"/>
    <x v="3"/>
    <x v="30"/>
    <s v="Columbus"/>
    <x v="5"/>
    <n v="0.4"/>
    <n v="2500"/>
    <n v="1000"/>
    <n v="400"/>
    <n v="0.4"/>
  </r>
  <r>
    <x v="0"/>
    <n v="1185732"/>
    <x v="219"/>
    <x v="3"/>
    <x v="30"/>
    <s v="Columbus"/>
    <x v="0"/>
    <n v="0.5"/>
    <n v="5200"/>
    <n v="2600"/>
    <n v="1040"/>
    <n v="0.4"/>
  </r>
  <r>
    <x v="0"/>
    <n v="1185732"/>
    <x v="219"/>
    <x v="3"/>
    <x v="30"/>
    <s v="Columbus"/>
    <x v="1"/>
    <n v="0.45000000000000007"/>
    <n v="2250"/>
    <n v="1012.5000000000001"/>
    <n v="354.375"/>
    <n v="0.35"/>
  </r>
  <r>
    <x v="0"/>
    <n v="1185732"/>
    <x v="219"/>
    <x v="3"/>
    <x v="30"/>
    <s v="Columbus"/>
    <x v="2"/>
    <n v="0.4"/>
    <n v="2000"/>
    <n v="800"/>
    <n v="320"/>
    <n v="0.4"/>
  </r>
  <r>
    <x v="0"/>
    <n v="1185732"/>
    <x v="219"/>
    <x v="3"/>
    <x v="30"/>
    <s v="Columbus"/>
    <x v="3"/>
    <n v="0.4"/>
    <n v="1250"/>
    <n v="500"/>
    <n v="200"/>
    <n v="0.4"/>
  </r>
  <r>
    <x v="0"/>
    <n v="1185732"/>
    <x v="219"/>
    <x v="3"/>
    <x v="30"/>
    <s v="Columbus"/>
    <x v="4"/>
    <n v="0.5"/>
    <n v="1500"/>
    <n v="750"/>
    <n v="262.5"/>
    <n v="0.35"/>
  </r>
  <r>
    <x v="0"/>
    <n v="1185732"/>
    <x v="219"/>
    <x v="3"/>
    <x v="30"/>
    <s v="Columbus"/>
    <x v="5"/>
    <n v="0.55000000000000004"/>
    <n v="2750"/>
    <n v="1512.5000000000002"/>
    <n v="605.00000000000011"/>
    <n v="0.4"/>
  </r>
  <r>
    <x v="0"/>
    <n v="1185732"/>
    <x v="220"/>
    <x v="3"/>
    <x v="30"/>
    <s v="Columbus"/>
    <x v="0"/>
    <n v="0.4"/>
    <n v="5250"/>
    <n v="2100"/>
    <n v="840"/>
    <n v="0.4"/>
  </r>
  <r>
    <x v="0"/>
    <n v="1185732"/>
    <x v="220"/>
    <x v="3"/>
    <x v="30"/>
    <s v="Columbus"/>
    <x v="1"/>
    <n v="0.35000000000000009"/>
    <n v="2750"/>
    <n v="962.50000000000023"/>
    <n v="336.87500000000006"/>
    <n v="0.35"/>
  </r>
  <r>
    <x v="0"/>
    <n v="1185732"/>
    <x v="220"/>
    <x v="3"/>
    <x v="30"/>
    <s v="Columbus"/>
    <x v="2"/>
    <n v="0.30000000000000004"/>
    <n v="2250"/>
    <n v="675.00000000000011"/>
    <n v="270.00000000000006"/>
    <n v="0.4"/>
  </r>
  <r>
    <x v="0"/>
    <n v="1185732"/>
    <x v="220"/>
    <x v="3"/>
    <x v="30"/>
    <s v="Columbus"/>
    <x v="3"/>
    <n v="0.30000000000000004"/>
    <n v="2000"/>
    <n v="600.00000000000011"/>
    <n v="240.00000000000006"/>
    <n v="0.4"/>
  </r>
  <r>
    <x v="0"/>
    <n v="1185732"/>
    <x v="220"/>
    <x v="3"/>
    <x v="30"/>
    <s v="Columbus"/>
    <x v="4"/>
    <n v="0.5"/>
    <n v="2000"/>
    <n v="1000"/>
    <n v="350"/>
    <n v="0.35"/>
  </r>
  <r>
    <x v="0"/>
    <n v="1185732"/>
    <x v="220"/>
    <x v="3"/>
    <x v="30"/>
    <s v="Columbus"/>
    <x v="5"/>
    <n v="0.55000000000000004"/>
    <n v="3750"/>
    <n v="2062.5"/>
    <n v="825"/>
    <n v="0.4"/>
  </r>
  <r>
    <x v="0"/>
    <n v="1185732"/>
    <x v="221"/>
    <x v="3"/>
    <x v="30"/>
    <s v="Columbus"/>
    <x v="0"/>
    <n v="0.5"/>
    <n v="6000"/>
    <n v="3000"/>
    <n v="1200"/>
    <n v="0.4"/>
  </r>
  <r>
    <x v="0"/>
    <n v="1185732"/>
    <x v="221"/>
    <x v="3"/>
    <x v="30"/>
    <s v="Columbus"/>
    <x v="1"/>
    <n v="0.45000000000000007"/>
    <n v="3500"/>
    <n v="1575.0000000000002"/>
    <n v="551.25"/>
    <n v="0.35"/>
  </r>
  <r>
    <x v="0"/>
    <n v="1185732"/>
    <x v="221"/>
    <x v="3"/>
    <x v="30"/>
    <s v="Columbus"/>
    <x v="2"/>
    <n v="0.4"/>
    <n v="2750"/>
    <n v="1100"/>
    <n v="440"/>
    <n v="0.4"/>
  </r>
  <r>
    <x v="0"/>
    <n v="1185732"/>
    <x v="221"/>
    <x v="3"/>
    <x v="30"/>
    <s v="Columbus"/>
    <x v="3"/>
    <n v="0.4"/>
    <n v="2250"/>
    <n v="900"/>
    <n v="360"/>
    <n v="0.4"/>
  </r>
  <r>
    <x v="0"/>
    <n v="1185732"/>
    <x v="221"/>
    <x v="3"/>
    <x v="30"/>
    <s v="Columbus"/>
    <x v="4"/>
    <n v="0.5"/>
    <n v="2500"/>
    <n v="1250"/>
    <n v="437.5"/>
    <n v="0.35"/>
  </r>
  <r>
    <x v="0"/>
    <n v="1185732"/>
    <x v="221"/>
    <x v="3"/>
    <x v="30"/>
    <s v="Columbus"/>
    <x v="5"/>
    <n v="0.55000000000000004"/>
    <n v="4250"/>
    <n v="2337.5"/>
    <n v="935"/>
    <n v="0.4"/>
  </r>
  <r>
    <x v="0"/>
    <n v="1185732"/>
    <x v="222"/>
    <x v="3"/>
    <x v="30"/>
    <s v="Columbus"/>
    <x v="0"/>
    <n v="0.5"/>
    <n v="5750"/>
    <n v="2875"/>
    <n v="1150"/>
    <n v="0.4"/>
  </r>
  <r>
    <x v="0"/>
    <n v="1185732"/>
    <x v="222"/>
    <x v="3"/>
    <x v="30"/>
    <s v="Columbus"/>
    <x v="1"/>
    <n v="0.45000000000000007"/>
    <n v="3500"/>
    <n v="1575.0000000000002"/>
    <n v="551.25"/>
    <n v="0.35"/>
  </r>
  <r>
    <x v="0"/>
    <n v="1185732"/>
    <x v="222"/>
    <x v="3"/>
    <x v="30"/>
    <s v="Columbus"/>
    <x v="2"/>
    <n v="0.4"/>
    <n v="2750"/>
    <n v="1100"/>
    <n v="440"/>
    <n v="0.4"/>
  </r>
  <r>
    <x v="0"/>
    <n v="1185732"/>
    <x v="222"/>
    <x v="3"/>
    <x v="30"/>
    <s v="Columbus"/>
    <x v="3"/>
    <n v="0.4"/>
    <n v="2500"/>
    <n v="1000"/>
    <n v="400"/>
    <n v="0.4"/>
  </r>
  <r>
    <x v="0"/>
    <n v="1185732"/>
    <x v="222"/>
    <x v="3"/>
    <x v="30"/>
    <s v="Columbus"/>
    <x v="4"/>
    <n v="0.5"/>
    <n v="2250"/>
    <n v="1125"/>
    <n v="393.75"/>
    <n v="0.35"/>
  </r>
  <r>
    <x v="0"/>
    <n v="1185732"/>
    <x v="222"/>
    <x v="3"/>
    <x v="30"/>
    <s v="Columbus"/>
    <x v="5"/>
    <n v="0.55000000000000004"/>
    <n v="4000"/>
    <n v="2200"/>
    <n v="880"/>
    <n v="0.4"/>
  </r>
  <r>
    <x v="0"/>
    <n v="1185732"/>
    <x v="223"/>
    <x v="3"/>
    <x v="30"/>
    <s v="Columbus"/>
    <x v="0"/>
    <n v="0.5"/>
    <n v="5250"/>
    <n v="2625"/>
    <n v="1050"/>
    <n v="0.4"/>
  </r>
  <r>
    <x v="0"/>
    <n v="1185732"/>
    <x v="223"/>
    <x v="3"/>
    <x v="30"/>
    <s v="Columbus"/>
    <x v="1"/>
    <n v="0.45000000000000007"/>
    <n v="3250"/>
    <n v="1462.5000000000002"/>
    <n v="511.87500000000006"/>
    <n v="0.35"/>
  </r>
  <r>
    <x v="0"/>
    <n v="1185732"/>
    <x v="223"/>
    <x v="3"/>
    <x v="30"/>
    <s v="Columbus"/>
    <x v="2"/>
    <n v="0.35000000000000003"/>
    <n v="2250"/>
    <n v="787.50000000000011"/>
    <n v="315.00000000000006"/>
    <n v="0.4"/>
  </r>
  <r>
    <x v="0"/>
    <n v="1185732"/>
    <x v="223"/>
    <x v="3"/>
    <x v="30"/>
    <s v="Columbus"/>
    <x v="3"/>
    <n v="0.35000000000000003"/>
    <n v="2000"/>
    <n v="700.00000000000011"/>
    <n v="280.00000000000006"/>
    <n v="0.4"/>
  </r>
  <r>
    <x v="0"/>
    <n v="1185732"/>
    <x v="223"/>
    <x v="3"/>
    <x v="30"/>
    <s v="Columbus"/>
    <x v="4"/>
    <n v="0.45"/>
    <n v="2000"/>
    <n v="900"/>
    <n v="315"/>
    <n v="0.35"/>
  </r>
  <r>
    <x v="0"/>
    <n v="1185732"/>
    <x v="223"/>
    <x v="3"/>
    <x v="30"/>
    <s v="Columbus"/>
    <x v="5"/>
    <n v="0.5"/>
    <n v="2750"/>
    <n v="1375"/>
    <n v="550"/>
    <n v="0.4"/>
  </r>
  <r>
    <x v="0"/>
    <n v="1185732"/>
    <x v="224"/>
    <x v="3"/>
    <x v="30"/>
    <s v="Columbus"/>
    <x v="0"/>
    <n v="0.54999999999999993"/>
    <n v="4500"/>
    <n v="2474.9999999999995"/>
    <n v="989.99999999999989"/>
    <n v="0.4"/>
  </r>
  <r>
    <x v="0"/>
    <n v="1185732"/>
    <x v="224"/>
    <x v="3"/>
    <x v="30"/>
    <s v="Columbus"/>
    <x v="1"/>
    <n v="0.45"/>
    <n v="2750"/>
    <n v="1237.5"/>
    <n v="433.125"/>
    <n v="0.35"/>
  </r>
  <r>
    <x v="0"/>
    <n v="1185732"/>
    <x v="224"/>
    <x v="3"/>
    <x v="30"/>
    <s v="Columbus"/>
    <x v="2"/>
    <n v="0.45"/>
    <n v="1750"/>
    <n v="787.5"/>
    <n v="315"/>
    <n v="0.4"/>
  </r>
  <r>
    <x v="0"/>
    <n v="1185732"/>
    <x v="224"/>
    <x v="3"/>
    <x v="30"/>
    <s v="Columbus"/>
    <x v="3"/>
    <n v="0.45"/>
    <n v="1500"/>
    <n v="675"/>
    <n v="270"/>
    <n v="0.4"/>
  </r>
  <r>
    <x v="0"/>
    <n v="1185732"/>
    <x v="224"/>
    <x v="3"/>
    <x v="30"/>
    <s v="Columbus"/>
    <x v="4"/>
    <n v="0.54999999999999993"/>
    <n v="1500"/>
    <n v="824.99999999999989"/>
    <n v="288.74999999999994"/>
    <n v="0.35"/>
  </r>
  <r>
    <x v="0"/>
    <n v="1185732"/>
    <x v="224"/>
    <x v="3"/>
    <x v="30"/>
    <s v="Columbus"/>
    <x v="5"/>
    <n v="0.54999999999999993"/>
    <n v="2750"/>
    <n v="1512.4999999999998"/>
    <n v="604.99999999999989"/>
    <n v="0.4"/>
  </r>
  <r>
    <x v="0"/>
    <n v="1185732"/>
    <x v="225"/>
    <x v="3"/>
    <x v="30"/>
    <s v="Columbus"/>
    <x v="0"/>
    <n v="0.5"/>
    <n v="4250"/>
    <n v="2125"/>
    <n v="850"/>
    <n v="0.4"/>
  </r>
  <r>
    <x v="0"/>
    <n v="1185732"/>
    <x v="225"/>
    <x v="3"/>
    <x v="30"/>
    <s v="Columbus"/>
    <x v="1"/>
    <n v="0.4"/>
    <n v="2750"/>
    <n v="1100"/>
    <n v="385"/>
    <n v="0.35"/>
  </r>
  <r>
    <x v="0"/>
    <n v="1185732"/>
    <x v="225"/>
    <x v="3"/>
    <x v="30"/>
    <s v="Columbus"/>
    <x v="2"/>
    <n v="0.45"/>
    <n v="2200"/>
    <n v="990"/>
    <n v="396"/>
    <n v="0.4"/>
  </r>
  <r>
    <x v="0"/>
    <n v="1185732"/>
    <x v="225"/>
    <x v="3"/>
    <x v="30"/>
    <s v="Columbus"/>
    <x v="3"/>
    <n v="0.55000000000000004"/>
    <n v="2000"/>
    <n v="1100"/>
    <n v="440"/>
    <n v="0.4"/>
  </r>
  <r>
    <x v="0"/>
    <n v="1185732"/>
    <x v="225"/>
    <x v="3"/>
    <x v="30"/>
    <s v="Columbus"/>
    <x v="4"/>
    <n v="0.65"/>
    <n v="1750"/>
    <n v="1137.5"/>
    <n v="398.125"/>
    <n v="0.35"/>
  </r>
  <r>
    <x v="0"/>
    <n v="1185732"/>
    <x v="225"/>
    <x v="3"/>
    <x v="30"/>
    <s v="Columbus"/>
    <x v="5"/>
    <n v="0.7"/>
    <n v="2750"/>
    <n v="1924.9999999999998"/>
    <n v="770"/>
    <n v="0.4"/>
  </r>
  <r>
    <x v="0"/>
    <n v="1185732"/>
    <x v="226"/>
    <x v="3"/>
    <x v="30"/>
    <s v="Columbus"/>
    <x v="0"/>
    <n v="0.65"/>
    <n v="5250"/>
    <n v="3412.5"/>
    <n v="1365"/>
    <n v="0.4"/>
  </r>
  <r>
    <x v="0"/>
    <n v="1185732"/>
    <x v="226"/>
    <x v="3"/>
    <x v="30"/>
    <s v="Columbus"/>
    <x v="1"/>
    <n v="0.55000000000000004"/>
    <n v="3250"/>
    <n v="1787.5000000000002"/>
    <n v="625.625"/>
    <n v="0.35"/>
  </r>
  <r>
    <x v="0"/>
    <n v="1185732"/>
    <x v="226"/>
    <x v="3"/>
    <x v="30"/>
    <s v="Columbus"/>
    <x v="2"/>
    <n v="0.55000000000000004"/>
    <n v="2750"/>
    <n v="1512.5000000000002"/>
    <n v="605.00000000000011"/>
    <n v="0.4"/>
  </r>
  <r>
    <x v="0"/>
    <n v="1185732"/>
    <x v="226"/>
    <x v="3"/>
    <x v="30"/>
    <s v="Columbus"/>
    <x v="3"/>
    <n v="0.5"/>
    <n v="2250"/>
    <n v="1125"/>
    <n v="450"/>
    <n v="0.4"/>
  </r>
  <r>
    <x v="0"/>
    <n v="1185732"/>
    <x v="226"/>
    <x v="3"/>
    <x v="30"/>
    <s v="Columbus"/>
    <x v="4"/>
    <n v="0.6"/>
    <n v="2250"/>
    <n v="1350"/>
    <n v="472.49999999999994"/>
    <n v="0.35"/>
  </r>
  <r>
    <x v="0"/>
    <n v="1185732"/>
    <x v="226"/>
    <x v="3"/>
    <x v="30"/>
    <s v="Columbus"/>
    <x v="5"/>
    <n v="0.64999999999999991"/>
    <n v="3250"/>
    <n v="2112.4999999999995"/>
    <n v="844.99999999999989"/>
    <n v="0.4"/>
  </r>
  <r>
    <x v="0"/>
    <n v="1185732"/>
    <x v="24"/>
    <x v="4"/>
    <x v="31"/>
    <s v="Louisville"/>
    <x v="0"/>
    <n v="0.30000000000000004"/>
    <n v="7250"/>
    <n v="2175.0000000000005"/>
    <n v="870.00000000000023"/>
    <n v="0.4"/>
  </r>
  <r>
    <x v="0"/>
    <n v="1185732"/>
    <x v="24"/>
    <x v="4"/>
    <x v="31"/>
    <s v="Louisville"/>
    <x v="1"/>
    <n v="0.30000000000000004"/>
    <n v="5250"/>
    <n v="1575.0000000000002"/>
    <n v="551.25"/>
    <n v="0.35"/>
  </r>
  <r>
    <x v="0"/>
    <n v="1185732"/>
    <x v="24"/>
    <x v="4"/>
    <x v="31"/>
    <s v="Louisville"/>
    <x v="2"/>
    <n v="0.20000000000000007"/>
    <n v="5250"/>
    <n v="1050.0000000000005"/>
    <n v="420.00000000000023"/>
    <n v="0.4"/>
  </r>
  <r>
    <x v="0"/>
    <n v="1185732"/>
    <x v="24"/>
    <x v="4"/>
    <x v="31"/>
    <s v="Louisville"/>
    <x v="3"/>
    <n v="0.25"/>
    <n v="3750"/>
    <n v="937.5"/>
    <n v="375"/>
    <n v="0.4"/>
  </r>
  <r>
    <x v="0"/>
    <n v="1185732"/>
    <x v="24"/>
    <x v="4"/>
    <x v="31"/>
    <s v="Louisville"/>
    <x v="4"/>
    <n v="0.4"/>
    <n v="4250"/>
    <n v="1700"/>
    <n v="595"/>
    <n v="0.35"/>
  </r>
  <r>
    <x v="0"/>
    <n v="1185732"/>
    <x v="24"/>
    <x v="4"/>
    <x v="31"/>
    <s v="Louisville"/>
    <x v="5"/>
    <n v="0.30000000000000004"/>
    <n v="5250"/>
    <n v="1575.0000000000002"/>
    <n v="787.50000000000011"/>
    <n v="0.5"/>
  </r>
  <r>
    <x v="0"/>
    <n v="1185732"/>
    <x v="167"/>
    <x v="4"/>
    <x v="31"/>
    <s v="Louisville"/>
    <x v="0"/>
    <n v="0.30000000000000004"/>
    <n v="7750"/>
    <n v="2325.0000000000005"/>
    <n v="930.00000000000023"/>
    <n v="0.4"/>
  </r>
  <r>
    <x v="0"/>
    <n v="1185732"/>
    <x v="167"/>
    <x v="4"/>
    <x v="31"/>
    <s v="Louisville"/>
    <x v="1"/>
    <n v="0.30000000000000004"/>
    <n v="4250"/>
    <n v="1275.0000000000002"/>
    <n v="446.25000000000006"/>
    <n v="0.35"/>
  </r>
  <r>
    <x v="0"/>
    <n v="1185732"/>
    <x v="167"/>
    <x v="4"/>
    <x v="31"/>
    <s v="Louisville"/>
    <x v="2"/>
    <n v="0.20000000000000007"/>
    <n v="4750"/>
    <n v="950.00000000000034"/>
    <n v="380.00000000000017"/>
    <n v="0.4"/>
  </r>
  <r>
    <x v="0"/>
    <n v="1185732"/>
    <x v="167"/>
    <x v="4"/>
    <x v="31"/>
    <s v="Louisville"/>
    <x v="3"/>
    <n v="0.25"/>
    <n v="3250"/>
    <n v="812.5"/>
    <n v="325"/>
    <n v="0.4"/>
  </r>
  <r>
    <x v="0"/>
    <n v="1185732"/>
    <x v="167"/>
    <x v="4"/>
    <x v="31"/>
    <s v="Louisville"/>
    <x v="4"/>
    <n v="0.4"/>
    <n v="4000"/>
    <n v="1600"/>
    <n v="560"/>
    <n v="0.35"/>
  </r>
  <r>
    <x v="0"/>
    <n v="1185732"/>
    <x v="167"/>
    <x v="4"/>
    <x v="31"/>
    <s v="Louisville"/>
    <x v="5"/>
    <n v="0.25"/>
    <n v="5000"/>
    <n v="1250"/>
    <n v="625"/>
    <n v="0.5"/>
  </r>
  <r>
    <x v="0"/>
    <n v="1185732"/>
    <x v="104"/>
    <x v="4"/>
    <x v="31"/>
    <s v="Louisville"/>
    <x v="0"/>
    <n v="0.25"/>
    <n v="7200"/>
    <n v="1800"/>
    <n v="720"/>
    <n v="0.4"/>
  </r>
  <r>
    <x v="0"/>
    <n v="1185732"/>
    <x v="104"/>
    <x v="4"/>
    <x v="31"/>
    <s v="Louisville"/>
    <x v="1"/>
    <n v="0.25"/>
    <n v="4000"/>
    <n v="1000"/>
    <n v="350"/>
    <n v="0.35"/>
  </r>
  <r>
    <x v="0"/>
    <n v="1185732"/>
    <x v="104"/>
    <x v="4"/>
    <x v="31"/>
    <s v="Louisville"/>
    <x v="2"/>
    <n v="0.15000000000000002"/>
    <n v="4250"/>
    <n v="637.50000000000011"/>
    <n v="255.00000000000006"/>
    <n v="0.4"/>
  </r>
  <r>
    <x v="0"/>
    <n v="1185732"/>
    <x v="104"/>
    <x v="4"/>
    <x v="31"/>
    <s v="Louisville"/>
    <x v="3"/>
    <n v="0.19999999999999996"/>
    <n v="2750"/>
    <n v="549.99999999999989"/>
    <n v="219.99999999999997"/>
    <n v="0.4"/>
  </r>
  <r>
    <x v="0"/>
    <n v="1185732"/>
    <x v="104"/>
    <x v="4"/>
    <x v="31"/>
    <s v="Louisville"/>
    <x v="4"/>
    <n v="0.35000000000000009"/>
    <n v="3250"/>
    <n v="1137.5000000000002"/>
    <n v="398.12500000000006"/>
    <n v="0.35"/>
  </r>
  <r>
    <x v="0"/>
    <n v="1185732"/>
    <x v="104"/>
    <x v="4"/>
    <x v="31"/>
    <s v="Louisville"/>
    <x v="5"/>
    <n v="0.25"/>
    <n v="4250"/>
    <n v="1062.5"/>
    <n v="531.25"/>
    <n v="0.5"/>
  </r>
  <r>
    <x v="0"/>
    <n v="1185732"/>
    <x v="105"/>
    <x v="4"/>
    <x v="31"/>
    <s v="Louisville"/>
    <x v="0"/>
    <n v="0.25"/>
    <n v="6750"/>
    <n v="1687.5"/>
    <n v="675"/>
    <n v="0.4"/>
  </r>
  <r>
    <x v="0"/>
    <n v="1185732"/>
    <x v="105"/>
    <x v="4"/>
    <x v="31"/>
    <s v="Louisville"/>
    <x v="1"/>
    <n v="0.25"/>
    <n v="3750"/>
    <n v="937.5"/>
    <n v="328.125"/>
    <n v="0.35"/>
  </r>
  <r>
    <x v="0"/>
    <n v="1185732"/>
    <x v="105"/>
    <x v="4"/>
    <x v="31"/>
    <s v="Louisville"/>
    <x v="2"/>
    <n v="0.15000000000000002"/>
    <n v="3750"/>
    <n v="562.50000000000011"/>
    <n v="225.00000000000006"/>
    <n v="0.4"/>
  </r>
  <r>
    <x v="0"/>
    <n v="1185732"/>
    <x v="105"/>
    <x v="4"/>
    <x v="31"/>
    <s v="Louisville"/>
    <x v="3"/>
    <n v="0.19999999999999996"/>
    <n v="3000"/>
    <n v="599.99999999999989"/>
    <n v="239.99999999999997"/>
    <n v="0.4"/>
  </r>
  <r>
    <x v="0"/>
    <n v="1185732"/>
    <x v="105"/>
    <x v="4"/>
    <x v="31"/>
    <s v="Louisville"/>
    <x v="4"/>
    <n v="0.4"/>
    <n v="3250"/>
    <n v="1300"/>
    <n v="454.99999999999994"/>
    <n v="0.35"/>
  </r>
  <r>
    <x v="0"/>
    <n v="1185732"/>
    <x v="105"/>
    <x v="4"/>
    <x v="31"/>
    <s v="Louisville"/>
    <x v="5"/>
    <n v="0.30000000000000004"/>
    <n v="4750"/>
    <n v="1425.0000000000002"/>
    <n v="712.50000000000011"/>
    <n v="0.5"/>
  </r>
  <r>
    <x v="0"/>
    <n v="1185732"/>
    <x v="40"/>
    <x v="4"/>
    <x v="31"/>
    <s v="Louisville"/>
    <x v="0"/>
    <n v="0.4"/>
    <n v="7450"/>
    <n v="2980"/>
    <n v="1192"/>
    <n v="0.4"/>
  </r>
  <r>
    <x v="0"/>
    <n v="1185732"/>
    <x v="40"/>
    <x v="4"/>
    <x v="31"/>
    <s v="Louisville"/>
    <x v="1"/>
    <n v="0.4"/>
    <n v="4500"/>
    <n v="1800"/>
    <n v="630"/>
    <n v="0.35"/>
  </r>
  <r>
    <x v="0"/>
    <n v="1185732"/>
    <x v="40"/>
    <x v="4"/>
    <x v="31"/>
    <s v="Louisville"/>
    <x v="2"/>
    <n v="0.35000000000000003"/>
    <n v="4250"/>
    <n v="1487.5000000000002"/>
    <n v="595.00000000000011"/>
    <n v="0.4"/>
  </r>
  <r>
    <x v="0"/>
    <n v="1185732"/>
    <x v="40"/>
    <x v="4"/>
    <x v="31"/>
    <s v="Louisville"/>
    <x v="3"/>
    <n v="0.35000000000000003"/>
    <n v="3750"/>
    <n v="1312.5000000000002"/>
    <n v="525.00000000000011"/>
    <n v="0.4"/>
  </r>
  <r>
    <x v="0"/>
    <n v="1185732"/>
    <x v="40"/>
    <x v="4"/>
    <x v="31"/>
    <s v="Louisville"/>
    <x v="4"/>
    <n v="0.44999999999999996"/>
    <n v="4000"/>
    <n v="1799.9999999999998"/>
    <n v="629.99999999999989"/>
    <n v="0.35"/>
  </r>
  <r>
    <x v="0"/>
    <n v="1185732"/>
    <x v="40"/>
    <x v="4"/>
    <x v="31"/>
    <s v="Louisville"/>
    <x v="5"/>
    <n v="0.49999999999999994"/>
    <n v="5000"/>
    <n v="2499.9999999999995"/>
    <n v="1249.9999999999998"/>
    <n v="0.5"/>
  </r>
  <r>
    <x v="0"/>
    <n v="1185732"/>
    <x v="169"/>
    <x v="4"/>
    <x v="31"/>
    <s v="Louisville"/>
    <x v="0"/>
    <n v="0.44999999999999996"/>
    <n v="7500"/>
    <n v="3374.9999999999995"/>
    <n v="1350"/>
    <n v="0.4"/>
  </r>
  <r>
    <x v="0"/>
    <n v="1185732"/>
    <x v="169"/>
    <x v="4"/>
    <x v="31"/>
    <s v="Louisville"/>
    <x v="1"/>
    <n v="0.4"/>
    <n v="5000"/>
    <n v="2000"/>
    <n v="700"/>
    <n v="0.35"/>
  </r>
  <r>
    <x v="0"/>
    <n v="1185732"/>
    <x v="169"/>
    <x v="4"/>
    <x v="31"/>
    <s v="Louisville"/>
    <x v="2"/>
    <n v="0.45"/>
    <n v="4750"/>
    <n v="2137.5"/>
    <n v="855"/>
    <n v="0.4"/>
  </r>
  <r>
    <x v="0"/>
    <n v="1185732"/>
    <x v="169"/>
    <x v="4"/>
    <x v="31"/>
    <s v="Louisville"/>
    <x v="3"/>
    <n v="0.45"/>
    <n v="4500"/>
    <n v="2025"/>
    <n v="810"/>
    <n v="0.4"/>
  </r>
  <r>
    <x v="0"/>
    <n v="1185732"/>
    <x v="169"/>
    <x v="4"/>
    <x v="31"/>
    <s v="Louisville"/>
    <x v="4"/>
    <n v="0.6"/>
    <n v="4500"/>
    <n v="2700"/>
    <n v="944.99999999999989"/>
    <n v="0.35"/>
  </r>
  <r>
    <x v="0"/>
    <n v="1185732"/>
    <x v="169"/>
    <x v="4"/>
    <x v="31"/>
    <s v="Louisville"/>
    <x v="5"/>
    <n v="0.65"/>
    <n v="6250"/>
    <n v="4062.5"/>
    <n v="2031.25"/>
    <n v="0.5"/>
  </r>
  <r>
    <x v="0"/>
    <n v="1185732"/>
    <x v="108"/>
    <x v="4"/>
    <x v="31"/>
    <s v="Louisville"/>
    <x v="0"/>
    <n v="0.6"/>
    <n v="8500"/>
    <n v="5100"/>
    <n v="2040"/>
    <n v="0.4"/>
  </r>
  <r>
    <x v="0"/>
    <n v="1185732"/>
    <x v="108"/>
    <x v="4"/>
    <x v="31"/>
    <s v="Louisville"/>
    <x v="1"/>
    <n v="0.55000000000000004"/>
    <n v="6000"/>
    <n v="3300.0000000000005"/>
    <n v="1155"/>
    <n v="0.35"/>
  </r>
  <r>
    <x v="0"/>
    <n v="1185732"/>
    <x v="108"/>
    <x v="4"/>
    <x v="31"/>
    <s v="Louisville"/>
    <x v="2"/>
    <n v="0.5"/>
    <n v="5250"/>
    <n v="2625"/>
    <n v="1050"/>
    <n v="0.4"/>
  </r>
  <r>
    <x v="0"/>
    <n v="1185732"/>
    <x v="108"/>
    <x v="4"/>
    <x v="31"/>
    <s v="Louisville"/>
    <x v="3"/>
    <n v="0.5"/>
    <n v="4750"/>
    <n v="2375"/>
    <n v="950"/>
    <n v="0.4"/>
  </r>
  <r>
    <x v="0"/>
    <n v="1185732"/>
    <x v="108"/>
    <x v="4"/>
    <x v="31"/>
    <s v="Louisville"/>
    <x v="4"/>
    <n v="0.6"/>
    <n v="5000"/>
    <n v="3000"/>
    <n v="1050"/>
    <n v="0.35"/>
  </r>
  <r>
    <x v="0"/>
    <n v="1185732"/>
    <x v="108"/>
    <x v="4"/>
    <x v="31"/>
    <s v="Louisville"/>
    <x v="5"/>
    <n v="0.65"/>
    <n v="6750"/>
    <n v="4387.5"/>
    <n v="2193.75"/>
    <n v="0.5"/>
  </r>
  <r>
    <x v="0"/>
    <n v="1185732"/>
    <x v="109"/>
    <x v="4"/>
    <x v="31"/>
    <s v="Louisville"/>
    <x v="0"/>
    <n v="0.6"/>
    <n v="8250"/>
    <n v="4950"/>
    <n v="1980"/>
    <n v="0.4"/>
  </r>
  <r>
    <x v="0"/>
    <n v="1185732"/>
    <x v="109"/>
    <x v="4"/>
    <x v="31"/>
    <s v="Louisville"/>
    <x v="1"/>
    <n v="0.55000000000000004"/>
    <n v="6000"/>
    <n v="3300.0000000000005"/>
    <n v="1155"/>
    <n v="0.35"/>
  </r>
  <r>
    <x v="0"/>
    <n v="1185732"/>
    <x v="109"/>
    <x v="4"/>
    <x v="31"/>
    <s v="Louisville"/>
    <x v="2"/>
    <n v="0.5"/>
    <n v="5250"/>
    <n v="2625"/>
    <n v="1050"/>
    <n v="0.4"/>
  </r>
  <r>
    <x v="0"/>
    <n v="1185732"/>
    <x v="109"/>
    <x v="4"/>
    <x v="31"/>
    <s v="Louisville"/>
    <x v="3"/>
    <n v="0.4"/>
    <n v="4750"/>
    <n v="1900"/>
    <n v="760"/>
    <n v="0.4"/>
  </r>
  <r>
    <x v="0"/>
    <n v="1185732"/>
    <x v="109"/>
    <x v="4"/>
    <x v="31"/>
    <s v="Louisville"/>
    <x v="4"/>
    <n v="0.5"/>
    <n v="4500"/>
    <n v="2250"/>
    <n v="787.5"/>
    <n v="0.35"/>
  </r>
  <r>
    <x v="0"/>
    <n v="1185732"/>
    <x v="109"/>
    <x v="4"/>
    <x v="31"/>
    <s v="Louisville"/>
    <x v="5"/>
    <n v="0.55000000000000004"/>
    <n v="6250"/>
    <n v="3437.5000000000005"/>
    <n v="1718.7500000000002"/>
    <n v="0.5"/>
  </r>
  <r>
    <x v="0"/>
    <n v="1185732"/>
    <x v="44"/>
    <x v="4"/>
    <x v="31"/>
    <s v="Louisville"/>
    <x v="0"/>
    <n v="0.5"/>
    <n v="7250"/>
    <n v="3625"/>
    <n v="1450"/>
    <n v="0.4"/>
  </r>
  <r>
    <x v="0"/>
    <n v="1185732"/>
    <x v="44"/>
    <x v="4"/>
    <x v="31"/>
    <s v="Louisville"/>
    <x v="1"/>
    <n v="0.45000000000000012"/>
    <n v="5250"/>
    <n v="2362.5000000000005"/>
    <n v="826.87500000000011"/>
    <n v="0.35"/>
  </r>
  <r>
    <x v="0"/>
    <n v="1185732"/>
    <x v="44"/>
    <x v="4"/>
    <x v="31"/>
    <s v="Louisville"/>
    <x v="2"/>
    <n v="0.20000000000000007"/>
    <n v="4250"/>
    <n v="850.00000000000023"/>
    <n v="340.00000000000011"/>
    <n v="0.4"/>
  </r>
  <r>
    <x v="0"/>
    <n v="1185732"/>
    <x v="44"/>
    <x v="4"/>
    <x v="31"/>
    <s v="Louisville"/>
    <x v="3"/>
    <n v="0.20000000000000007"/>
    <n v="4000"/>
    <n v="800.00000000000023"/>
    <n v="320.00000000000011"/>
    <n v="0.4"/>
  </r>
  <r>
    <x v="0"/>
    <n v="1185732"/>
    <x v="44"/>
    <x v="4"/>
    <x v="31"/>
    <s v="Louisville"/>
    <x v="4"/>
    <n v="0.30000000000000004"/>
    <n v="4000"/>
    <n v="1200.0000000000002"/>
    <n v="420.00000000000006"/>
    <n v="0.35"/>
  </r>
  <r>
    <x v="0"/>
    <n v="1185732"/>
    <x v="44"/>
    <x v="4"/>
    <x v="31"/>
    <s v="Louisville"/>
    <x v="5"/>
    <n v="0.35000000000000009"/>
    <n v="5000"/>
    <n v="1750.0000000000005"/>
    <n v="875.00000000000023"/>
    <n v="0.5"/>
  </r>
  <r>
    <x v="0"/>
    <n v="1185732"/>
    <x v="171"/>
    <x v="4"/>
    <x v="31"/>
    <s v="Louisville"/>
    <x v="0"/>
    <n v="0.35000000000000009"/>
    <n v="6750"/>
    <n v="2362.5000000000005"/>
    <n v="945.00000000000023"/>
    <n v="0.4"/>
  </r>
  <r>
    <x v="0"/>
    <n v="1185732"/>
    <x v="171"/>
    <x v="4"/>
    <x v="31"/>
    <s v="Louisville"/>
    <x v="1"/>
    <n v="0.25000000000000011"/>
    <n v="5000"/>
    <n v="1250.0000000000005"/>
    <n v="437.50000000000011"/>
    <n v="0.35"/>
  </r>
  <r>
    <x v="0"/>
    <n v="1185732"/>
    <x v="171"/>
    <x v="4"/>
    <x v="31"/>
    <s v="Louisville"/>
    <x v="2"/>
    <n v="0.25000000000000011"/>
    <n v="3750"/>
    <n v="937.50000000000045"/>
    <n v="375.00000000000023"/>
    <n v="0.4"/>
  </r>
  <r>
    <x v="0"/>
    <n v="1185732"/>
    <x v="171"/>
    <x v="4"/>
    <x v="31"/>
    <s v="Louisville"/>
    <x v="3"/>
    <n v="0.25000000000000011"/>
    <n v="3500"/>
    <n v="875.00000000000034"/>
    <n v="350.00000000000017"/>
    <n v="0.4"/>
  </r>
  <r>
    <x v="0"/>
    <n v="1185732"/>
    <x v="171"/>
    <x v="4"/>
    <x v="31"/>
    <s v="Louisville"/>
    <x v="4"/>
    <n v="0.35000000000000009"/>
    <n v="3500"/>
    <n v="1225.0000000000002"/>
    <n v="428.75000000000006"/>
    <n v="0.35"/>
  </r>
  <r>
    <x v="0"/>
    <n v="1185732"/>
    <x v="171"/>
    <x v="4"/>
    <x v="31"/>
    <s v="Louisville"/>
    <x v="5"/>
    <n v="0.35000000000000003"/>
    <n v="4750"/>
    <n v="1662.5000000000002"/>
    <n v="831.25000000000011"/>
    <n v="0.5"/>
  </r>
  <r>
    <x v="0"/>
    <n v="1185732"/>
    <x v="112"/>
    <x v="4"/>
    <x v="31"/>
    <s v="Louisville"/>
    <x v="0"/>
    <n v="0.3000000000000001"/>
    <n v="6250"/>
    <n v="1875.0000000000007"/>
    <n v="750.00000000000034"/>
    <n v="0.4"/>
  </r>
  <r>
    <x v="0"/>
    <n v="1185732"/>
    <x v="112"/>
    <x v="4"/>
    <x v="31"/>
    <s v="Louisville"/>
    <x v="1"/>
    <n v="0.20000000000000012"/>
    <n v="4500"/>
    <n v="900.00000000000057"/>
    <n v="315.00000000000017"/>
    <n v="0.35"/>
  </r>
  <r>
    <x v="0"/>
    <n v="1185732"/>
    <x v="112"/>
    <x v="4"/>
    <x v="31"/>
    <s v="Louisville"/>
    <x v="2"/>
    <n v="0.30000000000000016"/>
    <n v="3950"/>
    <n v="1185.0000000000007"/>
    <n v="474.00000000000028"/>
    <n v="0.4"/>
  </r>
  <r>
    <x v="0"/>
    <n v="1185732"/>
    <x v="112"/>
    <x v="4"/>
    <x v="31"/>
    <s v="Louisville"/>
    <x v="3"/>
    <n v="0.6000000000000002"/>
    <n v="4500"/>
    <n v="2700.0000000000009"/>
    <n v="1080.0000000000005"/>
    <n v="0.4"/>
  </r>
  <r>
    <x v="0"/>
    <n v="1185732"/>
    <x v="112"/>
    <x v="4"/>
    <x v="31"/>
    <s v="Louisville"/>
    <x v="4"/>
    <n v="0.75000000000000011"/>
    <n v="4250"/>
    <n v="3187.5000000000005"/>
    <n v="1115.625"/>
    <n v="0.35"/>
  </r>
  <r>
    <x v="0"/>
    <n v="1185732"/>
    <x v="112"/>
    <x v="4"/>
    <x v="31"/>
    <s v="Louisville"/>
    <x v="5"/>
    <n v="0.75"/>
    <n v="5250"/>
    <n v="3937.5"/>
    <n v="1968.75"/>
    <n v="0.5"/>
  </r>
  <r>
    <x v="0"/>
    <n v="1185732"/>
    <x v="113"/>
    <x v="4"/>
    <x v="31"/>
    <s v="Louisville"/>
    <x v="0"/>
    <n v="0.70000000000000007"/>
    <n v="7750"/>
    <n v="5425.0000000000009"/>
    <n v="2170.0000000000005"/>
    <n v="0.4"/>
  </r>
  <r>
    <x v="0"/>
    <n v="1185732"/>
    <x v="113"/>
    <x v="4"/>
    <x v="31"/>
    <s v="Louisville"/>
    <x v="1"/>
    <n v="0.60000000000000009"/>
    <n v="5750"/>
    <n v="3450.0000000000005"/>
    <n v="1207.5"/>
    <n v="0.35"/>
  </r>
  <r>
    <x v="0"/>
    <n v="1185732"/>
    <x v="113"/>
    <x v="4"/>
    <x v="31"/>
    <s v="Louisville"/>
    <x v="2"/>
    <n v="0.60000000000000009"/>
    <n v="5250"/>
    <n v="3150.0000000000005"/>
    <n v="1260.0000000000002"/>
    <n v="0.4"/>
  </r>
  <r>
    <x v="0"/>
    <n v="1185732"/>
    <x v="113"/>
    <x v="4"/>
    <x v="31"/>
    <s v="Louisville"/>
    <x v="3"/>
    <n v="0.60000000000000009"/>
    <n v="4750"/>
    <n v="2850.0000000000005"/>
    <n v="1140.0000000000002"/>
    <n v="0.4"/>
  </r>
  <r>
    <x v="0"/>
    <n v="1185732"/>
    <x v="113"/>
    <x v="4"/>
    <x v="31"/>
    <s v="Louisville"/>
    <x v="4"/>
    <n v="0.70000000000000007"/>
    <n v="4750"/>
    <n v="3325.0000000000005"/>
    <n v="1163.75"/>
    <n v="0.35"/>
  </r>
  <r>
    <x v="0"/>
    <n v="1185732"/>
    <x v="113"/>
    <x v="4"/>
    <x v="31"/>
    <s v="Louisville"/>
    <x v="5"/>
    <n v="0.75"/>
    <n v="5750"/>
    <n v="4312.5"/>
    <n v="2156.25"/>
    <n v="0.5"/>
  </r>
  <r>
    <x v="1"/>
    <n v="1197831"/>
    <x v="180"/>
    <x v="1"/>
    <x v="32"/>
    <s v="Jackson"/>
    <x v="0"/>
    <n v="0.25000000000000006"/>
    <n v="6500"/>
    <n v="1625.0000000000005"/>
    <n v="650.00000000000023"/>
    <n v="0.4"/>
  </r>
  <r>
    <x v="1"/>
    <n v="1197831"/>
    <x v="180"/>
    <x v="1"/>
    <x v="32"/>
    <s v="Jackson"/>
    <x v="1"/>
    <n v="0.25000000000000006"/>
    <n v="4500"/>
    <n v="1125.0000000000002"/>
    <n v="393.75000000000006"/>
    <n v="0.35"/>
  </r>
  <r>
    <x v="1"/>
    <n v="1197831"/>
    <x v="180"/>
    <x v="1"/>
    <x v="32"/>
    <s v="Jackson"/>
    <x v="2"/>
    <n v="0.15000000000000008"/>
    <n v="4500"/>
    <n v="675.00000000000034"/>
    <n v="270.00000000000017"/>
    <n v="0.4"/>
  </r>
  <r>
    <x v="1"/>
    <n v="1197831"/>
    <x v="180"/>
    <x v="1"/>
    <x v="32"/>
    <s v="Jackson"/>
    <x v="3"/>
    <n v="0.2"/>
    <n v="3000"/>
    <n v="600"/>
    <n v="240"/>
    <n v="0.4"/>
  </r>
  <r>
    <x v="1"/>
    <n v="1197831"/>
    <x v="180"/>
    <x v="1"/>
    <x v="32"/>
    <s v="Jackson"/>
    <x v="4"/>
    <n v="0.35000000000000003"/>
    <n v="3500"/>
    <n v="1225.0000000000002"/>
    <n v="428.75000000000006"/>
    <n v="0.35"/>
  </r>
  <r>
    <x v="1"/>
    <n v="1197831"/>
    <x v="180"/>
    <x v="1"/>
    <x v="32"/>
    <s v="Jackson"/>
    <x v="5"/>
    <n v="0.25000000000000006"/>
    <n v="4500"/>
    <n v="1125.0000000000002"/>
    <n v="450.00000000000011"/>
    <n v="0.4"/>
  </r>
  <r>
    <x v="1"/>
    <n v="1197831"/>
    <x v="227"/>
    <x v="1"/>
    <x v="32"/>
    <s v="Jackson"/>
    <x v="0"/>
    <n v="0.25000000000000006"/>
    <n v="7000"/>
    <n v="1750.0000000000005"/>
    <n v="700.00000000000023"/>
    <n v="0.4"/>
  </r>
  <r>
    <x v="1"/>
    <n v="1197831"/>
    <x v="227"/>
    <x v="1"/>
    <x v="32"/>
    <s v="Jackson"/>
    <x v="1"/>
    <n v="0.25000000000000006"/>
    <n v="3500"/>
    <n v="875.00000000000023"/>
    <n v="306.25000000000006"/>
    <n v="0.35"/>
  </r>
  <r>
    <x v="1"/>
    <n v="1197831"/>
    <x v="227"/>
    <x v="1"/>
    <x v="32"/>
    <s v="Jackson"/>
    <x v="2"/>
    <n v="0.15000000000000008"/>
    <n v="4000"/>
    <n v="600.00000000000034"/>
    <n v="240.00000000000014"/>
    <n v="0.4"/>
  </r>
  <r>
    <x v="1"/>
    <n v="1197831"/>
    <x v="227"/>
    <x v="1"/>
    <x v="32"/>
    <s v="Jackson"/>
    <x v="3"/>
    <n v="0.2"/>
    <n v="2500"/>
    <n v="500"/>
    <n v="200"/>
    <n v="0.4"/>
  </r>
  <r>
    <x v="1"/>
    <n v="1197831"/>
    <x v="227"/>
    <x v="1"/>
    <x v="32"/>
    <s v="Jackson"/>
    <x v="4"/>
    <n v="0.35000000000000003"/>
    <n v="3250"/>
    <n v="1137.5"/>
    <n v="398.125"/>
    <n v="0.35"/>
  </r>
  <r>
    <x v="1"/>
    <n v="1197831"/>
    <x v="227"/>
    <x v="1"/>
    <x v="32"/>
    <s v="Jackson"/>
    <x v="5"/>
    <n v="0.2"/>
    <n v="4250"/>
    <n v="850"/>
    <n v="340"/>
    <n v="0.4"/>
  </r>
  <r>
    <x v="1"/>
    <n v="1197831"/>
    <x v="26"/>
    <x v="1"/>
    <x v="32"/>
    <s v="Jackson"/>
    <x v="0"/>
    <n v="0.2"/>
    <n v="6450"/>
    <n v="1290"/>
    <n v="516"/>
    <n v="0.4"/>
  </r>
  <r>
    <x v="1"/>
    <n v="1197831"/>
    <x v="26"/>
    <x v="1"/>
    <x v="32"/>
    <s v="Jackson"/>
    <x v="1"/>
    <n v="0.2"/>
    <n v="3250"/>
    <n v="650"/>
    <n v="227.49999999999997"/>
    <n v="0.35"/>
  </r>
  <r>
    <x v="1"/>
    <n v="1197831"/>
    <x v="26"/>
    <x v="1"/>
    <x v="32"/>
    <s v="Jackson"/>
    <x v="2"/>
    <n v="0.10000000000000002"/>
    <n v="3500"/>
    <n v="350.00000000000006"/>
    <n v="140.00000000000003"/>
    <n v="0.4"/>
  </r>
  <r>
    <x v="1"/>
    <n v="1197831"/>
    <x v="26"/>
    <x v="1"/>
    <x v="32"/>
    <s v="Jackson"/>
    <x v="3"/>
    <n v="0.19999999999999996"/>
    <n v="2000"/>
    <n v="399.99999999999989"/>
    <n v="159.99999999999997"/>
    <n v="0.4"/>
  </r>
  <r>
    <x v="1"/>
    <n v="1197831"/>
    <x v="26"/>
    <x v="1"/>
    <x v="32"/>
    <s v="Jackson"/>
    <x v="4"/>
    <n v="0.35000000000000009"/>
    <n v="2500"/>
    <n v="875.00000000000023"/>
    <n v="306.25000000000006"/>
    <n v="0.35"/>
  </r>
  <r>
    <x v="1"/>
    <n v="1197831"/>
    <x v="26"/>
    <x v="1"/>
    <x v="32"/>
    <s v="Jackson"/>
    <x v="5"/>
    <n v="0.25"/>
    <n v="3500"/>
    <n v="875"/>
    <n v="350"/>
    <n v="0.4"/>
  </r>
  <r>
    <x v="1"/>
    <n v="1197831"/>
    <x v="27"/>
    <x v="1"/>
    <x v="32"/>
    <s v="Jackson"/>
    <x v="0"/>
    <n v="0.25"/>
    <n v="6000"/>
    <n v="1500"/>
    <n v="600"/>
    <n v="0.4"/>
  </r>
  <r>
    <x v="1"/>
    <n v="1197831"/>
    <x v="27"/>
    <x v="1"/>
    <x v="32"/>
    <s v="Jackson"/>
    <x v="1"/>
    <n v="0.25"/>
    <n v="3000"/>
    <n v="750"/>
    <n v="262.5"/>
    <n v="0.35"/>
  </r>
  <r>
    <x v="1"/>
    <n v="1197831"/>
    <x v="27"/>
    <x v="1"/>
    <x v="32"/>
    <s v="Jackson"/>
    <x v="2"/>
    <n v="0.15000000000000002"/>
    <n v="3000"/>
    <n v="450.00000000000006"/>
    <n v="180.00000000000003"/>
    <n v="0.4"/>
  </r>
  <r>
    <x v="1"/>
    <n v="1197831"/>
    <x v="27"/>
    <x v="1"/>
    <x v="32"/>
    <s v="Jackson"/>
    <x v="3"/>
    <n v="0.19999999999999996"/>
    <n v="2250"/>
    <n v="449.99999999999989"/>
    <n v="179.99999999999997"/>
    <n v="0.4"/>
  </r>
  <r>
    <x v="1"/>
    <n v="1197831"/>
    <x v="27"/>
    <x v="1"/>
    <x v="32"/>
    <s v="Jackson"/>
    <x v="4"/>
    <n v="0.4"/>
    <n v="2500"/>
    <n v="1000"/>
    <n v="350"/>
    <n v="0.35"/>
  </r>
  <r>
    <x v="1"/>
    <n v="1197831"/>
    <x v="27"/>
    <x v="1"/>
    <x v="32"/>
    <s v="Jackson"/>
    <x v="5"/>
    <n v="0.30000000000000004"/>
    <n v="4000"/>
    <n v="1200.0000000000002"/>
    <n v="480.00000000000011"/>
    <n v="0.4"/>
  </r>
  <r>
    <x v="1"/>
    <n v="1197831"/>
    <x v="168"/>
    <x v="1"/>
    <x v="32"/>
    <s v="Jackson"/>
    <x v="0"/>
    <n v="0.4"/>
    <n v="6700"/>
    <n v="2680"/>
    <n v="1072"/>
    <n v="0.4"/>
  </r>
  <r>
    <x v="1"/>
    <n v="1197831"/>
    <x v="168"/>
    <x v="1"/>
    <x v="32"/>
    <s v="Jackson"/>
    <x v="1"/>
    <n v="0.4"/>
    <n v="3750"/>
    <n v="1500"/>
    <n v="525"/>
    <n v="0.35"/>
  </r>
  <r>
    <x v="1"/>
    <n v="1197831"/>
    <x v="168"/>
    <x v="1"/>
    <x v="32"/>
    <s v="Jackson"/>
    <x v="2"/>
    <n v="0.35000000000000003"/>
    <n v="3500"/>
    <n v="1225.0000000000002"/>
    <n v="490.00000000000011"/>
    <n v="0.4"/>
  </r>
  <r>
    <x v="1"/>
    <n v="1197831"/>
    <x v="168"/>
    <x v="1"/>
    <x v="32"/>
    <s v="Jackson"/>
    <x v="3"/>
    <n v="0.35000000000000003"/>
    <n v="3000"/>
    <n v="1050"/>
    <n v="420"/>
    <n v="0.4"/>
  </r>
  <r>
    <x v="1"/>
    <n v="1197831"/>
    <x v="168"/>
    <x v="1"/>
    <x v="32"/>
    <s v="Jackson"/>
    <x v="4"/>
    <n v="0.44999999999999996"/>
    <n v="3250"/>
    <n v="1462.4999999999998"/>
    <n v="511.87499999999989"/>
    <n v="0.35"/>
  </r>
  <r>
    <x v="1"/>
    <n v="1197831"/>
    <x v="168"/>
    <x v="1"/>
    <x v="32"/>
    <s v="Jackson"/>
    <x v="5"/>
    <n v="0.44999999999999996"/>
    <n v="4250"/>
    <n v="1912.4999999999998"/>
    <n v="765"/>
    <n v="0.4"/>
  </r>
  <r>
    <x v="1"/>
    <n v="1197831"/>
    <x v="228"/>
    <x v="1"/>
    <x v="32"/>
    <s v="Jackson"/>
    <x v="0"/>
    <n v="0.39999999999999997"/>
    <n v="6750"/>
    <n v="2700"/>
    <n v="1080"/>
    <n v="0.4"/>
  </r>
  <r>
    <x v="1"/>
    <n v="1197831"/>
    <x v="228"/>
    <x v="1"/>
    <x v="32"/>
    <s v="Jackson"/>
    <x v="1"/>
    <n v="0.35000000000000003"/>
    <n v="4250"/>
    <n v="1487.5000000000002"/>
    <n v="520.625"/>
    <n v="0.35"/>
  </r>
  <r>
    <x v="1"/>
    <n v="1197831"/>
    <x v="228"/>
    <x v="1"/>
    <x v="32"/>
    <s v="Jackson"/>
    <x v="2"/>
    <n v="0.4"/>
    <n v="4000"/>
    <n v="1600"/>
    <n v="640"/>
    <n v="0.4"/>
  </r>
  <r>
    <x v="1"/>
    <n v="1197831"/>
    <x v="228"/>
    <x v="1"/>
    <x v="32"/>
    <s v="Jackson"/>
    <x v="3"/>
    <n v="0.4"/>
    <n v="3750"/>
    <n v="1500"/>
    <n v="600"/>
    <n v="0.4"/>
  </r>
  <r>
    <x v="1"/>
    <n v="1197831"/>
    <x v="228"/>
    <x v="1"/>
    <x v="32"/>
    <s v="Jackson"/>
    <x v="4"/>
    <n v="0.54999999999999993"/>
    <n v="3750"/>
    <n v="2062.4999999999995"/>
    <n v="721.87499999999977"/>
    <n v="0.35"/>
  </r>
  <r>
    <x v="1"/>
    <n v="1197831"/>
    <x v="228"/>
    <x v="1"/>
    <x v="32"/>
    <s v="Jackson"/>
    <x v="5"/>
    <n v="0.6"/>
    <n v="5500"/>
    <n v="3300"/>
    <n v="1320"/>
    <n v="0.4"/>
  </r>
  <r>
    <x v="1"/>
    <n v="1197831"/>
    <x v="30"/>
    <x v="1"/>
    <x v="32"/>
    <s v="Jackson"/>
    <x v="0"/>
    <n v="0.54999999999999993"/>
    <n v="7750"/>
    <n v="4262.4999999999991"/>
    <n v="1704.9999999999998"/>
    <n v="0.4"/>
  </r>
  <r>
    <x v="1"/>
    <n v="1197831"/>
    <x v="30"/>
    <x v="1"/>
    <x v="32"/>
    <s v="Jackson"/>
    <x v="1"/>
    <n v="0.5"/>
    <n v="5250"/>
    <n v="2625"/>
    <n v="918.74999999999989"/>
    <n v="0.35"/>
  </r>
  <r>
    <x v="1"/>
    <n v="1197831"/>
    <x v="30"/>
    <x v="1"/>
    <x v="32"/>
    <s v="Jackson"/>
    <x v="2"/>
    <n v="0.45"/>
    <n v="4500"/>
    <n v="2025"/>
    <n v="810"/>
    <n v="0.4"/>
  </r>
  <r>
    <x v="1"/>
    <n v="1197831"/>
    <x v="30"/>
    <x v="1"/>
    <x v="32"/>
    <s v="Jackson"/>
    <x v="3"/>
    <n v="0.45"/>
    <n v="4000"/>
    <n v="1800"/>
    <n v="720"/>
    <n v="0.4"/>
  </r>
  <r>
    <x v="1"/>
    <n v="1197831"/>
    <x v="30"/>
    <x v="1"/>
    <x v="32"/>
    <s v="Jackson"/>
    <x v="4"/>
    <n v="0.6"/>
    <n v="4250"/>
    <n v="2550"/>
    <n v="892.5"/>
    <n v="0.35"/>
  </r>
  <r>
    <x v="1"/>
    <n v="1197831"/>
    <x v="30"/>
    <x v="1"/>
    <x v="32"/>
    <s v="Jackson"/>
    <x v="5"/>
    <n v="0.65"/>
    <n v="6000"/>
    <n v="3900"/>
    <n v="1560"/>
    <n v="0.4"/>
  </r>
  <r>
    <x v="1"/>
    <n v="1197831"/>
    <x v="31"/>
    <x v="1"/>
    <x v="32"/>
    <s v="Jackson"/>
    <x v="0"/>
    <n v="0.6"/>
    <n v="7500"/>
    <n v="4500"/>
    <n v="1800"/>
    <n v="0.4"/>
  </r>
  <r>
    <x v="1"/>
    <n v="1197831"/>
    <x v="31"/>
    <x v="1"/>
    <x v="32"/>
    <s v="Jackson"/>
    <x v="1"/>
    <n v="0.55000000000000004"/>
    <n v="5250"/>
    <n v="2887.5000000000005"/>
    <n v="1010.6250000000001"/>
    <n v="0.35"/>
  </r>
  <r>
    <x v="1"/>
    <n v="1197831"/>
    <x v="31"/>
    <x v="1"/>
    <x v="32"/>
    <s v="Jackson"/>
    <x v="2"/>
    <n v="0.5"/>
    <n v="4500"/>
    <n v="2250"/>
    <n v="900"/>
    <n v="0.4"/>
  </r>
  <r>
    <x v="1"/>
    <n v="1197831"/>
    <x v="31"/>
    <x v="1"/>
    <x v="32"/>
    <s v="Jackson"/>
    <x v="3"/>
    <n v="0.4"/>
    <n v="4000"/>
    <n v="1600"/>
    <n v="640"/>
    <n v="0.4"/>
  </r>
  <r>
    <x v="1"/>
    <n v="1197831"/>
    <x v="31"/>
    <x v="1"/>
    <x v="32"/>
    <s v="Jackson"/>
    <x v="4"/>
    <n v="0.5"/>
    <n v="3750"/>
    <n v="1875"/>
    <n v="656.25"/>
    <n v="0.35"/>
  </r>
  <r>
    <x v="1"/>
    <n v="1197831"/>
    <x v="31"/>
    <x v="1"/>
    <x v="32"/>
    <s v="Jackson"/>
    <x v="5"/>
    <n v="0.55000000000000004"/>
    <n v="5500"/>
    <n v="3025.0000000000005"/>
    <n v="1210.0000000000002"/>
    <n v="0.4"/>
  </r>
  <r>
    <x v="1"/>
    <n v="1197831"/>
    <x v="170"/>
    <x v="1"/>
    <x v="32"/>
    <s v="Jackson"/>
    <x v="0"/>
    <n v="0.5"/>
    <n v="6500"/>
    <n v="3250"/>
    <n v="1300"/>
    <n v="0.4"/>
  </r>
  <r>
    <x v="1"/>
    <n v="1197831"/>
    <x v="170"/>
    <x v="1"/>
    <x v="32"/>
    <s v="Jackson"/>
    <x v="1"/>
    <n v="0.40000000000000013"/>
    <n v="4500"/>
    <n v="1800.0000000000007"/>
    <n v="630.00000000000023"/>
    <n v="0.35"/>
  </r>
  <r>
    <x v="1"/>
    <n v="1197831"/>
    <x v="170"/>
    <x v="1"/>
    <x v="32"/>
    <s v="Jackson"/>
    <x v="2"/>
    <n v="0.15000000000000008"/>
    <n v="3500"/>
    <n v="525.00000000000023"/>
    <n v="210.00000000000011"/>
    <n v="0.4"/>
  </r>
  <r>
    <x v="1"/>
    <n v="1197831"/>
    <x v="170"/>
    <x v="1"/>
    <x v="32"/>
    <s v="Jackson"/>
    <x v="3"/>
    <n v="0.15000000000000008"/>
    <n v="3250"/>
    <n v="487.50000000000023"/>
    <n v="195.00000000000011"/>
    <n v="0.4"/>
  </r>
  <r>
    <x v="1"/>
    <n v="1197831"/>
    <x v="170"/>
    <x v="1"/>
    <x v="32"/>
    <s v="Jackson"/>
    <x v="4"/>
    <n v="0.25000000000000006"/>
    <n v="3250"/>
    <n v="812.50000000000023"/>
    <n v="284.37500000000006"/>
    <n v="0.35"/>
  </r>
  <r>
    <x v="1"/>
    <n v="1197831"/>
    <x v="170"/>
    <x v="1"/>
    <x v="32"/>
    <s v="Jackson"/>
    <x v="5"/>
    <n v="0.3000000000000001"/>
    <n v="4250"/>
    <n v="1275.0000000000005"/>
    <n v="510.00000000000023"/>
    <n v="0.4"/>
  </r>
  <r>
    <x v="1"/>
    <n v="1197831"/>
    <x v="229"/>
    <x v="1"/>
    <x v="32"/>
    <s v="Jackson"/>
    <x v="0"/>
    <n v="0.3000000000000001"/>
    <n v="6000"/>
    <n v="1800.0000000000007"/>
    <n v="720.00000000000034"/>
    <n v="0.4"/>
  </r>
  <r>
    <x v="1"/>
    <n v="1197831"/>
    <x v="229"/>
    <x v="1"/>
    <x v="32"/>
    <s v="Jackson"/>
    <x v="1"/>
    <n v="0.20000000000000012"/>
    <n v="4250"/>
    <n v="850.00000000000057"/>
    <n v="297.50000000000017"/>
    <n v="0.35"/>
  </r>
  <r>
    <x v="1"/>
    <n v="1197831"/>
    <x v="229"/>
    <x v="1"/>
    <x v="32"/>
    <s v="Jackson"/>
    <x v="2"/>
    <n v="0.20000000000000012"/>
    <n v="3000"/>
    <n v="600.00000000000034"/>
    <n v="240.00000000000014"/>
    <n v="0.4"/>
  </r>
  <r>
    <x v="1"/>
    <n v="1197831"/>
    <x v="229"/>
    <x v="1"/>
    <x v="32"/>
    <s v="Jackson"/>
    <x v="3"/>
    <n v="0.20000000000000012"/>
    <n v="2750"/>
    <n v="550.00000000000034"/>
    <n v="220.00000000000014"/>
    <n v="0.4"/>
  </r>
  <r>
    <x v="1"/>
    <n v="1197831"/>
    <x v="229"/>
    <x v="1"/>
    <x v="32"/>
    <s v="Jackson"/>
    <x v="4"/>
    <n v="0.3000000000000001"/>
    <n v="2750"/>
    <n v="825.00000000000023"/>
    <n v="288.75000000000006"/>
    <n v="0.35"/>
  </r>
  <r>
    <x v="1"/>
    <n v="1197831"/>
    <x v="229"/>
    <x v="1"/>
    <x v="32"/>
    <s v="Jackson"/>
    <x v="5"/>
    <n v="0.30000000000000004"/>
    <n v="4000"/>
    <n v="1200.0000000000002"/>
    <n v="480.00000000000011"/>
    <n v="0.4"/>
  </r>
  <r>
    <x v="1"/>
    <n v="1197831"/>
    <x v="34"/>
    <x v="1"/>
    <x v="32"/>
    <s v="Jackson"/>
    <x v="0"/>
    <n v="0.25000000000000011"/>
    <n v="5500"/>
    <n v="1375.0000000000007"/>
    <n v="550.00000000000034"/>
    <n v="0.4"/>
  </r>
  <r>
    <x v="1"/>
    <n v="1197831"/>
    <x v="34"/>
    <x v="1"/>
    <x v="32"/>
    <s v="Jackson"/>
    <x v="1"/>
    <n v="0.15000000000000013"/>
    <n v="3750"/>
    <n v="562.50000000000045"/>
    <n v="196.87500000000014"/>
    <n v="0.35"/>
  </r>
  <r>
    <x v="1"/>
    <n v="1197831"/>
    <x v="34"/>
    <x v="1"/>
    <x v="32"/>
    <s v="Jackson"/>
    <x v="2"/>
    <n v="0.25000000000000017"/>
    <n v="3200"/>
    <n v="800.00000000000057"/>
    <n v="320.00000000000023"/>
    <n v="0.4"/>
  </r>
  <r>
    <x v="1"/>
    <n v="1197831"/>
    <x v="34"/>
    <x v="1"/>
    <x v="32"/>
    <s v="Jackson"/>
    <x v="3"/>
    <n v="0.55000000000000016"/>
    <n v="3750"/>
    <n v="2062.5000000000005"/>
    <n v="825.00000000000023"/>
    <n v="0.4"/>
  </r>
  <r>
    <x v="1"/>
    <n v="1197831"/>
    <x v="34"/>
    <x v="1"/>
    <x v="32"/>
    <s v="Jackson"/>
    <x v="4"/>
    <n v="0.75000000000000011"/>
    <n v="3500"/>
    <n v="2625.0000000000005"/>
    <n v="918.75000000000011"/>
    <n v="0.35"/>
  </r>
  <r>
    <x v="1"/>
    <n v="1197831"/>
    <x v="34"/>
    <x v="1"/>
    <x v="32"/>
    <s v="Jackson"/>
    <x v="5"/>
    <n v="0.75"/>
    <n v="4500"/>
    <n v="3375"/>
    <n v="1350"/>
    <n v="0.4"/>
  </r>
  <r>
    <x v="1"/>
    <n v="1197831"/>
    <x v="35"/>
    <x v="1"/>
    <x v="32"/>
    <s v="Jackson"/>
    <x v="0"/>
    <n v="0.70000000000000007"/>
    <n v="7000"/>
    <n v="4900.0000000000009"/>
    <n v="1960.0000000000005"/>
    <n v="0.4"/>
  </r>
  <r>
    <x v="1"/>
    <n v="1197831"/>
    <x v="35"/>
    <x v="1"/>
    <x v="32"/>
    <s v="Jackson"/>
    <x v="1"/>
    <n v="0.60000000000000009"/>
    <n v="5000"/>
    <n v="3000.0000000000005"/>
    <n v="1050"/>
    <n v="0.35"/>
  </r>
  <r>
    <x v="1"/>
    <n v="1197831"/>
    <x v="35"/>
    <x v="1"/>
    <x v="32"/>
    <s v="Jackson"/>
    <x v="2"/>
    <n v="0.60000000000000009"/>
    <n v="4500"/>
    <n v="2700.0000000000005"/>
    <n v="1080.0000000000002"/>
    <n v="0.4"/>
  </r>
  <r>
    <x v="1"/>
    <n v="1197831"/>
    <x v="35"/>
    <x v="1"/>
    <x v="32"/>
    <s v="Jackson"/>
    <x v="3"/>
    <n v="0.60000000000000009"/>
    <n v="4000"/>
    <n v="2400.0000000000005"/>
    <n v="960.00000000000023"/>
    <n v="0.4"/>
  </r>
  <r>
    <x v="1"/>
    <n v="1197831"/>
    <x v="35"/>
    <x v="1"/>
    <x v="32"/>
    <s v="Jackson"/>
    <x v="4"/>
    <n v="0.70000000000000007"/>
    <n v="4000"/>
    <n v="2800.0000000000005"/>
    <n v="980.00000000000011"/>
    <n v="0.35"/>
  </r>
  <r>
    <x v="1"/>
    <n v="1197831"/>
    <x v="35"/>
    <x v="1"/>
    <x v="32"/>
    <s v="Jackson"/>
    <x v="5"/>
    <n v="0.75"/>
    <n v="5000"/>
    <n v="3750"/>
    <n v="1500"/>
    <n v="0.4"/>
  </r>
  <r>
    <x v="1"/>
    <n v="1197831"/>
    <x v="180"/>
    <x v="1"/>
    <x v="33"/>
    <s v="Little Rock"/>
    <x v="0"/>
    <n v="0.25000000000000006"/>
    <n v="5750"/>
    <n v="1437.5000000000002"/>
    <n v="575.00000000000011"/>
    <n v="0.4"/>
  </r>
  <r>
    <x v="1"/>
    <n v="1197831"/>
    <x v="180"/>
    <x v="1"/>
    <x v="33"/>
    <s v="Little Rock"/>
    <x v="1"/>
    <n v="0.25000000000000006"/>
    <n v="3750"/>
    <n v="937.50000000000023"/>
    <n v="328.12500000000006"/>
    <n v="0.35"/>
  </r>
  <r>
    <x v="1"/>
    <n v="1197831"/>
    <x v="180"/>
    <x v="1"/>
    <x v="33"/>
    <s v="Little Rock"/>
    <x v="2"/>
    <n v="0.15000000000000008"/>
    <n v="3750"/>
    <n v="562.50000000000034"/>
    <n v="225.00000000000014"/>
    <n v="0.4"/>
  </r>
  <r>
    <x v="1"/>
    <n v="1197831"/>
    <x v="180"/>
    <x v="1"/>
    <x v="33"/>
    <s v="Little Rock"/>
    <x v="3"/>
    <n v="0.2"/>
    <n v="2250"/>
    <n v="450"/>
    <n v="180"/>
    <n v="0.4"/>
  </r>
  <r>
    <x v="1"/>
    <n v="1197831"/>
    <x v="180"/>
    <x v="1"/>
    <x v="33"/>
    <s v="Little Rock"/>
    <x v="4"/>
    <n v="0.35000000000000003"/>
    <n v="2750"/>
    <n v="962.50000000000011"/>
    <n v="336.875"/>
    <n v="0.35"/>
  </r>
  <r>
    <x v="1"/>
    <n v="1197831"/>
    <x v="180"/>
    <x v="1"/>
    <x v="33"/>
    <s v="Little Rock"/>
    <x v="5"/>
    <n v="0.25000000000000006"/>
    <n v="3750"/>
    <n v="937.50000000000023"/>
    <n v="375.00000000000011"/>
    <n v="0.4"/>
  </r>
  <r>
    <x v="1"/>
    <n v="1197831"/>
    <x v="227"/>
    <x v="1"/>
    <x v="33"/>
    <s v="Little Rock"/>
    <x v="0"/>
    <n v="0.25000000000000006"/>
    <n v="6250"/>
    <n v="1562.5000000000005"/>
    <n v="625.00000000000023"/>
    <n v="0.4"/>
  </r>
  <r>
    <x v="1"/>
    <n v="1197831"/>
    <x v="227"/>
    <x v="1"/>
    <x v="33"/>
    <s v="Little Rock"/>
    <x v="1"/>
    <n v="0.25000000000000006"/>
    <n v="2750"/>
    <n v="687.50000000000011"/>
    <n v="240.62500000000003"/>
    <n v="0.35"/>
  </r>
  <r>
    <x v="1"/>
    <n v="1197831"/>
    <x v="227"/>
    <x v="1"/>
    <x v="33"/>
    <s v="Little Rock"/>
    <x v="2"/>
    <n v="0.15000000000000008"/>
    <n v="3250"/>
    <n v="487.50000000000023"/>
    <n v="195.00000000000011"/>
    <n v="0.4"/>
  </r>
  <r>
    <x v="1"/>
    <n v="1197831"/>
    <x v="227"/>
    <x v="1"/>
    <x v="33"/>
    <s v="Little Rock"/>
    <x v="3"/>
    <n v="0.2"/>
    <n v="1750"/>
    <n v="350"/>
    <n v="140"/>
    <n v="0.4"/>
  </r>
  <r>
    <x v="1"/>
    <n v="1197831"/>
    <x v="227"/>
    <x v="1"/>
    <x v="33"/>
    <s v="Little Rock"/>
    <x v="4"/>
    <n v="0.35000000000000003"/>
    <n v="2500"/>
    <n v="875.00000000000011"/>
    <n v="306.25"/>
    <n v="0.35"/>
  </r>
  <r>
    <x v="1"/>
    <n v="1197831"/>
    <x v="227"/>
    <x v="1"/>
    <x v="33"/>
    <s v="Little Rock"/>
    <x v="5"/>
    <n v="0.2"/>
    <n v="3500"/>
    <n v="700"/>
    <n v="280"/>
    <n v="0.4"/>
  </r>
  <r>
    <x v="1"/>
    <n v="1197831"/>
    <x v="26"/>
    <x v="1"/>
    <x v="33"/>
    <s v="Little Rock"/>
    <x v="0"/>
    <n v="0.2"/>
    <n v="5700"/>
    <n v="1140"/>
    <n v="456"/>
    <n v="0.4"/>
  </r>
  <r>
    <x v="1"/>
    <n v="1197831"/>
    <x v="26"/>
    <x v="1"/>
    <x v="33"/>
    <s v="Little Rock"/>
    <x v="1"/>
    <n v="0.2"/>
    <n v="2500"/>
    <n v="500"/>
    <n v="175"/>
    <n v="0.35"/>
  </r>
  <r>
    <x v="1"/>
    <n v="1197831"/>
    <x v="26"/>
    <x v="1"/>
    <x v="33"/>
    <s v="Little Rock"/>
    <x v="2"/>
    <n v="0.10000000000000002"/>
    <n v="2750"/>
    <n v="275.00000000000006"/>
    <n v="110.00000000000003"/>
    <n v="0.4"/>
  </r>
  <r>
    <x v="1"/>
    <n v="1197831"/>
    <x v="26"/>
    <x v="1"/>
    <x v="33"/>
    <s v="Little Rock"/>
    <x v="3"/>
    <n v="0.19999999999999996"/>
    <n v="1250"/>
    <n v="249.99999999999994"/>
    <n v="99.999999999999986"/>
    <n v="0.4"/>
  </r>
  <r>
    <x v="1"/>
    <n v="1197831"/>
    <x v="26"/>
    <x v="1"/>
    <x v="33"/>
    <s v="Little Rock"/>
    <x v="4"/>
    <n v="0.35000000000000009"/>
    <n v="1750"/>
    <n v="612.50000000000011"/>
    <n v="214.37500000000003"/>
    <n v="0.35"/>
  </r>
  <r>
    <x v="1"/>
    <n v="1197831"/>
    <x v="26"/>
    <x v="1"/>
    <x v="33"/>
    <s v="Little Rock"/>
    <x v="5"/>
    <n v="0.25"/>
    <n v="2750"/>
    <n v="687.5"/>
    <n v="275"/>
    <n v="0.4"/>
  </r>
  <r>
    <x v="1"/>
    <n v="1197831"/>
    <x v="27"/>
    <x v="1"/>
    <x v="33"/>
    <s v="Little Rock"/>
    <x v="0"/>
    <n v="0.25"/>
    <n v="5250"/>
    <n v="1312.5"/>
    <n v="525"/>
    <n v="0.4"/>
  </r>
  <r>
    <x v="1"/>
    <n v="1197831"/>
    <x v="27"/>
    <x v="1"/>
    <x v="33"/>
    <s v="Little Rock"/>
    <x v="1"/>
    <n v="0.25"/>
    <n v="2250"/>
    <n v="562.5"/>
    <n v="196.875"/>
    <n v="0.35"/>
  </r>
  <r>
    <x v="1"/>
    <n v="1197831"/>
    <x v="27"/>
    <x v="1"/>
    <x v="33"/>
    <s v="Little Rock"/>
    <x v="2"/>
    <n v="0.15000000000000002"/>
    <n v="2250"/>
    <n v="337.50000000000006"/>
    <n v="135.00000000000003"/>
    <n v="0.4"/>
  </r>
  <r>
    <x v="1"/>
    <n v="1197831"/>
    <x v="27"/>
    <x v="1"/>
    <x v="33"/>
    <s v="Little Rock"/>
    <x v="3"/>
    <n v="0.19999999999999996"/>
    <n v="1500"/>
    <n v="299.99999999999994"/>
    <n v="119.99999999999999"/>
    <n v="0.4"/>
  </r>
  <r>
    <x v="1"/>
    <n v="1197831"/>
    <x v="27"/>
    <x v="1"/>
    <x v="33"/>
    <s v="Little Rock"/>
    <x v="4"/>
    <n v="0.4"/>
    <n v="1750"/>
    <n v="700"/>
    <n v="244.99999999999997"/>
    <n v="0.35"/>
  </r>
  <r>
    <x v="1"/>
    <n v="1197831"/>
    <x v="27"/>
    <x v="1"/>
    <x v="33"/>
    <s v="Little Rock"/>
    <x v="5"/>
    <n v="0.30000000000000004"/>
    <n v="3250"/>
    <n v="975.00000000000011"/>
    <n v="390.00000000000006"/>
    <n v="0.4"/>
  </r>
  <r>
    <x v="1"/>
    <n v="1197831"/>
    <x v="168"/>
    <x v="1"/>
    <x v="33"/>
    <s v="Little Rock"/>
    <x v="0"/>
    <n v="0.4"/>
    <n v="5950"/>
    <n v="2380"/>
    <n v="952"/>
    <n v="0.4"/>
  </r>
  <r>
    <x v="1"/>
    <n v="1197831"/>
    <x v="168"/>
    <x v="1"/>
    <x v="33"/>
    <s v="Little Rock"/>
    <x v="1"/>
    <n v="0.4"/>
    <n v="3000"/>
    <n v="1200"/>
    <n v="420"/>
    <n v="0.35"/>
  </r>
  <r>
    <x v="1"/>
    <n v="1197831"/>
    <x v="168"/>
    <x v="1"/>
    <x v="33"/>
    <s v="Little Rock"/>
    <x v="2"/>
    <n v="0.35000000000000003"/>
    <n v="2750"/>
    <n v="962.50000000000011"/>
    <n v="385.00000000000006"/>
    <n v="0.4"/>
  </r>
  <r>
    <x v="1"/>
    <n v="1197831"/>
    <x v="168"/>
    <x v="1"/>
    <x v="33"/>
    <s v="Little Rock"/>
    <x v="3"/>
    <n v="0.35000000000000003"/>
    <n v="2250"/>
    <n v="787.50000000000011"/>
    <n v="315.00000000000006"/>
    <n v="0.4"/>
  </r>
  <r>
    <x v="1"/>
    <n v="1197831"/>
    <x v="168"/>
    <x v="1"/>
    <x v="33"/>
    <s v="Little Rock"/>
    <x v="4"/>
    <n v="0.44999999999999996"/>
    <n v="2500"/>
    <n v="1125"/>
    <n v="393.75"/>
    <n v="0.35"/>
  </r>
  <r>
    <x v="1"/>
    <n v="1197831"/>
    <x v="168"/>
    <x v="1"/>
    <x v="33"/>
    <s v="Little Rock"/>
    <x v="5"/>
    <n v="0.44999999999999996"/>
    <n v="3500"/>
    <n v="1574.9999999999998"/>
    <n v="630"/>
    <n v="0.4"/>
  </r>
  <r>
    <x v="1"/>
    <n v="1197831"/>
    <x v="228"/>
    <x v="1"/>
    <x v="33"/>
    <s v="Little Rock"/>
    <x v="0"/>
    <n v="0.39999999999999997"/>
    <n v="6000"/>
    <n v="2400"/>
    <n v="960"/>
    <n v="0.4"/>
  </r>
  <r>
    <x v="1"/>
    <n v="1197831"/>
    <x v="228"/>
    <x v="1"/>
    <x v="33"/>
    <s v="Little Rock"/>
    <x v="1"/>
    <n v="0.35000000000000003"/>
    <n v="3500"/>
    <n v="1225.0000000000002"/>
    <n v="428.75000000000006"/>
    <n v="0.35"/>
  </r>
  <r>
    <x v="1"/>
    <n v="1197831"/>
    <x v="228"/>
    <x v="1"/>
    <x v="33"/>
    <s v="Little Rock"/>
    <x v="2"/>
    <n v="0.4"/>
    <n v="3250"/>
    <n v="1300"/>
    <n v="520"/>
    <n v="0.4"/>
  </r>
  <r>
    <x v="1"/>
    <n v="1197831"/>
    <x v="228"/>
    <x v="1"/>
    <x v="33"/>
    <s v="Little Rock"/>
    <x v="3"/>
    <n v="0.4"/>
    <n v="3000"/>
    <n v="1200"/>
    <n v="480"/>
    <n v="0.4"/>
  </r>
  <r>
    <x v="1"/>
    <n v="1197831"/>
    <x v="228"/>
    <x v="1"/>
    <x v="33"/>
    <s v="Little Rock"/>
    <x v="4"/>
    <n v="0.54999999999999993"/>
    <n v="3000"/>
    <n v="1649.9999999999998"/>
    <n v="577.49999999999989"/>
    <n v="0.35"/>
  </r>
  <r>
    <x v="1"/>
    <n v="1197831"/>
    <x v="228"/>
    <x v="1"/>
    <x v="33"/>
    <s v="Little Rock"/>
    <x v="5"/>
    <n v="0.6"/>
    <n v="4750"/>
    <n v="2850"/>
    <n v="1140"/>
    <n v="0.4"/>
  </r>
  <r>
    <x v="1"/>
    <n v="1197831"/>
    <x v="30"/>
    <x v="1"/>
    <x v="33"/>
    <s v="Little Rock"/>
    <x v="0"/>
    <n v="0.54999999999999993"/>
    <n v="7000"/>
    <n v="3849.9999999999995"/>
    <n v="1540"/>
    <n v="0.4"/>
  </r>
  <r>
    <x v="1"/>
    <n v="1197831"/>
    <x v="30"/>
    <x v="1"/>
    <x v="33"/>
    <s v="Little Rock"/>
    <x v="1"/>
    <n v="0.5"/>
    <n v="4500"/>
    <n v="2250"/>
    <n v="787.5"/>
    <n v="0.35"/>
  </r>
  <r>
    <x v="1"/>
    <n v="1197831"/>
    <x v="30"/>
    <x v="1"/>
    <x v="33"/>
    <s v="Little Rock"/>
    <x v="2"/>
    <n v="0.45"/>
    <n v="3750"/>
    <n v="1687.5"/>
    <n v="675"/>
    <n v="0.4"/>
  </r>
  <r>
    <x v="1"/>
    <n v="1197831"/>
    <x v="30"/>
    <x v="1"/>
    <x v="33"/>
    <s v="Little Rock"/>
    <x v="3"/>
    <n v="0.45"/>
    <n v="3250"/>
    <n v="1462.5"/>
    <n v="585"/>
    <n v="0.4"/>
  </r>
  <r>
    <x v="1"/>
    <n v="1197831"/>
    <x v="30"/>
    <x v="1"/>
    <x v="33"/>
    <s v="Little Rock"/>
    <x v="4"/>
    <n v="0.6"/>
    <n v="3500"/>
    <n v="2100"/>
    <n v="735"/>
    <n v="0.35"/>
  </r>
  <r>
    <x v="1"/>
    <n v="1197831"/>
    <x v="30"/>
    <x v="1"/>
    <x v="33"/>
    <s v="Little Rock"/>
    <x v="5"/>
    <n v="0.65"/>
    <n v="5250"/>
    <n v="3412.5"/>
    <n v="1365"/>
    <n v="0.4"/>
  </r>
  <r>
    <x v="1"/>
    <n v="1197831"/>
    <x v="31"/>
    <x v="1"/>
    <x v="33"/>
    <s v="Little Rock"/>
    <x v="0"/>
    <n v="0.6"/>
    <n v="6750"/>
    <n v="4050"/>
    <n v="1620"/>
    <n v="0.4"/>
  </r>
  <r>
    <x v="1"/>
    <n v="1197831"/>
    <x v="31"/>
    <x v="1"/>
    <x v="33"/>
    <s v="Little Rock"/>
    <x v="1"/>
    <n v="0.55000000000000004"/>
    <n v="4500"/>
    <n v="2475"/>
    <n v="866.25"/>
    <n v="0.35"/>
  </r>
  <r>
    <x v="1"/>
    <n v="1197831"/>
    <x v="31"/>
    <x v="1"/>
    <x v="33"/>
    <s v="Little Rock"/>
    <x v="2"/>
    <n v="0.5"/>
    <n v="3750"/>
    <n v="1875"/>
    <n v="750"/>
    <n v="0.4"/>
  </r>
  <r>
    <x v="1"/>
    <n v="1197831"/>
    <x v="31"/>
    <x v="1"/>
    <x v="33"/>
    <s v="Little Rock"/>
    <x v="3"/>
    <n v="0.4"/>
    <n v="3250"/>
    <n v="1300"/>
    <n v="520"/>
    <n v="0.4"/>
  </r>
  <r>
    <x v="1"/>
    <n v="1197831"/>
    <x v="31"/>
    <x v="1"/>
    <x v="33"/>
    <s v="Little Rock"/>
    <x v="4"/>
    <n v="0.5"/>
    <n v="3000"/>
    <n v="1500"/>
    <n v="525"/>
    <n v="0.35"/>
  </r>
  <r>
    <x v="1"/>
    <n v="1197831"/>
    <x v="31"/>
    <x v="1"/>
    <x v="33"/>
    <s v="Little Rock"/>
    <x v="5"/>
    <n v="0.55000000000000004"/>
    <n v="4750"/>
    <n v="2612.5"/>
    <n v="1045"/>
    <n v="0.4"/>
  </r>
  <r>
    <x v="1"/>
    <n v="1197831"/>
    <x v="170"/>
    <x v="1"/>
    <x v="33"/>
    <s v="Little Rock"/>
    <x v="0"/>
    <n v="0.5"/>
    <n v="5750"/>
    <n v="2875"/>
    <n v="1150"/>
    <n v="0.4"/>
  </r>
  <r>
    <x v="1"/>
    <n v="1197831"/>
    <x v="170"/>
    <x v="1"/>
    <x v="33"/>
    <s v="Little Rock"/>
    <x v="1"/>
    <n v="0.40000000000000013"/>
    <n v="3750"/>
    <n v="1500.0000000000005"/>
    <n v="525.00000000000011"/>
    <n v="0.35"/>
  </r>
  <r>
    <x v="1"/>
    <n v="1197831"/>
    <x v="170"/>
    <x v="1"/>
    <x v="33"/>
    <s v="Little Rock"/>
    <x v="2"/>
    <n v="0.15000000000000008"/>
    <n v="2750"/>
    <n v="412.50000000000023"/>
    <n v="165.00000000000011"/>
    <n v="0.4"/>
  </r>
  <r>
    <x v="1"/>
    <n v="1197831"/>
    <x v="170"/>
    <x v="1"/>
    <x v="33"/>
    <s v="Little Rock"/>
    <x v="3"/>
    <n v="0.15000000000000008"/>
    <n v="2500"/>
    <n v="375.00000000000017"/>
    <n v="150.00000000000009"/>
    <n v="0.4"/>
  </r>
  <r>
    <x v="1"/>
    <n v="1197831"/>
    <x v="170"/>
    <x v="1"/>
    <x v="33"/>
    <s v="Little Rock"/>
    <x v="4"/>
    <n v="0.25000000000000006"/>
    <n v="2500"/>
    <n v="625.00000000000011"/>
    <n v="218.75000000000003"/>
    <n v="0.35"/>
  </r>
  <r>
    <x v="1"/>
    <n v="1197831"/>
    <x v="170"/>
    <x v="1"/>
    <x v="33"/>
    <s v="Little Rock"/>
    <x v="5"/>
    <n v="0.3000000000000001"/>
    <n v="3500"/>
    <n v="1050.0000000000005"/>
    <n v="420.00000000000023"/>
    <n v="0.4"/>
  </r>
  <r>
    <x v="1"/>
    <n v="1197831"/>
    <x v="229"/>
    <x v="1"/>
    <x v="33"/>
    <s v="Little Rock"/>
    <x v="0"/>
    <n v="0.3000000000000001"/>
    <n v="5250"/>
    <n v="1575.0000000000005"/>
    <n v="630.00000000000023"/>
    <n v="0.4"/>
  </r>
  <r>
    <x v="1"/>
    <n v="1197831"/>
    <x v="229"/>
    <x v="1"/>
    <x v="33"/>
    <s v="Little Rock"/>
    <x v="1"/>
    <n v="0.20000000000000012"/>
    <n v="3500"/>
    <n v="700.00000000000045"/>
    <n v="245.00000000000014"/>
    <n v="0.35"/>
  </r>
  <r>
    <x v="1"/>
    <n v="1197831"/>
    <x v="229"/>
    <x v="1"/>
    <x v="33"/>
    <s v="Little Rock"/>
    <x v="2"/>
    <n v="0.20000000000000012"/>
    <n v="2250"/>
    <n v="450.00000000000028"/>
    <n v="180.00000000000011"/>
    <n v="0.4"/>
  </r>
  <r>
    <x v="1"/>
    <n v="1197831"/>
    <x v="229"/>
    <x v="1"/>
    <x v="33"/>
    <s v="Little Rock"/>
    <x v="3"/>
    <n v="0.20000000000000012"/>
    <n v="2000"/>
    <n v="400.00000000000023"/>
    <n v="160.00000000000011"/>
    <n v="0.4"/>
  </r>
  <r>
    <x v="1"/>
    <n v="1197831"/>
    <x v="229"/>
    <x v="1"/>
    <x v="33"/>
    <s v="Little Rock"/>
    <x v="4"/>
    <n v="0.3000000000000001"/>
    <n v="2000"/>
    <n v="600.00000000000023"/>
    <n v="210.00000000000006"/>
    <n v="0.35"/>
  </r>
  <r>
    <x v="1"/>
    <n v="1197831"/>
    <x v="229"/>
    <x v="1"/>
    <x v="33"/>
    <s v="Little Rock"/>
    <x v="5"/>
    <n v="0.30000000000000004"/>
    <n v="3250"/>
    <n v="975.00000000000011"/>
    <n v="390.00000000000006"/>
    <n v="0.4"/>
  </r>
  <r>
    <x v="1"/>
    <n v="1197831"/>
    <x v="34"/>
    <x v="1"/>
    <x v="33"/>
    <s v="Little Rock"/>
    <x v="0"/>
    <n v="0.25000000000000011"/>
    <n v="4750"/>
    <n v="1187.5000000000005"/>
    <n v="475.00000000000023"/>
    <n v="0.4"/>
  </r>
  <r>
    <x v="1"/>
    <n v="1197831"/>
    <x v="34"/>
    <x v="1"/>
    <x v="33"/>
    <s v="Little Rock"/>
    <x v="1"/>
    <n v="0.15000000000000013"/>
    <n v="3000"/>
    <n v="450.0000000000004"/>
    <n v="157.50000000000014"/>
    <n v="0.35"/>
  </r>
  <r>
    <x v="1"/>
    <n v="1197831"/>
    <x v="34"/>
    <x v="1"/>
    <x v="33"/>
    <s v="Little Rock"/>
    <x v="2"/>
    <n v="0.25000000000000017"/>
    <n v="2450"/>
    <n v="612.50000000000045"/>
    <n v="245.0000000000002"/>
    <n v="0.4"/>
  </r>
  <r>
    <x v="1"/>
    <n v="1197831"/>
    <x v="34"/>
    <x v="1"/>
    <x v="33"/>
    <s v="Little Rock"/>
    <x v="3"/>
    <n v="0.55000000000000016"/>
    <n v="3000"/>
    <n v="1650.0000000000005"/>
    <n v="660.00000000000023"/>
    <n v="0.4"/>
  </r>
  <r>
    <x v="1"/>
    <n v="1197831"/>
    <x v="34"/>
    <x v="1"/>
    <x v="33"/>
    <s v="Little Rock"/>
    <x v="4"/>
    <n v="0.75000000000000011"/>
    <n v="2750"/>
    <n v="2062.5000000000005"/>
    <n v="721.87500000000011"/>
    <n v="0.35"/>
  </r>
  <r>
    <x v="1"/>
    <n v="1197831"/>
    <x v="34"/>
    <x v="1"/>
    <x v="33"/>
    <s v="Little Rock"/>
    <x v="5"/>
    <n v="0.75"/>
    <n v="3750"/>
    <n v="2812.5"/>
    <n v="1125"/>
    <n v="0.4"/>
  </r>
  <r>
    <x v="1"/>
    <n v="1197831"/>
    <x v="35"/>
    <x v="1"/>
    <x v="33"/>
    <s v="Little Rock"/>
    <x v="0"/>
    <n v="0.70000000000000007"/>
    <n v="6250"/>
    <n v="4375"/>
    <n v="1750"/>
    <n v="0.4"/>
  </r>
  <r>
    <x v="1"/>
    <n v="1197831"/>
    <x v="35"/>
    <x v="1"/>
    <x v="33"/>
    <s v="Little Rock"/>
    <x v="1"/>
    <n v="0.60000000000000009"/>
    <n v="4250"/>
    <n v="2550.0000000000005"/>
    <n v="892.50000000000011"/>
    <n v="0.35"/>
  </r>
  <r>
    <x v="1"/>
    <n v="1197831"/>
    <x v="35"/>
    <x v="1"/>
    <x v="33"/>
    <s v="Little Rock"/>
    <x v="2"/>
    <n v="0.60000000000000009"/>
    <n v="3750"/>
    <n v="2250.0000000000005"/>
    <n v="900.00000000000023"/>
    <n v="0.4"/>
  </r>
  <r>
    <x v="1"/>
    <n v="1197831"/>
    <x v="35"/>
    <x v="1"/>
    <x v="33"/>
    <s v="Little Rock"/>
    <x v="3"/>
    <n v="0.60000000000000009"/>
    <n v="3250"/>
    <n v="1950.0000000000002"/>
    <n v="780.00000000000011"/>
    <n v="0.4"/>
  </r>
  <r>
    <x v="1"/>
    <n v="1197831"/>
    <x v="35"/>
    <x v="1"/>
    <x v="33"/>
    <s v="Little Rock"/>
    <x v="4"/>
    <n v="0.70000000000000007"/>
    <n v="3250"/>
    <n v="2275"/>
    <n v="796.25"/>
    <n v="0.35"/>
  </r>
  <r>
    <x v="1"/>
    <n v="1197831"/>
    <x v="35"/>
    <x v="1"/>
    <x v="33"/>
    <s v="Little Rock"/>
    <x v="5"/>
    <n v="0.75"/>
    <n v="4250"/>
    <n v="3187.5"/>
    <n v="1275"/>
    <n v="0.4"/>
  </r>
  <r>
    <x v="1"/>
    <n v="1197831"/>
    <x v="230"/>
    <x v="1"/>
    <x v="34"/>
    <s v="Oklahoma City"/>
    <x v="0"/>
    <n v="0.25000000000000006"/>
    <n v="5500"/>
    <n v="1375.0000000000002"/>
    <n v="481.25000000000006"/>
    <n v="0.35"/>
  </r>
  <r>
    <x v="1"/>
    <n v="1197831"/>
    <x v="230"/>
    <x v="1"/>
    <x v="34"/>
    <s v="Oklahoma City"/>
    <x v="1"/>
    <n v="0.25000000000000006"/>
    <n v="3500"/>
    <n v="875.00000000000023"/>
    <n v="306.25000000000006"/>
    <n v="0.35"/>
  </r>
  <r>
    <x v="1"/>
    <n v="1197831"/>
    <x v="230"/>
    <x v="1"/>
    <x v="34"/>
    <s v="Oklahoma City"/>
    <x v="2"/>
    <n v="0.15000000000000008"/>
    <n v="3500"/>
    <n v="525.00000000000023"/>
    <n v="183.75000000000006"/>
    <n v="0.35"/>
  </r>
  <r>
    <x v="1"/>
    <n v="1197831"/>
    <x v="230"/>
    <x v="1"/>
    <x v="34"/>
    <s v="Oklahoma City"/>
    <x v="3"/>
    <n v="0.2"/>
    <n v="2000"/>
    <n v="400"/>
    <n v="140"/>
    <n v="0.35"/>
  </r>
  <r>
    <x v="1"/>
    <n v="1197831"/>
    <x v="230"/>
    <x v="1"/>
    <x v="34"/>
    <s v="Oklahoma City"/>
    <x v="4"/>
    <n v="0.35000000000000003"/>
    <n v="2500"/>
    <n v="875.00000000000011"/>
    <n v="306.25"/>
    <n v="0.35"/>
  </r>
  <r>
    <x v="1"/>
    <n v="1197831"/>
    <x v="230"/>
    <x v="1"/>
    <x v="34"/>
    <s v="Oklahoma City"/>
    <x v="5"/>
    <n v="0.25000000000000006"/>
    <n v="3500"/>
    <n v="875.00000000000023"/>
    <n v="306.25000000000006"/>
    <n v="0.35"/>
  </r>
  <r>
    <x v="1"/>
    <n v="1197831"/>
    <x v="231"/>
    <x v="1"/>
    <x v="34"/>
    <s v="Oklahoma City"/>
    <x v="0"/>
    <n v="0.25000000000000006"/>
    <n v="6000"/>
    <n v="1500.0000000000002"/>
    <n v="525"/>
    <n v="0.35"/>
  </r>
  <r>
    <x v="1"/>
    <n v="1197831"/>
    <x v="231"/>
    <x v="1"/>
    <x v="34"/>
    <s v="Oklahoma City"/>
    <x v="1"/>
    <n v="0.25000000000000006"/>
    <n v="2500"/>
    <n v="625.00000000000011"/>
    <n v="218.75000000000003"/>
    <n v="0.35"/>
  </r>
  <r>
    <x v="1"/>
    <n v="1197831"/>
    <x v="231"/>
    <x v="1"/>
    <x v="34"/>
    <s v="Oklahoma City"/>
    <x v="2"/>
    <n v="0.15000000000000008"/>
    <n v="3000"/>
    <n v="450.00000000000023"/>
    <n v="157.50000000000006"/>
    <n v="0.35"/>
  </r>
  <r>
    <x v="1"/>
    <n v="1197831"/>
    <x v="231"/>
    <x v="1"/>
    <x v="34"/>
    <s v="Oklahoma City"/>
    <x v="3"/>
    <n v="0.2"/>
    <n v="1500"/>
    <n v="300"/>
    <n v="105"/>
    <n v="0.35"/>
  </r>
  <r>
    <x v="1"/>
    <n v="1197831"/>
    <x v="231"/>
    <x v="1"/>
    <x v="34"/>
    <s v="Oklahoma City"/>
    <x v="4"/>
    <n v="0.35000000000000003"/>
    <n v="2250"/>
    <n v="787.50000000000011"/>
    <n v="275.625"/>
    <n v="0.35"/>
  </r>
  <r>
    <x v="1"/>
    <n v="1197831"/>
    <x v="231"/>
    <x v="1"/>
    <x v="34"/>
    <s v="Oklahoma City"/>
    <x v="5"/>
    <n v="0.2"/>
    <n v="3250"/>
    <n v="650"/>
    <n v="227.49999999999997"/>
    <n v="0.35"/>
  </r>
  <r>
    <x v="1"/>
    <n v="1197831"/>
    <x v="92"/>
    <x v="1"/>
    <x v="34"/>
    <s v="Oklahoma City"/>
    <x v="0"/>
    <n v="0.2"/>
    <n v="5450"/>
    <n v="1090"/>
    <n v="381.5"/>
    <n v="0.35"/>
  </r>
  <r>
    <x v="1"/>
    <n v="1197831"/>
    <x v="92"/>
    <x v="1"/>
    <x v="34"/>
    <s v="Oklahoma City"/>
    <x v="1"/>
    <n v="0.2"/>
    <n v="2250"/>
    <n v="450"/>
    <n v="157.5"/>
    <n v="0.35"/>
  </r>
  <r>
    <x v="1"/>
    <n v="1197831"/>
    <x v="92"/>
    <x v="1"/>
    <x v="34"/>
    <s v="Oklahoma City"/>
    <x v="2"/>
    <n v="0.10000000000000002"/>
    <n v="2500"/>
    <n v="250.00000000000006"/>
    <n v="87.500000000000014"/>
    <n v="0.35"/>
  </r>
  <r>
    <x v="1"/>
    <n v="1197831"/>
    <x v="92"/>
    <x v="1"/>
    <x v="34"/>
    <s v="Oklahoma City"/>
    <x v="3"/>
    <n v="0.19999999999999996"/>
    <n v="1000"/>
    <n v="199.99999999999994"/>
    <n v="69.999999999999972"/>
    <n v="0.35"/>
  </r>
  <r>
    <x v="1"/>
    <n v="1197831"/>
    <x v="92"/>
    <x v="1"/>
    <x v="34"/>
    <s v="Oklahoma City"/>
    <x v="4"/>
    <n v="0.35000000000000009"/>
    <n v="1500"/>
    <n v="525.00000000000011"/>
    <n v="183.75000000000003"/>
    <n v="0.35"/>
  </r>
  <r>
    <x v="1"/>
    <n v="1197831"/>
    <x v="92"/>
    <x v="1"/>
    <x v="34"/>
    <s v="Oklahoma City"/>
    <x v="5"/>
    <n v="0.25"/>
    <n v="2500"/>
    <n v="625"/>
    <n v="218.75"/>
    <n v="0.35"/>
  </r>
  <r>
    <x v="1"/>
    <n v="1197831"/>
    <x v="93"/>
    <x v="1"/>
    <x v="34"/>
    <s v="Oklahoma City"/>
    <x v="0"/>
    <n v="0.25"/>
    <n v="5000"/>
    <n v="1250"/>
    <n v="437.5"/>
    <n v="0.35"/>
  </r>
  <r>
    <x v="1"/>
    <n v="1197831"/>
    <x v="93"/>
    <x v="1"/>
    <x v="34"/>
    <s v="Oklahoma City"/>
    <x v="1"/>
    <n v="0.25"/>
    <n v="2000"/>
    <n v="500"/>
    <n v="175"/>
    <n v="0.35"/>
  </r>
  <r>
    <x v="1"/>
    <n v="1197831"/>
    <x v="93"/>
    <x v="1"/>
    <x v="34"/>
    <s v="Oklahoma City"/>
    <x v="2"/>
    <n v="0.15000000000000002"/>
    <n v="2000"/>
    <n v="300.00000000000006"/>
    <n v="105.00000000000001"/>
    <n v="0.35"/>
  </r>
  <r>
    <x v="1"/>
    <n v="1197831"/>
    <x v="93"/>
    <x v="1"/>
    <x v="34"/>
    <s v="Oklahoma City"/>
    <x v="3"/>
    <n v="0.19999999999999996"/>
    <n v="1250"/>
    <n v="249.99999999999994"/>
    <n v="87.499999999999972"/>
    <n v="0.35"/>
  </r>
  <r>
    <x v="1"/>
    <n v="1197831"/>
    <x v="93"/>
    <x v="1"/>
    <x v="34"/>
    <s v="Oklahoma City"/>
    <x v="4"/>
    <n v="0.4"/>
    <n v="1500"/>
    <n v="600"/>
    <n v="210"/>
    <n v="0.35"/>
  </r>
  <r>
    <x v="1"/>
    <n v="1197831"/>
    <x v="93"/>
    <x v="1"/>
    <x v="34"/>
    <s v="Oklahoma City"/>
    <x v="5"/>
    <n v="0.30000000000000004"/>
    <n v="3000"/>
    <n v="900.00000000000011"/>
    <n v="315"/>
    <n v="0.35"/>
  </r>
  <r>
    <x v="1"/>
    <n v="1197831"/>
    <x v="120"/>
    <x v="1"/>
    <x v="34"/>
    <s v="Oklahoma City"/>
    <x v="0"/>
    <n v="0.4"/>
    <n v="5700"/>
    <n v="2280"/>
    <n v="798"/>
    <n v="0.35"/>
  </r>
  <r>
    <x v="1"/>
    <n v="1197831"/>
    <x v="120"/>
    <x v="1"/>
    <x v="34"/>
    <s v="Oklahoma City"/>
    <x v="1"/>
    <n v="0.4"/>
    <n v="2750"/>
    <n v="1100"/>
    <n v="385"/>
    <n v="0.35"/>
  </r>
  <r>
    <x v="1"/>
    <n v="1197831"/>
    <x v="120"/>
    <x v="1"/>
    <x v="34"/>
    <s v="Oklahoma City"/>
    <x v="2"/>
    <n v="0.35000000000000003"/>
    <n v="2500"/>
    <n v="875.00000000000011"/>
    <n v="306.25"/>
    <n v="0.35"/>
  </r>
  <r>
    <x v="1"/>
    <n v="1197831"/>
    <x v="120"/>
    <x v="1"/>
    <x v="34"/>
    <s v="Oklahoma City"/>
    <x v="3"/>
    <n v="0.35000000000000003"/>
    <n v="2000"/>
    <n v="700.00000000000011"/>
    <n v="245.00000000000003"/>
    <n v="0.35"/>
  </r>
  <r>
    <x v="1"/>
    <n v="1197831"/>
    <x v="120"/>
    <x v="1"/>
    <x v="34"/>
    <s v="Oklahoma City"/>
    <x v="4"/>
    <n v="0.44999999999999996"/>
    <n v="2250"/>
    <n v="1012.4999999999999"/>
    <n v="354.37499999999994"/>
    <n v="0.35"/>
  </r>
  <r>
    <x v="1"/>
    <n v="1197831"/>
    <x v="120"/>
    <x v="1"/>
    <x v="34"/>
    <s v="Oklahoma City"/>
    <x v="5"/>
    <n v="0.44999999999999996"/>
    <n v="3250"/>
    <n v="1462.4999999999998"/>
    <n v="511.87499999999989"/>
    <n v="0.35"/>
  </r>
  <r>
    <x v="1"/>
    <n v="1197831"/>
    <x v="232"/>
    <x v="1"/>
    <x v="34"/>
    <s v="Oklahoma City"/>
    <x v="0"/>
    <n v="0.39999999999999997"/>
    <n v="5750"/>
    <n v="2300"/>
    <n v="805"/>
    <n v="0.35"/>
  </r>
  <r>
    <x v="1"/>
    <n v="1197831"/>
    <x v="232"/>
    <x v="1"/>
    <x v="34"/>
    <s v="Oklahoma City"/>
    <x v="1"/>
    <n v="0.35000000000000003"/>
    <n v="3250"/>
    <n v="1137.5"/>
    <n v="398.125"/>
    <n v="0.35"/>
  </r>
  <r>
    <x v="1"/>
    <n v="1197831"/>
    <x v="232"/>
    <x v="1"/>
    <x v="34"/>
    <s v="Oklahoma City"/>
    <x v="2"/>
    <n v="0.4"/>
    <n v="3000"/>
    <n v="1200"/>
    <n v="420"/>
    <n v="0.35"/>
  </r>
  <r>
    <x v="1"/>
    <n v="1197831"/>
    <x v="232"/>
    <x v="1"/>
    <x v="34"/>
    <s v="Oklahoma City"/>
    <x v="3"/>
    <n v="0.4"/>
    <n v="2750"/>
    <n v="1100"/>
    <n v="385"/>
    <n v="0.35"/>
  </r>
  <r>
    <x v="1"/>
    <n v="1197831"/>
    <x v="232"/>
    <x v="1"/>
    <x v="34"/>
    <s v="Oklahoma City"/>
    <x v="4"/>
    <n v="0.54999999999999993"/>
    <n v="2750"/>
    <n v="1512.4999999999998"/>
    <n v="529.37499999999989"/>
    <n v="0.35"/>
  </r>
  <r>
    <x v="1"/>
    <n v="1197831"/>
    <x v="232"/>
    <x v="1"/>
    <x v="34"/>
    <s v="Oklahoma City"/>
    <x v="5"/>
    <n v="0.6"/>
    <n v="4500"/>
    <n v="2700"/>
    <n v="944.99999999999989"/>
    <n v="0.35"/>
  </r>
  <r>
    <x v="1"/>
    <n v="1197831"/>
    <x v="96"/>
    <x v="1"/>
    <x v="34"/>
    <s v="Oklahoma City"/>
    <x v="0"/>
    <n v="0.54999999999999993"/>
    <n v="6750"/>
    <n v="3712.4999999999995"/>
    <n v="1299.3749999999998"/>
    <n v="0.35"/>
  </r>
  <r>
    <x v="1"/>
    <n v="1197831"/>
    <x v="96"/>
    <x v="1"/>
    <x v="34"/>
    <s v="Oklahoma City"/>
    <x v="1"/>
    <n v="0.5"/>
    <n v="4250"/>
    <n v="2125"/>
    <n v="743.75"/>
    <n v="0.35"/>
  </r>
  <r>
    <x v="1"/>
    <n v="1197831"/>
    <x v="96"/>
    <x v="1"/>
    <x v="34"/>
    <s v="Oklahoma City"/>
    <x v="2"/>
    <n v="0.45"/>
    <n v="3500"/>
    <n v="1575"/>
    <n v="551.25"/>
    <n v="0.35"/>
  </r>
  <r>
    <x v="1"/>
    <n v="1197831"/>
    <x v="96"/>
    <x v="1"/>
    <x v="34"/>
    <s v="Oklahoma City"/>
    <x v="3"/>
    <n v="0.45"/>
    <n v="3000"/>
    <n v="1350"/>
    <n v="472.49999999999994"/>
    <n v="0.35"/>
  </r>
  <r>
    <x v="1"/>
    <n v="1197831"/>
    <x v="96"/>
    <x v="1"/>
    <x v="34"/>
    <s v="Oklahoma City"/>
    <x v="4"/>
    <n v="0.6"/>
    <n v="3250"/>
    <n v="1950"/>
    <n v="682.5"/>
    <n v="0.35"/>
  </r>
  <r>
    <x v="1"/>
    <n v="1197831"/>
    <x v="96"/>
    <x v="1"/>
    <x v="34"/>
    <s v="Oklahoma City"/>
    <x v="5"/>
    <n v="0.65"/>
    <n v="5000"/>
    <n v="3250"/>
    <n v="1137.5"/>
    <n v="0.35"/>
  </r>
  <r>
    <x v="1"/>
    <n v="1197831"/>
    <x v="97"/>
    <x v="1"/>
    <x v="34"/>
    <s v="Oklahoma City"/>
    <x v="0"/>
    <n v="0.6"/>
    <n v="6500"/>
    <n v="3900"/>
    <n v="1365"/>
    <n v="0.35"/>
  </r>
  <r>
    <x v="1"/>
    <n v="1197831"/>
    <x v="97"/>
    <x v="1"/>
    <x v="34"/>
    <s v="Oklahoma City"/>
    <x v="1"/>
    <n v="0.55000000000000004"/>
    <n v="4250"/>
    <n v="2337.5"/>
    <n v="818.125"/>
    <n v="0.35"/>
  </r>
  <r>
    <x v="1"/>
    <n v="1197831"/>
    <x v="97"/>
    <x v="1"/>
    <x v="34"/>
    <s v="Oklahoma City"/>
    <x v="2"/>
    <n v="0.5"/>
    <n v="3500"/>
    <n v="1750"/>
    <n v="612.5"/>
    <n v="0.35"/>
  </r>
  <r>
    <x v="1"/>
    <n v="1197831"/>
    <x v="97"/>
    <x v="1"/>
    <x v="34"/>
    <s v="Oklahoma City"/>
    <x v="3"/>
    <n v="0.4"/>
    <n v="3000"/>
    <n v="1200"/>
    <n v="420"/>
    <n v="0.35"/>
  </r>
  <r>
    <x v="1"/>
    <n v="1197831"/>
    <x v="97"/>
    <x v="1"/>
    <x v="34"/>
    <s v="Oklahoma City"/>
    <x v="4"/>
    <n v="0.5"/>
    <n v="2750"/>
    <n v="1375"/>
    <n v="481.24999999999994"/>
    <n v="0.35"/>
  </r>
  <r>
    <x v="1"/>
    <n v="1197831"/>
    <x v="97"/>
    <x v="1"/>
    <x v="34"/>
    <s v="Oklahoma City"/>
    <x v="5"/>
    <n v="0.55000000000000004"/>
    <n v="4500"/>
    <n v="2475"/>
    <n v="866.25"/>
    <n v="0.35"/>
  </r>
  <r>
    <x v="1"/>
    <n v="1197831"/>
    <x v="122"/>
    <x v="1"/>
    <x v="34"/>
    <s v="Oklahoma City"/>
    <x v="0"/>
    <n v="0.5"/>
    <n v="5500"/>
    <n v="2750"/>
    <n v="962.49999999999989"/>
    <n v="0.35"/>
  </r>
  <r>
    <x v="1"/>
    <n v="1197831"/>
    <x v="122"/>
    <x v="1"/>
    <x v="34"/>
    <s v="Oklahoma City"/>
    <x v="1"/>
    <n v="0.40000000000000013"/>
    <n v="3500"/>
    <n v="1400.0000000000005"/>
    <n v="490.00000000000011"/>
    <n v="0.35"/>
  </r>
  <r>
    <x v="1"/>
    <n v="1197831"/>
    <x v="122"/>
    <x v="1"/>
    <x v="34"/>
    <s v="Oklahoma City"/>
    <x v="2"/>
    <n v="0.15000000000000008"/>
    <n v="2500"/>
    <n v="375.00000000000017"/>
    <n v="131.25000000000006"/>
    <n v="0.35"/>
  </r>
  <r>
    <x v="1"/>
    <n v="1197831"/>
    <x v="122"/>
    <x v="1"/>
    <x v="34"/>
    <s v="Oklahoma City"/>
    <x v="3"/>
    <n v="0.15000000000000008"/>
    <n v="2250"/>
    <n v="337.50000000000017"/>
    <n v="118.12500000000006"/>
    <n v="0.35"/>
  </r>
  <r>
    <x v="1"/>
    <n v="1197831"/>
    <x v="122"/>
    <x v="1"/>
    <x v="34"/>
    <s v="Oklahoma City"/>
    <x v="4"/>
    <n v="0.25000000000000006"/>
    <n v="2250"/>
    <n v="562.50000000000011"/>
    <n v="196.87500000000003"/>
    <n v="0.35"/>
  </r>
  <r>
    <x v="1"/>
    <n v="1197831"/>
    <x v="122"/>
    <x v="1"/>
    <x v="34"/>
    <s v="Oklahoma City"/>
    <x v="5"/>
    <n v="0.3000000000000001"/>
    <n v="3250"/>
    <n v="975.00000000000034"/>
    <n v="341.25000000000011"/>
    <n v="0.35"/>
  </r>
  <r>
    <x v="1"/>
    <n v="1197831"/>
    <x v="233"/>
    <x v="1"/>
    <x v="34"/>
    <s v="Oklahoma City"/>
    <x v="0"/>
    <n v="0.3000000000000001"/>
    <n v="5000"/>
    <n v="1500.0000000000005"/>
    <n v="525.00000000000011"/>
    <n v="0.35"/>
  </r>
  <r>
    <x v="1"/>
    <n v="1197831"/>
    <x v="233"/>
    <x v="1"/>
    <x v="34"/>
    <s v="Oklahoma City"/>
    <x v="1"/>
    <n v="0.20000000000000012"/>
    <n v="3250"/>
    <n v="650.00000000000034"/>
    <n v="227.50000000000011"/>
    <n v="0.35"/>
  </r>
  <r>
    <x v="1"/>
    <n v="1197831"/>
    <x v="233"/>
    <x v="1"/>
    <x v="34"/>
    <s v="Oklahoma City"/>
    <x v="2"/>
    <n v="0.20000000000000012"/>
    <n v="2000"/>
    <n v="400.00000000000023"/>
    <n v="140.00000000000006"/>
    <n v="0.35"/>
  </r>
  <r>
    <x v="1"/>
    <n v="1197831"/>
    <x v="233"/>
    <x v="1"/>
    <x v="34"/>
    <s v="Oklahoma City"/>
    <x v="3"/>
    <n v="0.20000000000000012"/>
    <n v="1750"/>
    <n v="350.00000000000023"/>
    <n v="122.50000000000007"/>
    <n v="0.35"/>
  </r>
  <r>
    <x v="1"/>
    <n v="1197831"/>
    <x v="233"/>
    <x v="1"/>
    <x v="34"/>
    <s v="Oklahoma City"/>
    <x v="4"/>
    <n v="0.3000000000000001"/>
    <n v="1750"/>
    <n v="525.00000000000023"/>
    <n v="183.75000000000006"/>
    <n v="0.35"/>
  </r>
  <r>
    <x v="1"/>
    <n v="1197831"/>
    <x v="233"/>
    <x v="1"/>
    <x v="34"/>
    <s v="Oklahoma City"/>
    <x v="5"/>
    <n v="0.30000000000000004"/>
    <n v="3000"/>
    <n v="900.00000000000011"/>
    <n v="315"/>
    <n v="0.35"/>
  </r>
  <r>
    <x v="1"/>
    <n v="1197831"/>
    <x v="100"/>
    <x v="1"/>
    <x v="34"/>
    <s v="Oklahoma City"/>
    <x v="0"/>
    <n v="0.25000000000000011"/>
    <n v="4500"/>
    <n v="1125.0000000000005"/>
    <n v="393.75000000000011"/>
    <n v="0.35"/>
  </r>
  <r>
    <x v="1"/>
    <n v="1197831"/>
    <x v="100"/>
    <x v="1"/>
    <x v="34"/>
    <s v="Oklahoma City"/>
    <x v="1"/>
    <n v="0.15000000000000013"/>
    <n v="2750"/>
    <n v="412.50000000000034"/>
    <n v="144.37500000000011"/>
    <n v="0.35"/>
  </r>
  <r>
    <x v="1"/>
    <n v="1197831"/>
    <x v="100"/>
    <x v="1"/>
    <x v="34"/>
    <s v="Oklahoma City"/>
    <x v="2"/>
    <n v="0.25000000000000017"/>
    <n v="2200"/>
    <n v="550.00000000000034"/>
    <n v="192.50000000000011"/>
    <n v="0.35"/>
  </r>
  <r>
    <x v="1"/>
    <n v="1197831"/>
    <x v="100"/>
    <x v="1"/>
    <x v="34"/>
    <s v="Oklahoma City"/>
    <x v="3"/>
    <n v="0.55000000000000016"/>
    <n v="2750"/>
    <n v="1512.5000000000005"/>
    <n v="529.37500000000011"/>
    <n v="0.35"/>
  </r>
  <r>
    <x v="1"/>
    <n v="1197831"/>
    <x v="100"/>
    <x v="1"/>
    <x v="34"/>
    <s v="Oklahoma City"/>
    <x v="4"/>
    <n v="0.75000000000000011"/>
    <n v="2500"/>
    <n v="1875.0000000000002"/>
    <n v="656.25"/>
    <n v="0.35"/>
  </r>
  <r>
    <x v="1"/>
    <n v="1197831"/>
    <x v="100"/>
    <x v="1"/>
    <x v="34"/>
    <s v="Oklahoma City"/>
    <x v="5"/>
    <n v="0.75"/>
    <n v="3500"/>
    <n v="2625"/>
    <n v="918.74999999999989"/>
    <n v="0.35"/>
  </r>
  <r>
    <x v="1"/>
    <n v="1197831"/>
    <x v="101"/>
    <x v="1"/>
    <x v="34"/>
    <s v="Oklahoma City"/>
    <x v="0"/>
    <n v="0.70000000000000007"/>
    <n v="6000"/>
    <n v="4200"/>
    <n v="1470"/>
    <n v="0.35"/>
  </r>
  <r>
    <x v="1"/>
    <n v="1197831"/>
    <x v="101"/>
    <x v="1"/>
    <x v="34"/>
    <s v="Oklahoma City"/>
    <x v="1"/>
    <n v="0.60000000000000009"/>
    <n v="4000"/>
    <n v="2400.0000000000005"/>
    <n v="840.00000000000011"/>
    <n v="0.35"/>
  </r>
  <r>
    <x v="1"/>
    <n v="1197831"/>
    <x v="101"/>
    <x v="1"/>
    <x v="34"/>
    <s v="Oklahoma City"/>
    <x v="2"/>
    <n v="0.60000000000000009"/>
    <n v="3500"/>
    <n v="2100.0000000000005"/>
    <n v="735.00000000000011"/>
    <n v="0.35"/>
  </r>
  <r>
    <x v="1"/>
    <n v="1197831"/>
    <x v="101"/>
    <x v="1"/>
    <x v="34"/>
    <s v="Oklahoma City"/>
    <x v="3"/>
    <n v="0.60000000000000009"/>
    <n v="3000"/>
    <n v="1800.0000000000002"/>
    <n v="630"/>
    <n v="0.35"/>
  </r>
  <r>
    <x v="1"/>
    <n v="1197831"/>
    <x v="101"/>
    <x v="1"/>
    <x v="34"/>
    <s v="Oklahoma City"/>
    <x v="4"/>
    <n v="0.70000000000000007"/>
    <n v="3000"/>
    <n v="2100"/>
    <n v="735"/>
    <n v="0.35"/>
  </r>
  <r>
    <x v="1"/>
    <n v="1197831"/>
    <x v="101"/>
    <x v="1"/>
    <x v="34"/>
    <s v="Oklahoma City"/>
    <x v="5"/>
    <n v="0.75"/>
    <n v="4000"/>
    <n v="3000"/>
    <n v="1050"/>
    <n v="0.35"/>
  </r>
  <r>
    <x v="0"/>
    <n v="1185732"/>
    <x v="78"/>
    <x v="3"/>
    <x v="35"/>
    <s v="Wichita"/>
    <x v="0"/>
    <n v="0.4"/>
    <n v="4750"/>
    <n v="1900"/>
    <n v="665"/>
    <n v="0.35"/>
  </r>
  <r>
    <x v="0"/>
    <n v="1185732"/>
    <x v="78"/>
    <x v="3"/>
    <x v="35"/>
    <s v="Wichita"/>
    <x v="1"/>
    <n v="0.4"/>
    <n v="2750"/>
    <n v="1100"/>
    <n v="330"/>
    <n v="0.3"/>
  </r>
  <r>
    <x v="0"/>
    <n v="1185732"/>
    <x v="78"/>
    <x v="3"/>
    <x v="35"/>
    <s v="Wichita"/>
    <x v="2"/>
    <n v="0.30000000000000004"/>
    <n v="2750"/>
    <n v="825.00000000000011"/>
    <n v="247.50000000000003"/>
    <n v="0.3"/>
  </r>
  <r>
    <x v="0"/>
    <n v="1185732"/>
    <x v="78"/>
    <x v="3"/>
    <x v="35"/>
    <s v="Wichita"/>
    <x v="3"/>
    <n v="0.35000000000000003"/>
    <n v="1250"/>
    <n v="437.50000000000006"/>
    <n v="131.25"/>
    <n v="0.3"/>
  </r>
  <r>
    <x v="0"/>
    <n v="1185732"/>
    <x v="78"/>
    <x v="3"/>
    <x v="35"/>
    <s v="Wichita"/>
    <x v="4"/>
    <n v="0.49999999999999994"/>
    <n v="1750"/>
    <n v="874.99999999999989"/>
    <n v="306.24999999999994"/>
    <n v="0.35"/>
  </r>
  <r>
    <x v="0"/>
    <n v="1185732"/>
    <x v="78"/>
    <x v="3"/>
    <x v="35"/>
    <s v="Wichita"/>
    <x v="5"/>
    <n v="0.4"/>
    <n v="2750"/>
    <n v="1100"/>
    <n v="440"/>
    <n v="0.4"/>
  </r>
  <r>
    <x v="0"/>
    <n v="1185732"/>
    <x v="1"/>
    <x v="3"/>
    <x v="35"/>
    <s v="Wichita"/>
    <x v="0"/>
    <n v="0.4"/>
    <n v="5250"/>
    <n v="2100"/>
    <n v="735"/>
    <n v="0.35"/>
  </r>
  <r>
    <x v="0"/>
    <n v="1185732"/>
    <x v="1"/>
    <x v="3"/>
    <x v="35"/>
    <s v="Wichita"/>
    <x v="1"/>
    <n v="0.4"/>
    <n v="1750"/>
    <n v="700"/>
    <n v="210"/>
    <n v="0.3"/>
  </r>
  <r>
    <x v="0"/>
    <n v="1185732"/>
    <x v="1"/>
    <x v="3"/>
    <x v="35"/>
    <s v="Wichita"/>
    <x v="2"/>
    <n v="0.30000000000000004"/>
    <n v="2250"/>
    <n v="675.00000000000011"/>
    <n v="202.50000000000003"/>
    <n v="0.3"/>
  </r>
  <r>
    <x v="0"/>
    <n v="1185732"/>
    <x v="1"/>
    <x v="3"/>
    <x v="35"/>
    <s v="Wichita"/>
    <x v="3"/>
    <n v="0.35000000000000003"/>
    <n v="1000"/>
    <n v="350.00000000000006"/>
    <n v="105.00000000000001"/>
    <n v="0.3"/>
  </r>
  <r>
    <x v="0"/>
    <n v="1185732"/>
    <x v="1"/>
    <x v="3"/>
    <x v="35"/>
    <s v="Wichita"/>
    <x v="4"/>
    <n v="0.49999999999999994"/>
    <n v="1750"/>
    <n v="874.99999999999989"/>
    <n v="306.24999999999994"/>
    <n v="0.35"/>
  </r>
  <r>
    <x v="0"/>
    <n v="1185732"/>
    <x v="1"/>
    <x v="3"/>
    <x v="35"/>
    <s v="Wichita"/>
    <x v="5"/>
    <n v="0.35"/>
    <n v="2750"/>
    <n v="962.49999999999989"/>
    <n v="385"/>
    <n v="0.4"/>
  </r>
  <r>
    <x v="0"/>
    <n v="1185732"/>
    <x v="234"/>
    <x v="3"/>
    <x v="35"/>
    <s v="Wichita"/>
    <x v="0"/>
    <n v="0.4"/>
    <n v="4950"/>
    <n v="1980"/>
    <n v="693"/>
    <n v="0.35"/>
  </r>
  <r>
    <x v="0"/>
    <n v="1185732"/>
    <x v="234"/>
    <x v="3"/>
    <x v="35"/>
    <s v="Wichita"/>
    <x v="1"/>
    <n v="0.4"/>
    <n v="2000"/>
    <n v="800"/>
    <n v="240"/>
    <n v="0.3"/>
  </r>
  <r>
    <x v="0"/>
    <n v="1185732"/>
    <x v="234"/>
    <x v="3"/>
    <x v="35"/>
    <s v="Wichita"/>
    <x v="2"/>
    <n v="0.30000000000000004"/>
    <n v="2250"/>
    <n v="675.00000000000011"/>
    <n v="202.50000000000003"/>
    <n v="0.3"/>
  </r>
  <r>
    <x v="0"/>
    <n v="1185732"/>
    <x v="234"/>
    <x v="3"/>
    <x v="35"/>
    <s v="Wichita"/>
    <x v="3"/>
    <n v="0.35"/>
    <n v="750"/>
    <n v="262.5"/>
    <n v="78.75"/>
    <n v="0.3"/>
  </r>
  <r>
    <x v="0"/>
    <n v="1185732"/>
    <x v="234"/>
    <x v="3"/>
    <x v="35"/>
    <s v="Wichita"/>
    <x v="4"/>
    <n v="0.5"/>
    <n v="1250"/>
    <n v="625"/>
    <n v="218.75"/>
    <n v="0.35"/>
  </r>
  <r>
    <x v="0"/>
    <n v="1185732"/>
    <x v="234"/>
    <x v="3"/>
    <x v="35"/>
    <s v="Wichita"/>
    <x v="5"/>
    <n v="0.4"/>
    <n v="2250"/>
    <n v="900"/>
    <n v="360"/>
    <n v="0.4"/>
  </r>
  <r>
    <x v="0"/>
    <n v="1185732"/>
    <x v="235"/>
    <x v="3"/>
    <x v="35"/>
    <s v="Wichita"/>
    <x v="0"/>
    <n v="0.4"/>
    <n v="4500"/>
    <n v="1800"/>
    <n v="630"/>
    <n v="0.35"/>
  </r>
  <r>
    <x v="0"/>
    <n v="1185732"/>
    <x v="235"/>
    <x v="3"/>
    <x v="35"/>
    <s v="Wichita"/>
    <x v="1"/>
    <n v="0.4"/>
    <n v="1500"/>
    <n v="600"/>
    <n v="180"/>
    <n v="0.3"/>
  </r>
  <r>
    <x v="0"/>
    <n v="1185732"/>
    <x v="235"/>
    <x v="3"/>
    <x v="35"/>
    <s v="Wichita"/>
    <x v="2"/>
    <n v="0.30000000000000004"/>
    <n v="1500"/>
    <n v="450.00000000000006"/>
    <n v="135"/>
    <n v="0.3"/>
  </r>
  <r>
    <x v="0"/>
    <n v="1185732"/>
    <x v="235"/>
    <x v="3"/>
    <x v="35"/>
    <s v="Wichita"/>
    <x v="3"/>
    <n v="0.35"/>
    <n v="750"/>
    <n v="262.5"/>
    <n v="78.75"/>
    <n v="0.3"/>
  </r>
  <r>
    <x v="0"/>
    <n v="1185732"/>
    <x v="235"/>
    <x v="3"/>
    <x v="35"/>
    <s v="Wichita"/>
    <x v="4"/>
    <n v="0.6"/>
    <n v="1000"/>
    <n v="600"/>
    <n v="210"/>
    <n v="0.35"/>
  </r>
  <r>
    <x v="0"/>
    <n v="1185732"/>
    <x v="235"/>
    <x v="3"/>
    <x v="35"/>
    <s v="Wichita"/>
    <x v="5"/>
    <n v="0.5"/>
    <n v="2250"/>
    <n v="1125"/>
    <n v="450"/>
    <n v="0.4"/>
  </r>
  <r>
    <x v="0"/>
    <n v="1185732"/>
    <x v="236"/>
    <x v="3"/>
    <x v="35"/>
    <s v="Wichita"/>
    <x v="0"/>
    <n v="0.6"/>
    <n v="4950"/>
    <n v="2970"/>
    <n v="1039.5"/>
    <n v="0.35"/>
  </r>
  <r>
    <x v="0"/>
    <n v="1185732"/>
    <x v="236"/>
    <x v="3"/>
    <x v="35"/>
    <s v="Wichita"/>
    <x v="1"/>
    <n v="0.5"/>
    <n v="2000"/>
    <n v="1000"/>
    <n v="300"/>
    <n v="0.3"/>
  </r>
  <r>
    <x v="0"/>
    <n v="1185732"/>
    <x v="236"/>
    <x v="3"/>
    <x v="35"/>
    <s v="Wichita"/>
    <x v="2"/>
    <n v="0.45"/>
    <n v="1750"/>
    <n v="787.5"/>
    <n v="236.25"/>
    <n v="0.3"/>
  </r>
  <r>
    <x v="0"/>
    <n v="1185732"/>
    <x v="236"/>
    <x v="3"/>
    <x v="35"/>
    <s v="Wichita"/>
    <x v="3"/>
    <n v="0.45"/>
    <n v="1000"/>
    <n v="450"/>
    <n v="135"/>
    <n v="0.3"/>
  </r>
  <r>
    <x v="0"/>
    <n v="1185732"/>
    <x v="236"/>
    <x v="3"/>
    <x v="35"/>
    <s v="Wichita"/>
    <x v="4"/>
    <n v="0.54999999999999993"/>
    <n v="1250"/>
    <n v="687.49999999999989"/>
    <n v="240.62499999999994"/>
    <n v="0.35"/>
  </r>
  <r>
    <x v="0"/>
    <n v="1185732"/>
    <x v="236"/>
    <x v="3"/>
    <x v="35"/>
    <s v="Wichita"/>
    <x v="5"/>
    <n v="0.6"/>
    <n v="2500"/>
    <n v="1500"/>
    <n v="600"/>
    <n v="0.4"/>
  </r>
  <r>
    <x v="0"/>
    <n v="1185732"/>
    <x v="5"/>
    <x v="3"/>
    <x v="35"/>
    <s v="Wichita"/>
    <x v="0"/>
    <n v="0.45"/>
    <n v="5000"/>
    <n v="2250"/>
    <n v="787.5"/>
    <n v="0.35"/>
  </r>
  <r>
    <x v="0"/>
    <n v="1185732"/>
    <x v="5"/>
    <x v="3"/>
    <x v="35"/>
    <s v="Wichita"/>
    <x v="1"/>
    <n v="0.40000000000000008"/>
    <n v="2500"/>
    <n v="1000.0000000000002"/>
    <n v="300.00000000000006"/>
    <n v="0.3"/>
  </r>
  <r>
    <x v="0"/>
    <n v="1185732"/>
    <x v="5"/>
    <x v="3"/>
    <x v="35"/>
    <s v="Wichita"/>
    <x v="2"/>
    <n v="0.35000000000000003"/>
    <n v="2000"/>
    <n v="700.00000000000011"/>
    <n v="210.00000000000003"/>
    <n v="0.3"/>
  </r>
  <r>
    <x v="0"/>
    <n v="1185732"/>
    <x v="5"/>
    <x v="3"/>
    <x v="35"/>
    <s v="Wichita"/>
    <x v="3"/>
    <n v="0.35000000000000003"/>
    <n v="1750"/>
    <n v="612.50000000000011"/>
    <n v="183.75000000000003"/>
    <n v="0.3"/>
  </r>
  <r>
    <x v="0"/>
    <n v="1185732"/>
    <x v="5"/>
    <x v="3"/>
    <x v="35"/>
    <s v="Wichita"/>
    <x v="4"/>
    <n v="0.45"/>
    <n v="1750"/>
    <n v="787.5"/>
    <n v="275.625"/>
    <n v="0.35"/>
  </r>
  <r>
    <x v="0"/>
    <n v="1185732"/>
    <x v="5"/>
    <x v="3"/>
    <x v="35"/>
    <s v="Wichita"/>
    <x v="5"/>
    <n v="0.55000000000000004"/>
    <n v="3250"/>
    <n v="1787.5000000000002"/>
    <n v="715.00000000000011"/>
    <n v="0.4"/>
  </r>
  <r>
    <x v="0"/>
    <n v="1185732"/>
    <x v="237"/>
    <x v="3"/>
    <x v="35"/>
    <s v="Wichita"/>
    <x v="0"/>
    <n v="0.5"/>
    <n v="5500"/>
    <n v="2750"/>
    <n v="962.49999999999989"/>
    <n v="0.35"/>
  </r>
  <r>
    <x v="0"/>
    <n v="1185732"/>
    <x v="237"/>
    <x v="3"/>
    <x v="35"/>
    <s v="Wichita"/>
    <x v="1"/>
    <n v="0.45000000000000007"/>
    <n v="3000"/>
    <n v="1350.0000000000002"/>
    <n v="405.00000000000006"/>
    <n v="0.3"/>
  </r>
  <r>
    <x v="0"/>
    <n v="1185732"/>
    <x v="237"/>
    <x v="3"/>
    <x v="35"/>
    <s v="Wichita"/>
    <x v="2"/>
    <n v="0.4"/>
    <n v="2250"/>
    <n v="900"/>
    <n v="270"/>
    <n v="0.3"/>
  </r>
  <r>
    <x v="0"/>
    <n v="1185732"/>
    <x v="237"/>
    <x v="3"/>
    <x v="35"/>
    <s v="Wichita"/>
    <x v="3"/>
    <n v="0.4"/>
    <n v="1750"/>
    <n v="700"/>
    <n v="210"/>
    <n v="0.3"/>
  </r>
  <r>
    <x v="0"/>
    <n v="1185732"/>
    <x v="237"/>
    <x v="3"/>
    <x v="35"/>
    <s v="Wichita"/>
    <x v="4"/>
    <n v="0.5"/>
    <n v="2000"/>
    <n v="1000"/>
    <n v="350"/>
    <n v="0.35"/>
  </r>
  <r>
    <x v="0"/>
    <n v="1185732"/>
    <x v="237"/>
    <x v="3"/>
    <x v="35"/>
    <s v="Wichita"/>
    <x v="5"/>
    <n v="0.55000000000000004"/>
    <n v="3750"/>
    <n v="2062.5"/>
    <n v="825"/>
    <n v="0.4"/>
  </r>
  <r>
    <x v="0"/>
    <n v="1185732"/>
    <x v="238"/>
    <x v="3"/>
    <x v="35"/>
    <s v="Wichita"/>
    <x v="0"/>
    <n v="0.5"/>
    <n v="5250"/>
    <n v="2625"/>
    <n v="918.74999999999989"/>
    <n v="0.35"/>
  </r>
  <r>
    <x v="0"/>
    <n v="1185732"/>
    <x v="238"/>
    <x v="3"/>
    <x v="35"/>
    <s v="Wichita"/>
    <x v="1"/>
    <n v="0.45000000000000007"/>
    <n v="3000"/>
    <n v="1350.0000000000002"/>
    <n v="405.00000000000006"/>
    <n v="0.3"/>
  </r>
  <r>
    <x v="0"/>
    <n v="1185732"/>
    <x v="238"/>
    <x v="3"/>
    <x v="35"/>
    <s v="Wichita"/>
    <x v="2"/>
    <n v="0.4"/>
    <n v="2250"/>
    <n v="900"/>
    <n v="270"/>
    <n v="0.3"/>
  </r>
  <r>
    <x v="0"/>
    <n v="1185732"/>
    <x v="238"/>
    <x v="3"/>
    <x v="35"/>
    <s v="Wichita"/>
    <x v="3"/>
    <n v="0.4"/>
    <n v="2000"/>
    <n v="800"/>
    <n v="240"/>
    <n v="0.3"/>
  </r>
  <r>
    <x v="0"/>
    <n v="1185732"/>
    <x v="238"/>
    <x v="3"/>
    <x v="35"/>
    <s v="Wichita"/>
    <x v="4"/>
    <n v="0.5"/>
    <n v="1750"/>
    <n v="875"/>
    <n v="306.25"/>
    <n v="0.35"/>
  </r>
  <r>
    <x v="0"/>
    <n v="1185732"/>
    <x v="238"/>
    <x v="3"/>
    <x v="35"/>
    <s v="Wichita"/>
    <x v="5"/>
    <n v="0.55000000000000004"/>
    <n v="3500"/>
    <n v="1925.0000000000002"/>
    <n v="770.00000000000011"/>
    <n v="0.4"/>
  </r>
  <r>
    <x v="0"/>
    <n v="1185732"/>
    <x v="239"/>
    <x v="3"/>
    <x v="35"/>
    <s v="Wichita"/>
    <x v="0"/>
    <n v="0.45"/>
    <n v="4750"/>
    <n v="2137.5"/>
    <n v="748.125"/>
    <n v="0.35"/>
  </r>
  <r>
    <x v="0"/>
    <n v="1185732"/>
    <x v="239"/>
    <x v="3"/>
    <x v="35"/>
    <s v="Wichita"/>
    <x v="1"/>
    <n v="0.40000000000000008"/>
    <n v="2750"/>
    <n v="1100.0000000000002"/>
    <n v="330.00000000000006"/>
    <n v="0.3"/>
  </r>
  <r>
    <x v="0"/>
    <n v="1185732"/>
    <x v="239"/>
    <x v="3"/>
    <x v="35"/>
    <s v="Wichita"/>
    <x v="2"/>
    <n v="0.35000000000000003"/>
    <n v="1750"/>
    <n v="612.50000000000011"/>
    <n v="183.75000000000003"/>
    <n v="0.3"/>
  </r>
  <r>
    <x v="0"/>
    <n v="1185732"/>
    <x v="239"/>
    <x v="3"/>
    <x v="35"/>
    <s v="Wichita"/>
    <x v="3"/>
    <n v="0.35000000000000003"/>
    <n v="1500"/>
    <n v="525"/>
    <n v="157.5"/>
    <n v="0.3"/>
  </r>
  <r>
    <x v="0"/>
    <n v="1185732"/>
    <x v="239"/>
    <x v="3"/>
    <x v="35"/>
    <s v="Wichita"/>
    <x v="4"/>
    <n v="0.45"/>
    <n v="1500"/>
    <n v="675"/>
    <n v="236.24999999999997"/>
    <n v="0.35"/>
  </r>
  <r>
    <x v="0"/>
    <n v="1185732"/>
    <x v="239"/>
    <x v="3"/>
    <x v="35"/>
    <s v="Wichita"/>
    <x v="5"/>
    <n v="0.5"/>
    <n v="2250"/>
    <n v="1125"/>
    <n v="450"/>
    <n v="0.4"/>
  </r>
  <r>
    <x v="0"/>
    <n v="1185732"/>
    <x v="9"/>
    <x v="3"/>
    <x v="35"/>
    <s v="Wichita"/>
    <x v="0"/>
    <n v="0.54999999999999993"/>
    <n v="4000"/>
    <n v="2199.9999999999995"/>
    <n v="769.99999999999977"/>
    <n v="0.35"/>
  </r>
  <r>
    <x v="0"/>
    <n v="1185732"/>
    <x v="9"/>
    <x v="3"/>
    <x v="35"/>
    <s v="Wichita"/>
    <x v="1"/>
    <n v="0.45"/>
    <n v="2500"/>
    <n v="1125"/>
    <n v="337.5"/>
    <n v="0.3"/>
  </r>
  <r>
    <x v="0"/>
    <n v="1185732"/>
    <x v="9"/>
    <x v="3"/>
    <x v="35"/>
    <s v="Wichita"/>
    <x v="2"/>
    <n v="0.45"/>
    <n v="1500"/>
    <n v="675"/>
    <n v="202.5"/>
    <n v="0.3"/>
  </r>
  <r>
    <x v="0"/>
    <n v="1185732"/>
    <x v="9"/>
    <x v="3"/>
    <x v="35"/>
    <s v="Wichita"/>
    <x v="3"/>
    <n v="0.45"/>
    <n v="1250"/>
    <n v="562.5"/>
    <n v="168.75"/>
    <n v="0.3"/>
  </r>
  <r>
    <x v="0"/>
    <n v="1185732"/>
    <x v="9"/>
    <x v="3"/>
    <x v="35"/>
    <s v="Wichita"/>
    <x v="4"/>
    <n v="0.54999999999999993"/>
    <n v="1250"/>
    <n v="687.49999999999989"/>
    <n v="240.62499999999994"/>
    <n v="0.35"/>
  </r>
  <r>
    <x v="0"/>
    <n v="1185732"/>
    <x v="9"/>
    <x v="3"/>
    <x v="35"/>
    <s v="Wichita"/>
    <x v="5"/>
    <n v="0.59999999999999987"/>
    <n v="2500"/>
    <n v="1499.9999999999998"/>
    <n v="599.99999999999989"/>
    <n v="0.4"/>
  </r>
  <r>
    <x v="0"/>
    <n v="1185732"/>
    <x v="240"/>
    <x v="3"/>
    <x v="35"/>
    <s v="Wichita"/>
    <x v="0"/>
    <n v="0.54999999999999993"/>
    <n v="4000"/>
    <n v="2199.9999999999995"/>
    <n v="769.99999999999977"/>
    <n v="0.35"/>
  </r>
  <r>
    <x v="0"/>
    <n v="1185732"/>
    <x v="240"/>
    <x v="3"/>
    <x v="35"/>
    <s v="Wichita"/>
    <x v="1"/>
    <n v="0.45"/>
    <n v="2500"/>
    <n v="1125"/>
    <n v="337.5"/>
    <n v="0.3"/>
  </r>
  <r>
    <x v="0"/>
    <n v="1185732"/>
    <x v="240"/>
    <x v="3"/>
    <x v="35"/>
    <s v="Wichita"/>
    <x v="2"/>
    <n v="0.45"/>
    <n v="1950"/>
    <n v="877.5"/>
    <n v="263.25"/>
    <n v="0.3"/>
  </r>
  <r>
    <x v="0"/>
    <n v="1185732"/>
    <x v="240"/>
    <x v="3"/>
    <x v="35"/>
    <s v="Wichita"/>
    <x v="3"/>
    <n v="0.45"/>
    <n v="1750"/>
    <n v="787.5"/>
    <n v="236.25"/>
    <n v="0.3"/>
  </r>
  <r>
    <x v="0"/>
    <n v="1185732"/>
    <x v="240"/>
    <x v="3"/>
    <x v="35"/>
    <s v="Wichita"/>
    <x v="4"/>
    <n v="0.6"/>
    <n v="1500"/>
    <n v="900"/>
    <n v="315"/>
    <n v="0.35"/>
  </r>
  <r>
    <x v="0"/>
    <n v="1185732"/>
    <x v="240"/>
    <x v="3"/>
    <x v="35"/>
    <s v="Wichita"/>
    <x v="5"/>
    <n v="0.64999999999999991"/>
    <n v="2500"/>
    <n v="1624.9999999999998"/>
    <n v="650"/>
    <n v="0.4"/>
  </r>
  <r>
    <x v="0"/>
    <n v="1185732"/>
    <x v="241"/>
    <x v="3"/>
    <x v="35"/>
    <s v="Wichita"/>
    <x v="0"/>
    <n v="0.6"/>
    <n v="5000"/>
    <n v="3000"/>
    <n v="1050"/>
    <n v="0.35"/>
  </r>
  <r>
    <x v="0"/>
    <n v="1185732"/>
    <x v="241"/>
    <x v="3"/>
    <x v="35"/>
    <s v="Wichita"/>
    <x v="1"/>
    <n v="0.5"/>
    <n v="3000"/>
    <n v="1500"/>
    <n v="450"/>
    <n v="0.3"/>
  </r>
  <r>
    <x v="0"/>
    <n v="1185732"/>
    <x v="241"/>
    <x v="3"/>
    <x v="35"/>
    <s v="Wichita"/>
    <x v="2"/>
    <n v="0.5"/>
    <n v="2500"/>
    <n v="1250"/>
    <n v="375"/>
    <n v="0.3"/>
  </r>
  <r>
    <x v="0"/>
    <n v="1185732"/>
    <x v="241"/>
    <x v="3"/>
    <x v="35"/>
    <s v="Wichita"/>
    <x v="3"/>
    <n v="0.5"/>
    <n v="2000"/>
    <n v="1000"/>
    <n v="300"/>
    <n v="0.3"/>
  </r>
  <r>
    <x v="0"/>
    <n v="1185732"/>
    <x v="241"/>
    <x v="3"/>
    <x v="35"/>
    <s v="Wichita"/>
    <x v="4"/>
    <n v="0.6"/>
    <n v="2000"/>
    <n v="1200"/>
    <n v="420"/>
    <n v="0.35"/>
  </r>
  <r>
    <x v="0"/>
    <n v="1185732"/>
    <x v="241"/>
    <x v="3"/>
    <x v="35"/>
    <s v="Wichita"/>
    <x v="5"/>
    <n v="0.64999999999999991"/>
    <n v="3000"/>
    <n v="1949.9999999999998"/>
    <n v="780"/>
    <n v="0.4"/>
  </r>
  <r>
    <x v="0"/>
    <n v="1185732"/>
    <x v="204"/>
    <x v="3"/>
    <x v="36"/>
    <s v="Sioux Falls"/>
    <x v="0"/>
    <n v="0.35000000000000003"/>
    <n v="4750"/>
    <n v="1662.5000000000002"/>
    <n v="581.875"/>
    <n v="0.35"/>
  </r>
  <r>
    <x v="0"/>
    <n v="1185732"/>
    <x v="204"/>
    <x v="3"/>
    <x v="36"/>
    <s v="Sioux Falls"/>
    <x v="1"/>
    <n v="0.35000000000000003"/>
    <n v="2750"/>
    <n v="962.50000000000011"/>
    <n v="288.75"/>
    <n v="0.3"/>
  </r>
  <r>
    <x v="0"/>
    <n v="1185732"/>
    <x v="204"/>
    <x v="3"/>
    <x v="36"/>
    <s v="Sioux Falls"/>
    <x v="2"/>
    <n v="0.25000000000000006"/>
    <n v="2750"/>
    <n v="687.50000000000011"/>
    <n v="206.25000000000003"/>
    <n v="0.3"/>
  </r>
  <r>
    <x v="0"/>
    <n v="1185732"/>
    <x v="204"/>
    <x v="3"/>
    <x v="36"/>
    <s v="Sioux Falls"/>
    <x v="3"/>
    <n v="0.30000000000000004"/>
    <n v="1250"/>
    <n v="375.00000000000006"/>
    <n v="112.50000000000001"/>
    <n v="0.3"/>
  </r>
  <r>
    <x v="0"/>
    <n v="1185732"/>
    <x v="204"/>
    <x v="3"/>
    <x v="36"/>
    <s v="Sioux Falls"/>
    <x v="4"/>
    <n v="0.44999999999999996"/>
    <n v="1750"/>
    <n v="787.49999999999989"/>
    <n v="275.62499999999994"/>
    <n v="0.35"/>
  </r>
  <r>
    <x v="0"/>
    <n v="1185732"/>
    <x v="204"/>
    <x v="3"/>
    <x v="36"/>
    <s v="Sioux Falls"/>
    <x v="5"/>
    <n v="0.35000000000000003"/>
    <n v="2750"/>
    <n v="962.50000000000011"/>
    <n v="385.00000000000006"/>
    <n v="0.4"/>
  </r>
  <r>
    <x v="0"/>
    <n v="1185732"/>
    <x v="242"/>
    <x v="3"/>
    <x v="36"/>
    <s v="Sioux Falls"/>
    <x v="0"/>
    <n v="0.35000000000000003"/>
    <n v="5250"/>
    <n v="1837.5000000000002"/>
    <n v="643.125"/>
    <n v="0.35"/>
  </r>
  <r>
    <x v="0"/>
    <n v="1185732"/>
    <x v="242"/>
    <x v="3"/>
    <x v="36"/>
    <s v="Sioux Falls"/>
    <x v="1"/>
    <n v="0.35000000000000003"/>
    <n v="1750"/>
    <n v="612.50000000000011"/>
    <n v="183.75000000000003"/>
    <n v="0.3"/>
  </r>
  <r>
    <x v="0"/>
    <n v="1185732"/>
    <x v="242"/>
    <x v="3"/>
    <x v="36"/>
    <s v="Sioux Falls"/>
    <x v="2"/>
    <n v="0.25000000000000006"/>
    <n v="2250"/>
    <n v="562.50000000000011"/>
    <n v="168.75000000000003"/>
    <n v="0.3"/>
  </r>
  <r>
    <x v="0"/>
    <n v="1185732"/>
    <x v="242"/>
    <x v="3"/>
    <x v="36"/>
    <s v="Sioux Falls"/>
    <x v="3"/>
    <n v="0.30000000000000004"/>
    <n v="1000"/>
    <n v="300.00000000000006"/>
    <n v="90.000000000000014"/>
    <n v="0.3"/>
  </r>
  <r>
    <x v="0"/>
    <n v="1185732"/>
    <x v="242"/>
    <x v="3"/>
    <x v="36"/>
    <s v="Sioux Falls"/>
    <x v="4"/>
    <n v="0.44999999999999996"/>
    <n v="1750"/>
    <n v="787.49999999999989"/>
    <n v="275.62499999999994"/>
    <n v="0.35"/>
  </r>
  <r>
    <x v="0"/>
    <n v="1185732"/>
    <x v="242"/>
    <x v="3"/>
    <x v="36"/>
    <s v="Sioux Falls"/>
    <x v="5"/>
    <n v="0.24999999999999997"/>
    <n v="2750"/>
    <n v="687.49999999999989"/>
    <n v="274.99999999999994"/>
    <n v="0.4"/>
  </r>
  <r>
    <x v="0"/>
    <n v="1185732"/>
    <x v="80"/>
    <x v="3"/>
    <x v="36"/>
    <s v="Sioux Falls"/>
    <x v="0"/>
    <n v="0.30000000000000004"/>
    <n v="4950"/>
    <n v="1485.0000000000002"/>
    <n v="519.75"/>
    <n v="0.35"/>
  </r>
  <r>
    <x v="0"/>
    <n v="1185732"/>
    <x v="80"/>
    <x v="3"/>
    <x v="36"/>
    <s v="Sioux Falls"/>
    <x v="1"/>
    <n v="0.30000000000000004"/>
    <n v="2000"/>
    <n v="600.00000000000011"/>
    <n v="180.00000000000003"/>
    <n v="0.3"/>
  </r>
  <r>
    <x v="0"/>
    <n v="1185732"/>
    <x v="80"/>
    <x v="3"/>
    <x v="36"/>
    <s v="Sioux Falls"/>
    <x v="2"/>
    <n v="0.20000000000000004"/>
    <n v="2250"/>
    <n v="450.00000000000011"/>
    <n v="135.00000000000003"/>
    <n v="0.3"/>
  </r>
  <r>
    <x v="0"/>
    <n v="1185732"/>
    <x v="80"/>
    <x v="3"/>
    <x v="36"/>
    <s v="Sioux Falls"/>
    <x v="3"/>
    <n v="0.24999999999999997"/>
    <n v="750"/>
    <n v="187.49999999999997"/>
    <n v="56.249999999999993"/>
    <n v="0.3"/>
  </r>
  <r>
    <x v="0"/>
    <n v="1185732"/>
    <x v="80"/>
    <x v="3"/>
    <x v="36"/>
    <s v="Sioux Falls"/>
    <x v="4"/>
    <n v="0.4"/>
    <n v="1250"/>
    <n v="500"/>
    <n v="175"/>
    <n v="0.35"/>
  </r>
  <r>
    <x v="0"/>
    <n v="1185732"/>
    <x v="80"/>
    <x v="3"/>
    <x v="36"/>
    <s v="Sioux Falls"/>
    <x v="5"/>
    <n v="0.30000000000000004"/>
    <n v="2250"/>
    <n v="675.00000000000011"/>
    <n v="270.00000000000006"/>
    <n v="0.4"/>
  </r>
  <r>
    <x v="0"/>
    <n v="1185732"/>
    <x v="81"/>
    <x v="3"/>
    <x v="36"/>
    <s v="Sioux Falls"/>
    <x v="0"/>
    <n v="0.30000000000000004"/>
    <n v="4500"/>
    <n v="1350.0000000000002"/>
    <n v="472.50000000000006"/>
    <n v="0.35"/>
  </r>
  <r>
    <x v="0"/>
    <n v="1185732"/>
    <x v="81"/>
    <x v="3"/>
    <x v="36"/>
    <s v="Sioux Falls"/>
    <x v="1"/>
    <n v="0.30000000000000004"/>
    <n v="1500"/>
    <n v="450.00000000000006"/>
    <n v="135"/>
    <n v="0.3"/>
  </r>
  <r>
    <x v="0"/>
    <n v="1185732"/>
    <x v="81"/>
    <x v="3"/>
    <x v="36"/>
    <s v="Sioux Falls"/>
    <x v="2"/>
    <n v="0.20000000000000004"/>
    <n v="1500"/>
    <n v="300.00000000000006"/>
    <n v="90.000000000000014"/>
    <n v="0.3"/>
  </r>
  <r>
    <x v="0"/>
    <n v="1185732"/>
    <x v="81"/>
    <x v="3"/>
    <x v="36"/>
    <s v="Sioux Falls"/>
    <x v="3"/>
    <n v="0.24999999999999997"/>
    <n v="750"/>
    <n v="187.49999999999997"/>
    <n v="56.249999999999993"/>
    <n v="0.3"/>
  </r>
  <r>
    <x v="0"/>
    <n v="1185732"/>
    <x v="81"/>
    <x v="3"/>
    <x v="36"/>
    <s v="Sioux Falls"/>
    <x v="4"/>
    <n v="0.6"/>
    <n v="1000"/>
    <n v="600"/>
    <n v="210"/>
    <n v="0.35"/>
  </r>
  <r>
    <x v="0"/>
    <n v="1185732"/>
    <x v="81"/>
    <x v="3"/>
    <x v="36"/>
    <s v="Sioux Falls"/>
    <x v="5"/>
    <n v="0.5"/>
    <n v="2250"/>
    <n v="1125"/>
    <n v="450"/>
    <n v="0.4"/>
  </r>
  <r>
    <x v="0"/>
    <n v="1185732"/>
    <x v="4"/>
    <x v="3"/>
    <x v="36"/>
    <s v="Sioux Falls"/>
    <x v="0"/>
    <n v="0.6"/>
    <n v="4950"/>
    <n v="2970"/>
    <n v="1039.5"/>
    <n v="0.35"/>
  </r>
  <r>
    <x v="0"/>
    <n v="1185732"/>
    <x v="4"/>
    <x v="3"/>
    <x v="36"/>
    <s v="Sioux Falls"/>
    <x v="1"/>
    <n v="0.45"/>
    <n v="2000"/>
    <n v="900"/>
    <n v="270"/>
    <n v="0.3"/>
  </r>
  <r>
    <x v="0"/>
    <n v="1185732"/>
    <x v="4"/>
    <x v="3"/>
    <x v="36"/>
    <s v="Sioux Falls"/>
    <x v="2"/>
    <n v="0.4"/>
    <n v="1750"/>
    <n v="700"/>
    <n v="210"/>
    <n v="0.3"/>
  </r>
  <r>
    <x v="0"/>
    <n v="1185732"/>
    <x v="4"/>
    <x v="3"/>
    <x v="36"/>
    <s v="Sioux Falls"/>
    <x v="3"/>
    <n v="0.4"/>
    <n v="1000"/>
    <n v="400"/>
    <n v="120"/>
    <n v="0.3"/>
  </r>
  <r>
    <x v="0"/>
    <n v="1185732"/>
    <x v="4"/>
    <x v="3"/>
    <x v="36"/>
    <s v="Sioux Falls"/>
    <x v="4"/>
    <n v="0.49999999999999994"/>
    <n v="1250"/>
    <n v="624.99999999999989"/>
    <n v="218.74999999999994"/>
    <n v="0.35"/>
  </r>
  <r>
    <x v="0"/>
    <n v="1185732"/>
    <x v="4"/>
    <x v="3"/>
    <x v="36"/>
    <s v="Sioux Falls"/>
    <x v="5"/>
    <n v="0.54999999999999993"/>
    <n v="2500"/>
    <n v="1374.9999999999998"/>
    <n v="549.99999999999989"/>
    <n v="0.4"/>
  </r>
  <r>
    <x v="0"/>
    <n v="1185732"/>
    <x v="243"/>
    <x v="3"/>
    <x v="36"/>
    <s v="Sioux Falls"/>
    <x v="0"/>
    <n v="0.4"/>
    <n v="5000"/>
    <n v="2000"/>
    <n v="700"/>
    <n v="0.35"/>
  </r>
  <r>
    <x v="0"/>
    <n v="1185732"/>
    <x v="243"/>
    <x v="3"/>
    <x v="36"/>
    <s v="Sioux Falls"/>
    <x v="1"/>
    <n v="0.35000000000000009"/>
    <n v="2500"/>
    <n v="875.00000000000023"/>
    <n v="262.50000000000006"/>
    <n v="0.3"/>
  </r>
  <r>
    <x v="0"/>
    <n v="1185732"/>
    <x v="243"/>
    <x v="3"/>
    <x v="36"/>
    <s v="Sioux Falls"/>
    <x v="2"/>
    <n v="0.30000000000000004"/>
    <n v="2000"/>
    <n v="600.00000000000011"/>
    <n v="180.00000000000003"/>
    <n v="0.3"/>
  </r>
  <r>
    <x v="0"/>
    <n v="1185732"/>
    <x v="243"/>
    <x v="3"/>
    <x v="36"/>
    <s v="Sioux Falls"/>
    <x v="3"/>
    <n v="0.30000000000000004"/>
    <n v="1750"/>
    <n v="525.00000000000011"/>
    <n v="157.50000000000003"/>
    <n v="0.3"/>
  </r>
  <r>
    <x v="0"/>
    <n v="1185732"/>
    <x v="243"/>
    <x v="3"/>
    <x v="36"/>
    <s v="Sioux Falls"/>
    <x v="4"/>
    <n v="0.4"/>
    <n v="1750"/>
    <n v="700"/>
    <n v="244.99999999999997"/>
    <n v="0.35"/>
  </r>
  <r>
    <x v="0"/>
    <n v="1185732"/>
    <x v="243"/>
    <x v="3"/>
    <x v="36"/>
    <s v="Sioux Falls"/>
    <x v="5"/>
    <n v="0.55000000000000004"/>
    <n v="3250"/>
    <n v="1787.5000000000002"/>
    <n v="715.00000000000011"/>
    <n v="0.4"/>
  </r>
  <r>
    <x v="0"/>
    <n v="1185732"/>
    <x v="84"/>
    <x v="3"/>
    <x v="36"/>
    <s v="Sioux Falls"/>
    <x v="0"/>
    <n v="0.5"/>
    <n v="5500"/>
    <n v="2750"/>
    <n v="962.49999999999989"/>
    <n v="0.35"/>
  </r>
  <r>
    <x v="0"/>
    <n v="1185732"/>
    <x v="84"/>
    <x v="3"/>
    <x v="36"/>
    <s v="Sioux Falls"/>
    <x v="1"/>
    <n v="0.45000000000000007"/>
    <n v="3000"/>
    <n v="1350.0000000000002"/>
    <n v="405.00000000000006"/>
    <n v="0.3"/>
  </r>
  <r>
    <x v="0"/>
    <n v="1185732"/>
    <x v="84"/>
    <x v="3"/>
    <x v="36"/>
    <s v="Sioux Falls"/>
    <x v="2"/>
    <n v="0.4"/>
    <n v="2250"/>
    <n v="900"/>
    <n v="270"/>
    <n v="0.3"/>
  </r>
  <r>
    <x v="0"/>
    <n v="1185732"/>
    <x v="84"/>
    <x v="3"/>
    <x v="36"/>
    <s v="Sioux Falls"/>
    <x v="3"/>
    <n v="0.4"/>
    <n v="1750"/>
    <n v="700"/>
    <n v="210"/>
    <n v="0.3"/>
  </r>
  <r>
    <x v="0"/>
    <n v="1185732"/>
    <x v="84"/>
    <x v="3"/>
    <x v="36"/>
    <s v="Sioux Falls"/>
    <x v="4"/>
    <n v="0.5"/>
    <n v="2000"/>
    <n v="1000"/>
    <n v="350"/>
    <n v="0.35"/>
  </r>
  <r>
    <x v="0"/>
    <n v="1185732"/>
    <x v="84"/>
    <x v="3"/>
    <x v="36"/>
    <s v="Sioux Falls"/>
    <x v="5"/>
    <n v="0.55000000000000004"/>
    <n v="3750"/>
    <n v="2062.5"/>
    <n v="825"/>
    <n v="0.4"/>
  </r>
  <r>
    <x v="0"/>
    <n v="1185732"/>
    <x v="85"/>
    <x v="3"/>
    <x v="36"/>
    <s v="Sioux Falls"/>
    <x v="0"/>
    <n v="0.5"/>
    <n v="5250"/>
    <n v="2625"/>
    <n v="918.74999999999989"/>
    <n v="0.35"/>
  </r>
  <r>
    <x v="0"/>
    <n v="1185732"/>
    <x v="85"/>
    <x v="3"/>
    <x v="36"/>
    <s v="Sioux Falls"/>
    <x v="1"/>
    <n v="0.45000000000000007"/>
    <n v="3000"/>
    <n v="1350.0000000000002"/>
    <n v="405.00000000000006"/>
    <n v="0.3"/>
  </r>
  <r>
    <x v="0"/>
    <n v="1185732"/>
    <x v="85"/>
    <x v="3"/>
    <x v="36"/>
    <s v="Sioux Falls"/>
    <x v="2"/>
    <n v="0.4"/>
    <n v="2250"/>
    <n v="900"/>
    <n v="270"/>
    <n v="0.3"/>
  </r>
  <r>
    <x v="0"/>
    <n v="1185732"/>
    <x v="85"/>
    <x v="3"/>
    <x v="36"/>
    <s v="Sioux Falls"/>
    <x v="3"/>
    <n v="0.4"/>
    <n v="2000"/>
    <n v="800"/>
    <n v="240"/>
    <n v="0.3"/>
  </r>
  <r>
    <x v="0"/>
    <n v="1185732"/>
    <x v="85"/>
    <x v="3"/>
    <x v="36"/>
    <s v="Sioux Falls"/>
    <x v="4"/>
    <n v="0.5"/>
    <n v="1750"/>
    <n v="875"/>
    <n v="306.25"/>
    <n v="0.35"/>
  </r>
  <r>
    <x v="0"/>
    <n v="1185732"/>
    <x v="85"/>
    <x v="3"/>
    <x v="36"/>
    <s v="Sioux Falls"/>
    <x v="5"/>
    <n v="0.55000000000000004"/>
    <n v="3500"/>
    <n v="1925.0000000000002"/>
    <n v="770.00000000000011"/>
    <n v="0.4"/>
  </r>
  <r>
    <x v="0"/>
    <n v="1185732"/>
    <x v="8"/>
    <x v="3"/>
    <x v="36"/>
    <s v="Sioux Falls"/>
    <x v="0"/>
    <n v="0.4"/>
    <n v="4750"/>
    <n v="1900"/>
    <n v="665"/>
    <n v="0.35"/>
  </r>
  <r>
    <x v="0"/>
    <n v="1185732"/>
    <x v="8"/>
    <x v="3"/>
    <x v="36"/>
    <s v="Sioux Falls"/>
    <x v="1"/>
    <n v="0.35000000000000009"/>
    <n v="2750"/>
    <n v="962.50000000000023"/>
    <n v="288.75000000000006"/>
    <n v="0.3"/>
  </r>
  <r>
    <x v="0"/>
    <n v="1185732"/>
    <x v="8"/>
    <x v="3"/>
    <x v="36"/>
    <s v="Sioux Falls"/>
    <x v="2"/>
    <n v="0.30000000000000004"/>
    <n v="1750"/>
    <n v="525.00000000000011"/>
    <n v="157.50000000000003"/>
    <n v="0.3"/>
  </r>
  <r>
    <x v="0"/>
    <n v="1185732"/>
    <x v="8"/>
    <x v="3"/>
    <x v="36"/>
    <s v="Sioux Falls"/>
    <x v="3"/>
    <n v="0.30000000000000004"/>
    <n v="1500"/>
    <n v="450.00000000000006"/>
    <n v="135"/>
    <n v="0.3"/>
  </r>
  <r>
    <x v="0"/>
    <n v="1185732"/>
    <x v="8"/>
    <x v="3"/>
    <x v="36"/>
    <s v="Sioux Falls"/>
    <x v="4"/>
    <n v="0.4"/>
    <n v="1500"/>
    <n v="600"/>
    <n v="210"/>
    <n v="0.35"/>
  </r>
  <r>
    <x v="0"/>
    <n v="1185732"/>
    <x v="8"/>
    <x v="3"/>
    <x v="36"/>
    <s v="Sioux Falls"/>
    <x v="5"/>
    <n v="0.45"/>
    <n v="2250"/>
    <n v="1012.5"/>
    <n v="405"/>
    <n v="0.4"/>
  </r>
  <r>
    <x v="0"/>
    <n v="1185732"/>
    <x v="244"/>
    <x v="3"/>
    <x v="36"/>
    <s v="Sioux Falls"/>
    <x v="0"/>
    <n v="0.49999999999999994"/>
    <n v="4000"/>
    <n v="1999.9999999999998"/>
    <n v="699.99999999999989"/>
    <n v="0.35"/>
  </r>
  <r>
    <x v="0"/>
    <n v="1185732"/>
    <x v="244"/>
    <x v="3"/>
    <x v="36"/>
    <s v="Sioux Falls"/>
    <x v="1"/>
    <n v="0.4"/>
    <n v="2500"/>
    <n v="1000"/>
    <n v="300"/>
    <n v="0.3"/>
  </r>
  <r>
    <x v="0"/>
    <n v="1185732"/>
    <x v="244"/>
    <x v="3"/>
    <x v="36"/>
    <s v="Sioux Falls"/>
    <x v="2"/>
    <n v="0.4"/>
    <n v="1500"/>
    <n v="600"/>
    <n v="180"/>
    <n v="0.3"/>
  </r>
  <r>
    <x v="0"/>
    <n v="1185732"/>
    <x v="244"/>
    <x v="3"/>
    <x v="36"/>
    <s v="Sioux Falls"/>
    <x v="3"/>
    <n v="0.4"/>
    <n v="1250"/>
    <n v="500"/>
    <n v="150"/>
    <n v="0.3"/>
  </r>
  <r>
    <x v="0"/>
    <n v="1185732"/>
    <x v="244"/>
    <x v="3"/>
    <x v="36"/>
    <s v="Sioux Falls"/>
    <x v="4"/>
    <n v="0.49999999999999994"/>
    <n v="1250"/>
    <n v="624.99999999999989"/>
    <n v="218.74999999999994"/>
    <n v="0.35"/>
  </r>
  <r>
    <x v="0"/>
    <n v="1185732"/>
    <x v="244"/>
    <x v="3"/>
    <x v="36"/>
    <s v="Sioux Falls"/>
    <x v="5"/>
    <n v="0.54999999999999982"/>
    <n v="2500"/>
    <n v="1374.9999999999995"/>
    <n v="549.99999999999989"/>
    <n v="0.4"/>
  </r>
  <r>
    <x v="0"/>
    <n v="1185732"/>
    <x v="88"/>
    <x v="3"/>
    <x v="36"/>
    <s v="Sioux Falls"/>
    <x v="0"/>
    <n v="0.49999999999999994"/>
    <n v="4000"/>
    <n v="1999.9999999999998"/>
    <n v="699.99999999999989"/>
    <n v="0.35"/>
  </r>
  <r>
    <x v="0"/>
    <n v="1185732"/>
    <x v="88"/>
    <x v="3"/>
    <x v="36"/>
    <s v="Sioux Falls"/>
    <x v="1"/>
    <n v="0.4"/>
    <n v="2500"/>
    <n v="1000"/>
    <n v="300"/>
    <n v="0.3"/>
  </r>
  <r>
    <x v="0"/>
    <n v="1185732"/>
    <x v="88"/>
    <x v="3"/>
    <x v="36"/>
    <s v="Sioux Falls"/>
    <x v="2"/>
    <n v="0.4"/>
    <n v="1950"/>
    <n v="780"/>
    <n v="234"/>
    <n v="0.3"/>
  </r>
  <r>
    <x v="0"/>
    <n v="1185732"/>
    <x v="88"/>
    <x v="3"/>
    <x v="36"/>
    <s v="Sioux Falls"/>
    <x v="3"/>
    <n v="0.4"/>
    <n v="1750"/>
    <n v="700"/>
    <n v="210"/>
    <n v="0.3"/>
  </r>
  <r>
    <x v="0"/>
    <n v="1185732"/>
    <x v="88"/>
    <x v="3"/>
    <x v="36"/>
    <s v="Sioux Falls"/>
    <x v="4"/>
    <n v="0.6"/>
    <n v="1500"/>
    <n v="900"/>
    <n v="315"/>
    <n v="0.35"/>
  </r>
  <r>
    <x v="0"/>
    <n v="1185732"/>
    <x v="88"/>
    <x v="3"/>
    <x v="36"/>
    <s v="Sioux Falls"/>
    <x v="5"/>
    <n v="0.64999999999999991"/>
    <n v="2500"/>
    <n v="1624.9999999999998"/>
    <n v="650"/>
    <n v="0.4"/>
  </r>
  <r>
    <x v="0"/>
    <n v="1185732"/>
    <x v="89"/>
    <x v="3"/>
    <x v="36"/>
    <s v="Sioux Falls"/>
    <x v="0"/>
    <n v="0.6"/>
    <n v="5000"/>
    <n v="3000"/>
    <n v="1050"/>
    <n v="0.35"/>
  </r>
  <r>
    <x v="0"/>
    <n v="1185732"/>
    <x v="89"/>
    <x v="3"/>
    <x v="36"/>
    <s v="Sioux Falls"/>
    <x v="1"/>
    <n v="0.5"/>
    <n v="3000"/>
    <n v="1500"/>
    <n v="450"/>
    <n v="0.3"/>
  </r>
  <r>
    <x v="0"/>
    <n v="1185732"/>
    <x v="89"/>
    <x v="3"/>
    <x v="36"/>
    <s v="Sioux Falls"/>
    <x v="2"/>
    <n v="0.5"/>
    <n v="2500"/>
    <n v="1250"/>
    <n v="375"/>
    <n v="0.3"/>
  </r>
  <r>
    <x v="0"/>
    <n v="1185732"/>
    <x v="89"/>
    <x v="3"/>
    <x v="36"/>
    <s v="Sioux Falls"/>
    <x v="3"/>
    <n v="0.5"/>
    <n v="2000"/>
    <n v="1000"/>
    <n v="300"/>
    <n v="0.3"/>
  </r>
  <r>
    <x v="0"/>
    <n v="1185732"/>
    <x v="89"/>
    <x v="3"/>
    <x v="36"/>
    <s v="Sioux Falls"/>
    <x v="4"/>
    <n v="0.6"/>
    <n v="2000"/>
    <n v="1200"/>
    <n v="420"/>
    <n v="0.35"/>
  </r>
  <r>
    <x v="0"/>
    <n v="1185732"/>
    <x v="89"/>
    <x v="3"/>
    <x v="36"/>
    <s v="Sioux Falls"/>
    <x v="5"/>
    <n v="0.64999999999999991"/>
    <n v="3000"/>
    <n v="1949.9999999999998"/>
    <n v="780"/>
    <n v="0.4"/>
  </r>
  <r>
    <x v="0"/>
    <n v="1185732"/>
    <x v="212"/>
    <x v="3"/>
    <x v="37"/>
    <s v="Fargo"/>
    <x v="0"/>
    <n v="0.30000000000000004"/>
    <n v="4500"/>
    <n v="1350.0000000000002"/>
    <n v="405.00000000000006"/>
    <n v="0.3"/>
  </r>
  <r>
    <x v="0"/>
    <n v="1185732"/>
    <x v="212"/>
    <x v="3"/>
    <x v="37"/>
    <s v="Fargo"/>
    <x v="1"/>
    <n v="0.30000000000000004"/>
    <n v="2500"/>
    <n v="750.00000000000011"/>
    <n v="262.5"/>
    <n v="0.35"/>
  </r>
  <r>
    <x v="0"/>
    <n v="1185732"/>
    <x v="212"/>
    <x v="3"/>
    <x v="37"/>
    <s v="Fargo"/>
    <x v="2"/>
    <n v="0.20000000000000007"/>
    <n v="2500"/>
    <n v="500.00000000000017"/>
    <n v="150.00000000000006"/>
    <n v="0.3"/>
  </r>
  <r>
    <x v="0"/>
    <n v="1185732"/>
    <x v="212"/>
    <x v="3"/>
    <x v="37"/>
    <s v="Fargo"/>
    <x v="3"/>
    <n v="0.25000000000000006"/>
    <n v="1000"/>
    <n v="250.00000000000006"/>
    <n v="75.000000000000014"/>
    <n v="0.3"/>
  </r>
  <r>
    <x v="0"/>
    <n v="1185732"/>
    <x v="212"/>
    <x v="3"/>
    <x v="37"/>
    <s v="Fargo"/>
    <x v="4"/>
    <n v="0.39999999999999997"/>
    <n v="1500"/>
    <n v="600"/>
    <n v="300"/>
    <n v="0.5"/>
  </r>
  <r>
    <x v="0"/>
    <n v="1185732"/>
    <x v="212"/>
    <x v="3"/>
    <x v="37"/>
    <s v="Fargo"/>
    <x v="5"/>
    <n v="0.30000000000000004"/>
    <n v="2500"/>
    <n v="750.00000000000011"/>
    <n v="300.00000000000006"/>
    <n v="0.4"/>
  </r>
  <r>
    <x v="0"/>
    <n v="1185732"/>
    <x v="245"/>
    <x v="3"/>
    <x v="37"/>
    <s v="Fargo"/>
    <x v="0"/>
    <n v="0.30000000000000004"/>
    <n v="5000"/>
    <n v="1500.0000000000002"/>
    <n v="450.00000000000006"/>
    <n v="0.3"/>
  </r>
  <r>
    <x v="0"/>
    <n v="1185732"/>
    <x v="245"/>
    <x v="3"/>
    <x v="37"/>
    <s v="Fargo"/>
    <x v="1"/>
    <n v="0.30000000000000004"/>
    <n v="1500"/>
    <n v="450.00000000000006"/>
    <n v="157.5"/>
    <n v="0.35"/>
  </r>
  <r>
    <x v="0"/>
    <n v="1185732"/>
    <x v="245"/>
    <x v="3"/>
    <x v="37"/>
    <s v="Fargo"/>
    <x v="2"/>
    <n v="0.20000000000000007"/>
    <n v="2000"/>
    <n v="400.00000000000011"/>
    <n v="120.00000000000003"/>
    <n v="0.3"/>
  </r>
  <r>
    <x v="0"/>
    <n v="1185732"/>
    <x v="245"/>
    <x v="3"/>
    <x v="37"/>
    <s v="Fargo"/>
    <x v="3"/>
    <n v="0.25000000000000006"/>
    <n v="750"/>
    <n v="187.50000000000003"/>
    <n v="56.250000000000007"/>
    <n v="0.3"/>
  </r>
  <r>
    <x v="0"/>
    <n v="1185732"/>
    <x v="245"/>
    <x v="3"/>
    <x v="37"/>
    <s v="Fargo"/>
    <x v="4"/>
    <n v="0.39999999999999997"/>
    <n v="1500"/>
    <n v="600"/>
    <n v="300"/>
    <n v="0.5"/>
  </r>
  <r>
    <x v="0"/>
    <n v="1185732"/>
    <x v="245"/>
    <x v="3"/>
    <x v="37"/>
    <s v="Fargo"/>
    <x v="5"/>
    <n v="0.14999999999999997"/>
    <n v="2500"/>
    <n v="374.99999999999994"/>
    <n v="149.99999999999997"/>
    <n v="0.4"/>
  </r>
  <r>
    <x v="0"/>
    <n v="1185732"/>
    <x v="115"/>
    <x v="3"/>
    <x v="37"/>
    <s v="Fargo"/>
    <x v="0"/>
    <n v="0.20000000000000004"/>
    <n v="4700"/>
    <n v="940.00000000000023"/>
    <n v="282.00000000000006"/>
    <n v="0.3"/>
  </r>
  <r>
    <x v="0"/>
    <n v="1185732"/>
    <x v="115"/>
    <x v="3"/>
    <x v="37"/>
    <s v="Fargo"/>
    <x v="1"/>
    <n v="0.20000000000000004"/>
    <n v="1750"/>
    <n v="350.00000000000006"/>
    <n v="122.50000000000001"/>
    <n v="0.35"/>
  </r>
  <r>
    <x v="0"/>
    <n v="1185732"/>
    <x v="115"/>
    <x v="3"/>
    <x v="37"/>
    <s v="Fargo"/>
    <x v="2"/>
    <n v="0.10000000000000003"/>
    <n v="2250"/>
    <n v="225.00000000000009"/>
    <n v="67.500000000000028"/>
    <n v="0.3"/>
  </r>
  <r>
    <x v="0"/>
    <n v="1185732"/>
    <x v="115"/>
    <x v="3"/>
    <x v="37"/>
    <s v="Fargo"/>
    <x v="3"/>
    <n v="0.14999999999999997"/>
    <n v="1000"/>
    <n v="149.99999999999997"/>
    <n v="44.999999999999993"/>
    <n v="0.3"/>
  </r>
  <r>
    <x v="0"/>
    <n v="1185732"/>
    <x v="115"/>
    <x v="3"/>
    <x v="37"/>
    <s v="Fargo"/>
    <x v="4"/>
    <n v="0.30000000000000004"/>
    <n v="1500"/>
    <n v="450.00000000000006"/>
    <n v="225.00000000000003"/>
    <n v="0.5"/>
  </r>
  <r>
    <x v="0"/>
    <n v="1185732"/>
    <x v="115"/>
    <x v="3"/>
    <x v="37"/>
    <s v="Fargo"/>
    <x v="5"/>
    <n v="0.20000000000000004"/>
    <n v="2500"/>
    <n v="500.00000000000011"/>
    <n v="200.00000000000006"/>
    <n v="0.4"/>
  </r>
  <r>
    <x v="0"/>
    <n v="1185732"/>
    <x v="206"/>
    <x v="3"/>
    <x v="37"/>
    <s v="Fargo"/>
    <x v="0"/>
    <n v="0.20000000000000004"/>
    <n v="4750"/>
    <n v="950.00000000000023"/>
    <n v="285.00000000000006"/>
    <n v="0.3"/>
  </r>
  <r>
    <x v="0"/>
    <n v="1185732"/>
    <x v="206"/>
    <x v="3"/>
    <x v="37"/>
    <s v="Fargo"/>
    <x v="1"/>
    <n v="0.20000000000000004"/>
    <n v="1750"/>
    <n v="350.00000000000006"/>
    <n v="122.50000000000001"/>
    <n v="0.35"/>
  </r>
  <r>
    <x v="0"/>
    <n v="1185732"/>
    <x v="206"/>
    <x v="3"/>
    <x v="37"/>
    <s v="Fargo"/>
    <x v="2"/>
    <n v="0.10000000000000003"/>
    <n v="1750"/>
    <n v="175.00000000000006"/>
    <n v="52.500000000000014"/>
    <n v="0.3"/>
  </r>
  <r>
    <x v="0"/>
    <n v="1185732"/>
    <x v="206"/>
    <x v="3"/>
    <x v="37"/>
    <s v="Fargo"/>
    <x v="3"/>
    <n v="0.14999999999999997"/>
    <n v="1000"/>
    <n v="149.99999999999997"/>
    <n v="44.999999999999993"/>
    <n v="0.3"/>
  </r>
  <r>
    <x v="0"/>
    <n v="1185732"/>
    <x v="206"/>
    <x v="3"/>
    <x v="37"/>
    <s v="Fargo"/>
    <x v="4"/>
    <n v="0.6"/>
    <n v="1250"/>
    <n v="750"/>
    <n v="375"/>
    <n v="0.5"/>
  </r>
  <r>
    <x v="0"/>
    <n v="1185732"/>
    <x v="206"/>
    <x v="3"/>
    <x v="37"/>
    <s v="Fargo"/>
    <x v="5"/>
    <n v="0.5"/>
    <n v="2500"/>
    <n v="1250"/>
    <n v="500"/>
    <n v="0.4"/>
  </r>
  <r>
    <x v="0"/>
    <n v="1185732"/>
    <x v="246"/>
    <x v="3"/>
    <x v="37"/>
    <s v="Fargo"/>
    <x v="0"/>
    <n v="0.6"/>
    <n v="5200"/>
    <n v="3120"/>
    <n v="936"/>
    <n v="0.3"/>
  </r>
  <r>
    <x v="0"/>
    <n v="1185732"/>
    <x v="246"/>
    <x v="3"/>
    <x v="37"/>
    <s v="Fargo"/>
    <x v="1"/>
    <n v="0.4"/>
    <n v="2250"/>
    <n v="900"/>
    <n v="315"/>
    <n v="0.35"/>
  </r>
  <r>
    <x v="0"/>
    <n v="1185732"/>
    <x v="246"/>
    <x v="3"/>
    <x v="37"/>
    <s v="Fargo"/>
    <x v="2"/>
    <n v="0.35000000000000003"/>
    <n v="2000"/>
    <n v="700.00000000000011"/>
    <n v="210.00000000000003"/>
    <n v="0.3"/>
  </r>
  <r>
    <x v="0"/>
    <n v="1185732"/>
    <x v="246"/>
    <x v="3"/>
    <x v="37"/>
    <s v="Fargo"/>
    <x v="3"/>
    <n v="0.35000000000000003"/>
    <n v="1250"/>
    <n v="437.50000000000006"/>
    <n v="131.25"/>
    <n v="0.3"/>
  </r>
  <r>
    <x v="0"/>
    <n v="1185732"/>
    <x v="246"/>
    <x v="3"/>
    <x v="37"/>
    <s v="Fargo"/>
    <x v="4"/>
    <n v="0.44999999999999996"/>
    <n v="1500"/>
    <n v="674.99999999999989"/>
    <n v="337.49999999999994"/>
    <n v="0.5"/>
  </r>
  <r>
    <x v="0"/>
    <n v="1185732"/>
    <x v="246"/>
    <x v="3"/>
    <x v="37"/>
    <s v="Fargo"/>
    <x v="5"/>
    <n v="0.49999999999999994"/>
    <n v="2750"/>
    <n v="1374.9999999999998"/>
    <n v="549.99999999999989"/>
    <n v="0.4"/>
  </r>
  <r>
    <x v="0"/>
    <n v="1185732"/>
    <x v="247"/>
    <x v="3"/>
    <x v="37"/>
    <s v="Fargo"/>
    <x v="0"/>
    <n v="0.35000000000000003"/>
    <n v="5250"/>
    <n v="1837.5000000000002"/>
    <n v="551.25"/>
    <n v="0.3"/>
  </r>
  <r>
    <x v="0"/>
    <n v="1185732"/>
    <x v="247"/>
    <x v="3"/>
    <x v="37"/>
    <s v="Fargo"/>
    <x v="1"/>
    <n v="0.3000000000000001"/>
    <n v="2750"/>
    <n v="825.00000000000023"/>
    <n v="288.75000000000006"/>
    <n v="0.35"/>
  </r>
  <r>
    <x v="0"/>
    <n v="1185732"/>
    <x v="247"/>
    <x v="3"/>
    <x v="37"/>
    <s v="Fargo"/>
    <x v="2"/>
    <n v="0.25000000000000006"/>
    <n v="2000"/>
    <n v="500.00000000000011"/>
    <n v="150.00000000000003"/>
    <n v="0.3"/>
  </r>
  <r>
    <x v="0"/>
    <n v="1185732"/>
    <x v="247"/>
    <x v="3"/>
    <x v="37"/>
    <s v="Fargo"/>
    <x v="3"/>
    <n v="0.25000000000000006"/>
    <n v="1750"/>
    <n v="437.50000000000011"/>
    <n v="131.25000000000003"/>
    <n v="0.3"/>
  </r>
  <r>
    <x v="0"/>
    <n v="1185732"/>
    <x v="247"/>
    <x v="3"/>
    <x v="37"/>
    <s v="Fargo"/>
    <x v="4"/>
    <n v="0.35000000000000003"/>
    <n v="1750"/>
    <n v="612.50000000000011"/>
    <n v="306.25000000000006"/>
    <n v="0.5"/>
  </r>
  <r>
    <x v="0"/>
    <n v="1185732"/>
    <x v="247"/>
    <x v="3"/>
    <x v="37"/>
    <s v="Fargo"/>
    <x v="5"/>
    <n v="0.55000000000000004"/>
    <n v="3250"/>
    <n v="1787.5000000000002"/>
    <n v="715.00000000000011"/>
    <n v="0.4"/>
  </r>
  <r>
    <x v="0"/>
    <n v="1185732"/>
    <x v="116"/>
    <x v="3"/>
    <x v="37"/>
    <s v="Fargo"/>
    <x v="0"/>
    <n v="0.5"/>
    <n v="5500"/>
    <n v="2750"/>
    <n v="825"/>
    <n v="0.3"/>
  </r>
  <r>
    <x v="0"/>
    <n v="1185732"/>
    <x v="116"/>
    <x v="3"/>
    <x v="37"/>
    <s v="Fargo"/>
    <x v="1"/>
    <n v="0.45000000000000007"/>
    <n v="3000"/>
    <n v="1350.0000000000002"/>
    <n v="472.50000000000006"/>
    <n v="0.35"/>
  </r>
  <r>
    <x v="0"/>
    <n v="1185732"/>
    <x v="116"/>
    <x v="3"/>
    <x v="37"/>
    <s v="Fargo"/>
    <x v="2"/>
    <n v="0.4"/>
    <n v="2250"/>
    <n v="900"/>
    <n v="270"/>
    <n v="0.3"/>
  </r>
  <r>
    <x v="0"/>
    <n v="1185732"/>
    <x v="116"/>
    <x v="3"/>
    <x v="37"/>
    <s v="Fargo"/>
    <x v="3"/>
    <n v="0.4"/>
    <n v="1750"/>
    <n v="700"/>
    <n v="210"/>
    <n v="0.3"/>
  </r>
  <r>
    <x v="0"/>
    <n v="1185732"/>
    <x v="116"/>
    <x v="3"/>
    <x v="37"/>
    <s v="Fargo"/>
    <x v="4"/>
    <n v="0.5"/>
    <n v="2000"/>
    <n v="1000"/>
    <n v="500"/>
    <n v="0.5"/>
  </r>
  <r>
    <x v="0"/>
    <n v="1185732"/>
    <x v="116"/>
    <x v="3"/>
    <x v="37"/>
    <s v="Fargo"/>
    <x v="5"/>
    <n v="0.55000000000000004"/>
    <n v="3750"/>
    <n v="2062.5"/>
    <n v="825"/>
    <n v="0.4"/>
  </r>
  <r>
    <x v="0"/>
    <n v="1185732"/>
    <x v="208"/>
    <x v="3"/>
    <x v="37"/>
    <s v="Fargo"/>
    <x v="0"/>
    <n v="0.5"/>
    <n v="5250"/>
    <n v="2625"/>
    <n v="787.5"/>
    <n v="0.3"/>
  </r>
  <r>
    <x v="0"/>
    <n v="1185732"/>
    <x v="208"/>
    <x v="3"/>
    <x v="37"/>
    <s v="Fargo"/>
    <x v="1"/>
    <n v="0.45000000000000007"/>
    <n v="3000"/>
    <n v="1350.0000000000002"/>
    <n v="472.50000000000006"/>
    <n v="0.35"/>
  </r>
  <r>
    <x v="0"/>
    <n v="1185732"/>
    <x v="208"/>
    <x v="3"/>
    <x v="37"/>
    <s v="Fargo"/>
    <x v="2"/>
    <n v="0.4"/>
    <n v="2250"/>
    <n v="900"/>
    <n v="270"/>
    <n v="0.3"/>
  </r>
  <r>
    <x v="0"/>
    <n v="1185732"/>
    <x v="208"/>
    <x v="3"/>
    <x v="37"/>
    <s v="Fargo"/>
    <x v="3"/>
    <n v="0.4"/>
    <n v="2000"/>
    <n v="800"/>
    <n v="240"/>
    <n v="0.3"/>
  </r>
  <r>
    <x v="0"/>
    <n v="1185732"/>
    <x v="208"/>
    <x v="3"/>
    <x v="37"/>
    <s v="Fargo"/>
    <x v="4"/>
    <n v="0.5"/>
    <n v="1750"/>
    <n v="875"/>
    <n v="437.5"/>
    <n v="0.5"/>
  </r>
  <r>
    <x v="0"/>
    <n v="1185732"/>
    <x v="208"/>
    <x v="3"/>
    <x v="37"/>
    <s v="Fargo"/>
    <x v="5"/>
    <n v="0.55000000000000004"/>
    <n v="3500"/>
    <n v="1925.0000000000002"/>
    <n v="770.00000000000011"/>
    <n v="0.4"/>
  </r>
  <r>
    <x v="0"/>
    <n v="1185732"/>
    <x v="248"/>
    <x v="3"/>
    <x v="37"/>
    <s v="Fargo"/>
    <x v="0"/>
    <n v="0.35000000000000003"/>
    <n v="4750"/>
    <n v="1662.5000000000002"/>
    <n v="498.75000000000006"/>
    <n v="0.3"/>
  </r>
  <r>
    <x v="0"/>
    <n v="1185732"/>
    <x v="248"/>
    <x v="3"/>
    <x v="37"/>
    <s v="Fargo"/>
    <x v="1"/>
    <n v="0.3000000000000001"/>
    <n v="2750"/>
    <n v="825.00000000000023"/>
    <n v="288.75000000000006"/>
    <n v="0.35"/>
  </r>
  <r>
    <x v="0"/>
    <n v="1185732"/>
    <x v="248"/>
    <x v="3"/>
    <x v="37"/>
    <s v="Fargo"/>
    <x v="2"/>
    <n v="0.25000000000000006"/>
    <n v="1750"/>
    <n v="437.50000000000011"/>
    <n v="131.25000000000003"/>
    <n v="0.3"/>
  </r>
  <r>
    <x v="0"/>
    <n v="1185732"/>
    <x v="248"/>
    <x v="3"/>
    <x v="37"/>
    <s v="Fargo"/>
    <x v="3"/>
    <n v="0.25000000000000006"/>
    <n v="1500"/>
    <n v="375.00000000000006"/>
    <n v="112.50000000000001"/>
    <n v="0.3"/>
  </r>
  <r>
    <x v="0"/>
    <n v="1185732"/>
    <x v="248"/>
    <x v="3"/>
    <x v="37"/>
    <s v="Fargo"/>
    <x v="4"/>
    <n v="0.35000000000000003"/>
    <n v="1500"/>
    <n v="525"/>
    <n v="262.5"/>
    <n v="0.5"/>
  </r>
  <r>
    <x v="0"/>
    <n v="1185732"/>
    <x v="248"/>
    <x v="3"/>
    <x v="37"/>
    <s v="Fargo"/>
    <x v="5"/>
    <n v="0.4"/>
    <n v="2250"/>
    <n v="900"/>
    <n v="360"/>
    <n v="0.4"/>
  </r>
  <r>
    <x v="0"/>
    <n v="1185732"/>
    <x v="249"/>
    <x v="3"/>
    <x v="37"/>
    <s v="Fargo"/>
    <x v="0"/>
    <n v="0.44999999999999996"/>
    <n v="4000"/>
    <n v="1799.9999999999998"/>
    <n v="539.99999999999989"/>
    <n v="0.3"/>
  </r>
  <r>
    <x v="0"/>
    <n v="1185732"/>
    <x v="249"/>
    <x v="3"/>
    <x v="37"/>
    <s v="Fargo"/>
    <x v="1"/>
    <n v="0.35000000000000003"/>
    <n v="2500"/>
    <n v="875.00000000000011"/>
    <n v="306.25"/>
    <n v="0.35"/>
  </r>
  <r>
    <x v="0"/>
    <n v="1185732"/>
    <x v="249"/>
    <x v="3"/>
    <x v="37"/>
    <s v="Fargo"/>
    <x v="2"/>
    <n v="0.35000000000000003"/>
    <n v="1500"/>
    <n v="525"/>
    <n v="157.5"/>
    <n v="0.3"/>
  </r>
  <r>
    <x v="0"/>
    <n v="1185732"/>
    <x v="249"/>
    <x v="3"/>
    <x v="37"/>
    <s v="Fargo"/>
    <x v="3"/>
    <n v="0.35000000000000003"/>
    <n v="1250"/>
    <n v="437.50000000000006"/>
    <n v="131.25"/>
    <n v="0.3"/>
  </r>
  <r>
    <x v="0"/>
    <n v="1185732"/>
    <x v="249"/>
    <x v="3"/>
    <x v="37"/>
    <s v="Fargo"/>
    <x v="4"/>
    <n v="0.44999999999999996"/>
    <n v="1250"/>
    <n v="562.5"/>
    <n v="281.25"/>
    <n v="0.5"/>
  </r>
  <r>
    <x v="0"/>
    <n v="1185732"/>
    <x v="249"/>
    <x v="3"/>
    <x v="37"/>
    <s v="Fargo"/>
    <x v="5"/>
    <n v="0.49999999999999983"/>
    <n v="2500"/>
    <n v="1249.9999999999995"/>
    <n v="499.99999999999983"/>
    <n v="0.4"/>
  </r>
  <r>
    <x v="0"/>
    <n v="1185732"/>
    <x v="210"/>
    <x v="3"/>
    <x v="37"/>
    <s v="Fargo"/>
    <x v="0"/>
    <n v="0.44999999999999996"/>
    <n v="4000"/>
    <n v="1799.9999999999998"/>
    <n v="539.99999999999989"/>
    <n v="0.3"/>
  </r>
  <r>
    <x v="0"/>
    <n v="1185732"/>
    <x v="210"/>
    <x v="3"/>
    <x v="37"/>
    <s v="Fargo"/>
    <x v="1"/>
    <n v="0.35000000000000003"/>
    <n v="2750"/>
    <n v="962.50000000000011"/>
    <n v="336.875"/>
    <n v="0.35"/>
  </r>
  <r>
    <x v="0"/>
    <n v="1185732"/>
    <x v="210"/>
    <x v="3"/>
    <x v="37"/>
    <s v="Fargo"/>
    <x v="2"/>
    <n v="0.35000000000000003"/>
    <n v="2200"/>
    <n v="770.00000000000011"/>
    <n v="231.00000000000003"/>
    <n v="0.3"/>
  </r>
  <r>
    <x v="0"/>
    <n v="1185732"/>
    <x v="210"/>
    <x v="3"/>
    <x v="37"/>
    <s v="Fargo"/>
    <x v="3"/>
    <n v="0.35000000000000003"/>
    <n v="2000"/>
    <n v="700.00000000000011"/>
    <n v="210.00000000000003"/>
    <n v="0.3"/>
  </r>
  <r>
    <x v="0"/>
    <n v="1185732"/>
    <x v="210"/>
    <x v="3"/>
    <x v="37"/>
    <s v="Fargo"/>
    <x v="4"/>
    <n v="0.6"/>
    <n v="1750"/>
    <n v="1050"/>
    <n v="525"/>
    <n v="0.5"/>
  </r>
  <r>
    <x v="0"/>
    <n v="1185732"/>
    <x v="210"/>
    <x v="3"/>
    <x v="37"/>
    <s v="Fargo"/>
    <x v="5"/>
    <n v="0.64999999999999991"/>
    <n v="2750"/>
    <n v="1787.4999999999998"/>
    <n v="715"/>
    <n v="0.4"/>
  </r>
  <r>
    <x v="0"/>
    <n v="1185732"/>
    <x v="211"/>
    <x v="3"/>
    <x v="37"/>
    <s v="Fargo"/>
    <x v="0"/>
    <n v="0.6"/>
    <n v="5250"/>
    <n v="3150"/>
    <n v="945"/>
    <n v="0.3"/>
  </r>
  <r>
    <x v="0"/>
    <n v="1185732"/>
    <x v="211"/>
    <x v="3"/>
    <x v="37"/>
    <s v="Fargo"/>
    <x v="1"/>
    <n v="0.5"/>
    <n v="3250"/>
    <n v="1625"/>
    <n v="568.75"/>
    <n v="0.35"/>
  </r>
  <r>
    <x v="0"/>
    <n v="1185732"/>
    <x v="211"/>
    <x v="3"/>
    <x v="37"/>
    <s v="Fargo"/>
    <x v="2"/>
    <n v="0.5"/>
    <n v="2750"/>
    <n v="1375"/>
    <n v="412.5"/>
    <n v="0.3"/>
  </r>
  <r>
    <x v="0"/>
    <n v="1185732"/>
    <x v="211"/>
    <x v="3"/>
    <x v="37"/>
    <s v="Fargo"/>
    <x v="3"/>
    <n v="0.5"/>
    <n v="2250"/>
    <n v="1125"/>
    <n v="337.5"/>
    <n v="0.3"/>
  </r>
  <r>
    <x v="0"/>
    <n v="1185732"/>
    <x v="211"/>
    <x v="3"/>
    <x v="37"/>
    <s v="Fargo"/>
    <x v="4"/>
    <n v="0.6"/>
    <n v="2250"/>
    <n v="1350"/>
    <n v="675"/>
    <n v="0.5"/>
  </r>
  <r>
    <x v="0"/>
    <n v="1185732"/>
    <x v="211"/>
    <x v="3"/>
    <x v="37"/>
    <s v="Fargo"/>
    <x v="5"/>
    <n v="0.64999999999999991"/>
    <n v="3250"/>
    <n v="2112.4999999999995"/>
    <n v="844.99999999999989"/>
    <n v="0.4"/>
  </r>
  <r>
    <x v="0"/>
    <n v="1185732"/>
    <x v="66"/>
    <x v="3"/>
    <x v="38"/>
    <s v="Des Moines"/>
    <x v="0"/>
    <n v="0.30000000000000004"/>
    <n v="4500"/>
    <n v="1350.0000000000002"/>
    <n v="405.00000000000006"/>
    <n v="0.3"/>
  </r>
  <r>
    <x v="0"/>
    <n v="1185732"/>
    <x v="66"/>
    <x v="3"/>
    <x v="38"/>
    <s v="Des Moines"/>
    <x v="1"/>
    <n v="0.30000000000000004"/>
    <n v="2500"/>
    <n v="750.00000000000011"/>
    <n v="262.5"/>
    <n v="0.35"/>
  </r>
  <r>
    <x v="0"/>
    <n v="1185732"/>
    <x v="66"/>
    <x v="3"/>
    <x v="38"/>
    <s v="Des Moines"/>
    <x v="2"/>
    <n v="0.20000000000000007"/>
    <n v="2500"/>
    <n v="500.00000000000017"/>
    <n v="150.00000000000006"/>
    <n v="0.3"/>
  </r>
  <r>
    <x v="0"/>
    <n v="1185732"/>
    <x v="66"/>
    <x v="3"/>
    <x v="38"/>
    <s v="Des Moines"/>
    <x v="3"/>
    <n v="0.25000000000000006"/>
    <n v="1000"/>
    <n v="250.00000000000006"/>
    <n v="75.000000000000014"/>
    <n v="0.3"/>
  </r>
  <r>
    <x v="0"/>
    <n v="1185732"/>
    <x v="66"/>
    <x v="3"/>
    <x v="38"/>
    <s v="Des Moines"/>
    <x v="4"/>
    <n v="0.39999999999999997"/>
    <n v="1500"/>
    <n v="600"/>
    <n v="300"/>
    <n v="0.5"/>
  </r>
  <r>
    <x v="0"/>
    <n v="1185732"/>
    <x v="66"/>
    <x v="3"/>
    <x v="38"/>
    <s v="Des Moines"/>
    <x v="5"/>
    <n v="0.30000000000000004"/>
    <n v="2500"/>
    <n v="750.00000000000011"/>
    <n v="300.00000000000006"/>
    <n v="0.4"/>
  </r>
  <r>
    <x v="0"/>
    <n v="1185732"/>
    <x v="67"/>
    <x v="3"/>
    <x v="38"/>
    <s v="Des Moines"/>
    <x v="0"/>
    <n v="0.30000000000000004"/>
    <n v="5000"/>
    <n v="1500.0000000000002"/>
    <n v="450.00000000000006"/>
    <n v="0.3"/>
  </r>
  <r>
    <x v="0"/>
    <n v="1185732"/>
    <x v="67"/>
    <x v="3"/>
    <x v="38"/>
    <s v="Des Moines"/>
    <x v="1"/>
    <n v="0.30000000000000004"/>
    <n v="1500"/>
    <n v="450.00000000000006"/>
    <n v="157.5"/>
    <n v="0.35"/>
  </r>
  <r>
    <x v="0"/>
    <n v="1185732"/>
    <x v="67"/>
    <x v="3"/>
    <x v="38"/>
    <s v="Des Moines"/>
    <x v="2"/>
    <n v="0.20000000000000007"/>
    <n v="2000"/>
    <n v="400.00000000000011"/>
    <n v="120.00000000000003"/>
    <n v="0.3"/>
  </r>
  <r>
    <x v="0"/>
    <n v="1185732"/>
    <x v="67"/>
    <x v="3"/>
    <x v="38"/>
    <s v="Des Moines"/>
    <x v="3"/>
    <n v="0.25000000000000006"/>
    <n v="750"/>
    <n v="187.50000000000003"/>
    <n v="56.250000000000007"/>
    <n v="0.3"/>
  </r>
  <r>
    <x v="0"/>
    <n v="1185732"/>
    <x v="67"/>
    <x v="3"/>
    <x v="38"/>
    <s v="Des Moines"/>
    <x v="4"/>
    <n v="0.39999999999999997"/>
    <n v="1500"/>
    <n v="600"/>
    <n v="300"/>
    <n v="0.5"/>
  </r>
  <r>
    <x v="0"/>
    <n v="1185732"/>
    <x v="67"/>
    <x v="3"/>
    <x v="38"/>
    <s v="Des Moines"/>
    <x v="5"/>
    <n v="0.14999999999999997"/>
    <n v="2500"/>
    <n v="374.99999999999994"/>
    <n v="149.99999999999997"/>
    <n v="0.4"/>
  </r>
  <r>
    <x v="0"/>
    <n v="1185732"/>
    <x v="68"/>
    <x v="3"/>
    <x v="38"/>
    <s v="Des Moines"/>
    <x v="0"/>
    <n v="0.20000000000000004"/>
    <n v="4700"/>
    <n v="940.00000000000023"/>
    <n v="282.00000000000006"/>
    <n v="0.3"/>
  </r>
  <r>
    <x v="0"/>
    <n v="1185732"/>
    <x v="68"/>
    <x v="3"/>
    <x v="38"/>
    <s v="Des Moines"/>
    <x v="1"/>
    <n v="0.20000000000000004"/>
    <n v="1750"/>
    <n v="350.00000000000006"/>
    <n v="122.50000000000001"/>
    <n v="0.35"/>
  </r>
  <r>
    <x v="0"/>
    <n v="1185732"/>
    <x v="68"/>
    <x v="3"/>
    <x v="38"/>
    <s v="Des Moines"/>
    <x v="2"/>
    <n v="0.10000000000000003"/>
    <n v="2250"/>
    <n v="225.00000000000009"/>
    <n v="67.500000000000028"/>
    <n v="0.3"/>
  </r>
  <r>
    <x v="0"/>
    <n v="1185732"/>
    <x v="68"/>
    <x v="3"/>
    <x v="38"/>
    <s v="Des Moines"/>
    <x v="3"/>
    <n v="0.14999999999999997"/>
    <n v="750"/>
    <n v="112.49999999999997"/>
    <n v="33.749999999999993"/>
    <n v="0.3"/>
  </r>
  <r>
    <x v="0"/>
    <n v="1185732"/>
    <x v="68"/>
    <x v="3"/>
    <x v="38"/>
    <s v="Des Moines"/>
    <x v="4"/>
    <n v="0.30000000000000004"/>
    <n v="1250"/>
    <n v="375.00000000000006"/>
    <n v="187.50000000000003"/>
    <n v="0.5"/>
  </r>
  <r>
    <x v="0"/>
    <n v="1185732"/>
    <x v="68"/>
    <x v="3"/>
    <x v="38"/>
    <s v="Des Moines"/>
    <x v="5"/>
    <n v="0.20000000000000004"/>
    <n v="2250"/>
    <n v="450.00000000000011"/>
    <n v="180.00000000000006"/>
    <n v="0.4"/>
  </r>
  <r>
    <x v="0"/>
    <n v="1185732"/>
    <x v="69"/>
    <x v="3"/>
    <x v="38"/>
    <s v="Des Moines"/>
    <x v="0"/>
    <n v="0.20000000000000004"/>
    <n v="4500"/>
    <n v="900.00000000000023"/>
    <n v="270.00000000000006"/>
    <n v="0.3"/>
  </r>
  <r>
    <x v="0"/>
    <n v="1185732"/>
    <x v="69"/>
    <x v="3"/>
    <x v="38"/>
    <s v="Des Moines"/>
    <x v="1"/>
    <n v="0.20000000000000004"/>
    <n v="1500"/>
    <n v="300.00000000000006"/>
    <n v="105.00000000000001"/>
    <n v="0.35"/>
  </r>
  <r>
    <x v="0"/>
    <n v="1185732"/>
    <x v="69"/>
    <x v="3"/>
    <x v="38"/>
    <s v="Des Moines"/>
    <x v="2"/>
    <n v="0.10000000000000003"/>
    <n v="1500"/>
    <n v="150.00000000000006"/>
    <n v="45.000000000000014"/>
    <n v="0.3"/>
  </r>
  <r>
    <x v="0"/>
    <n v="1185732"/>
    <x v="69"/>
    <x v="3"/>
    <x v="38"/>
    <s v="Des Moines"/>
    <x v="3"/>
    <n v="0.14999999999999997"/>
    <n v="750"/>
    <n v="112.49999999999997"/>
    <n v="33.749999999999993"/>
    <n v="0.3"/>
  </r>
  <r>
    <x v="0"/>
    <n v="1185732"/>
    <x v="69"/>
    <x v="3"/>
    <x v="38"/>
    <s v="Des Moines"/>
    <x v="4"/>
    <n v="0.6"/>
    <n v="1000"/>
    <n v="600"/>
    <n v="300"/>
    <n v="0.5"/>
  </r>
  <r>
    <x v="0"/>
    <n v="1185732"/>
    <x v="69"/>
    <x v="3"/>
    <x v="38"/>
    <s v="Des Moines"/>
    <x v="5"/>
    <n v="0.5"/>
    <n v="2250"/>
    <n v="1125"/>
    <n v="450"/>
    <n v="0.4"/>
  </r>
  <r>
    <x v="0"/>
    <n v="1185732"/>
    <x v="70"/>
    <x v="3"/>
    <x v="38"/>
    <s v="Des Moines"/>
    <x v="0"/>
    <n v="0.6"/>
    <n v="4950"/>
    <n v="2970"/>
    <n v="891"/>
    <n v="0.3"/>
  </r>
  <r>
    <x v="0"/>
    <n v="1185732"/>
    <x v="70"/>
    <x v="3"/>
    <x v="38"/>
    <s v="Des Moines"/>
    <x v="1"/>
    <n v="0.4"/>
    <n v="2000"/>
    <n v="800"/>
    <n v="280"/>
    <n v="0.35"/>
  </r>
  <r>
    <x v="0"/>
    <n v="1185732"/>
    <x v="70"/>
    <x v="3"/>
    <x v="38"/>
    <s v="Des Moines"/>
    <x v="2"/>
    <n v="0.35000000000000003"/>
    <n v="1750"/>
    <n v="612.50000000000011"/>
    <n v="183.75000000000003"/>
    <n v="0.3"/>
  </r>
  <r>
    <x v="0"/>
    <n v="1185732"/>
    <x v="70"/>
    <x v="3"/>
    <x v="38"/>
    <s v="Des Moines"/>
    <x v="3"/>
    <n v="0.35000000000000003"/>
    <n v="1500"/>
    <n v="525"/>
    <n v="157.5"/>
    <n v="0.3"/>
  </r>
  <r>
    <x v="0"/>
    <n v="1185732"/>
    <x v="70"/>
    <x v="3"/>
    <x v="38"/>
    <s v="Des Moines"/>
    <x v="4"/>
    <n v="0.44999999999999996"/>
    <n v="1750"/>
    <n v="787.49999999999989"/>
    <n v="393.74999999999994"/>
    <n v="0.5"/>
  </r>
  <r>
    <x v="0"/>
    <n v="1185732"/>
    <x v="70"/>
    <x v="3"/>
    <x v="38"/>
    <s v="Des Moines"/>
    <x v="5"/>
    <n v="0.49999999999999994"/>
    <n v="3000"/>
    <n v="1499.9999999999998"/>
    <n v="599.99999999999989"/>
    <n v="0.4"/>
  </r>
  <r>
    <x v="0"/>
    <n v="1185732"/>
    <x v="71"/>
    <x v="3"/>
    <x v="38"/>
    <s v="Des Moines"/>
    <x v="0"/>
    <n v="0.35000000000000003"/>
    <n v="5500"/>
    <n v="1925.0000000000002"/>
    <n v="577.5"/>
    <n v="0.3"/>
  </r>
  <r>
    <x v="0"/>
    <n v="1185732"/>
    <x v="71"/>
    <x v="3"/>
    <x v="38"/>
    <s v="Des Moines"/>
    <x v="1"/>
    <n v="0.3000000000000001"/>
    <n v="3000"/>
    <n v="900.00000000000034"/>
    <n v="315.00000000000011"/>
    <n v="0.35"/>
  </r>
  <r>
    <x v="0"/>
    <n v="1185732"/>
    <x v="71"/>
    <x v="3"/>
    <x v="38"/>
    <s v="Des Moines"/>
    <x v="2"/>
    <n v="0.25000000000000006"/>
    <n v="2000"/>
    <n v="500.00000000000011"/>
    <n v="150.00000000000003"/>
    <n v="0.3"/>
  </r>
  <r>
    <x v="0"/>
    <n v="1185732"/>
    <x v="71"/>
    <x v="3"/>
    <x v="38"/>
    <s v="Des Moines"/>
    <x v="3"/>
    <n v="0.25000000000000006"/>
    <n v="1750"/>
    <n v="437.50000000000011"/>
    <n v="131.25000000000003"/>
    <n v="0.3"/>
  </r>
  <r>
    <x v="0"/>
    <n v="1185732"/>
    <x v="71"/>
    <x v="3"/>
    <x v="38"/>
    <s v="Des Moines"/>
    <x v="4"/>
    <n v="0.35000000000000003"/>
    <n v="1750"/>
    <n v="612.50000000000011"/>
    <n v="306.25000000000006"/>
    <n v="0.5"/>
  </r>
  <r>
    <x v="0"/>
    <n v="1185732"/>
    <x v="71"/>
    <x v="3"/>
    <x v="38"/>
    <s v="Des Moines"/>
    <x v="5"/>
    <n v="0.55000000000000004"/>
    <n v="3250"/>
    <n v="1787.5000000000002"/>
    <n v="715.00000000000011"/>
    <n v="0.4"/>
  </r>
  <r>
    <x v="0"/>
    <n v="1185732"/>
    <x v="72"/>
    <x v="3"/>
    <x v="38"/>
    <s v="Des Moines"/>
    <x v="0"/>
    <n v="0.5"/>
    <n v="5500"/>
    <n v="2750"/>
    <n v="825"/>
    <n v="0.3"/>
  </r>
  <r>
    <x v="0"/>
    <n v="1185732"/>
    <x v="72"/>
    <x v="3"/>
    <x v="38"/>
    <s v="Des Moines"/>
    <x v="1"/>
    <n v="0.45000000000000007"/>
    <n v="3000"/>
    <n v="1350.0000000000002"/>
    <n v="472.50000000000006"/>
    <n v="0.35"/>
  </r>
  <r>
    <x v="0"/>
    <n v="1185732"/>
    <x v="72"/>
    <x v="3"/>
    <x v="38"/>
    <s v="Des Moines"/>
    <x v="2"/>
    <n v="0.4"/>
    <n v="2250"/>
    <n v="900"/>
    <n v="270"/>
    <n v="0.3"/>
  </r>
  <r>
    <x v="0"/>
    <n v="1185732"/>
    <x v="72"/>
    <x v="3"/>
    <x v="38"/>
    <s v="Des Moines"/>
    <x v="3"/>
    <n v="0.4"/>
    <n v="1750"/>
    <n v="700"/>
    <n v="210"/>
    <n v="0.3"/>
  </r>
  <r>
    <x v="0"/>
    <n v="1185732"/>
    <x v="72"/>
    <x v="3"/>
    <x v="38"/>
    <s v="Des Moines"/>
    <x v="4"/>
    <n v="0.5"/>
    <n v="2000"/>
    <n v="1000"/>
    <n v="500"/>
    <n v="0.5"/>
  </r>
  <r>
    <x v="0"/>
    <n v="1185732"/>
    <x v="72"/>
    <x v="3"/>
    <x v="38"/>
    <s v="Des Moines"/>
    <x v="5"/>
    <n v="0.55000000000000004"/>
    <n v="3750"/>
    <n v="2062.5"/>
    <n v="825"/>
    <n v="0.4"/>
  </r>
  <r>
    <x v="0"/>
    <n v="1185732"/>
    <x v="73"/>
    <x v="3"/>
    <x v="38"/>
    <s v="Des Moines"/>
    <x v="0"/>
    <n v="0.5"/>
    <n v="5250"/>
    <n v="2625"/>
    <n v="787.5"/>
    <n v="0.3"/>
  </r>
  <r>
    <x v="0"/>
    <n v="1185732"/>
    <x v="73"/>
    <x v="3"/>
    <x v="38"/>
    <s v="Des Moines"/>
    <x v="1"/>
    <n v="0.45000000000000007"/>
    <n v="3000"/>
    <n v="1350.0000000000002"/>
    <n v="472.50000000000006"/>
    <n v="0.35"/>
  </r>
  <r>
    <x v="0"/>
    <n v="1185732"/>
    <x v="73"/>
    <x v="3"/>
    <x v="38"/>
    <s v="Des Moines"/>
    <x v="2"/>
    <n v="0.4"/>
    <n v="2250"/>
    <n v="900"/>
    <n v="270"/>
    <n v="0.3"/>
  </r>
  <r>
    <x v="0"/>
    <n v="1185732"/>
    <x v="73"/>
    <x v="3"/>
    <x v="38"/>
    <s v="Des Moines"/>
    <x v="3"/>
    <n v="0.4"/>
    <n v="2000"/>
    <n v="800"/>
    <n v="240"/>
    <n v="0.3"/>
  </r>
  <r>
    <x v="0"/>
    <n v="1185732"/>
    <x v="73"/>
    <x v="3"/>
    <x v="38"/>
    <s v="Des Moines"/>
    <x v="4"/>
    <n v="0.5"/>
    <n v="1750"/>
    <n v="875"/>
    <n v="437.5"/>
    <n v="0.5"/>
  </r>
  <r>
    <x v="0"/>
    <n v="1185732"/>
    <x v="73"/>
    <x v="3"/>
    <x v="38"/>
    <s v="Des Moines"/>
    <x v="5"/>
    <n v="0.55000000000000004"/>
    <n v="3500"/>
    <n v="1925.0000000000002"/>
    <n v="770.00000000000011"/>
    <n v="0.4"/>
  </r>
  <r>
    <x v="0"/>
    <n v="1185732"/>
    <x v="74"/>
    <x v="3"/>
    <x v="38"/>
    <s v="Des Moines"/>
    <x v="0"/>
    <n v="0.35000000000000003"/>
    <n v="4750"/>
    <n v="1662.5000000000002"/>
    <n v="498.75000000000006"/>
    <n v="0.3"/>
  </r>
  <r>
    <x v="0"/>
    <n v="1185732"/>
    <x v="74"/>
    <x v="3"/>
    <x v="38"/>
    <s v="Des Moines"/>
    <x v="1"/>
    <n v="0.3000000000000001"/>
    <n v="2500"/>
    <n v="750.00000000000023"/>
    <n v="262.50000000000006"/>
    <n v="0.35"/>
  </r>
  <r>
    <x v="0"/>
    <n v="1185732"/>
    <x v="74"/>
    <x v="3"/>
    <x v="38"/>
    <s v="Des Moines"/>
    <x v="2"/>
    <n v="0.25000000000000006"/>
    <n v="1500"/>
    <n v="375.00000000000006"/>
    <n v="112.50000000000001"/>
    <n v="0.3"/>
  </r>
  <r>
    <x v="0"/>
    <n v="1185732"/>
    <x v="74"/>
    <x v="3"/>
    <x v="38"/>
    <s v="Des Moines"/>
    <x v="3"/>
    <n v="0.25000000000000006"/>
    <n v="1250"/>
    <n v="312.50000000000006"/>
    <n v="93.750000000000014"/>
    <n v="0.3"/>
  </r>
  <r>
    <x v="0"/>
    <n v="1185732"/>
    <x v="74"/>
    <x v="3"/>
    <x v="38"/>
    <s v="Des Moines"/>
    <x v="4"/>
    <n v="0.35000000000000003"/>
    <n v="1250"/>
    <n v="437.50000000000006"/>
    <n v="218.75000000000003"/>
    <n v="0.5"/>
  </r>
  <r>
    <x v="0"/>
    <n v="1185732"/>
    <x v="74"/>
    <x v="3"/>
    <x v="38"/>
    <s v="Des Moines"/>
    <x v="5"/>
    <n v="0.4"/>
    <n v="2000"/>
    <n v="800"/>
    <n v="320"/>
    <n v="0.4"/>
  </r>
  <r>
    <x v="0"/>
    <n v="1185732"/>
    <x v="75"/>
    <x v="3"/>
    <x v="38"/>
    <s v="Des Moines"/>
    <x v="0"/>
    <n v="0.44999999999999996"/>
    <n v="3750"/>
    <n v="1687.4999999999998"/>
    <n v="506.24999999999989"/>
    <n v="0.3"/>
  </r>
  <r>
    <x v="0"/>
    <n v="1185732"/>
    <x v="75"/>
    <x v="3"/>
    <x v="38"/>
    <s v="Des Moines"/>
    <x v="1"/>
    <n v="0.35000000000000003"/>
    <n v="2250"/>
    <n v="787.50000000000011"/>
    <n v="275.625"/>
    <n v="0.35"/>
  </r>
  <r>
    <x v="0"/>
    <n v="1185732"/>
    <x v="75"/>
    <x v="3"/>
    <x v="38"/>
    <s v="Des Moines"/>
    <x v="2"/>
    <n v="0.35000000000000003"/>
    <n v="1250"/>
    <n v="437.50000000000006"/>
    <n v="131.25"/>
    <n v="0.3"/>
  </r>
  <r>
    <x v="0"/>
    <n v="1185732"/>
    <x v="75"/>
    <x v="3"/>
    <x v="38"/>
    <s v="Des Moines"/>
    <x v="3"/>
    <n v="0.35000000000000003"/>
    <n v="1250"/>
    <n v="437.50000000000006"/>
    <n v="131.25"/>
    <n v="0.3"/>
  </r>
  <r>
    <x v="0"/>
    <n v="1185732"/>
    <x v="75"/>
    <x v="3"/>
    <x v="38"/>
    <s v="Des Moines"/>
    <x v="4"/>
    <n v="0.44999999999999996"/>
    <n v="1250"/>
    <n v="562.5"/>
    <n v="281.25"/>
    <n v="0.5"/>
  </r>
  <r>
    <x v="0"/>
    <n v="1185732"/>
    <x v="75"/>
    <x v="3"/>
    <x v="38"/>
    <s v="Des Moines"/>
    <x v="5"/>
    <n v="0.49999999999999983"/>
    <n v="2500"/>
    <n v="1249.9999999999995"/>
    <n v="499.99999999999983"/>
    <n v="0.4"/>
  </r>
  <r>
    <x v="0"/>
    <n v="1185732"/>
    <x v="76"/>
    <x v="3"/>
    <x v="38"/>
    <s v="Des Moines"/>
    <x v="0"/>
    <n v="0.44999999999999996"/>
    <n v="4000"/>
    <n v="1799.9999999999998"/>
    <n v="539.99999999999989"/>
    <n v="0.3"/>
  </r>
  <r>
    <x v="0"/>
    <n v="1185732"/>
    <x v="76"/>
    <x v="3"/>
    <x v="38"/>
    <s v="Des Moines"/>
    <x v="1"/>
    <n v="0.35000000000000003"/>
    <n v="3000"/>
    <n v="1050"/>
    <n v="367.5"/>
    <n v="0.35"/>
  </r>
  <r>
    <x v="0"/>
    <n v="1185732"/>
    <x v="76"/>
    <x v="3"/>
    <x v="38"/>
    <s v="Des Moines"/>
    <x v="2"/>
    <n v="0.35000000000000003"/>
    <n v="2450"/>
    <n v="857.50000000000011"/>
    <n v="257.25"/>
    <n v="0.3"/>
  </r>
  <r>
    <x v="0"/>
    <n v="1185732"/>
    <x v="76"/>
    <x v="3"/>
    <x v="38"/>
    <s v="Des Moines"/>
    <x v="3"/>
    <n v="0.35000000000000003"/>
    <n v="2250"/>
    <n v="787.50000000000011"/>
    <n v="236.25000000000003"/>
    <n v="0.3"/>
  </r>
  <r>
    <x v="0"/>
    <n v="1185732"/>
    <x v="76"/>
    <x v="3"/>
    <x v="38"/>
    <s v="Des Moines"/>
    <x v="4"/>
    <n v="0.6"/>
    <n v="2000"/>
    <n v="1200"/>
    <n v="600"/>
    <n v="0.5"/>
  </r>
  <r>
    <x v="0"/>
    <n v="1185732"/>
    <x v="76"/>
    <x v="3"/>
    <x v="38"/>
    <s v="Des Moines"/>
    <x v="5"/>
    <n v="0.64999999999999991"/>
    <n v="3000"/>
    <n v="1949.9999999999998"/>
    <n v="780"/>
    <n v="0.4"/>
  </r>
  <r>
    <x v="0"/>
    <n v="1185732"/>
    <x v="77"/>
    <x v="3"/>
    <x v="38"/>
    <s v="Des Moines"/>
    <x v="0"/>
    <n v="0.6"/>
    <n v="5500"/>
    <n v="3300"/>
    <n v="990"/>
    <n v="0.3"/>
  </r>
  <r>
    <x v="0"/>
    <n v="1185732"/>
    <x v="77"/>
    <x v="3"/>
    <x v="38"/>
    <s v="Des Moines"/>
    <x v="1"/>
    <n v="0.5"/>
    <n v="3500"/>
    <n v="1750"/>
    <n v="612.5"/>
    <n v="0.35"/>
  </r>
  <r>
    <x v="0"/>
    <n v="1185732"/>
    <x v="77"/>
    <x v="3"/>
    <x v="38"/>
    <s v="Des Moines"/>
    <x v="2"/>
    <n v="0.5"/>
    <n v="3000"/>
    <n v="1500"/>
    <n v="450"/>
    <n v="0.3"/>
  </r>
  <r>
    <x v="0"/>
    <n v="1185732"/>
    <x v="77"/>
    <x v="3"/>
    <x v="38"/>
    <s v="Des Moines"/>
    <x v="3"/>
    <n v="0.5"/>
    <n v="2500"/>
    <n v="1250"/>
    <n v="375"/>
    <n v="0.3"/>
  </r>
  <r>
    <x v="0"/>
    <n v="1185732"/>
    <x v="77"/>
    <x v="3"/>
    <x v="38"/>
    <s v="Des Moines"/>
    <x v="4"/>
    <n v="0.6"/>
    <n v="2500"/>
    <n v="1500"/>
    <n v="750"/>
    <n v="0.5"/>
  </r>
  <r>
    <x v="0"/>
    <n v="1185732"/>
    <x v="77"/>
    <x v="3"/>
    <x v="38"/>
    <s v="Des Moines"/>
    <x v="5"/>
    <n v="0.64999999999999991"/>
    <n v="3500"/>
    <n v="2274.9999999999995"/>
    <n v="909.99999999999989"/>
    <n v="0.4"/>
  </r>
  <r>
    <x v="0"/>
    <n v="1185732"/>
    <x v="136"/>
    <x v="3"/>
    <x v="39"/>
    <s v="Milwaukee"/>
    <x v="0"/>
    <n v="0.35000000000000003"/>
    <n v="5000"/>
    <n v="1750.0000000000002"/>
    <n v="700.00000000000011"/>
    <n v="0.4"/>
  </r>
  <r>
    <x v="0"/>
    <n v="1185732"/>
    <x v="136"/>
    <x v="3"/>
    <x v="39"/>
    <s v="Milwaukee"/>
    <x v="1"/>
    <n v="0.35000000000000003"/>
    <n v="3000"/>
    <n v="1050"/>
    <n v="420"/>
    <n v="0.4"/>
  </r>
  <r>
    <x v="0"/>
    <n v="1185732"/>
    <x v="136"/>
    <x v="3"/>
    <x v="39"/>
    <s v="Milwaukee"/>
    <x v="2"/>
    <n v="0.25000000000000006"/>
    <n v="3000"/>
    <n v="750.00000000000011"/>
    <n v="262.5"/>
    <n v="0.35"/>
  </r>
  <r>
    <x v="0"/>
    <n v="1185732"/>
    <x v="136"/>
    <x v="3"/>
    <x v="39"/>
    <s v="Milwaukee"/>
    <x v="3"/>
    <n v="0.30000000000000004"/>
    <n v="1500"/>
    <n v="450.00000000000006"/>
    <n v="157.5"/>
    <n v="0.35"/>
  </r>
  <r>
    <x v="0"/>
    <n v="1185732"/>
    <x v="136"/>
    <x v="3"/>
    <x v="39"/>
    <s v="Milwaukee"/>
    <x v="4"/>
    <n v="0.44999999999999996"/>
    <n v="2000"/>
    <n v="899.99999999999989"/>
    <n v="269.99999999999994"/>
    <n v="0.3"/>
  </r>
  <r>
    <x v="0"/>
    <n v="1185732"/>
    <x v="136"/>
    <x v="3"/>
    <x v="39"/>
    <s v="Milwaukee"/>
    <x v="5"/>
    <n v="0.35000000000000003"/>
    <n v="3000"/>
    <n v="1050"/>
    <n v="420"/>
    <n v="0.4"/>
  </r>
  <r>
    <x v="0"/>
    <n v="1185732"/>
    <x v="79"/>
    <x v="3"/>
    <x v="39"/>
    <s v="Milwaukee"/>
    <x v="0"/>
    <n v="0.35000000000000003"/>
    <n v="5500"/>
    <n v="1925.0000000000002"/>
    <n v="770.00000000000011"/>
    <n v="0.4"/>
  </r>
  <r>
    <x v="0"/>
    <n v="1185732"/>
    <x v="79"/>
    <x v="3"/>
    <x v="39"/>
    <s v="Milwaukee"/>
    <x v="1"/>
    <n v="0.35000000000000003"/>
    <n v="2000"/>
    <n v="700.00000000000011"/>
    <n v="280.00000000000006"/>
    <n v="0.4"/>
  </r>
  <r>
    <x v="0"/>
    <n v="1185732"/>
    <x v="79"/>
    <x v="3"/>
    <x v="39"/>
    <s v="Milwaukee"/>
    <x v="2"/>
    <n v="0.25000000000000006"/>
    <n v="2500"/>
    <n v="625.00000000000011"/>
    <n v="218.75000000000003"/>
    <n v="0.35"/>
  </r>
  <r>
    <x v="0"/>
    <n v="1185732"/>
    <x v="79"/>
    <x v="3"/>
    <x v="39"/>
    <s v="Milwaukee"/>
    <x v="3"/>
    <n v="0.30000000000000004"/>
    <n v="1250"/>
    <n v="375.00000000000006"/>
    <n v="131.25"/>
    <n v="0.35"/>
  </r>
  <r>
    <x v="0"/>
    <n v="1185732"/>
    <x v="79"/>
    <x v="3"/>
    <x v="39"/>
    <s v="Milwaukee"/>
    <x v="4"/>
    <n v="0.44999999999999996"/>
    <n v="2000"/>
    <n v="899.99999999999989"/>
    <n v="269.99999999999994"/>
    <n v="0.3"/>
  </r>
  <r>
    <x v="0"/>
    <n v="1185732"/>
    <x v="79"/>
    <x v="3"/>
    <x v="39"/>
    <s v="Milwaukee"/>
    <x v="5"/>
    <n v="0.19999999999999996"/>
    <n v="3000"/>
    <n v="599.99999999999989"/>
    <n v="239.99999999999997"/>
    <n v="0.4"/>
  </r>
  <r>
    <x v="0"/>
    <n v="1185732"/>
    <x v="137"/>
    <x v="3"/>
    <x v="39"/>
    <s v="Milwaukee"/>
    <x v="0"/>
    <n v="0.25000000000000006"/>
    <n v="5200"/>
    <n v="1300.0000000000002"/>
    <n v="520.00000000000011"/>
    <n v="0.4"/>
  </r>
  <r>
    <x v="0"/>
    <n v="1185732"/>
    <x v="137"/>
    <x v="3"/>
    <x v="39"/>
    <s v="Milwaukee"/>
    <x v="1"/>
    <n v="0.25000000000000006"/>
    <n v="2250"/>
    <n v="562.50000000000011"/>
    <n v="225.00000000000006"/>
    <n v="0.4"/>
  </r>
  <r>
    <x v="0"/>
    <n v="1185732"/>
    <x v="137"/>
    <x v="3"/>
    <x v="39"/>
    <s v="Milwaukee"/>
    <x v="2"/>
    <n v="0.15000000000000002"/>
    <n v="2750"/>
    <n v="412.50000000000006"/>
    <n v="144.375"/>
    <n v="0.35"/>
  </r>
  <r>
    <x v="0"/>
    <n v="1185732"/>
    <x v="137"/>
    <x v="3"/>
    <x v="39"/>
    <s v="Milwaukee"/>
    <x v="3"/>
    <n v="0.19999999999999996"/>
    <n v="1250"/>
    <n v="249.99999999999994"/>
    <n v="87.499999999999972"/>
    <n v="0.35"/>
  </r>
  <r>
    <x v="0"/>
    <n v="1185732"/>
    <x v="137"/>
    <x v="3"/>
    <x v="39"/>
    <s v="Milwaukee"/>
    <x v="4"/>
    <n v="0.35000000000000003"/>
    <n v="1750"/>
    <n v="612.50000000000011"/>
    <n v="183.75000000000003"/>
    <n v="0.3"/>
  </r>
  <r>
    <x v="0"/>
    <n v="1185732"/>
    <x v="137"/>
    <x v="3"/>
    <x v="39"/>
    <s v="Milwaukee"/>
    <x v="5"/>
    <n v="0.25000000000000006"/>
    <n v="2750"/>
    <n v="687.50000000000011"/>
    <n v="275.00000000000006"/>
    <n v="0.4"/>
  </r>
  <r>
    <x v="0"/>
    <n v="1185732"/>
    <x v="138"/>
    <x v="3"/>
    <x v="39"/>
    <s v="Milwaukee"/>
    <x v="0"/>
    <n v="0.25000000000000006"/>
    <n v="5000"/>
    <n v="1250.0000000000002"/>
    <n v="500.00000000000011"/>
    <n v="0.4"/>
  </r>
  <r>
    <x v="0"/>
    <n v="1185732"/>
    <x v="138"/>
    <x v="3"/>
    <x v="39"/>
    <s v="Milwaukee"/>
    <x v="1"/>
    <n v="0.25000000000000006"/>
    <n v="2000"/>
    <n v="500.00000000000011"/>
    <n v="200.00000000000006"/>
    <n v="0.4"/>
  </r>
  <r>
    <x v="0"/>
    <n v="1185732"/>
    <x v="138"/>
    <x v="3"/>
    <x v="39"/>
    <s v="Milwaukee"/>
    <x v="2"/>
    <n v="0.15000000000000002"/>
    <n v="2000"/>
    <n v="300.00000000000006"/>
    <n v="105.00000000000001"/>
    <n v="0.35"/>
  </r>
  <r>
    <x v="0"/>
    <n v="1185732"/>
    <x v="138"/>
    <x v="3"/>
    <x v="39"/>
    <s v="Milwaukee"/>
    <x v="3"/>
    <n v="0.19999999999999996"/>
    <n v="1250"/>
    <n v="249.99999999999994"/>
    <n v="87.499999999999972"/>
    <n v="0.35"/>
  </r>
  <r>
    <x v="0"/>
    <n v="1185732"/>
    <x v="138"/>
    <x v="3"/>
    <x v="39"/>
    <s v="Milwaukee"/>
    <x v="4"/>
    <n v="0.65"/>
    <n v="1500"/>
    <n v="975"/>
    <n v="292.5"/>
    <n v="0.3"/>
  </r>
  <r>
    <x v="0"/>
    <n v="1185732"/>
    <x v="138"/>
    <x v="3"/>
    <x v="39"/>
    <s v="Milwaukee"/>
    <x v="5"/>
    <n v="0.5"/>
    <n v="2750"/>
    <n v="1375"/>
    <n v="550"/>
    <n v="0.4"/>
  </r>
  <r>
    <x v="0"/>
    <n v="1185732"/>
    <x v="139"/>
    <x v="3"/>
    <x v="39"/>
    <s v="Milwaukee"/>
    <x v="0"/>
    <n v="0.6"/>
    <n v="5450"/>
    <n v="3270"/>
    <n v="1308"/>
    <n v="0.4"/>
  </r>
  <r>
    <x v="0"/>
    <n v="1185732"/>
    <x v="139"/>
    <x v="3"/>
    <x v="39"/>
    <s v="Milwaukee"/>
    <x v="1"/>
    <n v="0.4"/>
    <n v="2500"/>
    <n v="1000"/>
    <n v="400"/>
    <n v="0.4"/>
  </r>
  <r>
    <x v="0"/>
    <n v="1185732"/>
    <x v="139"/>
    <x v="3"/>
    <x v="39"/>
    <s v="Milwaukee"/>
    <x v="2"/>
    <n v="0.35000000000000003"/>
    <n v="2250"/>
    <n v="787.50000000000011"/>
    <n v="275.625"/>
    <n v="0.35"/>
  </r>
  <r>
    <x v="0"/>
    <n v="1185732"/>
    <x v="139"/>
    <x v="3"/>
    <x v="39"/>
    <s v="Milwaukee"/>
    <x v="3"/>
    <n v="0.35000000000000003"/>
    <n v="1750"/>
    <n v="612.50000000000011"/>
    <n v="214.37500000000003"/>
    <n v="0.35"/>
  </r>
  <r>
    <x v="0"/>
    <n v="1185732"/>
    <x v="139"/>
    <x v="3"/>
    <x v="39"/>
    <s v="Milwaukee"/>
    <x v="4"/>
    <n v="0.44999999999999996"/>
    <n v="2000"/>
    <n v="899.99999999999989"/>
    <n v="269.99999999999994"/>
    <n v="0.3"/>
  </r>
  <r>
    <x v="0"/>
    <n v="1185732"/>
    <x v="139"/>
    <x v="3"/>
    <x v="39"/>
    <s v="Milwaukee"/>
    <x v="5"/>
    <n v="0.54999999999999993"/>
    <n v="3250"/>
    <n v="1787.4999999999998"/>
    <n v="715"/>
    <n v="0.4"/>
  </r>
  <r>
    <x v="0"/>
    <n v="1185732"/>
    <x v="83"/>
    <x v="3"/>
    <x v="39"/>
    <s v="Milwaukee"/>
    <x v="0"/>
    <n v="0.4"/>
    <n v="5750"/>
    <n v="2300"/>
    <n v="920"/>
    <n v="0.4"/>
  </r>
  <r>
    <x v="0"/>
    <n v="1185732"/>
    <x v="83"/>
    <x v="3"/>
    <x v="39"/>
    <s v="Milwaukee"/>
    <x v="1"/>
    <n v="0.35000000000000009"/>
    <n v="3250"/>
    <n v="1137.5000000000002"/>
    <n v="455.00000000000011"/>
    <n v="0.4"/>
  </r>
  <r>
    <x v="0"/>
    <n v="1185732"/>
    <x v="83"/>
    <x v="3"/>
    <x v="39"/>
    <s v="Milwaukee"/>
    <x v="2"/>
    <n v="0.30000000000000004"/>
    <n v="2000"/>
    <n v="600.00000000000011"/>
    <n v="210.00000000000003"/>
    <n v="0.35"/>
  </r>
  <r>
    <x v="0"/>
    <n v="1185732"/>
    <x v="83"/>
    <x v="3"/>
    <x v="39"/>
    <s v="Milwaukee"/>
    <x v="3"/>
    <n v="0.30000000000000004"/>
    <n v="1750"/>
    <n v="525.00000000000011"/>
    <n v="183.75000000000003"/>
    <n v="0.35"/>
  </r>
  <r>
    <x v="0"/>
    <n v="1185732"/>
    <x v="83"/>
    <x v="3"/>
    <x v="39"/>
    <s v="Milwaukee"/>
    <x v="4"/>
    <n v="0.4"/>
    <n v="1750"/>
    <n v="700"/>
    <n v="210"/>
    <n v="0.3"/>
  </r>
  <r>
    <x v="0"/>
    <n v="1185732"/>
    <x v="83"/>
    <x v="3"/>
    <x v="39"/>
    <s v="Milwaukee"/>
    <x v="5"/>
    <n v="0.60000000000000009"/>
    <n v="3250"/>
    <n v="1950.0000000000002"/>
    <n v="780.00000000000011"/>
    <n v="0.4"/>
  </r>
  <r>
    <x v="0"/>
    <n v="1185732"/>
    <x v="140"/>
    <x v="3"/>
    <x v="39"/>
    <s v="Milwaukee"/>
    <x v="0"/>
    <n v="0.55000000000000004"/>
    <n v="5500"/>
    <n v="3025.0000000000005"/>
    <n v="1210.0000000000002"/>
    <n v="0.4"/>
  </r>
  <r>
    <x v="0"/>
    <n v="1185732"/>
    <x v="140"/>
    <x v="3"/>
    <x v="39"/>
    <s v="Milwaukee"/>
    <x v="1"/>
    <n v="0.50000000000000011"/>
    <n v="3000"/>
    <n v="1500.0000000000002"/>
    <n v="600.00000000000011"/>
    <n v="0.4"/>
  </r>
  <r>
    <x v="0"/>
    <n v="1185732"/>
    <x v="140"/>
    <x v="3"/>
    <x v="39"/>
    <s v="Milwaukee"/>
    <x v="2"/>
    <n v="0.45"/>
    <n v="2250"/>
    <n v="1012.5"/>
    <n v="354.375"/>
    <n v="0.35"/>
  </r>
  <r>
    <x v="0"/>
    <n v="1185732"/>
    <x v="140"/>
    <x v="3"/>
    <x v="39"/>
    <s v="Milwaukee"/>
    <x v="3"/>
    <n v="0.45"/>
    <n v="1750"/>
    <n v="787.5"/>
    <n v="275.625"/>
    <n v="0.35"/>
  </r>
  <r>
    <x v="0"/>
    <n v="1185732"/>
    <x v="140"/>
    <x v="3"/>
    <x v="39"/>
    <s v="Milwaukee"/>
    <x v="4"/>
    <n v="0.55000000000000004"/>
    <n v="2000"/>
    <n v="1100"/>
    <n v="330"/>
    <n v="0.3"/>
  </r>
  <r>
    <x v="0"/>
    <n v="1185732"/>
    <x v="140"/>
    <x v="3"/>
    <x v="39"/>
    <s v="Milwaukee"/>
    <x v="5"/>
    <n v="0.60000000000000009"/>
    <n v="3750"/>
    <n v="2250.0000000000005"/>
    <n v="900.00000000000023"/>
    <n v="0.4"/>
  </r>
  <r>
    <x v="0"/>
    <n v="1185732"/>
    <x v="141"/>
    <x v="3"/>
    <x v="39"/>
    <s v="Milwaukee"/>
    <x v="0"/>
    <n v="0.5"/>
    <n v="5250"/>
    <n v="2625"/>
    <n v="1050"/>
    <n v="0.4"/>
  </r>
  <r>
    <x v="0"/>
    <n v="1185732"/>
    <x v="141"/>
    <x v="3"/>
    <x v="39"/>
    <s v="Milwaukee"/>
    <x v="1"/>
    <n v="0.45000000000000007"/>
    <n v="3000"/>
    <n v="1350.0000000000002"/>
    <n v="540.00000000000011"/>
    <n v="0.4"/>
  </r>
  <r>
    <x v="0"/>
    <n v="1185732"/>
    <x v="141"/>
    <x v="3"/>
    <x v="39"/>
    <s v="Milwaukee"/>
    <x v="2"/>
    <n v="0.4"/>
    <n v="2250"/>
    <n v="900"/>
    <n v="315"/>
    <n v="0.35"/>
  </r>
  <r>
    <x v="0"/>
    <n v="1185732"/>
    <x v="141"/>
    <x v="3"/>
    <x v="39"/>
    <s v="Milwaukee"/>
    <x v="3"/>
    <n v="0.4"/>
    <n v="2000"/>
    <n v="800"/>
    <n v="280"/>
    <n v="0.35"/>
  </r>
  <r>
    <x v="0"/>
    <n v="1185732"/>
    <x v="141"/>
    <x v="3"/>
    <x v="39"/>
    <s v="Milwaukee"/>
    <x v="4"/>
    <n v="0.5"/>
    <n v="1750"/>
    <n v="875"/>
    <n v="262.5"/>
    <n v="0.3"/>
  </r>
  <r>
    <x v="0"/>
    <n v="1185732"/>
    <x v="141"/>
    <x v="3"/>
    <x v="39"/>
    <s v="Milwaukee"/>
    <x v="5"/>
    <n v="0.55000000000000004"/>
    <n v="3500"/>
    <n v="1925.0000000000002"/>
    <n v="770.00000000000011"/>
    <n v="0.4"/>
  </r>
  <r>
    <x v="0"/>
    <n v="1185732"/>
    <x v="142"/>
    <x v="3"/>
    <x v="39"/>
    <s v="Milwaukee"/>
    <x v="0"/>
    <n v="0.35000000000000003"/>
    <n v="4750"/>
    <n v="1662.5000000000002"/>
    <n v="665.00000000000011"/>
    <n v="0.4"/>
  </r>
  <r>
    <x v="0"/>
    <n v="1185732"/>
    <x v="142"/>
    <x v="3"/>
    <x v="39"/>
    <s v="Milwaukee"/>
    <x v="1"/>
    <n v="0.3000000000000001"/>
    <n v="2750"/>
    <n v="825.00000000000023"/>
    <n v="330.00000000000011"/>
    <n v="0.4"/>
  </r>
  <r>
    <x v="0"/>
    <n v="1185732"/>
    <x v="142"/>
    <x v="3"/>
    <x v="39"/>
    <s v="Milwaukee"/>
    <x v="2"/>
    <n v="0.25000000000000006"/>
    <n v="1750"/>
    <n v="437.50000000000011"/>
    <n v="153.12500000000003"/>
    <n v="0.35"/>
  </r>
  <r>
    <x v="0"/>
    <n v="1185732"/>
    <x v="142"/>
    <x v="3"/>
    <x v="39"/>
    <s v="Milwaukee"/>
    <x v="3"/>
    <n v="0.25000000000000006"/>
    <n v="1500"/>
    <n v="375.00000000000006"/>
    <n v="131.25"/>
    <n v="0.35"/>
  </r>
  <r>
    <x v="0"/>
    <n v="1185732"/>
    <x v="142"/>
    <x v="3"/>
    <x v="39"/>
    <s v="Milwaukee"/>
    <x v="4"/>
    <n v="0.35000000000000003"/>
    <n v="1500"/>
    <n v="525"/>
    <n v="157.5"/>
    <n v="0.3"/>
  </r>
  <r>
    <x v="0"/>
    <n v="1185732"/>
    <x v="142"/>
    <x v="3"/>
    <x v="39"/>
    <s v="Milwaukee"/>
    <x v="5"/>
    <n v="0.4"/>
    <n v="2250"/>
    <n v="900"/>
    <n v="360"/>
    <n v="0.4"/>
  </r>
  <r>
    <x v="0"/>
    <n v="1185732"/>
    <x v="87"/>
    <x v="3"/>
    <x v="39"/>
    <s v="Milwaukee"/>
    <x v="0"/>
    <n v="0.44999999999999996"/>
    <n v="4000"/>
    <n v="1799.9999999999998"/>
    <n v="720"/>
    <n v="0.4"/>
  </r>
  <r>
    <x v="0"/>
    <n v="1185732"/>
    <x v="87"/>
    <x v="3"/>
    <x v="39"/>
    <s v="Milwaukee"/>
    <x v="1"/>
    <n v="0.35000000000000003"/>
    <n v="2500"/>
    <n v="875.00000000000011"/>
    <n v="350.00000000000006"/>
    <n v="0.4"/>
  </r>
  <r>
    <x v="0"/>
    <n v="1185732"/>
    <x v="87"/>
    <x v="3"/>
    <x v="39"/>
    <s v="Milwaukee"/>
    <x v="2"/>
    <n v="0.35000000000000003"/>
    <n v="1500"/>
    <n v="525"/>
    <n v="183.75"/>
    <n v="0.35"/>
  </r>
  <r>
    <x v="0"/>
    <n v="1185732"/>
    <x v="87"/>
    <x v="3"/>
    <x v="39"/>
    <s v="Milwaukee"/>
    <x v="3"/>
    <n v="0.35000000000000003"/>
    <n v="1500"/>
    <n v="525"/>
    <n v="183.75"/>
    <n v="0.35"/>
  </r>
  <r>
    <x v="0"/>
    <n v="1185732"/>
    <x v="87"/>
    <x v="3"/>
    <x v="39"/>
    <s v="Milwaukee"/>
    <x v="4"/>
    <n v="0.44999999999999996"/>
    <n v="1500"/>
    <n v="674.99999999999989"/>
    <n v="202.49999999999997"/>
    <n v="0.3"/>
  </r>
  <r>
    <x v="0"/>
    <n v="1185732"/>
    <x v="87"/>
    <x v="3"/>
    <x v="39"/>
    <s v="Milwaukee"/>
    <x v="5"/>
    <n v="0.49999999999999983"/>
    <n v="2750"/>
    <n v="1374.9999999999995"/>
    <n v="549.99999999999989"/>
    <n v="0.4"/>
  </r>
  <r>
    <x v="0"/>
    <n v="1185732"/>
    <x v="143"/>
    <x v="3"/>
    <x v="39"/>
    <s v="Milwaukee"/>
    <x v="0"/>
    <n v="0.44999999999999996"/>
    <n v="4250"/>
    <n v="1912.4999999999998"/>
    <n v="765"/>
    <n v="0.4"/>
  </r>
  <r>
    <x v="0"/>
    <n v="1185732"/>
    <x v="143"/>
    <x v="3"/>
    <x v="39"/>
    <s v="Milwaukee"/>
    <x v="1"/>
    <n v="0.35000000000000003"/>
    <n v="3250"/>
    <n v="1137.5"/>
    <n v="455"/>
    <n v="0.4"/>
  </r>
  <r>
    <x v="0"/>
    <n v="1185732"/>
    <x v="143"/>
    <x v="3"/>
    <x v="39"/>
    <s v="Milwaukee"/>
    <x v="2"/>
    <n v="0.35000000000000003"/>
    <n v="2700"/>
    <n v="945.00000000000011"/>
    <n v="330.75"/>
    <n v="0.35"/>
  </r>
  <r>
    <x v="0"/>
    <n v="1185732"/>
    <x v="143"/>
    <x v="3"/>
    <x v="39"/>
    <s v="Milwaukee"/>
    <x v="3"/>
    <n v="0.35000000000000003"/>
    <n v="2750"/>
    <n v="962.50000000000011"/>
    <n v="336.875"/>
    <n v="0.35"/>
  </r>
  <r>
    <x v="0"/>
    <n v="1185732"/>
    <x v="143"/>
    <x v="3"/>
    <x v="39"/>
    <s v="Milwaukee"/>
    <x v="4"/>
    <n v="0.6"/>
    <n v="2500"/>
    <n v="1500"/>
    <n v="450"/>
    <n v="0.3"/>
  </r>
  <r>
    <x v="0"/>
    <n v="1185732"/>
    <x v="143"/>
    <x v="3"/>
    <x v="39"/>
    <s v="Milwaukee"/>
    <x v="5"/>
    <n v="0.64999999999999991"/>
    <n v="3500"/>
    <n v="2274.9999999999995"/>
    <n v="909.99999999999989"/>
    <n v="0.4"/>
  </r>
  <r>
    <x v="0"/>
    <n v="1185732"/>
    <x v="144"/>
    <x v="3"/>
    <x v="39"/>
    <s v="Milwaukee"/>
    <x v="0"/>
    <n v="0.6"/>
    <n v="6000"/>
    <n v="3600"/>
    <n v="1440"/>
    <n v="0.4"/>
  </r>
  <r>
    <x v="0"/>
    <n v="1185732"/>
    <x v="144"/>
    <x v="3"/>
    <x v="39"/>
    <s v="Milwaukee"/>
    <x v="1"/>
    <n v="0.5"/>
    <n v="4000"/>
    <n v="2000"/>
    <n v="800"/>
    <n v="0.4"/>
  </r>
  <r>
    <x v="0"/>
    <n v="1185732"/>
    <x v="144"/>
    <x v="3"/>
    <x v="39"/>
    <s v="Milwaukee"/>
    <x v="2"/>
    <n v="0.5"/>
    <n v="3500"/>
    <n v="1750"/>
    <n v="612.5"/>
    <n v="0.35"/>
  </r>
  <r>
    <x v="0"/>
    <n v="1185732"/>
    <x v="144"/>
    <x v="3"/>
    <x v="39"/>
    <s v="Milwaukee"/>
    <x v="3"/>
    <n v="0.5"/>
    <n v="3000"/>
    <n v="1500"/>
    <n v="525"/>
    <n v="0.35"/>
  </r>
  <r>
    <x v="0"/>
    <n v="1185732"/>
    <x v="144"/>
    <x v="3"/>
    <x v="39"/>
    <s v="Milwaukee"/>
    <x v="4"/>
    <n v="0.6"/>
    <n v="3000"/>
    <n v="1800"/>
    <n v="540"/>
    <n v="0.3"/>
  </r>
  <r>
    <x v="0"/>
    <n v="1185732"/>
    <x v="144"/>
    <x v="3"/>
    <x v="39"/>
    <s v="Milwaukee"/>
    <x v="5"/>
    <n v="0.64999999999999991"/>
    <n v="4000"/>
    <n v="2599.9999999999995"/>
    <n v="1039.9999999999998"/>
    <n v="0.4"/>
  </r>
  <r>
    <x v="0"/>
    <n v="1185732"/>
    <x v="102"/>
    <x v="3"/>
    <x v="40"/>
    <s v="Indianapolis"/>
    <x v="0"/>
    <n v="0.35000000000000003"/>
    <n v="5000"/>
    <n v="1750.0000000000002"/>
    <n v="700.00000000000011"/>
    <n v="0.4"/>
  </r>
  <r>
    <x v="0"/>
    <n v="1185732"/>
    <x v="102"/>
    <x v="3"/>
    <x v="40"/>
    <s v="Indianapolis"/>
    <x v="1"/>
    <n v="0.35000000000000003"/>
    <n v="3000"/>
    <n v="1050"/>
    <n v="420"/>
    <n v="0.4"/>
  </r>
  <r>
    <x v="0"/>
    <n v="1185732"/>
    <x v="102"/>
    <x v="3"/>
    <x v="40"/>
    <s v="Indianapolis"/>
    <x v="2"/>
    <n v="0.25000000000000006"/>
    <n v="3000"/>
    <n v="750.00000000000011"/>
    <n v="300.00000000000006"/>
    <n v="0.4"/>
  </r>
  <r>
    <x v="0"/>
    <n v="1185732"/>
    <x v="102"/>
    <x v="3"/>
    <x v="40"/>
    <s v="Indianapolis"/>
    <x v="3"/>
    <n v="0.30000000000000004"/>
    <n v="1500"/>
    <n v="450.00000000000006"/>
    <n v="180.00000000000003"/>
    <n v="0.4"/>
  </r>
  <r>
    <x v="0"/>
    <n v="1185732"/>
    <x v="102"/>
    <x v="3"/>
    <x v="40"/>
    <s v="Indianapolis"/>
    <x v="4"/>
    <n v="0.44999999999999996"/>
    <n v="2000"/>
    <n v="899.99999999999989"/>
    <n v="360"/>
    <n v="0.4"/>
  </r>
  <r>
    <x v="0"/>
    <n v="1185732"/>
    <x v="102"/>
    <x v="3"/>
    <x v="40"/>
    <s v="Indianapolis"/>
    <x v="5"/>
    <n v="0.35000000000000003"/>
    <n v="3000"/>
    <n v="1050"/>
    <n v="420"/>
    <n v="0.4"/>
  </r>
  <r>
    <x v="0"/>
    <n v="1185732"/>
    <x v="103"/>
    <x v="3"/>
    <x v="40"/>
    <s v="Indianapolis"/>
    <x v="0"/>
    <n v="0.35000000000000003"/>
    <n v="5500"/>
    <n v="1925.0000000000002"/>
    <n v="770.00000000000011"/>
    <n v="0.4"/>
  </r>
  <r>
    <x v="0"/>
    <n v="1185732"/>
    <x v="103"/>
    <x v="3"/>
    <x v="40"/>
    <s v="Indianapolis"/>
    <x v="1"/>
    <n v="0.4"/>
    <n v="2000"/>
    <n v="800"/>
    <n v="320"/>
    <n v="0.4"/>
  </r>
  <r>
    <x v="0"/>
    <n v="1185732"/>
    <x v="103"/>
    <x v="3"/>
    <x v="40"/>
    <s v="Indianapolis"/>
    <x v="2"/>
    <n v="0.30000000000000004"/>
    <n v="3000"/>
    <n v="900.00000000000011"/>
    <n v="360.00000000000006"/>
    <n v="0.4"/>
  </r>
  <r>
    <x v="0"/>
    <n v="1185732"/>
    <x v="103"/>
    <x v="3"/>
    <x v="40"/>
    <s v="Indianapolis"/>
    <x v="3"/>
    <n v="0.35000000000000003"/>
    <n v="1750"/>
    <n v="612.50000000000011"/>
    <n v="245.00000000000006"/>
    <n v="0.4"/>
  </r>
  <r>
    <x v="0"/>
    <n v="1185732"/>
    <x v="103"/>
    <x v="3"/>
    <x v="40"/>
    <s v="Indianapolis"/>
    <x v="4"/>
    <n v="0.49999999999999994"/>
    <n v="2500"/>
    <n v="1249.9999999999998"/>
    <n v="499.99999999999994"/>
    <n v="0.4"/>
  </r>
  <r>
    <x v="0"/>
    <n v="1185732"/>
    <x v="103"/>
    <x v="3"/>
    <x v="40"/>
    <s v="Indianapolis"/>
    <x v="5"/>
    <n v="0.24999999999999994"/>
    <n v="3500"/>
    <n v="874.99999999999977"/>
    <n v="349.99999999999994"/>
    <n v="0.4"/>
  </r>
  <r>
    <x v="0"/>
    <n v="1185732"/>
    <x v="104"/>
    <x v="3"/>
    <x v="40"/>
    <s v="Indianapolis"/>
    <x v="0"/>
    <n v="0.30000000000000004"/>
    <n v="5700"/>
    <n v="1710.0000000000002"/>
    <n v="684.00000000000011"/>
    <n v="0.4"/>
  </r>
  <r>
    <x v="0"/>
    <n v="1185732"/>
    <x v="104"/>
    <x v="3"/>
    <x v="40"/>
    <s v="Indianapolis"/>
    <x v="1"/>
    <n v="0.30000000000000004"/>
    <n v="2750"/>
    <n v="825.00000000000011"/>
    <n v="330.00000000000006"/>
    <n v="0.4"/>
  </r>
  <r>
    <x v="0"/>
    <n v="1185732"/>
    <x v="104"/>
    <x v="3"/>
    <x v="40"/>
    <s v="Indianapolis"/>
    <x v="2"/>
    <n v="0.2"/>
    <n v="3250"/>
    <n v="650"/>
    <n v="260"/>
    <n v="0.4"/>
  </r>
  <r>
    <x v="0"/>
    <n v="1185732"/>
    <x v="104"/>
    <x v="3"/>
    <x v="40"/>
    <s v="Indianapolis"/>
    <x v="3"/>
    <n v="0.24999999999999994"/>
    <n v="1750"/>
    <n v="437.49999999999989"/>
    <n v="174.99999999999997"/>
    <n v="0.4"/>
  </r>
  <r>
    <x v="0"/>
    <n v="1185732"/>
    <x v="104"/>
    <x v="3"/>
    <x v="40"/>
    <s v="Indianapolis"/>
    <x v="4"/>
    <n v="0.4"/>
    <n v="2250"/>
    <n v="900"/>
    <n v="360"/>
    <n v="0.4"/>
  </r>
  <r>
    <x v="0"/>
    <n v="1185732"/>
    <x v="104"/>
    <x v="3"/>
    <x v="40"/>
    <s v="Indianapolis"/>
    <x v="5"/>
    <n v="0.30000000000000004"/>
    <n v="3250"/>
    <n v="975.00000000000011"/>
    <n v="390.00000000000006"/>
    <n v="0.4"/>
  </r>
  <r>
    <x v="0"/>
    <n v="1185732"/>
    <x v="105"/>
    <x v="3"/>
    <x v="40"/>
    <s v="Indianapolis"/>
    <x v="0"/>
    <n v="0.30000000000000004"/>
    <n v="5500"/>
    <n v="1650.0000000000002"/>
    <n v="660.00000000000011"/>
    <n v="0.4"/>
  </r>
  <r>
    <x v="0"/>
    <n v="1185732"/>
    <x v="105"/>
    <x v="3"/>
    <x v="40"/>
    <s v="Indianapolis"/>
    <x v="1"/>
    <n v="0.30000000000000004"/>
    <n v="2500"/>
    <n v="750.00000000000011"/>
    <n v="300.00000000000006"/>
    <n v="0.4"/>
  </r>
  <r>
    <x v="0"/>
    <n v="1185732"/>
    <x v="105"/>
    <x v="3"/>
    <x v="40"/>
    <s v="Indianapolis"/>
    <x v="2"/>
    <n v="0.2"/>
    <n v="2500"/>
    <n v="500"/>
    <n v="200"/>
    <n v="0.4"/>
  </r>
  <r>
    <x v="0"/>
    <n v="1185732"/>
    <x v="105"/>
    <x v="3"/>
    <x v="40"/>
    <s v="Indianapolis"/>
    <x v="3"/>
    <n v="0.24999999999999994"/>
    <n v="1750"/>
    <n v="437.49999999999989"/>
    <n v="174.99999999999997"/>
    <n v="0.4"/>
  </r>
  <r>
    <x v="0"/>
    <n v="1185732"/>
    <x v="105"/>
    <x v="3"/>
    <x v="40"/>
    <s v="Indianapolis"/>
    <x v="4"/>
    <n v="0.65"/>
    <n v="2000"/>
    <n v="1300"/>
    <n v="520"/>
    <n v="0.4"/>
  </r>
  <r>
    <x v="0"/>
    <n v="1185732"/>
    <x v="105"/>
    <x v="3"/>
    <x v="40"/>
    <s v="Indianapolis"/>
    <x v="5"/>
    <n v="0.5"/>
    <n v="3250"/>
    <n v="1625"/>
    <n v="650"/>
    <n v="0.4"/>
  </r>
  <r>
    <x v="0"/>
    <n v="1185732"/>
    <x v="106"/>
    <x v="3"/>
    <x v="40"/>
    <s v="Indianapolis"/>
    <x v="0"/>
    <n v="0.6"/>
    <n v="5950"/>
    <n v="3570"/>
    <n v="1428"/>
    <n v="0.4"/>
  </r>
  <r>
    <x v="0"/>
    <n v="1185732"/>
    <x v="106"/>
    <x v="3"/>
    <x v="40"/>
    <s v="Indianapolis"/>
    <x v="1"/>
    <n v="0.4"/>
    <n v="3000"/>
    <n v="1200"/>
    <n v="480"/>
    <n v="0.4"/>
  </r>
  <r>
    <x v="0"/>
    <n v="1185732"/>
    <x v="106"/>
    <x v="3"/>
    <x v="40"/>
    <s v="Indianapolis"/>
    <x v="2"/>
    <n v="0.35000000000000003"/>
    <n v="2750"/>
    <n v="962.50000000000011"/>
    <n v="385.00000000000006"/>
    <n v="0.4"/>
  </r>
  <r>
    <x v="0"/>
    <n v="1185732"/>
    <x v="106"/>
    <x v="3"/>
    <x v="40"/>
    <s v="Indianapolis"/>
    <x v="3"/>
    <n v="0.35000000000000003"/>
    <n v="2000"/>
    <n v="700.00000000000011"/>
    <n v="280.00000000000006"/>
    <n v="0.4"/>
  </r>
  <r>
    <x v="0"/>
    <n v="1185732"/>
    <x v="106"/>
    <x v="3"/>
    <x v="40"/>
    <s v="Indianapolis"/>
    <x v="4"/>
    <n v="0.44999999999999996"/>
    <n v="2250"/>
    <n v="1012.4999999999999"/>
    <n v="405"/>
    <n v="0.4"/>
  </r>
  <r>
    <x v="0"/>
    <n v="1185732"/>
    <x v="106"/>
    <x v="3"/>
    <x v="40"/>
    <s v="Indianapolis"/>
    <x v="5"/>
    <n v="0.54999999999999993"/>
    <n v="3500"/>
    <n v="1924.9999999999998"/>
    <n v="770"/>
    <n v="0.4"/>
  </r>
  <r>
    <x v="0"/>
    <n v="1185732"/>
    <x v="107"/>
    <x v="3"/>
    <x v="40"/>
    <s v="Indianapolis"/>
    <x v="0"/>
    <n v="0.45"/>
    <n v="6000"/>
    <n v="2700"/>
    <n v="1080"/>
    <n v="0.4"/>
  </r>
  <r>
    <x v="0"/>
    <n v="1185732"/>
    <x v="107"/>
    <x v="3"/>
    <x v="40"/>
    <s v="Indianapolis"/>
    <x v="1"/>
    <n v="0.40000000000000008"/>
    <n v="4250"/>
    <n v="1700.0000000000002"/>
    <n v="680.00000000000011"/>
    <n v="0.4"/>
  </r>
  <r>
    <x v="0"/>
    <n v="1185732"/>
    <x v="107"/>
    <x v="3"/>
    <x v="40"/>
    <s v="Indianapolis"/>
    <x v="2"/>
    <n v="0.35000000000000003"/>
    <n v="3000"/>
    <n v="1050"/>
    <n v="420"/>
    <n v="0.4"/>
  </r>
  <r>
    <x v="0"/>
    <n v="1185732"/>
    <x v="107"/>
    <x v="3"/>
    <x v="40"/>
    <s v="Indianapolis"/>
    <x v="3"/>
    <n v="0.35000000000000003"/>
    <n v="2750"/>
    <n v="962.50000000000011"/>
    <n v="385.00000000000006"/>
    <n v="0.4"/>
  </r>
  <r>
    <x v="0"/>
    <n v="1185732"/>
    <x v="107"/>
    <x v="3"/>
    <x v="40"/>
    <s v="Indianapolis"/>
    <x v="4"/>
    <n v="0.45"/>
    <n v="2750"/>
    <n v="1237.5"/>
    <n v="495"/>
    <n v="0.4"/>
  </r>
  <r>
    <x v="0"/>
    <n v="1185732"/>
    <x v="107"/>
    <x v="3"/>
    <x v="40"/>
    <s v="Indianapolis"/>
    <x v="5"/>
    <n v="0.65000000000000013"/>
    <n v="4250"/>
    <n v="2762.5000000000005"/>
    <n v="1105.0000000000002"/>
    <n v="0.4"/>
  </r>
  <r>
    <x v="0"/>
    <n v="1185732"/>
    <x v="108"/>
    <x v="3"/>
    <x v="40"/>
    <s v="Indianapolis"/>
    <x v="0"/>
    <n v="0.60000000000000009"/>
    <n v="6500"/>
    <n v="3900.0000000000005"/>
    <n v="1560.0000000000002"/>
    <n v="0.4"/>
  </r>
  <r>
    <x v="0"/>
    <n v="1185732"/>
    <x v="108"/>
    <x v="3"/>
    <x v="40"/>
    <s v="Indianapolis"/>
    <x v="1"/>
    <n v="0.55000000000000016"/>
    <n v="4000"/>
    <n v="2200.0000000000005"/>
    <n v="880.00000000000023"/>
    <n v="0.4"/>
  </r>
  <r>
    <x v="0"/>
    <n v="1185732"/>
    <x v="108"/>
    <x v="3"/>
    <x v="40"/>
    <s v="Indianapolis"/>
    <x v="2"/>
    <n v="0.5"/>
    <n v="3250"/>
    <n v="1625"/>
    <n v="650"/>
    <n v="0.4"/>
  </r>
  <r>
    <x v="0"/>
    <n v="1185732"/>
    <x v="108"/>
    <x v="3"/>
    <x v="40"/>
    <s v="Indianapolis"/>
    <x v="3"/>
    <n v="0.5"/>
    <n v="2750"/>
    <n v="1375"/>
    <n v="550"/>
    <n v="0.4"/>
  </r>
  <r>
    <x v="0"/>
    <n v="1185732"/>
    <x v="108"/>
    <x v="3"/>
    <x v="40"/>
    <s v="Indianapolis"/>
    <x v="4"/>
    <n v="0.60000000000000009"/>
    <n v="3000"/>
    <n v="1800.0000000000002"/>
    <n v="720.00000000000011"/>
    <n v="0.4"/>
  </r>
  <r>
    <x v="0"/>
    <n v="1185732"/>
    <x v="108"/>
    <x v="3"/>
    <x v="40"/>
    <s v="Indianapolis"/>
    <x v="5"/>
    <n v="0.65000000000000013"/>
    <n v="4750"/>
    <n v="3087.5000000000005"/>
    <n v="1235.0000000000002"/>
    <n v="0.4"/>
  </r>
  <r>
    <x v="0"/>
    <n v="1185732"/>
    <x v="109"/>
    <x v="3"/>
    <x v="40"/>
    <s v="Indianapolis"/>
    <x v="0"/>
    <n v="0.5"/>
    <n v="5250"/>
    <n v="2625"/>
    <n v="1050"/>
    <n v="0.4"/>
  </r>
  <r>
    <x v="0"/>
    <n v="1185732"/>
    <x v="109"/>
    <x v="3"/>
    <x v="40"/>
    <s v="Indianapolis"/>
    <x v="1"/>
    <n v="0.45000000000000007"/>
    <n v="3000"/>
    <n v="1350.0000000000002"/>
    <n v="540.00000000000011"/>
    <n v="0.4"/>
  </r>
  <r>
    <x v="0"/>
    <n v="1185732"/>
    <x v="109"/>
    <x v="3"/>
    <x v="40"/>
    <s v="Indianapolis"/>
    <x v="2"/>
    <n v="0.4"/>
    <n v="3000"/>
    <n v="1200"/>
    <n v="480"/>
    <n v="0.4"/>
  </r>
  <r>
    <x v="0"/>
    <n v="1185732"/>
    <x v="109"/>
    <x v="3"/>
    <x v="40"/>
    <s v="Indianapolis"/>
    <x v="3"/>
    <n v="0.4"/>
    <n v="2750"/>
    <n v="1100"/>
    <n v="440"/>
    <n v="0.4"/>
  </r>
  <r>
    <x v="0"/>
    <n v="1185732"/>
    <x v="109"/>
    <x v="3"/>
    <x v="40"/>
    <s v="Indianapolis"/>
    <x v="4"/>
    <n v="0.5"/>
    <n v="2500"/>
    <n v="1250"/>
    <n v="500"/>
    <n v="0.4"/>
  </r>
  <r>
    <x v="0"/>
    <n v="1185732"/>
    <x v="109"/>
    <x v="3"/>
    <x v="40"/>
    <s v="Indianapolis"/>
    <x v="5"/>
    <n v="0.55000000000000004"/>
    <n v="4250"/>
    <n v="2337.5"/>
    <n v="935"/>
    <n v="0.4"/>
  </r>
  <r>
    <x v="0"/>
    <n v="1185732"/>
    <x v="110"/>
    <x v="3"/>
    <x v="40"/>
    <s v="Indianapolis"/>
    <x v="0"/>
    <n v="0.35000000000000003"/>
    <n v="5500"/>
    <n v="1925.0000000000002"/>
    <n v="770.00000000000011"/>
    <n v="0.4"/>
  </r>
  <r>
    <x v="0"/>
    <n v="1185732"/>
    <x v="110"/>
    <x v="3"/>
    <x v="40"/>
    <s v="Indianapolis"/>
    <x v="1"/>
    <n v="0.3000000000000001"/>
    <n v="3500"/>
    <n v="1050.0000000000005"/>
    <n v="420.00000000000023"/>
    <n v="0.4"/>
  </r>
  <r>
    <x v="0"/>
    <n v="1185732"/>
    <x v="110"/>
    <x v="3"/>
    <x v="40"/>
    <s v="Indianapolis"/>
    <x v="2"/>
    <n v="0.25000000000000006"/>
    <n v="2500"/>
    <n v="625.00000000000011"/>
    <n v="250.00000000000006"/>
    <n v="0.4"/>
  </r>
  <r>
    <x v="0"/>
    <n v="1185732"/>
    <x v="110"/>
    <x v="3"/>
    <x v="40"/>
    <s v="Indianapolis"/>
    <x v="3"/>
    <n v="0.25000000000000006"/>
    <n v="2250"/>
    <n v="562.50000000000011"/>
    <n v="225.00000000000006"/>
    <n v="0.4"/>
  </r>
  <r>
    <x v="0"/>
    <n v="1185732"/>
    <x v="110"/>
    <x v="3"/>
    <x v="40"/>
    <s v="Indianapolis"/>
    <x v="4"/>
    <n v="0.35000000000000003"/>
    <n v="2250"/>
    <n v="787.50000000000011"/>
    <n v="315.00000000000006"/>
    <n v="0.4"/>
  </r>
  <r>
    <x v="0"/>
    <n v="1185732"/>
    <x v="110"/>
    <x v="3"/>
    <x v="40"/>
    <s v="Indianapolis"/>
    <x v="5"/>
    <n v="0.4"/>
    <n v="3000"/>
    <n v="1200"/>
    <n v="480"/>
    <n v="0.4"/>
  </r>
  <r>
    <x v="0"/>
    <n v="1185732"/>
    <x v="111"/>
    <x v="3"/>
    <x v="40"/>
    <s v="Indianapolis"/>
    <x v="0"/>
    <n v="0.44999999999999996"/>
    <n v="4250"/>
    <n v="1912.4999999999998"/>
    <n v="765"/>
    <n v="0.4"/>
  </r>
  <r>
    <x v="0"/>
    <n v="1185732"/>
    <x v="111"/>
    <x v="3"/>
    <x v="40"/>
    <s v="Indianapolis"/>
    <x v="1"/>
    <n v="0.35000000000000003"/>
    <n v="2750"/>
    <n v="962.50000000000011"/>
    <n v="385.00000000000006"/>
    <n v="0.4"/>
  </r>
  <r>
    <x v="0"/>
    <n v="1185732"/>
    <x v="111"/>
    <x v="3"/>
    <x v="40"/>
    <s v="Indianapolis"/>
    <x v="2"/>
    <n v="0.35000000000000003"/>
    <n v="1750"/>
    <n v="612.50000000000011"/>
    <n v="245.00000000000006"/>
    <n v="0.4"/>
  </r>
  <r>
    <x v="0"/>
    <n v="1185732"/>
    <x v="111"/>
    <x v="3"/>
    <x v="40"/>
    <s v="Indianapolis"/>
    <x v="3"/>
    <n v="0.35000000000000003"/>
    <n v="1750"/>
    <n v="612.50000000000011"/>
    <n v="245.00000000000006"/>
    <n v="0.4"/>
  </r>
  <r>
    <x v="0"/>
    <n v="1185732"/>
    <x v="111"/>
    <x v="3"/>
    <x v="40"/>
    <s v="Indianapolis"/>
    <x v="4"/>
    <n v="0.44999999999999996"/>
    <n v="1750"/>
    <n v="787.49999999999989"/>
    <n v="315"/>
    <n v="0.4"/>
  </r>
  <r>
    <x v="0"/>
    <n v="1185732"/>
    <x v="111"/>
    <x v="3"/>
    <x v="40"/>
    <s v="Indianapolis"/>
    <x v="5"/>
    <n v="0.49999999999999983"/>
    <n v="3000"/>
    <n v="1499.9999999999995"/>
    <n v="599.99999999999989"/>
    <n v="0.4"/>
  </r>
  <r>
    <x v="0"/>
    <n v="1185732"/>
    <x v="112"/>
    <x v="3"/>
    <x v="40"/>
    <s v="Indianapolis"/>
    <x v="0"/>
    <n v="0.44999999999999996"/>
    <n v="4500"/>
    <n v="2024.9999999999998"/>
    <n v="810"/>
    <n v="0.4"/>
  </r>
  <r>
    <x v="0"/>
    <n v="1185732"/>
    <x v="112"/>
    <x v="3"/>
    <x v="40"/>
    <s v="Indianapolis"/>
    <x v="1"/>
    <n v="0.35000000000000003"/>
    <n v="3500"/>
    <n v="1225.0000000000002"/>
    <n v="490.00000000000011"/>
    <n v="0.4"/>
  </r>
  <r>
    <x v="0"/>
    <n v="1185732"/>
    <x v="112"/>
    <x v="3"/>
    <x v="40"/>
    <s v="Indianapolis"/>
    <x v="2"/>
    <n v="0.35000000000000003"/>
    <n v="2950"/>
    <n v="1032.5"/>
    <n v="413"/>
    <n v="0.4"/>
  </r>
  <r>
    <x v="0"/>
    <n v="1185732"/>
    <x v="112"/>
    <x v="3"/>
    <x v="40"/>
    <s v="Indianapolis"/>
    <x v="3"/>
    <n v="0.4"/>
    <n v="3250"/>
    <n v="1300"/>
    <n v="520"/>
    <n v="0.4"/>
  </r>
  <r>
    <x v="0"/>
    <n v="1185732"/>
    <x v="112"/>
    <x v="3"/>
    <x v="40"/>
    <s v="Indianapolis"/>
    <x v="4"/>
    <n v="0.65"/>
    <n v="3000"/>
    <n v="1950"/>
    <n v="780"/>
    <n v="0.4"/>
  </r>
  <r>
    <x v="0"/>
    <n v="1185732"/>
    <x v="112"/>
    <x v="3"/>
    <x v="40"/>
    <s v="Indianapolis"/>
    <x v="5"/>
    <n v="0.7"/>
    <n v="4000"/>
    <n v="2800"/>
    <n v="1120"/>
    <n v="0.4"/>
  </r>
  <r>
    <x v="0"/>
    <n v="1185732"/>
    <x v="113"/>
    <x v="3"/>
    <x v="40"/>
    <s v="Indianapolis"/>
    <x v="0"/>
    <n v="0.65"/>
    <n v="6500"/>
    <n v="4225"/>
    <n v="1690"/>
    <n v="0.4"/>
  </r>
  <r>
    <x v="0"/>
    <n v="1185732"/>
    <x v="113"/>
    <x v="3"/>
    <x v="40"/>
    <s v="Indianapolis"/>
    <x v="1"/>
    <n v="0.55000000000000004"/>
    <n v="4500"/>
    <n v="2475"/>
    <n v="990"/>
    <n v="0.4"/>
  </r>
  <r>
    <x v="0"/>
    <n v="1185732"/>
    <x v="113"/>
    <x v="3"/>
    <x v="40"/>
    <s v="Indianapolis"/>
    <x v="2"/>
    <n v="0.55000000000000004"/>
    <n v="4000"/>
    <n v="2200"/>
    <n v="880"/>
    <n v="0.4"/>
  </r>
  <r>
    <x v="0"/>
    <n v="1185732"/>
    <x v="113"/>
    <x v="3"/>
    <x v="40"/>
    <s v="Indianapolis"/>
    <x v="3"/>
    <n v="0.55000000000000004"/>
    <n v="3500"/>
    <n v="1925.0000000000002"/>
    <n v="770.00000000000011"/>
    <n v="0.4"/>
  </r>
  <r>
    <x v="0"/>
    <n v="1185732"/>
    <x v="113"/>
    <x v="3"/>
    <x v="40"/>
    <s v="Indianapolis"/>
    <x v="4"/>
    <n v="0.65"/>
    <n v="3500"/>
    <n v="2275"/>
    <n v="910"/>
    <n v="0.4"/>
  </r>
  <r>
    <x v="0"/>
    <n v="1185732"/>
    <x v="113"/>
    <x v="3"/>
    <x v="40"/>
    <s v="Indianapolis"/>
    <x v="5"/>
    <n v="0.7"/>
    <n v="4500"/>
    <n v="3150"/>
    <n v="1260"/>
    <n v="0.4"/>
  </r>
  <r>
    <x v="0"/>
    <n v="1185732"/>
    <x v="145"/>
    <x v="0"/>
    <x v="41"/>
    <s v="Charleston"/>
    <x v="0"/>
    <n v="0.35000000000000003"/>
    <n v="4250"/>
    <n v="1487.5000000000002"/>
    <n v="595.00000000000011"/>
    <n v="0.4"/>
  </r>
  <r>
    <x v="0"/>
    <n v="1185732"/>
    <x v="145"/>
    <x v="0"/>
    <x v="41"/>
    <s v="Charleston"/>
    <x v="1"/>
    <n v="0.35000000000000003"/>
    <n v="2250"/>
    <n v="787.50000000000011"/>
    <n v="275.625"/>
    <n v="0.35"/>
  </r>
  <r>
    <x v="0"/>
    <n v="1185732"/>
    <x v="145"/>
    <x v="0"/>
    <x v="41"/>
    <s v="Charleston"/>
    <x v="2"/>
    <n v="0.25000000000000006"/>
    <n v="2250"/>
    <n v="562.50000000000011"/>
    <n v="196.87500000000003"/>
    <n v="0.35"/>
  </r>
  <r>
    <x v="0"/>
    <n v="1185732"/>
    <x v="145"/>
    <x v="0"/>
    <x v="41"/>
    <s v="Charleston"/>
    <x v="3"/>
    <n v="0.3"/>
    <n v="750"/>
    <n v="225"/>
    <n v="78.75"/>
    <n v="0.35"/>
  </r>
  <r>
    <x v="0"/>
    <n v="1185732"/>
    <x v="145"/>
    <x v="0"/>
    <x v="41"/>
    <s v="Charleston"/>
    <x v="4"/>
    <n v="0.45"/>
    <n v="1250"/>
    <n v="562.5"/>
    <n v="168.75"/>
    <n v="0.3"/>
  </r>
  <r>
    <x v="0"/>
    <n v="1185732"/>
    <x v="145"/>
    <x v="0"/>
    <x v="41"/>
    <s v="Charleston"/>
    <x v="5"/>
    <n v="0.35000000000000003"/>
    <n v="2250"/>
    <n v="787.50000000000011"/>
    <n v="236.25000000000003"/>
    <n v="0.3"/>
  </r>
  <r>
    <x v="0"/>
    <n v="1185732"/>
    <x v="216"/>
    <x v="0"/>
    <x v="41"/>
    <s v="Charleston"/>
    <x v="0"/>
    <n v="0.35000000000000003"/>
    <n v="4750"/>
    <n v="1662.5000000000002"/>
    <n v="665.00000000000011"/>
    <n v="0.4"/>
  </r>
  <r>
    <x v="0"/>
    <n v="1185732"/>
    <x v="216"/>
    <x v="0"/>
    <x v="41"/>
    <s v="Charleston"/>
    <x v="1"/>
    <n v="0.35000000000000003"/>
    <n v="1250"/>
    <n v="437.50000000000006"/>
    <n v="153.125"/>
    <n v="0.35"/>
  </r>
  <r>
    <x v="0"/>
    <n v="1185732"/>
    <x v="216"/>
    <x v="0"/>
    <x v="41"/>
    <s v="Charleston"/>
    <x v="2"/>
    <n v="0.25000000000000006"/>
    <n v="1750"/>
    <n v="437.50000000000011"/>
    <n v="153.12500000000003"/>
    <n v="0.35"/>
  </r>
  <r>
    <x v="0"/>
    <n v="1185732"/>
    <x v="216"/>
    <x v="0"/>
    <x v="41"/>
    <s v="Charleston"/>
    <x v="3"/>
    <n v="0.3"/>
    <n v="500"/>
    <n v="150"/>
    <n v="52.5"/>
    <n v="0.35"/>
  </r>
  <r>
    <x v="0"/>
    <n v="1185732"/>
    <x v="216"/>
    <x v="0"/>
    <x v="41"/>
    <s v="Charleston"/>
    <x v="4"/>
    <n v="0.45"/>
    <n v="1250"/>
    <n v="562.5"/>
    <n v="168.75"/>
    <n v="0.3"/>
  </r>
  <r>
    <x v="0"/>
    <n v="1185732"/>
    <x v="216"/>
    <x v="0"/>
    <x v="41"/>
    <s v="Charleston"/>
    <x v="5"/>
    <n v="0.35000000000000003"/>
    <n v="2250"/>
    <n v="787.50000000000011"/>
    <n v="236.25000000000003"/>
    <n v="0.3"/>
  </r>
  <r>
    <x v="0"/>
    <n v="1185732"/>
    <x v="250"/>
    <x v="0"/>
    <x v="41"/>
    <s v="Charleston"/>
    <x v="0"/>
    <n v="0.35000000000000003"/>
    <n v="4450"/>
    <n v="1557.5000000000002"/>
    <n v="623.00000000000011"/>
    <n v="0.4"/>
  </r>
  <r>
    <x v="0"/>
    <n v="1185732"/>
    <x v="250"/>
    <x v="0"/>
    <x v="41"/>
    <s v="Charleston"/>
    <x v="1"/>
    <n v="0.35000000000000003"/>
    <n v="1500"/>
    <n v="525"/>
    <n v="183.75"/>
    <n v="0.35"/>
  </r>
  <r>
    <x v="0"/>
    <n v="1185732"/>
    <x v="250"/>
    <x v="0"/>
    <x v="41"/>
    <s v="Charleston"/>
    <x v="2"/>
    <n v="0.25000000000000006"/>
    <n v="1750"/>
    <n v="437.50000000000011"/>
    <n v="153.12500000000003"/>
    <n v="0.35"/>
  </r>
  <r>
    <x v="0"/>
    <n v="1185732"/>
    <x v="250"/>
    <x v="0"/>
    <x v="41"/>
    <s v="Charleston"/>
    <x v="3"/>
    <n v="0.3"/>
    <n v="250"/>
    <n v="75"/>
    <n v="26.25"/>
    <n v="0.35"/>
  </r>
  <r>
    <x v="0"/>
    <n v="1185732"/>
    <x v="250"/>
    <x v="0"/>
    <x v="41"/>
    <s v="Charleston"/>
    <x v="4"/>
    <n v="0.45"/>
    <n v="750"/>
    <n v="337.5"/>
    <n v="101.25"/>
    <n v="0.3"/>
  </r>
  <r>
    <x v="0"/>
    <n v="1185732"/>
    <x v="250"/>
    <x v="0"/>
    <x v="41"/>
    <s v="Charleston"/>
    <x v="5"/>
    <n v="0.35000000000000003"/>
    <n v="1750"/>
    <n v="612.50000000000011"/>
    <n v="183.75000000000003"/>
    <n v="0.3"/>
  </r>
  <r>
    <x v="0"/>
    <n v="1185732"/>
    <x v="251"/>
    <x v="0"/>
    <x v="41"/>
    <s v="Charleston"/>
    <x v="0"/>
    <n v="0.35000000000000003"/>
    <n v="4250"/>
    <n v="1487.5000000000002"/>
    <n v="595.00000000000011"/>
    <n v="0.4"/>
  </r>
  <r>
    <x v="0"/>
    <n v="1185732"/>
    <x v="251"/>
    <x v="0"/>
    <x v="41"/>
    <s v="Charleston"/>
    <x v="1"/>
    <n v="0.35000000000000003"/>
    <n v="1250"/>
    <n v="437.50000000000006"/>
    <n v="153.125"/>
    <n v="0.35"/>
  </r>
  <r>
    <x v="0"/>
    <n v="1185732"/>
    <x v="251"/>
    <x v="0"/>
    <x v="41"/>
    <s v="Charleston"/>
    <x v="2"/>
    <n v="0.25000000000000006"/>
    <n v="1250"/>
    <n v="312.50000000000006"/>
    <n v="109.37500000000001"/>
    <n v="0.35"/>
  </r>
  <r>
    <x v="0"/>
    <n v="1185732"/>
    <x v="251"/>
    <x v="0"/>
    <x v="41"/>
    <s v="Charleston"/>
    <x v="3"/>
    <n v="0.3"/>
    <n v="500"/>
    <n v="150"/>
    <n v="52.5"/>
    <n v="0.35"/>
  </r>
  <r>
    <x v="0"/>
    <n v="1185732"/>
    <x v="251"/>
    <x v="0"/>
    <x v="41"/>
    <s v="Charleston"/>
    <x v="4"/>
    <n v="0.45"/>
    <n v="500"/>
    <n v="225"/>
    <n v="67.5"/>
    <n v="0.3"/>
  </r>
  <r>
    <x v="0"/>
    <n v="1185732"/>
    <x v="251"/>
    <x v="0"/>
    <x v="41"/>
    <s v="Charleston"/>
    <x v="5"/>
    <n v="0.35000000000000003"/>
    <n v="2000"/>
    <n v="700.00000000000011"/>
    <n v="210.00000000000003"/>
    <n v="0.3"/>
  </r>
  <r>
    <x v="0"/>
    <n v="1185732"/>
    <x v="252"/>
    <x v="0"/>
    <x v="41"/>
    <s v="Charleston"/>
    <x v="0"/>
    <n v="0.49999999999999994"/>
    <n v="4700"/>
    <n v="2349.9999999999995"/>
    <n v="939.99999999999989"/>
    <n v="0.4"/>
  </r>
  <r>
    <x v="0"/>
    <n v="1185732"/>
    <x v="252"/>
    <x v="0"/>
    <x v="41"/>
    <s v="Charleston"/>
    <x v="1"/>
    <n v="0.45"/>
    <n v="1750"/>
    <n v="787.5"/>
    <n v="275.625"/>
    <n v="0.35"/>
  </r>
  <r>
    <x v="0"/>
    <n v="1185732"/>
    <x v="252"/>
    <x v="0"/>
    <x v="41"/>
    <s v="Charleston"/>
    <x v="2"/>
    <n v="0.4"/>
    <n v="1500"/>
    <n v="600"/>
    <n v="210"/>
    <n v="0.35"/>
  </r>
  <r>
    <x v="0"/>
    <n v="1185732"/>
    <x v="252"/>
    <x v="0"/>
    <x v="41"/>
    <s v="Charleston"/>
    <x v="3"/>
    <n v="0.4"/>
    <n v="1000"/>
    <n v="400"/>
    <n v="140"/>
    <n v="0.35"/>
  </r>
  <r>
    <x v="0"/>
    <n v="1185732"/>
    <x v="252"/>
    <x v="0"/>
    <x v="41"/>
    <s v="Charleston"/>
    <x v="4"/>
    <n v="0.49999999999999994"/>
    <n v="1250"/>
    <n v="624.99999999999989"/>
    <n v="187.49999999999997"/>
    <n v="0.3"/>
  </r>
  <r>
    <x v="0"/>
    <n v="1185732"/>
    <x v="252"/>
    <x v="0"/>
    <x v="41"/>
    <s v="Charleston"/>
    <x v="5"/>
    <n v="0.54999999999999993"/>
    <n v="2500"/>
    <n v="1374.9999999999998"/>
    <n v="412.49999999999994"/>
    <n v="0.3"/>
  </r>
  <r>
    <x v="0"/>
    <n v="1185732"/>
    <x v="220"/>
    <x v="0"/>
    <x v="41"/>
    <s v="Charleston"/>
    <x v="0"/>
    <n v="0.49999999999999994"/>
    <n v="5000"/>
    <n v="2499.9999999999995"/>
    <n v="999.99999999999989"/>
    <n v="0.4"/>
  </r>
  <r>
    <x v="0"/>
    <n v="1185732"/>
    <x v="220"/>
    <x v="0"/>
    <x v="41"/>
    <s v="Charleston"/>
    <x v="1"/>
    <n v="0.45"/>
    <n v="2500"/>
    <n v="1125"/>
    <n v="393.75"/>
    <n v="0.35"/>
  </r>
  <r>
    <x v="0"/>
    <n v="1185732"/>
    <x v="220"/>
    <x v="0"/>
    <x v="41"/>
    <s v="Charleston"/>
    <x v="2"/>
    <n v="0.4"/>
    <n v="1750"/>
    <n v="700"/>
    <n v="244.99999999999997"/>
    <n v="0.35"/>
  </r>
  <r>
    <x v="0"/>
    <n v="1185732"/>
    <x v="220"/>
    <x v="0"/>
    <x v="41"/>
    <s v="Charleston"/>
    <x v="3"/>
    <n v="0.4"/>
    <n v="1500"/>
    <n v="600"/>
    <n v="210"/>
    <n v="0.35"/>
  </r>
  <r>
    <x v="0"/>
    <n v="1185732"/>
    <x v="220"/>
    <x v="0"/>
    <x v="41"/>
    <s v="Charleston"/>
    <x v="4"/>
    <n v="0.49999999999999994"/>
    <n v="1500"/>
    <n v="749.99999999999989"/>
    <n v="224.99999999999997"/>
    <n v="0.3"/>
  </r>
  <r>
    <x v="0"/>
    <n v="1185732"/>
    <x v="220"/>
    <x v="0"/>
    <x v="41"/>
    <s v="Charleston"/>
    <x v="5"/>
    <n v="0.54999999999999993"/>
    <n v="3000"/>
    <n v="1649.9999999999998"/>
    <n v="494.99999999999989"/>
    <n v="0.3"/>
  </r>
  <r>
    <x v="0"/>
    <n v="1185732"/>
    <x v="253"/>
    <x v="0"/>
    <x v="41"/>
    <s v="Charleston"/>
    <x v="0"/>
    <n v="0.49999999999999994"/>
    <n v="5250"/>
    <n v="2624.9999999999995"/>
    <n v="1049.9999999999998"/>
    <n v="0.4"/>
  </r>
  <r>
    <x v="0"/>
    <n v="1185732"/>
    <x v="253"/>
    <x v="0"/>
    <x v="41"/>
    <s v="Charleston"/>
    <x v="1"/>
    <n v="0.45"/>
    <n v="2750"/>
    <n v="1237.5"/>
    <n v="433.125"/>
    <n v="0.35"/>
  </r>
  <r>
    <x v="0"/>
    <n v="1185732"/>
    <x v="253"/>
    <x v="0"/>
    <x v="41"/>
    <s v="Charleston"/>
    <x v="2"/>
    <n v="0.4"/>
    <n v="2000"/>
    <n v="800"/>
    <n v="280"/>
    <n v="0.35"/>
  </r>
  <r>
    <x v="0"/>
    <n v="1185732"/>
    <x v="253"/>
    <x v="0"/>
    <x v="41"/>
    <s v="Charleston"/>
    <x v="3"/>
    <n v="0.4"/>
    <n v="1500"/>
    <n v="600"/>
    <n v="210"/>
    <n v="0.35"/>
  </r>
  <r>
    <x v="0"/>
    <n v="1185732"/>
    <x v="253"/>
    <x v="0"/>
    <x v="41"/>
    <s v="Charleston"/>
    <x v="4"/>
    <n v="0.49999999999999994"/>
    <n v="1750"/>
    <n v="874.99999999999989"/>
    <n v="262.49999999999994"/>
    <n v="0.3"/>
  </r>
  <r>
    <x v="0"/>
    <n v="1185732"/>
    <x v="253"/>
    <x v="0"/>
    <x v="41"/>
    <s v="Charleston"/>
    <x v="5"/>
    <n v="0.54999999999999993"/>
    <n v="3500"/>
    <n v="1924.9999999999998"/>
    <n v="577.49999999999989"/>
    <n v="0.3"/>
  </r>
  <r>
    <x v="0"/>
    <n v="1185732"/>
    <x v="254"/>
    <x v="0"/>
    <x v="41"/>
    <s v="Charleston"/>
    <x v="0"/>
    <n v="0.49999999999999994"/>
    <n v="5000"/>
    <n v="2499.9999999999995"/>
    <n v="999.99999999999989"/>
    <n v="0.4"/>
  </r>
  <r>
    <x v="0"/>
    <n v="1185732"/>
    <x v="254"/>
    <x v="0"/>
    <x v="41"/>
    <s v="Charleston"/>
    <x v="1"/>
    <n v="0.45"/>
    <n v="2750"/>
    <n v="1237.5"/>
    <n v="433.125"/>
    <n v="0.35"/>
  </r>
  <r>
    <x v="0"/>
    <n v="1185732"/>
    <x v="254"/>
    <x v="0"/>
    <x v="41"/>
    <s v="Charleston"/>
    <x v="2"/>
    <n v="0.4"/>
    <n v="2000"/>
    <n v="800"/>
    <n v="280"/>
    <n v="0.35"/>
  </r>
  <r>
    <x v="0"/>
    <n v="1185732"/>
    <x v="254"/>
    <x v="0"/>
    <x v="41"/>
    <s v="Charleston"/>
    <x v="3"/>
    <n v="0.4"/>
    <n v="1500"/>
    <n v="600"/>
    <n v="210"/>
    <n v="0.35"/>
  </r>
  <r>
    <x v="0"/>
    <n v="1185732"/>
    <x v="254"/>
    <x v="0"/>
    <x v="41"/>
    <s v="Charleston"/>
    <x v="4"/>
    <n v="0.49999999999999994"/>
    <n v="1250"/>
    <n v="624.99999999999989"/>
    <n v="187.49999999999997"/>
    <n v="0.3"/>
  </r>
  <r>
    <x v="0"/>
    <n v="1185732"/>
    <x v="254"/>
    <x v="0"/>
    <x v="41"/>
    <s v="Charleston"/>
    <x v="5"/>
    <n v="0.54999999999999993"/>
    <n v="3000"/>
    <n v="1649.9999999999998"/>
    <n v="494.99999999999989"/>
    <n v="0.3"/>
  </r>
  <r>
    <x v="0"/>
    <n v="1185732"/>
    <x v="255"/>
    <x v="0"/>
    <x v="41"/>
    <s v="Charleston"/>
    <x v="0"/>
    <n v="0.49999999999999994"/>
    <n v="4250"/>
    <n v="2124.9999999999995"/>
    <n v="849.99999999999989"/>
    <n v="0.4"/>
  </r>
  <r>
    <x v="0"/>
    <n v="1185732"/>
    <x v="255"/>
    <x v="0"/>
    <x v="41"/>
    <s v="Charleston"/>
    <x v="1"/>
    <n v="0.45"/>
    <n v="2250"/>
    <n v="1012.5"/>
    <n v="354.375"/>
    <n v="0.35"/>
  </r>
  <r>
    <x v="0"/>
    <n v="1185732"/>
    <x v="255"/>
    <x v="0"/>
    <x v="41"/>
    <s v="Charleston"/>
    <x v="2"/>
    <n v="0.4"/>
    <n v="1250"/>
    <n v="500"/>
    <n v="175"/>
    <n v="0.35"/>
  </r>
  <r>
    <x v="0"/>
    <n v="1185732"/>
    <x v="255"/>
    <x v="0"/>
    <x v="41"/>
    <s v="Charleston"/>
    <x v="3"/>
    <n v="0.4"/>
    <n v="1000"/>
    <n v="400"/>
    <n v="140"/>
    <n v="0.35"/>
  </r>
  <r>
    <x v="0"/>
    <n v="1185732"/>
    <x v="255"/>
    <x v="0"/>
    <x v="41"/>
    <s v="Charleston"/>
    <x v="4"/>
    <n v="0.49999999999999994"/>
    <n v="1000"/>
    <n v="499.99999999999994"/>
    <n v="149.99999999999997"/>
    <n v="0.3"/>
  </r>
  <r>
    <x v="0"/>
    <n v="1185732"/>
    <x v="255"/>
    <x v="0"/>
    <x v="41"/>
    <s v="Charleston"/>
    <x v="5"/>
    <n v="0.54999999999999993"/>
    <n v="2000"/>
    <n v="1099.9999999999998"/>
    <n v="329.99999999999994"/>
    <n v="0.3"/>
  </r>
  <r>
    <x v="0"/>
    <n v="1185732"/>
    <x v="224"/>
    <x v="0"/>
    <x v="41"/>
    <s v="Charleston"/>
    <x v="0"/>
    <n v="0.54999999999999993"/>
    <n v="3750"/>
    <n v="2062.4999999999995"/>
    <n v="824.99999999999989"/>
    <n v="0.4"/>
  </r>
  <r>
    <x v="0"/>
    <n v="1185732"/>
    <x v="224"/>
    <x v="0"/>
    <x v="41"/>
    <s v="Charleston"/>
    <x v="1"/>
    <n v="0.5"/>
    <n v="2000"/>
    <n v="1000"/>
    <n v="350"/>
    <n v="0.35"/>
  </r>
  <r>
    <x v="0"/>
    <n v="1185732"/>
    <x v="224"/>
    <x v="0"/>
    <x v="41"/>
    <s v="Charleston"/>
    <x v="2"/>
    <n v="0.5"/>
    <n v="1000"/>
    <n v="500"/>
    <n v="175"/>
    <n v="0.35"/>
  </r>
  <r>
    <x v="0"/>
    <n v="1185732"/>
    <x v="224"/>
    <x v="0"/>
    <x v="41"/>
    <s v="Charleston"/>
    <x v="3"/>
    <n v="0.5"/>
    <n v="750"/>
    <n v="375"/>
    <n v="131.25"/>
    <n v="0.35"/>
  </r>
  <r>
    <x v="0"/>
    <n v="1185732"/>
    <x v="224"/>
    <x v="0"/>
    <x v="41"/>
    <s v="Charleston"/>
    <x v="4"/>
    <n v="0.6"/>
    <n v="750"/>
    <n v="450"/>
    <n v="135"/>
    <n v="0.3"/>
  </r>
  <r>
    <x v="0"/>
    <n v="1185732"/>
    <x v="224"/>
    <x v="0"/>
    <x v="41"/>
    <s v="Charleston"/>
    <x v="5"/>
    <n v="0.64999999999999991"/>
    <n v="2000"/>
    <n v="1299.9999999999998"/>
    <n v="389.99999999999994"/>
    <n v="0.3"/>
  </r>
  <r>
    <x v="0"/>
    <n v="1185732"/>
    <x v="256"/>
    <x v="0"/>
    <x v="41"/>
    <s v="Charleston"/>
    <x v="0"/>
    <n v="0.6"/>
    <n v="3500"/>
    <n v="2100"/>
    <n v="840"/>
    <n v="0.4"/>
  </r>
  <r>
    <x v="0"/>
    <n v="1185732"/>
    <x v="256"/>
    <x v="0"/>
    <x v="41"/>
    <s v="Charleston"/>
    <x v="1"/>
    <n v="0.5"/>
    <n v="1750"/>
    <n v="875"/>
    <n v="306.25"/>
    <n v="0.35"/>
  </r>
  <r>
    <x v="0"/>
    <n v="1185732"/>
    <x v="256"/>
    <x v="0"/>
    <x v="41"/>
    <s v="Charleston"/>
    <x v="2"/>
    <n v="0.5"/>
    <n v="1700"/>
    <n v="850"/>
    <n v="297.5"/>
    <n v="0.35"/>
  </r>
  <r>
    <x v="0"/>
    <n v="1185732"/>
    <x v="256"/>
    <x v="0"/>
    <x v="41"/>
    <s v="Charleston"/>
    <x v="3"/>
    <n v="0.5"/>
    <n v="1500"/>
    <n v="750"/>
    <n v="262.5"/>
    <n v="0.35"/>
  </r>
  <r>
    <x v="0"/>
    <n v="1185732"/>
    <x v="256"/>
    <x v="0"/>
    <x v="41"/>
    <s v="Charleston"/>
    <x v="4"/>
    <n v="0.6"/>
    <n v="1250"/>
    <n v="750"/>
    <n v="225"/>
    <n v="0.3"/>
  </r>
  <r>
    <x v="0"/>
    <n v="1185732"/>
    <x v="256"/>
    <x v="0"/>
    <x v="41"/>
    <s v="Charleston"/>
    <x v="5"/>
    <n v="0.64999999999999991"/>
    <n v="2250"/>
    <n v="1462.4999999999998"/>
    <n v="438.74999999999994"/>
    <n v="0.3"/>
  </r>
  <r>
    <x v="0"/>
    <n v="1185732"/>
    <x v="257"/>
    <x v="0"/>
    <x v="41"/>
    <s v="Charleston"/>
    <x v="0"/>
    <n v="0.6"/>
    <n v="4500"/>
    <n v="2700"/>
    <n v="1080"/>
    <n v="0.4"/>
  </r>
  <r>
    <x v="0"/>
    <n v="1185732"/>
    <x v="257"/>
    <x v="0"/>
    <x v="41"/>
    <s v="Charleston"/>
    <x v="1"/>
    <n v="0.5"/>
    <n v="2500"/>
    <n v="1250"/>
    <n v="437.5"/>
    <n v="0.35"/>
  </r>
  <r>
    <x v="0"/>
    <n v="1185732"/>
    <x v="257"/>
    <x v="0"/>
    <x v="41"/>
    <s v="Charleston"/>
    <x v="2"/>
    <n v="0.5"/>
    <n v="2250"/>
    <n v="1125"/>
    <n v="393.75"/>
    <n v="0.35"/>
  </r>
  <r>
    <x v="0"/>
    <n v="1185732"/>
    <x v="257"/>
    <x v="0"/>
    <x v="41"/>
    <s v="Charleston"/>
    <x v="3"/>
    <n v="0.5"/>
    <n v="1750"/>
    <n v="875"/>
    <n v="306.25"/>
    <n v="0.35"/>
  </r>
  <r>
    <x v="0"/>
    <n v="1185732"/>
    <x v="257"/>
    <x v="0"/>
    <x v="41"/>
    <s v="Charleston"/>
    <x v="4"/>
    <n v="0.6"/>
    <n v="1750"/>
    <n v="1050"/>
    <n v="315"/>
    <n v="0.3"/>
  </r>
  <r>
    <x v="0"/>
    <n v="1185732"/>
    <x v="257"/>
    <x v="0"/>
    <x v="41"/>
    <s v="Charleston"/>
    <x v="5"/>
    <n v="0.64999999999999991"/>
    <n v="2750"/>
    <n v="1787.4999999999998"/>
    <n v="536.24999999999989"/>
    <n v="0.3"/>
  </r>
  <r>
    <x v="0"/>
    <n v="1185732"/>
    <x v="102"/>
    <x v="0"/>
    <x v="42"/>
    <s v="Baltimore"/>
    <x v="0"/>
    <n v="0.4"/>
    <n v="5250"/>
    <n v="2100"/>
    <n v="735"/>
    <n v="0.35"/>
  </r>
  <r>
    <x v="0"/>
    <n v="1185732"/>
    <x v="102"/>
    <x v="0"/>
    <x v="42"/>
    <s v="Baltimore"/>
    <x v="1"/>
    <n v="0.4"/>
    <n v="3250"/>
    <n v="1300"/>
    <n v="454.99999999999994"/>
    <n v="0.35"/>
  </r>
  <r>
    <x v="0"/>
    <n v="1185732"/>
    <x v="102"/>
    <x v="0"/>
    <x v="42"/>
    <s v="Baltimore"/>
    <x v="2"/>
    <n v="0.30000000000000004"/>
    <n v="3250"/>
    <n v="975.00000000000011"/>
    <n v="390.00000000000006"/>
    <n v="0.4"/>
  </r>
  <r>
    <x v="0"/>
    <n v="1185732"/>
    <x v="102"/>
    <x v="0"/>
    <x v="42"/>
    <s v="Baltimore"/>
    <x v="3"/>
    <n v="0.35"/>
    <n v="1750"/>
    <n v="612.5"/>
    <n v="245"/>
    <n v="0.4"/>
  </r>
  <r>
    <x v="0"/>
    <n v="1185732"/>
    <x v="102"/>
    <x v="0"/>
    <x v="42"/>
    <s v="Baltimore"/>
    <x v="4"/>
    <n v="0.5"/>
    <n v="2250"/>
    <n v="1125"/>
    <n v="337.5"/>
    <n v="0.3"/>
  </r>
  <r>
    <x v="0"/>
    <n v="1185732"/>
    <x v="102"/>
    <x v="0"/>
    <x v="42"/>
    <s v="Baltimore"/>
    <x v="5"/>
    <n v="0.4"/>
    <n v="3250"/>
    <n v="1300"/>
    <n v="520"/>
    <n v="0.4"/>
  </r>
  <r>
    <x v="0"/>
    <n v="1185732"/>
    <x v="37"/>
    <x v="0"/>
    <x v="42"/>
    <s v="Baltimore"/>
    <x v="0"/>
    <n v="0.4"/>
    <n v="5750"/>
    <n v="2300"/>
    <n v="805"/>
    <n v="0.35"/>
  </r>
  <r>
    <x v="0"/>
    <n v="1185732"/>
    <x v="37"/>
    <x v="0"/>
    <x v="42"/>
    <s v="Baltimore"/>
    <x v="1"/>
    <n v="0.4"/>
    <n v="2250"/>
    <n v="900"/>
    <n v="315"/>
    <n v="0.35"/>
  </r>
  <r>
    <x v="0"/>
    <n v="1185732"/>
    <x v="37"/>
    <x v="0"/>
    <x v="42"/>
    <s v="Baltimore"/>
    <x v="2"/>
    <n v="0.30000000000000004"/>
    <n v="2750"/>
    <n v="825.00000000000011"/>
    <n v="330.00000000000006"/>
    <n v="0.4"/>
  </r>
  <r>
    <x v="0"/>
    <n v="1185732"/>
    <x v="37"/>
    <x v="0"/>
    <x v="42"/>
    <s v="Baltimore"/>
    <x v="3"/>
    <n v="0.35"/>
    <n v="1500"/>
    <n v="525"/>
    <n v="210"/>
    <n v="0.4"/>
  </r>
  <r>
    <x v="0"/>
    <n v="1185732"/>
    <x v="37"/>
    <x v="0"/>
    <x v="42"/>
    <s v="Baltimore"/>
    <x v="4"/>
    <n v="0.5"/>
    <n v="2250"/>
    <n v="1125"/>
    <n v="337.5"/>
    <n v="0.3"/>
  </r>
  <r>
    <x v="0"/>
    <n v="1185732"/>
    <x v="37"/>
    <x v="0"/>
    <x v="42"/>
    <s v="Baltimore"/>
    <x v="5"/>
    <n v="0.4"/>
    <n v="3250"/>
    <n v="1300"/>
    <n v="520"/>
    <n v="0.4"/>
  </r>
  <r>
    <x v="0"/>
    <n v="1185732"/>
    <x v="258"/>
    <x v="0"/>
    <x v="42"/>
    <s v="Baltimore"/>
    <x v="0"/>
    <n v="0.4"/>
    <n v="5450"/>
    <n v="2180"/>
    <n v="763"/>
    <n v="0.35"/>
  </r>
  <r>
    <x v="0"/>
    <n v="1185732"/>
    <x v="258"/>
    <x v="0"/>
    <x v="42"/>
    <s v="Baltimore"/>
    <x v="1"/>
    <n v="0.4"/>
    <n v="2500"/>
    <n v="1000"/>
    <n v="350"/>
    <n v="0.35"/>
  </r>
  <r>
    <x v="0"/>
    <n v="1185732"/>
    <x v="258"/>
    <x v="0"/>
    <x v="42"/>
    <s v="Baltimore"/>
    <x v="2"/>
    <n v="0.30000000000000004"/>
    <n v="2750"/>
    <n v="825.00000000000011"/>
    <n v="330.00000000000006"/>
    <n v="0.4"/>
  </r>
  <r>
    <x v="0"/>
    <n v="1185732"/>
    <x v="258"/>
    <x v="0"/>
    <x v="42"/>
    <s v="Baltimore"/>
    <x v="3"/>
    <n v="0.35"/>
    <n v="1250"/>
    <n v="437.5"/>
    <n v="175"/>
    <n v="0.4"/>
  </r>
  <r>
    <x v="0"/>
    <n v="1185732"/>
    <x v="258"/>
    <x v="0"/>
    <x v="42"/>
    <s v="Baltimore"/>
    <x v="4"/>
    <n v="0.5"/>
    <n v="1750"/>
    <n v="875"/>
    <n v="262.5"/>
    <n v="0.3"/>
  </r>
  <r>
    <x v="0"/>
    <n v="1185732"/>
    <x v="258"/>
    <x v="0"/>
    <x v="42"/>
    <s v="Baltimore"/>
    <x v="5"/>
    <n v="0.4"/>
    <n v="2750"/>
    <n v="1100"/>
    <n v="440"/>
    <n v="0.4"/>
  </r>
  <r>
    <x v="0"/>
    <n v="1185732"/>
    <x v="259"/>
    <x v="0"/>
    <x v="42"/>
    <s v="Baltimore"/>
    <x v="0"/>
    <n v="0.4"/>
    <n v="5250"/>
    <n v="2100"/>
    <n v="735"/>
    <n v="0.35"/>
  </r>
  <r>
    <x v="0"/>
    <n v="1185732"/>
    <x v="259"/>
    <x v="0"/>
    <x v="42"/>
    <s v="Baltimore"/>
    <x v="1"/>
    <n v="0.4"/>
    <n v="2250"/>
    <n v="900"/>
    <n v="315"/>
    <n v="0.35"/>
  </r>
  <r>
    <x v="0"/>
    <n v="1185732"/>
    <x v="259"/>
    <x v="0"/>
    <x v="42"/>
    <s v="Baltimore"/>
    <x v="2"/>
    <n v="0.30000000000000004"/>
    <n v="2250"/>
    <n v="675.00000000000011"/>
    <n v="270.00000000000006"/>
    <n v="0.4"/>
  </r>
  <r>
    <x v="0"/>
    <n v="1185732"/>
    <x v="259"/>
    <x v="0"/>
    <x v="42"/>
    <s v="Baltimore"/>
    <x v="3"/>
    <n v="0.35"/>
    <n v="1500"/>
    <n v="525"/>
    <n v="210"/>
    <n v="0.4"/>
  </r>
  <r>
    <x v="0"/>
    <n v="1185732"/>
    <x v="259"/>
    <x v="0"/>
    <x v="42"/>
    <s v="Baltimore"/>
    <x v="4"/>
    <n v="0.5"/>
    <n v="1500"/>
    <n v="750"/>
    <n v="225"/>
    <n v="0.3"/>
  </r>
  <r>
    <x v="0"/>
    <n v="1185732"/>
    <x v="259"/>
    <x v="0"/>
    <x v="42"/>
    <s v="Baltimore"/>
    <x v="5"/>
    <n v="0.4"/>
    <n v="3000"/>
    <n v="1200"/>
    <n v="480"/>
    <n v="0.4"/>
  </r>
  <r>
    <x v="0"/>
    <n v="1185732"/>
    <x v="236"/>
    <x v="0"/>
    <x v="42"/>
    <s v="Baltimore"/>
    <x v="0"/>
    <n v="0.54999999999999993"/>
    <n v="5700"/>
    <n v="3134.9999999999995"/>
    <n v="1097.2499999999998"/>
    <n v="0.35"/>
  </r>
  <r>
    <x v="0"/>
    <n v="1185732"/>
    <x v="236"/>
    <x v="0"/>
    <x v="42"/>
    <s v="Baltimore"/>
    <x v="1"/>
    <n v="0.5"/>
    <n v="2750"/>
    <n v="1375"/>
    <n v="481.24999999999994"/>
    <n v="0.35"/>
  </r>
  <r>
    <x v="0"/>
    <n v="1185732"/>
    <x v="236"/>
    <x v="0"/>
    <x v="42"/>
    <s v="Baltimore"/>
    <x v="2"/>
    <n v="0.45"/>
    <n v="3000"/>
    <n v="1350"/>
    <n v="540"/>
    <n v="0.4"/>
  </r>
  <r>
    <x v="0"/>
    <n v="1185732"/>
    <x v="236"/>
    <x v="0"/>
    <x v="42"/>
    <s v="Baltimore"/>
    <x v="3"/>
    <n v="0.45"/>
    <n v="2500"/>
    <n v="1125"/>
    <n v="450"/>
    <n v="0.4"/>
  </r>
  <r>
    <x v="0"/>
    <n v="1185732"/>
    <x v="236"/>
    <x v="0"/>
    <x v="42"/>
    <s v="Baltimore"/>
    <x v="4"/>
    <n v="0.54999999999999993"/>
    <n v="2750"/>
    <n v="1512.4999999999998"/>
    <n v="453.74999999999994"/>
    <n v="0.3"/>
  </r>
  <r>
    <x v="0"/>
    <n v="1185732"/>
    <x v="236"/>
    <x v="0"/>
    <x v="42"/>
    <s v="Baltimore"/>
    <x v="5"/>
    <n v="0.6"/>
    <n v="4000"/>
    <n v="2400"/>
    <n v="960"/>
    <n v="0.4"/>
  </r>
  <r>
    <x v="0"/>
    <n v="1185732"/>
    <x v="41"/>
    <x v="0"/>
    <x v="42"/>
    <s v="Baltimore"/>
    <x v="0"/>
    <n v="0.54999999999999993"/>
    <n v="6500"/>
    <n v="3574.9999999999995"/>
    <n v="1251.2499999999998"/>
    <n v="0.35"/>
  </r>
  <r>
    <x v="0"/>
    <n v="1185732"/>
    <x v="41"/>
    <x v="0"/>
    <x v="42"/>
    <s v="Baltimore"/>
    <x v="1"/>
    <n v="0.5"/>
    <n v="4000"/>
    <n v="2000"/>
    <n v="700"/>
    <n v="0.35"/>
  </r>
  <r>
    <x v="0"/>
    <n v="1185732"/>
    <x v="41"/>
    <x v="0"/>
    <x v="42"/>
    <s v="Baltimore"/>
    <x v="2"/>
    <n v="0.45"/>
    <n v="3250"/>
    <n v="1462.5"/>
    <n v="585"/>
    <n v="0.4"/>
  </r>
  <r>
    <x v="0"/>
    <n v="1185732"/>
    <x v="41"/>
    <x v="0"/>
    <x v="42"/>
    <s v="Baltimore"/>
    <x v="3"/>
    <n v="0.45"/>
    <n v="3000"/>
    <n v="1350"/>
    <n v="540"/>
    <n v="0.4"/>
  </r>
  <r>
    <x v="0"/>
    <n v="1185732"/>
    <x v="41"/>
    <x v="0"/>
    <x v="42"/>
    <s v="Baltimore"/>
    <x v="4"/>
    <n v="0.54999999999999993"/>
    <n v="3000"/>
    <n v="1649.9999999999998"/>
    <n v="494.99999999999989"/>
    <n v="0.3"/>
  </r>
  <r>
    <x v="0"/>
    <n v="1185732"/>
    <x v="41"/>
    <x v="0"/>
    <x v="42"/>
    <s v="Baltimore"/>
    <x v="5"/>
    <n v="0.6"/>
    <n v="4500"/>
    <n v="2700"/>
    <n v="1080"/>
    <n v="0.4"/>
  </r>
  <r>
    <x v="0"/>
    <n v="1185732"/>
    <x v="260"/>
    <x v="0"/>
    <x v="42"/>
    <s v="Baltimore"/>
    <x v="0"/>
    <n v="0.54999999999999993"/>
    <n v="6750"/>
    <n v="3712.4999999999995"/>
    <n v="1299.3749999999998"/>
    <n v="0.35"/>
  </r>
  <r>
    <x v="0"/>
    <n v="1185732"/>
    <x v="260"/>
    <x v="0"/>
    <x v="42"/>
    <s v="Baltimore"/>
    <x v="1"/>
    <n v="0.5"/>
    <n v="4250"/>
    <n v="2125"/>
    <n v="743.75"/>
    <n v="0.35"/>
  </r>
  <r>
    <x v="0"/>
    <n v="1185732"/>
    <x v="260"/>
    <x v="0"/>
    <x v="42"/>
    <s v="Baltimore"/>
    <x v="2"/>
    <n v="0.45"/>
    <n v="3500"/>
    <n v="1575"/>
    <n v="630"/>
    <n v="0.4"/>
  </r>
  <r>
    <x v="0"/>
    <n v="1185732"/>
    <x v="260"/>
    <x v="0"/>
    <x v="42"/>
    <s v="Baltimore"/>
    <x v="3"/>
    <n v="0.45"/>
    <n v="3000"/>
    <n v="1350"/>
    <n v="540"/>
    <n v="0.4"/>
  </r>
  <r>
    <x v="0"/>
    <n v="1185732"/>
    <x v="260"/>
    <x v="0"/>
    <x v="42"/>
    <s v="Baltimore"/>
    <x v="4"/>
    <n v="0.54999999999999993"/>
    <n v="3250"/>
    <n v="1787.4999999999998"/>
    <n v="536.24999999999989"/>
    <n v="0.3"/>
  </r>
  <r>
    <x v="0"/>
    <n v="1185732"/>
    <x v="260"/>
    <x v="0"/>
    <x v="42"/>
    <s v="Baltimore"/>
    <x v="5"/>
    <n v="0.6"/>
    <n v="5000"/>
    <n v="3000"/>
    <n v="1200"/>
    <n v="0.4"/>
  </r>
  <r>
    <x v="0"/>
    <n v="1185732"/>
    <x v="261"/>
    <x v="0"/>
    <x v="42"/>
    <s v="Baltimore"/>
    <x v="0"/>
    <n v="0.54999999999999993"/>
    <n v="6500"/>
    <n v="3574.9999999999995"/>
    <n v="1251.2499999999998"/>
    <n v="0.35"/>
  </r>
  <r>
    <x v="0"/>
    <n v="1185732"/>
    <x v="261"/>
    <x v="0"/>
    <x v="42"/>
    <s v="Baltimore"/>
    <x v="1"/>
    <n v="0.5"/>
    <n v="4250"/>
    <n v="2125"/>
    <n v="743.75"/>
    <n v="0.35"/>
  </r>
  <r>
    <x v="0"/>
    <n v="1185732"/>
    <x v="261"/>
    <x v="0"/>
    <x v="42"/>
    <s v="Baltimore"/>
    <x v="2"/>
    <n v="0.45"/>
    <n v="3500"/>
    <n v="1575"/>
    <n v="630"/>
    <n v="0.4"/>
  </r>
  <r>
    <x v="0"/>
    <n v="1185732"/>
    <x v="261"/>
    <x v="0"/>
    <x v="42"/>
    <s v="Baltimore"/>
    <x v="3"/>
    <n v="0.45"/>
    <n v="2500"/>
    <n v="1125"/>
    <n v="450"/>
    <n v="0.4"/>
  </r>
  <r>
    <x v="0"/>
    <n v="1185732"/>
    <x v="261"/>
    <x v="0"/>
    <x v="42"/>
    <s v="Baltimore"/>
    <x v="4"/>
    <n v="0.54999999999999993"/>
    <n v="2250"/>
    <n v="1237.4999999999998"/>
    <n v="371.24999999999994"/>
    <n v="0.3"/>
  </r>
  <r>
    <x v="0"/>
    <n v="1185732"/>
    <x v="261"/>
    <x v="0"/>
    <x v="42"/>
    <s v="Baltimore"/>
    <x v="5"/>
    <n v="0.6"/>
    <n v="4000"/>
    <n v="2400"/>
    <n v="960"/>
    <n v="0.4"/>
  </r>
  <r>
    <x v="0"/>
    <n v="1185732"/>
    <x v="239"/>
    <x v="0"/>
    <x v="42"/>
    <s v="Baltimore"/>
    <x v="0"/>
    <n v="0.54999999999999993"/>
    <n v="5250"/>
    <n v="2887.4999999999995"/>
    <n v="1010.6249999999998"/>
    <n v="0.35"/>
  </r>
  <r>
    <x v="0"/>
    <n v="1185732"/>
    <x v="239"/>
    <x v="0"/>
    <x v="42"/>
    <s v="Baltimore"/>
    <x v="1"/>
    <n v="0.5"/>
    <n v="3250"/>
    <n v="1625"/>
    <n v="568.75"/>
    <n v="0.35"/>
  </r>
  <r>
    <x v="0"/>
    <n v="1185732"/>
    <x v="239"/>
    <x v="0"/>
    <x v="42"/>
    <s v="Baltimore"/>
    <x v="2"/>
    <n v="0.45"/>
    <n v="2250"/>
    <n v="1012.5"/>
    <n v="405"/>
    <n v="0.4"/>
  </r>
  <r>
    <x v="0"/>
    <n v="1185732"/>
    <x v="239"/>
    <x v="0"/>
    <x v="42"/>
    <s v="Baltimore"/>
    <x v="3"/>
    <n v="0.45"/>
    <n v="2000"/>
    <n v="900"/>
    <n v="360"/>
    <n v="0.4"/>
  </r>
  <r>
    <x v="0"/>
    <n v="1185732"/>
    <x v="239"/>
    <x v="0"/>
    <x v="42"/>
    <s v="Baltimore"/>
    <x v="4"/>
    <n v="0.54999999999999993"/>
    <n v="2000"/>
    <n v="1099.9999999999998"/>
    <n v="329.99999999999994"/>
    <n v="0.3"/>
  </r>
  <r>
    <x v="0"/>
    <n v="1185732"/>
    <x v="239"/>
    <x v="0"/>
    <x v="42"/>
    <s v="Baltimore"/>
    <x v="5"/>
    <n v="0.6"/>
    <n v="3000"/>
    <n v="1800"/>
    <n v="720"/>
    <n v="0.4"/>
  </r>
  <r>
    <x v="0"/>
    <n v="1185732"/>
    <x v="45"/>
    <x v="0"/>
    <x v="42"/>
    <s v="Baltimore"/>
    <x v="0"/>
    <n v="0.6"/>
    <n v="4750"/>
    <n v="2850"/>
    <n v="997.49999999999989"/>
    <n v="0.35"/>
  </r>
  <r>
    <x v="0"/>
    <n v="1185732"/>
    <x v="45"/>
    <x v="0"/>
    <x v="42"/>
    <s v="Baltimore"/>
    <x v="1"/>
    <n v="0.55000000000000004"/>
    <n v="3000"/>
    <n v="1650.0000000000002"/>
    <n v="577.5"/>
    <n v="0.35"/>
  </r>
  <r>
    <x v="0"/>
    <n v="1185732"/>
    <x v="45"/>
    <x v="0"/>
    <x v="42"/>
    <s v="Baltimore"/>
    <x v="2"/>
    <n v="0.55000000000000004"/>
    <n v="2000"/>
    <n v="1100"/>
    <n v="440"/>
    <n v="0.4"/>
  </r>
  <r>
    <x v="0"/>
    <n v="1185732"/>
    <x v="45"/>
    <x v="0"/>
    <x v="42"/>
    <s v="Baltimore"/>
    <x v="3"/>
    <n v="0.55000000000000004"/>
    <n v="1750"/>
    <n v="962.50000000000011"/>
    <n v="385.00000000000006"/>
    <n v="0.4"/>
  </r>
  <r>
    <x v="0"/>
    <n v="1185732"/>
    <x v="45"/>
    <x v="0"/>
    <x v="42"/>
    <s v="Baltimore"/>
    <x v="4"/>
    <n v="0.65"/>
    <n v="1750"/>
    <n v="1137.5"/>
    <n v="341.25"/>
    <n v="0.3"/>
  </r>
  <r>
    <x v="0"/>
    <n v="1185732"/>
    <x v="45"/>
    <x v="0"/>
    <x v="42"/>
    <s v="Baltimore"/>
    <x v="5"/>
    <n v="0.7"/>
    <n v="3000"/>
    <n v="2100"/>
    <n v="840"/>
    <n v="0.4"/>
  </r>
  <r>
    <x v="0"/>
    <n v="1185732"/>
    <x v="262"/>
    <x v="0"/>
    <x v="42"/>
    <s v="Baltimore"/>
    <x v="0"/>
    <n v="0.65"/>
    <n v="4500"/>
    <n v="2925"/>
    <n v="1023.7499999999999"/>
    <n v="0.35"/>
  </r>
  <r>
    <x v="0"/>
    <n v="1185732"/>
    <x v="262"/>
    <x v="0"/>
    <x v="42"/>
    <s v="Baltimore"/>
    <x v="1"/>
    <n v="0.55000000000000004"/>
    <n v="3250"/>
    <n v="1787.5000000000002"/>
    <n v="625.625"/>
    <n v="0.35"/>
  </r>
  <r>
    <x v="0"/>
    <n v="1185732"/>
    <x v="262"/>
    <x v="0"/>
    <x v="42"/>
    <s v="Baltimore"/>
    <x v="2"/>
    <n v="0.55000000000000004"/>
    <n v="3200"/>
    <n v="1760.0000000000002"/>
    <n v="704.00000000000011"/>
    <n v="0.4"/>
  </r>
  <r>
    <x v="0"/>
    <n v="1185732"/>
    <x v="262"/>
    <x v="0"/>
    <x v="42"/>
    <s v="Baltimore"/>
    <x v="3"/>
    <n v="0.55000000000000004"/>
    <n v="3000"/>
    <n v="1650.0000000000002"/>
    <n v="660.00000000000011"/>
    <n v="0.4"/>
  </r>
  <r>
    <x v="0"/>
    <n v="1185732"/>
    <x v="262"/>
    <x v="0"/>
    <x v="42"/>
    <s v="Baltimore"/>
    <x v="4"/>
    <n v="0.65"/>
    <n v="2750"/>
    <n v="1787.5"/>
    <n v="536.25"/>
    <n v="0.3"/>
  </r>
  <r>
    <x v="0"/>
    <n v="1185732"/>
    <x v="262"/>
    <x v="0"/>
    <x v="42"/>
    <s v="Baltimore"/>
    <x v="5"/>
    <n v="0.7"/>
    <n v="3750"/>
    <n v="2625"/>
    <n v="1050"/>
    <n v="0.4"/>
  </r>
  <r>
    <x v="0"/>
    <n v="1185732"/>
    <x v="263"/>
    <x v="0"/>
    <x v="42"/>
    <s v="Baltimore"/>
    <x v="0"/>
    <n v="0.65"/>
    <n v="6000"/>
    <n v="3900"/>
    <n v="1365"/>
    <n v="0.35"/>
  </r>
  <r>
    <x v="0"/>
    <n v="1185732"/>
    <x v="263"/>
    <x v="0"/>
    <x v="42"/>
    <s v="Baltimore"/>
    <x v="1"/>
    <n v="0.55000000000000004"/>
    <n v="4000"/>
    <n v="2200"/>
    <n v="770"/>
    <n v="0.35"/>
  </r>
  <r>
    <x v="0"/>
    <n v="1185732"/>
    <x v="263"/>
    <x v="0"/>
    <x v="42"/>
    <s v="Baltimore"/>
    <x v="2"/>
    <n v="0.55000000000000004"/>
    <n v="3750"/>
    <n v="2062.5"/>
    <n v="825"/>
    <n v="0.4"/>
  </r>
  <r>
    <x v="0"/>
    <n v="1185732"/>
    <x v="263"/>
    <x v="0"/>
    <x v="42"/>
    <s v="Baltimore"/>
    <x v="3"/>
    <n v="0.55000000000000004"/>
    <n v="3250"/>
    <n v="1787.5000000000002"/>
    <n v="715.00000000000011"/>
    <n v="0.4"/>
  </r>
  <r>
    <x v="0"/>
    <n v="1185732"/>
    <x v="263"/>
    <x v="0"/>
    <x v="42"/>
    <s v="Baltimore"/>
    <x v="4"/>
    <n v="0.65"/>
    <n v="3250"/>
    <n v="2112.5"/>
    <n v="633.75"/>
    <n v="0.3"/>
  </r>
  <r>
    <x v="0"/>
    <n v="1185732"/>
    <x v="263"/>
    <x v="0"/>
    <x v="42"/>
    <s v="Baltimore"/>
    <x v="5"/>
    <n v="0.7"/>
    <n v="4250"/>
    <n v="2975"/>
    <n v="1190"/>
    <n v="0.4"/>
  </r>
  <r>
    <x v="0"/>
    <n v="1185732"/>
    <x v="136"/>
    <x v="0"/>
    <x v="43"/>
    <s v="Wilmington"/>
    <x v="0"/>
    <n v="0.35000000000000003"/>
    <n v="4750"/>
    <n v="1662.5000000000002"/>
    <n v="581.875"/>
    <n v="0.35"/>
  </r>
  <r>
    <x v="0"/>
    <n v="1185732"/>
    <x v="136"/>
    <x v="0"/>
    <x v="43"/>
    <s v="Wilmington"/>
    <x v="1"/>
    <n v="0.35000000000000003"/>
    <n v="2750"/>
    <n v="962.50000000000011"/>
    <n v="336.875"/>
    <n v="0.35"/>
  </r>
  <r>
    <x v="0"/>
    <n v="1185732"/>
    <x v="136"/>
    <x v="0"/>
    <x v="43"/>
    <s v="Wilmington"/>
    <x v="2"/>
    <n v="0.25000000000000006"/>
    <n v="2750"/>
    <n v="687.50000000000011"/>
    <n v="275.00000000000006"/>
    <n v="0.4"/>
  </r>
  <r>
    <x v="0"/>
    <n v="1185732"/>
    <x v="136"/>
    <x v="0"/>
    <x v="43"/>
    <s v="Wilmington"/>
    <x v="3"/>
    <n v="0.3"/>
    <n v="1250"/>
    <n v="375"/>
    <n v="150"/>
    <n v="0.4"/>
  </r>
  <r>
    <x v="0"/>
    <n v="1185732"/>
    <x v="136"/>
    <x v="0"/>
    <x v="43"/>
    <s v="Wilmington"/>
    <x v="4"/>
    <n v="0.45"/>
    <n v="1750"/>
    <n v="787.5"/>
    <n v="236.25"/>
    <n v="0.3"/>
  </r>
  <r>
    <x v="0"/>
    <n v="1185732"/>
    <x v="136"/>
    <x v="0"/>
    <x v="43"/>
    <s v="Wilmington"/>
    <x v="5"/>
    <n v="0.35000000000000003"/>
    <n v="2750"/>
    <n v="962.50000000000011"/>
    <n v="385.00000000000006"/>
    <n v="0.4"/>
  </r>
  <r>
    <x v="0"/>
    <n v="1185732"/>
    <x v="264"/>
    <x v="0"/>
    <x v="43"/>
    <s v="Wilmington"/>
    <x v="0"/>
    <n v="0.35000000000000003"/>
    <n v="5250"/>
    <n v="1837.5000000000002"/>
    <n v="643.125"/>
    <n v="0.35"/>
  </r>
  <r>
    <x v="0"/>
    <n v="1185732"/>
    <x v="264"/>
    <x v="0"/>
    <x v="43"/>
    <s v="Wilmington"/>
    <x v="1"/>
    <n v="0.35000000000000003"/>
    <n v="1750"/>
    <n v="612.50000000000011"/>
    <n v="214.37500000000003"/>
    <n v="0.35"/>
  </r>
  <r>
    <x v="0"/>
    <n v="1185732"/>
    <x v="264"/>
    <x v="0"/>
    <x v="43"/>
    <s v="Wilmington"/>
    <x v="2"/>
    <n v="0.25000000000000006"/>
    <n v="2250"/>
    <n v="562.50000000000011"/>
    <n v="225.00000000000006"/>
    <n v="0.4"/>
  </r>
  <r>
    <x v="0"/>
    <n v="1185732"/>
    <x v="264"/>
    <x v="0"/>
    <x v="43"/>
    <s v="Wilmington"/>
    <x v="3"/>
    <n v="0.3"/>
    <n v="1000"/>
    <n v="300"/>
    <n v="120"/>
    <n v="0.4"/>
  </r>
  <r>
    <x v="0"/>
    <n v="1185732"/>
    <x v="264"/>
    <x v="0"/>
    <x v="43"/>
    <s v="Wilmington"/>
    <x v="4"/>
    <n v="0.45"/>
    <n v="1750"/>
    <n v="787.5"/>
    <n v="236.25"/>
    <n v="0.3"/>
  </r>
  <r>
    <x v="0"/>
    <n v="1185732"/>
    <x v="264"/>
    <x v="0"/>
    <x v="43"/>
    <s v="Wilmington"/>
    <x v="5"/>
    <n v="0.35000000000000003"/>
    <n v="2750"/>
    <n v="962.50000000000011"/>
    <n v="385.00000000000006"/>
    <n v="0.4"/>
  </r>
  <r>
    <x v="0"/>
    <n v="1185732"/>
    <x v="173"/>
    <x v="0"/>
    <x v="43"/>
    <s v="Wilmington"/>
    <x v="0"/>
    <n v="0.35000000000000003"/>
    <n v="4950"/>
    <n v="1732.5000000000002"/>
    <n v="606.375"/>
    <n v="0.35"/>
  </r>
  <r>
    <x v="0"/>
    <n v="1185732"/>
    <x v="173"/>
    <x v="0"/>
    <x v="43"/>
    <s v="Wilmington"/>
    <x v="1"/>
    <n v="0.35000000000000003"/>
    <n v="2000"/>
    <n v="700.00000000000011"/>
    <n v="245.00000000000003"/>
    <n v="0.35"/>
  </r>
  <r>
    <x v="0"/>
    <n v="1185732"/>
    <x v="173"/>
    <x v="0"/>
    <x v="43"/>
    <s v="Wilmington"/>
    <x v="2"/>
    <n v="0.25000000000000006"/>
    <n v="2250"/>
    <n v="562.50000000000011"/>
    <n v="225.00000000000006"/>
    <n v="0.4"/>
  </r>
  <r>
    <x v="0"/>
    <n v="1185732"/>
    <x v="173"/>
    <x v="0"/>
    <x v="43"/>
    <s v="Wilmington"/>
    <x v="3"/>
    <n v="0.3"/>
    <n v="750"/>
    <n v="225"/>
    <n v="90"/>
    <n v="0.4"/>
  </r>
  <r>
    <x v="0"/>
    <n v="1185732"/>
    <x v="173"/>
    <x v="0"/>
    <x v="43"/>
    <s v="Wilmington"/>
    <x v="4"/>
    <n v="0.45"/>
    <n v="1250"/>
    <n v="562.5"/>
    <n v="168.75"/>
    <n v="0.3"/>
  </r>
  <r>
    <x v="0"/>
    <n v="1185732"/>
    <x v="173"/>
    <x v="0"/>
    <x v="43"/>
    <s v="Wilmington"/>
    <x v="5"/>
    <n v="0.35000000000000003"/>
    <n v="2250"/>
    <n v="787.50000000000011"/>
    <n v="315.00000000000006"/>
    <n v="0.4"/>
  </r>
  <r>
    <x v="0"/>
    <n v="1185732"/>
    <x v="265"/>
    <x v="0"/>
    <x v="43"/>
    <s v="Wilmington"/>
    <x v="0"/>
    <n v="0.35000000000000003"/>
    <n v="4750"/>
    <n v="1662.5000000000002"/>
    <n v="581.875"/>
    <n v="0.35"/>
  </r>
  <r>
    <x v="0"/>
    <n v="1185732"/>
    <x v="265"/>
    <x v="0"/>
    <x v="43"/>
    <s v="Wilmington"/>
    <x v="1"/>
    <n v="0.35000000000000003"/>
    <n v="1750"/>
    <n v="612.50000000000011"/>
    <n v="214.37500000000003"/>
    <n v="0.35"/>
  </r>
  <r>
    <x v="0"/>
    <n v="1185732"/>
    <x v="265"/>
    <x v="0"/>
    <x v="43"/>
    <s v="Wilmington"/>
    <x v="2"/>
    <n v="0.25000000000000006"/>
    <n v="1750"/>
    <n v="437.50000000000011"/>
    <n v="175.00000000000006"/>
    <n v="0.4"/>
  </r>
  <r>
    <x v="0"/>
    <n v="1185732"/>
    <x v="265"/>
    <x v="0"/>
    <x v="43"/>
    <s v="Wilmington"/>
    <x v="3"/>
    <n v="0.3"/>
    <n v="1000"/>
    <n v="300"/>
    <n v="120"/>
    <n v="0.4"/>
  </r>
  <r>
    <x v="0"/>
    <n v="1185732"/>
    <x v="265"/>
    <x v="0"/>
    <x v="43"/>
    <s v="Wilmington"/>
    <x v="4"/>
    <n v="0.45"/>
    <n v="1000"/>
    <n v="450"/>
    <n v="135"/>
    <n v="0.3"/>
  </r>
  <r>
    <x v="0"/>
    <n v="1185732"/>
    <x v="265"/>
    <x v="0"/>
    <x v="43"/>
    <s v="Wilmington"/>
    <x v="5"/>
    <n v="0.35000000000000003"/>
    <n v="2500"/>
    <n v="875.00000000000011"/>
    <n v="350.00000000000006"/>
    <n v="0.4"/>
  </r>
  <r>
    <x v="0"/>
    <n v="1185732"/>
    <x v="61"/>
    <x v="0"/>
    <x v="43"/>
    <s v="Wilmington"/>
    <x v="0"/>
    <n v="0.49999999999999994"/>
    <n v="5200"/>
    <n v="2599.9999999999995"/>
    <n v="909.99999999999977"/>
    <n v="0.35"/>
  </r>
  <r>
    <x v="0"/>
    <n v="1185732"/>
    <x v="61"/>
    <x v="0"/>
    <x v="43"/>
    <s v="Wilmington"/>
    <x v="1"/>
    <n v="0.45"/>
    <n v="2250"/>
    <n v="1012.5"/>
    <n v="354.375"/>
    <n v="0.35"/>
  </r>
  <r>
    <x v="0"/>
    <n v="1185732"/>
    <x v="61"/>
    <x v="0"/>
    <x v="43"/>
    <s v="Wilmington"/>
    <x v="2"/>
    <n v="0.4"/>
    <n v="2500"/>
    <n v="1000"/>
    <n v="400"/>
    <n v="0.4"/>
  </r>
  <r>
    <x v="0"/>
    <n v="1185732"/>
    <x v="61"/>
    <x v="0"/>
    <x v="43"/>
    <s v="Wilmington"/>
    <x v="3"/>
    <n v="0.4"/>
    <n v="2000"/>
    <n v="800"/>
    <n v="320"/>
    <n v="0.4"/>
  </r>
  <r>
    <x v="0"/>
    <n v="1185732"/>
    <x v="61"/>
    <x v="0"/>
    <x v="43"/>
    <s v="Wilmington"/>
    <x v="4"/>
    <n v="0.49999999999999994"/>
    <n v="2250"/>
    <n v="1124.9999999999998"/>
    <n v="337.49999999999994"/>
    <n v="0.3"/>
  </r>
  <r>
    <x v="0"/>
    <n v="1185732"/>
    <x v="61"/>
    <x v="0"/>
    <x v="43"/>
    <s v="Wilmington"/>
    <x v="5"/>
    <n v="0.54999999999999993"/>
    <n v="3500"/>
    <n v="1924.9999999999998"/>
    <n v="770"/>
    <n v="0.4"/>
  </r>
  <r>
    <x v="0"/>
    <n v="1185732"/>
    <x v="266"/>
    <x v="0"/>
    <x v="43"/>
    <s v="Wilmington"/>
    <x v="0"/>
    <n v="0.49999999999999994"/>
    <n v="6000"/>
    <n v="2999.9999999999995"/>
    <n v="1049.9999999999998"/>
    <n v="0.35"/>
  </r>
  <r>
    <x v="0"/>
    <n v="1185732"/>
    <x v="266"/>
    <x v="0"/>
    <x v="43"/>
    <s v="Wilmington"/>
    <x v="1"/>
    <n v="0.45"/>
    <n v="3500"/>
    <n v="1575"/>
    <n v="551.25"/>
    <n v="0.35"/>
  </r>
  <r>
    <x v="0"/>
    <n v="1185732"/>
    <x v="266"/>
    <x v="0"/>
    <x v="43"/>
    <s v="Wilmington"/>
    <x v="2"/>
    <n v="0.4"/>
    <n v="2750"/>
    <n v="1100"/>
    <n v="440"/>
    <n v="0.4"/>
  </r>
  <r>
    <x v="0"/>
    <n v="1185732"/>
    <x v="266"/>
    <x v="0"/>
    <x v="43"/>
    <s v="Wilmington"/>
    <x v="3"/>
    <n v="0.4"/>
    <n v="2500"/>
    <n v="1000"/>
    <n v="400"/>
    <n v="0.4"/>
  </r>
  <r>
    <x v="0"/>
    <n v="1185732"/>
    <x v="266"/>
    <x v="0"/>
    <x v="43"/>
    <s v="Wilmington"/>
    <x v="4"/>
    <n v="0.49999999999999994"/>
    <n v="2500"/>
    <n v="1249.9999999999998"/>
    <n v="374.99999999999994"/>
    <n v="0.3"/>
  </r>
  <r>
    <x v="0"/>
    <n v="1185732"/>
    <x v="266"/>
    <x v="0"/>
    <x v="43"/>
    <s v="Wilmington"/>
    <x v="5"/>
    <n v="0.54999999999999993"/>
    <n v="4000"/>
    <n v="2199.9999999999995"/>
    <n v="879.99999999999989"/>
    <n v="0.4"/>
  </r>
  <r>
    <x v="0"/>
    <n v="1185732"/>
    <x v="176"/>
    <x v="0"/>
    <x v="43"/>
    <s v="Wilmington"/>
    <x v="0"/>
    <n v="0.49999999999999994"/>
    <n v="6250"/>
    <n v="3124.9999999999995"/>
    <n v="1093.7499999999998"/>
    <n v="0.35"/>
  </r>
  <r>
    <x v="0"/>
    <n v="1185732"/>
    <x v="176"/>
    <x v="0"/>
    <x v="43"/>
    <s v="Wilmington"/>
    <x v="1"/>
    <n v="0.45"/>
    <n v="3750"/>
    <n v="1687.5"/>
    <n v="590.625"/>
    <n v="0.35"/>
  </r>
  <r>
    <x v="0"/>
    <n v="1185732"/>
    <x v="176"/>
    <x v="0"/>
    <x v="43"/>
    <s v="Wilmington"/>
    <x v="2"/>
    <n v="0.4"/>
    <n v="3000"/>
    <n v="1200"/>
    <n v="480"/>
    <n v="0.4"/>
  </r>
  <r>
    <x v="0"/>
    <n v="1185732"/>
    <x v="176"/>
    <x v="0"/>
    <x v="43"/>
    <s v="Wilmington"/>
    <x v="3"/>
    <n v="0.4"/>
    <n v="2500"/>
    <n v="1000"/>
    <n v="400"/>
    <n v="0.4"/>
  </r>
  <r>
    <x v="0"/>
    <n v="1185732"/>
    <x v="176"/>
    <x v="0"/>
    <x v="43"/>
    <s v="Wilmington"/>
    <x v="4"/>
    <n v="0.49999999999999994"/>
    <n v="2750"/>
    <n v="1374.9999999999998"/>
    <n v="412.49999999999994"/>
    <n v="0.3"/>
  </r>
  <r>
    <x v="0"/>
    <n v="1185732"/>
    <x v="176"/>
    <x v="0"/>
    <x v="43"/>
    <s v="Wilmington"/>
    <x v="5"/>
    <n v="0.54999999999999993"/>
    <n v="4500"/>
    <n v="2474.9999999999995"/>
    <n v="989.99999999999989"/>
    <n v="0.4"/>
  </r>
  <r>
    <x v="0"/>
    <n v="1185732"/>
    <x v="117"/>
    <x v="0"/>
    <x v="43"/>
    <s v="Wilmington"/>
    <x v="0"/>
    <n v="0.49999999999999994"/>
    <n v="6000"/>
    <n v="2999.9999999999995"/>
    <n v="1049.9999999999998"/>
    <n v="0.35"/>
  </r>
  <r>
    <x v="0"/>
    <n v="1185732"/>
    <x v="117"/>
    <x v="0"/>
    <x v="43"/>
    <s v="Wilmington"/>
    <x v="1"/>
    <n v="0.45"/>
    <n v="3750"/>
    <n v="1687.5"/>
    <n v="590.625"/>
    <n v="0.35"/>
  </r>
  <r>
    <x v="0"/>
    <n v="1185732"/>
    <x v="117"/>
    <x v="0"/>
    <x v="43"/>
    <s v="Wilmington"/>
    <x v="2"/>
    <n v="0.4"/>
    <n v="3000"/>
    <n v="1200"/>
    <n v="480"/>
    <n v="0.4"/>
  </r>
  <r>
    <x v="0"/>
    <n v="1185732"/>
    <x v="117"/>
    <x v="0"/>
    <x v="43"/>
    <s v="Wilmington"/>
    <x v="3"/>
    <n v="0.4"/>
    <n v="2000"/>
    <n v="800"/>
    <n v="320"/>
    <n v="0.4"/>
  </r>
  <r>
    <x v="0"/>
    <n v="1185732"/>
    <x v="117"/>
    <x v="0"/>
    <x v="43"/>
    <s v="Wilmington"/>
    <x v="4"/>
    <n v="0.49999999999999994"/>
    <n v="1750"/>
    <n v="874.99999999999989"/>
    <n v="262.49999999999994"/>
    <n v="0.3"/>
  </r>
  <r>
    <x v="0"/>
    <n v="1185732"/>
    <x v="117"/>
    <x v="0"/>
    <x v="43"/>
    <s v="Wilmington"/>
    <x v="5"/>
    <n v="0.54999999999999993"/>
    <n v="3500"/>
    <n v="1924.9999999999998"/>
    <n v="770"/>
    <n v="0.4"/>
  </r>
  <r>
    <x v="0"/>
    <n v="1185732"/>
    <x v="63"/>
    <x v="0"/>
    <x v="43"/>
    <s v="Wilmington"/>
    <x v="0"/>
    <n v="0.49999999999999994"/>
    <n v="4750"/>
    <n v="2374.9999999999995"/>
    <n v="831.24999999999977"/>
    <n v="0.35"/>
  </r>
  <r>
    <x v="0"/>
    <n v="1185732"/>
    <x v="63"/>
    <x v="0"/>
    <x v="43"/>
    <s v="Wilmington"/>
    <x v="1"/>
    <n v="0.45"/>
    <n v="2750"/>
    <n v="1237.5"/>
    <n v="433.125"/>
    <n v="0.35"/>
  </r>
  <r>
    <x v="0"/>
    <n v="1185732"/>
    <x v="63"/>
    <x v="0"/>
    <x v="43"/>
    <s v="Wilmington"/>
    <x v="2"/>
    <n v="0.4"/>
    <n v="1750"/>
    <n v="700"/>
    <n v="280"/>
    <n v="0.4"/>
  </r>
  <r>
    <x v="0"/>
    <n v="1185732"/>
    <x v="63"/>
    <x v="0"/>
    <x v="43"/>
    <s v="Wilmington"/>
    <x v="3"/>
    <n v="0.4"/>
    <n v="1500"/>
    <n v="600"/>
    <n v="240"/>
    <n v="0.4"/>
  </r>
  <r>
    <x v="0"/>
    <n v="1185732"/>
    <x v="63"/>
    <x v="0"/>
    <x v="43"/>
    <s v="Wilmington"/>
    <x v="4"/>
    <n v="0.49999999999999994"/>
    <n v="1500"/>
    <n v="749.99999999999989"/>
    <n v="224.99999999999997"/>
    <n v="0.3"/>
  </r>
  <r>
    <x v="0"/>
    <n v="1185732"/>
    <x v="63"/>
    <x v="0"/>
    <x v="43"/>
    <s v="Wilmington"/>
    <x v="5"/>
    <n v="0.54999999999999993"/>
    <n v="2500"/>
    <n v="1374.9999999999998"/>
    <n v="549.99999999999989"/>
    <n v="0.4"/>
  </r>
  <r>
    <x v="0"/>
    <n v="1185732"/>
    <x v="267"/>
    <x v="0"/>
    <x v="43"/>
    <s v="Wilmington"/>
    <x v="0"/>
    <n v="0.54999999999999993"/>
    <n v="4250"/>
    <n v="2337.4999999999995"/>
    <n v="818.12499999999977"/>
    <n v="0.35"/>
  </r>
  <r>
    <x v="0"/>
    <n v="1185732"/>
    <x v="267"/>
    <x v="0"/>
    <x v="43"/>
    <s v="Wilmington"/>
    <x v="1"/>
    <n v="0.5"/>
    <n v="2500"/>
    <n v="1250"/>
    <n v="437.5"/>
    <n v="0.35"/>
  </r>
  <r>
    <x v="0"/>
    <n v="1185732"/>
    <x v="267"/>
    <x v="0"/>
    <x v="43"/>
    <s v="Wilmington"/>
    <x v="2"/>
    <n v="0.5"/>
    <n v="1500"/>
    <n v="750"/>
    <n v="300"/>
    <n v="0.4"/>
  </r>
  <r>
    <x v="0"/>
    <n v="1185732"/>
    <x v="267"/>
    <x v="0"/>
    <x v="43"/>
    <s v="Wilmington"/>
    <x v="3"/>
    <n v="0.5"/>
    <n v="1250"/>
    <n v="625"/>
    <n v="250"/>
    <n v="0.4"/>
  </r>
  <r>
    <x v="0"/>
    <n v="1185732"/>
    <x v="267"/>
    <x v="0"/>
    <x v="43"/>
    <s v="Wilmington"/>
    <x v="4"/>
    <n v="0.6"/>
    <n v="1250"/>
    <n v="750"/>
    <n v="225"/>
    <n v="0.3"/>
  </r>
  <r>
    <x v="0"/>
    <n v="1185732"/>
    <x v="267"/>
    <x v="0"/>
    <x v="43"/>
    <s v="Wilmington"/>
    <x v="5"/>
    <n v="0.64999999999999991"/>
    <n v="2500"/>
    <n v="1624.9999999999998"/>
    <n v="650"/>
    <n v="0.4"/>
  </r>
  <r>
    <x v="0"/>
    <n v="1185732"/>
    <x v="268"/>
    <x v="0"/>
    <x v="43"/>
    <s v="Wilmington"/>
    <x v="0"/>
    <n v="0.6"/>
    <n v="4000"/>
    <n v="2400"/>
    <n v="840"/>
    <n v="0.35"/>
  </r>
  <r>
    <x v="0"/>
    <n v="1185732"/>
    <x v="268"/>
    <x v="0"/>
    <x v="43"/>
    <s v="Wilmington"/>
    <x v="1"/>
    <n v="0.5"/>
    <n v="2750"/>
    <n v="1375"/>
    <n v="481.24999999999994"/>
    <n v="0.35"/>
  </r>
  <r>
    <x v="0"/>
    <n v="1185732"/>
    <x v="268"/>
    <x v="0"/>
    <x v="43"/>
    <s v="Wilmington"/>
    <x v="2"/>
    <n v="0.5"/>
    <n v="2700"/>
    <n v="1350"/>
    <n v="540"/>
    <n v="0.4"/>
  </r>
  <r>
    <x v="0"/>
    <n v="1185732"/>
    <x v="268"/>
    <x v="0"/>
    <x v="43"/>
    <s v="Wilmington"/>
    <x v="3"/>
    <n v="0.5"/>
    <n v="2500"/>
    <n v="1250"/>
    <n v="500"/>
    <n v="0.4"/>
  </r>
  <r>
    <x v="0"/>
    <n v="1185732"/>
    <x v="268"/>
    <x v="0"/>
    <x v="43"/>
    <s v="Wilmington"/>
    <x v="4"/>
    <n v="0.6"/>
    <n v="2250"/>
    <n v="1350"/>
    <n v="405"/>
    <n v="0.3"/>
  </r>
  <r>
    <x v="0"/>
    <n v="1185732"/>
    <x v="268"/>
    <x v="0"/>
    <x v="43"/>
    <s v="Wilmington"/>
    <x v="5"/>
    <n v="0.64999999999999991"/>
    <n v="3250"/>
    <n v="2112.4999999999995"/>
    <n v="844.99999999999989"/>
    <n v="0.4"/>
  </r>
  <r>
    <x v="0"/>
    <n v="1185732"/>
    <x v="269"/>
    <x v="0"/>
    <x v="43"/>
    <s v="Wilmington"/>
    <x v="0"/>
    <n v="0.6"/>
    <n v="5500"/>
    <n v="3300"/>
    <n v="1155"/>
    <n v="0.35"/>
  </r>
  <r>
    <x v="0"/>
    <n v="1185732"/>
    <x v="269"/>
    <x v="0"/>
    <x v="43"/>
    <s v="Wilmington"/>
    <x v="1"/>
    <n v="0.5"/>
    <n v="3500"/>
    <n v="1750"/>
    <n v="612.5"/>
    <n v="0.35"/>
  </r>
  <r>
    <x v="0"/>
    <n v="1185732"/>
    <x v="269"/>
    <x v="0"/>
    <x v="43"/>
    <s v="Wilmington"/>
    <x v="2"/>
    <n v="0.5"/>
    <n v="3250"/>
    <n v="1625"/>
    <n v="650"/>
    <n v="0.4"/>
  </r>
  <r>
    <x v="0"/>
    <n v="1185732"/>
    <x v="269"/>
    <x v="0"/>
    <x v="43"/>
    <s v="Wilmington"/>
    <x v="3"/>
    <n v="0.5"/>
    <n v="2750"/>
    <n v="1375"/>
    <n v="550"/>
    <n v="0.4"/>
  </r>
  <r>
    <x v="0"/>
    <n v="1185732"/>
    <x v="269"/>
    <x v="0"/>
    <x v="43"/>
    <s v="Wilmington"/>
    <x v="4"/>
    <n v="0.6"/>
    <n v="2750"/>
    <n v="1650"/>
    <n v="495"/>
    <n v="0.3"/>
  </r>
  <r>
    <x v="0"/>
    <n v="1185732"/>
    <x v="269"/>
    <x v="0"/>
    <x v="43"/>
    <s v="Wilmington"/>
    <x v="5"/>
    <n v="0.64999999999999991"/>
    <n v="3750"/>
    <n v="2437.4999999999995"/>
    <n v="974.99999999999989"/>
    <n v="0.4"/>
  </r>
  <r>
    <x v="0"/>
    <n v="1185732"/>
    <x v="48"/>
    <x v="0"/>
    <x v="44"/>
    <s v="Newark"/>
    <x v="0"/>
    <n v="0.4"/>
    <n v="5000"/>
    <n v="2000"/>
    <n v="800"/>
    <n v="0.4"/>
  </r>
  <r>
    <x v="0"/>
    <n v="1185732"/>
    <x v="48"/>
    <x v="0"/>
    <x v="44"/>
    <s v="Newark"/>
    <x v="1"/>
    <n v="0.4"/>
    <n v="3000"/>
    <n v="1200"/>
    <n v="480"/>
    <n v="0.4"/>
  </r>
  <r>
    <x v="0"/>
    <n v="1185732"/>
    <x v="48"/>
    <x v="0"/>
    <x v="44"/>
    <s v="Newark"/>
    <x v="2"/>
    <n v="0.30000000000000004"/>
    <n v="3000"/>
    <n v="900.00000000000011"/>
    <n v="270"/>
    <n v="0.3"/>
  </r>
  <r>
    <x v="0"/>
    <n v="1185732"/>
    <x v="48"/>
    <x v="0"/>
    <x v="44"/>
    <s v="Newark"/>
    <x v="3"/>
    <n v="0.35"/>
    <n v="1500"/>
    <n v="525"/>
    <n v="157.5"/>
    <n v="0.3"/>
  </r>
  <r>
    <x v="0"/>
    <n v="1185732"/>
    <x v="48"/>
    <x v="0"/>
    <x v="44"/>
    <s v="Newark"/>
    <x v="4"/>
    <n v="0.5"/>
    <n v="2000"/>
    <n v="1000"/>
    <n v="300"/>
    <n v="0.3"/>
  </r>
  <r>
    <x v="0"/>
    <n v="1185732"/>
    <x v="48"/>
    <x v="0"/>
    <x v="44"/>
    <s v="Newark"/>
    <x v="5"/>
    <n v="0.4"/>
    <n v="3000"/>
    <n v="1200"/>
    <n v="420"/>
    <n v="0.35"/>
  </r>
  <r>
    <x v="0"/>
    <n v="1185732"/>
    <x v="49"/>
    <x v="0"/>
    <x v="44"/>
    <s v="Newark"/>
    <x v="0"/>
    <n v="0.4"/>
    <n v="5500"/>
    <n v="2200"/>
    <n v="880"/>
    <n v="0.4"/>
  </r>
  <r>
    <x v="0"/>
    <n v="1185732"/>
    <x v="49"/>
    <x v="0"/>
    <x v="44"/>
    <s v="Newark"/>
    <x v="1"/>
    <n v="0.4"/>
    <n v="2000"/>
    <n v="800"/>
    <n v="320"/>
    <n v="0.4"/>
  </r>
  <r>
    <x v="0"/>
    <n v="1185732"/>
    <x v="49"/>
    <x v="0"/>
    <x v="44"/>
    <s v="Newark"/>
    <x v="2"/>
    <n v="0.30000000000000004"/>
    <n v="2500"/>
    <n v="750.00000000000011"/>
    <n v="225.00000000000003"/>
    <n v="0.3"/>
  </r>
  <r>
    <x v="0"/>
    <n v="1185732"/>
    <x v="49"/>
    <x v="0"/>
    <x v="44"/>
    <s v="Newark"/>
    <x v="3"/>
    <n v="0.35"/>
    <n v="1250"/>
    <n v="437.5"/>
    <n v="131.25"/>
    <n v="0.3"/>
  </r>
  <r>
    <x v="0"/>
    <n v="1185732"/>
    <x v="49"/>
    <x v="0"/>
    <x v="44"/>
    <s v="Newark"/>
    <x v="4"/>
    <n v="0.5"/>
    <n v="2000"/>
    <n v="1000"/>
    <n v="300"/>
    <n v="0.3"/>
  </r>
  <r>
    <x v="0"/>
    <n v="1185732"/>
    <x v="49"/>
    <x v="0"/>
    <x v="44"/>
    <s v="Newark"/>
    <x v="5"/>
    <n v="0.4"/>
    <n v="3000"/>
    <n v="1200"/>
    <n v="420"/>
    <n v="0.35"/>
  </r>
  <r>
    <x v="0"/>
    <n v="1185732"/>
    <x v="14"/>
    <x v="0"/>
    <x v="44"/>
    <s v="Newark"/>
    <x v="0"/>
    <n v="0.4"/>
    <n v="5200"/>
    <n v="2080"/>
    <n v="832"/>
    <n v="0.4"/>
  </r>
  <r>
    <x v="0"/>
    <n v="1185732"/>
    <x v="14"/>
    <x v="0"/>
    <x v="44"/>
    <s v="Newark"/>
    <x v="1"/>
    <n v="0.4"/>
    <n v="2250"/>
    <n v="900"/>
    <n v="360"/>
    <n v="0.4"/>
  </r>
  <r>
    <x v="0"/>
    <n v="1185732"/>
    <x v="14"/>
    <x v="0"/>
    <x v="44"/>
    <s v="Newark"/>
    <x v="2"/>
    <n v="0.30000000000000004"/>
    <n v="2500"/>
    <n v="750.00000000000011"/>
    <n v="225.00000000000003"/>
    <n v="0.3"/>
  </r>
  <r>
    <x v="0"/>
    <n v="1185732"/>
    <x v="14"/>
    <x v="0"/>
    <x v="44"/>
    <s v="Newark"/>
    <x v="3"/>
    <n v="0.35"/>
    <n v="1000"/>
    <n v="350"/>
    <n v="105"/>
    <n v="0.3"/>
  </r>
  <r>
    <x v="0"/>
    <n v="1185732"/>
    <x v="14"/>
    <x v="0"/>
    <x v="44"/>
    <s v="Newark"/>
    <x v="4"/>
    <n v="0.5"/>
    <n v="1500"/>
    <n v="750"/>
    <n v="225"/>
    <n v="0.3"/>
  </r>
  <r>
    <x v="0"/>
    <n v="1185732"/>
    <x v="14"/>
    <x v="0"/>
    <x v="44"/>
    <s v="Newark"/>
    <x v="5"/>
    <n v="0.4"/>
    <n v="2500"/>
    <n v="1000"/>
    <n v="350"/>
    <n v="0.35"/>
  </r>
  <r>
    <x v="0"/>
    <n v="1185732"/>
    <x v="50"/>
    <x v="0"/>
    <x v="44"/>
    <s v="Newark"/>
    <x v="0"/>
    <n v="0.4"/>
    <n v="5000"/>
    <n v="2000"/>
    <n v="800"/>
    <n v="0.4"/>
  </r>
  <r>
    <x v="0"/>
    <n v="1185732"/>
    <x v="50"/>
    <x v="0"/>
    <x v="44"/>
    <s v="Newark"/>
    <x v="1"/>
    <n v="0.4"/>
    <n v="2000"/>
    <n v="800"/>
    <n v="320"/>
    <n v="0.4"/>
  </r>
  <r>
    <x v="0"/>
    <n v="1185732"/>
    <x v="50"/>
    <x v="0"/>
    <x v="44"/>
    <s v="Newark"/>
    <x v="2"/>
    <n v="0.30000000000000004"/>
    <n v="2000"/>
    <n v="600.00000000000011"/>
    <n v="180.00000000000003"/>
    <n v="0.3"/>
  </r>
  <r>
    <x v="0"/>
    <n v="1185732"/>
    <x v="50"/>
    <x v="0"/>
    <x v="44"/>
    <s v="Newark"/>
    <x v="3"/>
    <n v="0.35"/>
    <n v="1250"/>
    <n v="437.5"/>
    <n v="131.25"/>
    <n v="0.3"/>
  </r>
  <r>
    <x v="0"/>
    <n v="1185732"/>
    <x v="50"/>
    <x v="0"/>
    <x v="44"/>
    <s v="Newark"/>
    <x v="4"/>
    <n v="0.5"/>
    <n v="1250"/>
    <n v="625"/>
    <n v="187.5"/>
    <n v="0.3"/>
  </r>
  <r>
    <x v="0"/>
    <n v="1185732"/>
    <x v="50"/>
    <x v="0"/>
    <x v="44"/>
    <s v="Newark"/>
    <x v="5"/>
    <n v="0.4"/>
    <n v="2750"/>
    <n v="1100"/>
    <n v="385"/>
    <n v="0.35"/>
  </r>
  <r>
    <x v="0"/>
    <n v="1185732"/>
    <x v="51"/>
    <x v="0"/>
    <x v="44"/>
    <s v="Newark"/>
    <x v="0"/>
    <n v="0.54999999999999993"/>
    <n v="5450"/>
    <n v="2997.4999999999995"/>
    <n v="1198.9999999999998"/>
    <n v="0.4"/>
  </r>
  <r>
    <x v="0"/>
    <n v="1185732"/>
    <x v="51"/>
    <x v="0"/>
    <x v="44"/>
    <s v="Newark"/>
    <x v="1"/>
    <n v="0.5"/>
    <n v="2500"/>
    <n v="1250"/>
    <n v="500"/>
    <n v="0.4"/>
  </r>
  <r>
    <x v="0"/>
    <n v="1185732"/>
    <x v="51"/>
    <x v="0"/>
    <x v="44"/>
    <s v="Newark"/>
    <x v="2"/>
    <n v="0.45"/>
    <n v="2750"/>
    <n v="1237.5"/>
    <n v="371.25"/>
    <n v="0.3"/>
  </r>
  <r>
    <x v="0"/>
    <n v="1185732"/>
    <x v="51"/>
    <x v="0"/>
    <x v="44"/>
    <s v="Newark"/>
    <x v="3"/>
    <n v="0.45"/>
    <n v="2250"/>
    <n v="1012.5"/>
    <n v="303.75"/>
    <n v="0.3"/>
  </r>
  <r>
    <x v="0"/>
    <n v="1185732"/>
    <x v="51"/>
    <x v="0"/>
    <x v="44"/>
    <s v="Newark"/>
    <x v="4"/>
    <n v="0.54999999999999993"/>
    <n v="2500"/>
    <n v="1374.9999999999998"/>
    <n v="412.49999999999994"/>
    <n v="0.3"/>
  </r>
  <r>
    <x v="0"/>
    <n v="1185732"/>
    <x v="51"/>
    <x v="0"/>
    <x v="44"/>
    <s v="Newark"/>
    <x v="5"/>
    <n v="0.6"/>
    <n v="3750"/>
    <n v="2250"/>
    <n v="787.5"/>
    <n v="0.35"/>
  </r>
  <r>
    <x v="0"/>
    <n v="1185732"/>
    <x v="52"/>
    <x v="0"/>
    <x v="44"/>
    <s v="Newark"/>
    <x v="0"/>
    <n v="0.54999999999999993"/>
    <n v="6250"/>
    <n v="3437.4999999999995"/>
    <n v="1375"/>
    <n v="0.4"/>
  </r>
  <r>
    <x v="0"/>
    <n v="1185732"/>
    <x v="52"/>
    <x v="0"/>
    <x v="44"/>
    <s v="Newark"/>
    <x v="1"/>
    <n v="0.5"/>
    <n v="3750"/>
    <n v="1875"/>
    <n v="750"/>
    <n v="0.4"/>
  </r>
  <r>
    <x v="0"/>
    <n v="1185732"/>
    <x v="52"/>
    <x v="0"/>
    <x v="44"/>
    <s v="Newark"/>
    <x v="2"/>
    <n v="0.45"/>
    <n v="3000"/>
    <n v="1350"/>
    <n v="405"/>
    <n v="0.3"/>
  </r>
  <r>
    <x v="0"/>
    <n v="1185732"/>
    <x v="52"/>
    <x v="0"/>
    <x v="44"/>
    <s v="Newark"/>
    <x v="3"/>
    <n v="0.45"/>
    <n v="2750"/>
    <n v="1237.5"/>
    <n v="371.25"/>
    <n v="0.3"/>
  </r>
  <r>
    <x v="0"/>
    <n v="1185732"/>
    <x v="52"/>
    <x v="0"/>
    <x v="44"/>
    <s v="Newark"/>
    <x v="4"/>
    <n v="0.54999999999999993"/>
    <n v="2750"/>
    <n v="1512.4999999999998"/>
    <n v="453.74999999999994"/>
    <n v="0.3"/>
  </r>
  <r>
    <x v="0"/>
    <n v="1185732"/>
    <x v="52"/>
    <x v="0"/>
    <x v="44"/>
    <s v="Newark"/>
    <x v="5"/>
    <n v="0.6"/>
    <n v="4250"/>
    <n v="2550"/>
    <n v="892.5"/>
    <n v="0.35"/>
  </r>
  <r>
    <x v="0"/>
    <n v="1185732"/>
    <x v="18"/>
    <x v="0"/>
    <x v="44"/>
    <s v="Newark"/>
    <x v="0"/>
    <n v="0.54999999999999993"/>
    <n v="6500"/>
    <n v="3574.9999999999995"/>
    <n v="1430"/>
    <n v="0.4"/>
  </r>
  <r>
    <x v="0"/>
    <n v="1185732"/>
    <x v="18"/>
    <x v="0"/>
    <x v="44"/>
    <s v="Newark"/>
    <x v="1"/>
    <n v="0.5"/>
    <n v="4000"/>
    <n v="2000"/>
    <n v="800"/>
    <n v="0.4"/>
  </r>
  <r>
    <x v="0"/>
    <n v="1185732"/>
    <x v="18"/>
    <x v="0"/>
    <x v="44"/>
    <s v="Newark"/>
    <x v="2"/>
    <n v="0.45"/>
    <n v="3250"/>
    <n v="1462.5"/>
    <n v="438.75"/>
    <n v="0.3"/>
  </r>
  <r>
    <x v="0"/>
    <n v="1185732"/>
    <x v="18"/>
    <x v="0"/>
    <x v="44"/>
    <s v="Newark"/>
    <x v="3"/>
    <n v="0.45"/>
    <n v="2750"/>
    <n v="1237.5"/>
    <n v="371.25"/>
    <n v="0.3"/>
  </r>
  <r>
    <x v="0"/>
    <n v="1185732"/>
    <x v="18"/>
    <x v="0"/>
    <x v="44"/>
    <s v="Newark"/>
    <x v="4"/>
    <n v="0.54999999999999993"/>
    <n v="3000"/>
    <n v="1649.9999999999998"/>
    <n v="494.99999999999989"/>
    <n v="0.3"/>
  </r>
  <r>
    <x v="0"/>
    <n v="1185732"/>
    <x v="18"/>
    <x v="0"/>
    <x v="44"/>
    <s v="Newark"/>
    <x v="5"/>
    <n v="0.6"/>
    <n v="4750"/>
    <n v="2850"/>
    <n v="997.49999999999989"/>
    <n v="0.35"/>
  </r>
  <r>
    <x v="0"/>
    <n v="1185732"/>
    <x v="53"/>
    <x v="0"/>
    <x v="44"/>
    <s v="Newark"/>
    <x v="0"/>
    <n v="0.54999999999999993"/>
    <n v="6250"/>
    <n v="3437.4999999999995"/>
    <n v="1375"/>
    <n v="0.4"/>
  </r>
  <r>
    <x v="0"/>
    <n v="1185732"/>
    <x v="53"/>
    <x v="0"/>
    <x v="44"/>
    <s v="Newark"/>
    <x v="1"/>
    <n v="0.5"/>
    <n v="4000"/>
    <n v="2000"/>
    <n v="800"/>
    <n v="0.4"/>
  </r>
  <r>
    <x v="0"/>
    <n v="1185732"/>
    <x v="53"/>
    <x v="0"/>
    <x v="44"/>
    <s v="Newark"/>
    <x v="2"/>
    <n v="0.45"/>
    <n v="3250"/>
    <n v="1462.5"/>
    <n v="438.75"/>
    <n v="0.3"/>
  </r>
  <r>
    <x v="0"/>
    <n v="1185732"/>
    <x v="53"/>
    <x v="0"/>
    <x v="44"/>
    <s v="Newark"/>
    <x v="3"/>
    <n v="0.45"/>
    <n v="2250"/>
    <n v="1012.5"/>
    <n v="303.75"/>
    <n v="0.3"/>
  </r>
  <r>
    <x v="0"/>
    <n v="1185732"/>
    <x v="53"/>
    <x v="0"/>
    <x v="44"/>
    <s v="Newark"/>
    <x v="4"/>
    <n v="0.54999999999999993"/>
    <n v="2000"/>
    <n v="1099.9999999999998"/>
    <n v="329.99999999999994"/>
    <n v="0.3"/>
  </r>
  <r>
    <x v="0"/>
    <n v="1185732"/>
    <x v="53"/>
    <x v="0"/>
    <x v="44"/>
    <s v="Newark"/>
    <x v="5"/>
    <n v="0.6"/>
    <n v="3750"/>
    <n v="2250"/>
    <n v="787.5"/>
    <n v="0.35"/>
  </r>
  <r>
    <x v="0"/>
    <n v="1185732"/>
    <x v="54"/>
    <x v="0"/>
    <x v="44"/>
    <s v="Newark"/>
    <x v="0"/>
    <n v="0.54999999999999993"/>
    <n v="5000"/>
    <n v="2749.9999999999995"/>
    <n v="1099.9999999999998"/>
    <n v="0.4"/>
  </r>
  <r>
    <x v="0"/>
    <n v="1185732"/>
    <x v="54"/>
    <x v="0"/>
    <x v="44"/>
    <s v="Newark"/>
    <x v="1"/>
    <n v="0.5"/>
    <n v="3000"/>
    <n v="1500"/>
    <n v="600"/>
    <n v="0.4"/>
  </r>
  <r>
    <x v="0"/>
    <n v="1185732"/>
    <x v="54"/>
    <x v="0"/>
    <x v="44"/>
    <s v="Newark"/>
    <x v="2"/>
    <n v="0.45"/>
    <n v="2000"/>
    <n v="900"/>
    <n v="270"/>
    <n v="0.3"/>
  </r>
  <r>
    <x v="0"/>
    <n v="1185732"/>
    <x v="54"/>
    <x v="0"/>
    <x v="44"/>
    <s v="Newark"/>
    <x v="3"/>
    <n v="0.45"/>
    <n v="1750"/>
    <n v="787.5"/>
    <n v="236.25"/>
    <n v="0.3"/>
  </r>
  <r>
    <x v="0"/>
    <n v="1185732"/>
    <x v="54"/>
    <x v="0"/>
    <x v="44"/>
    <s v="Newark"/>
    <x v="4"/>
    <n v="0.54999999999999993"/>
    <n v="1750"/>
    <n v="962.49999999999989"/>
    <n v="288.74999999999994"/>
    <n v="0.3"/>
  </r>
  <r>
    <x v="0"/>
    <n v="1185732"/>
    <x v="54"/>
    <x v="0"/>
    <x v="44"/>
    <s v="Newark"/>
    <x v="5"/>
    <n v="0.6"/>
    <n v="2750"/>
    <n v="1650"/>
    <n v="577.5"/>
    <n v="0.35"/>
  </r>
  <r>
    <x v="0"/>
    <n v="1185732"/>
    <x v="55"/>
    <x v="0"/>
    <x v="44"/>
    <s v="Newark"/>
    <x v="0"/>
    <n v="0.6"/>
    <n v="4500"/>
    <n v="2700"/>
    <n v="1080"/>
    <n v="0.4"/>
  </r>
  <r>
    <x v="0"/>
    <n v="1185732"/>
    <x v="55"/>
    <x v="0"/>
    <x v="44"/>
    <s v="Newark"/>
    <x v="1"/>
    <n v="0.55000000000000004"/>
    <n v="2750"/>
    <n v="1512.5000000000002"/>
    <n v="605.00000000000011"/>
    <n v="0.4"/>
  </r>
  <r>
    <x v="0"/>
    <n v="1185732"/>
    <x v="55"/>
    <x v="0"/>
    <x v="44"/>
    <s v="Newark"/>
    <x v="2"/>
    <n v="0.55000000000000004"/>
    <n v="1750"/>
    <n v="962.50000000000011"/>
    <n v="288.75"/>
    <n v="0.3"/>
  </r>
  <r>
    <x v="0"/>
    <n v="1185732"/>
    <x v="55"/>
    <x v="0"/>
    <x v="44"/>
    <s v="Newark"/>
    <x v="3"/>
    <n v="0.55000000000000004"/>
    <n v="1500"/>
    <n v="825.00000000000011"/>
    <n v="247.50000000000003"/>
    <n v="0.3"/>
  </r>
  <r>
    <x v="0"/>
    <n v="1185732"/>
    <x v="55"/>
    <x v="0"/>
    <x v="44"/>
    <s v="Newark"/>
    <x v="4"/>
    <n v="0.65"/>
    <n v="1500"/>
    <n v="975"/>
    <n v="292.5"/>
    <n v="0.3"/>
  </r>
  <r>
    <x v="0"/>
    <n v="1185732"/>
    <x v="55"/>
    <x v="0"/>
    <x v="44"/>
    <s v="Newark"/>
    <x v="5"/>
    <n v="0.7"/>
    <n v="2750"/>
    <n v="1924.9999999999998"/>
    <n v="673.74999999999989"/>
    <n v="0.35"/>
  </r>
  <r>
    <x v="0"/>
    <n v="1185732"/>
    <x v="56"/>
    <x v="0"/>
    <x v="44"/>
    <s v="Newark"/>
    <x v="0"/>
    <n v="0.65"/>
    <n v="4250"/>
    <n v="2762.5"/>
    <n v="1105"/>
    <n v="0.4"/>
  </r>
  <r>
    <x v="0"/>
    <n v="1185732"/>
    <x v="56"/>
    <x v="0"/>
    <x v="44"/>
    <s v="Newark"/>
    <x v="1"/>
    <n v="0.55000000000000004"/>
    <n v="3000"/>
    <n v="1650.0000000000002"/>
    <n v="660.00000000000011"/>
    <n v="0.4"/>
  </r>
  <r>
    <x v="0"/>
    <n v="1185732"/>
    <x v="56"/>
    <x v="0"/>
    <x v="44"/>
    <s v="Newark"/>
    <x v="2"/>
    <n v="0.55000000000000004"/>
    <n v="2950"/>
    <n v="1622.5000000000002"/>
    <n v="486.75000000000006"/>
    <n v="0.3"/>
  </r>
  <r>
    <x v="0"/>
    <n v="1185732"/>
    <x v="56"/>
    <x v="0"/>
    <x v="44"/>
    <s v="Newark"/>
    <x v="3"/>
    <n v="0.55000000000000004"/>
    <n v="2750"/>
    <n v="1512.5000000000002"/>
    <n v="453.75000000000006"/>
    <n v="0.3"/>
  </r>
  <r>
    <x v="0"/>
    <n v="1185732"/>
    <x v="56"/>
    <x v="0"/>
    <x v="44"/>
    <s v="Newark"/>
    <x v="4"/>
    <n v="0.65"/>
    <n v="2500"/>
    <n v="1625"/>
    <n v="487.5"/>
    <n v="0.3"/>
  </r>
  <r>
    <x v="0"/>
    <n v="1185732"/>
    <x v="56"/>
    <x v="0"/>
    <x v="44"/>
    <s v="Newark"/>
    <x v="5"/>
    <n v="0.7"/>
    <n v="3500"/>
    <n v="2450"/>
    <n v="857.5"/>
    <n v="0.35"/>
  </r>
  <r>
    <x v="0"/>
    <n v="1185732"/>
    <x v="57"/>
    <x v="0"/>
    <x v="44"/>
    <s v="Newark"/>
    <x v="0"/>
    <n v="0.65"/>
    <n v="5750"/>
    <n v="3737.5"/>
    <n v="1495"/>
    <n v="0.4"/>
  </r>
  <r>
    <x v="0"/>
    <n v="1185732"/>
    <x v="57"/>
    <x v="0"/>
    <x v="44"/>
    <s v="Newark"/>
    <x v="1"/>
    <n v="0.55000000000000004"/>
    <n v="3750"/>
    <n v="2062.5"/>
    <n v="825"/>
    <n v="0.4"/>
  </r>
  <r>
    <x v="0"/>
    <n v="1185732"/>
    <x v="57"/>
    <x v="0"/>
    <x v="44"/>
    <s v="Newark"/>
    <x v="2"/>
    <n v="0.55000000000000004"/>
    <n v="3500"/>
    <n v="1925.0000000000002"/>
    <n v="577.5"/>
    <n v="0.3"/>
  </r>
  <r>
    <x v="0"/>
    <n v="1185732"/>
    <x v="57"/>
    <x v="0"/>
    <x v="44"/>
    <s v="Newark"/>
    <x v="3"/>
    <n v="0.55000000000000004"/>
    <n v="3000"/>
    <n v="1650.0000000000002"/>
    <n v="495.00000000000006"/>
    <n v="0.3"/>
  </r>
  <r>
    <x v="0"/>
    <n v="1185732"/>
    <x v="57"/>
    <x v="0"/>
    <x v="44"/>
    <s v="Newark"/>
    <x v="4"/>
    <n v="0.65"/>
    <n v="3000"/>
    <n v="1950"/>
    <n v="585"/>
    <n v="0.3"/>
  </r>
  <r>
    <x v="0"/>
    <n v="1185732"/>
    <x v="57"/>
    <x v="0"/>
    <x v="44"/>
    <s v="Newark"/>
    <x v="5"/>
    <n v="0.7"/>
    <n v="4000"/>
    <n v="2800"/>
    <n v="979.99999999999989"/>
    <n v="0.35"/>
  </r>
  <r>
    <x v="0"/>
    <n v="1185732"/>
    <x v="136"/>
    <x v="0"/>
    <x v="45"/>
    <s v="Hartford"/>
    <x v="0"/>
    <n v="0.35000000000000003"/>
    <n v="4250"/>
    <n v="1487.5000000000002"/>
    <n v="520.625"/>
    <n v="0.35"/>
  </r>
  <r>
    <x v="0"/>
    <n v="1185732"/>
    <x v="136"/>
    <x v="0"/>
    <x v="45"/>
    <s v="Hartford"/>
    <x v="1"/>
    <n v="0.35000000000000003"/>
    <n v="2250"/>
    <n v="787.50000000000011"/>
    <n v="275.625"/>
    <n v="0.35"/>
  </r>
  <r>
    <x v="0"/>
    <n v="1185732"/>
    <x v="136"/>
    <x v="0"/>
    <x v="45"/>
    <s v="Hartford"/>
    <x v="2"/>
    <n v="0.25000000000000006"/>
    <n v="2250"/>
    <n v="562.50000000000011"/>
    <n v="225.00000000000006"/>
    <n v="0.4"/>
  </r>
  <r>
    <x v="0"/>
    <n v="1185732"/>
    <x v="136"/>
    <x v="0"/>
    <x v="45"/>
    <s v="Hartford"/>
    <x v="3"/>
    <n v="0.3"/>
    <n v="750"/>
    <n v="225"/>
    <n v="90"/>
    <n v="0.4"/>
  </r>
  <r>
    <x v="0"/>
    <n v="1185732"/>
    <x v="136"/>
    <x v="0"/>
    <x v="45"/>
    <s v="Hartford"/>
    <x v="4"/>
    <n v="0.45"/>
    <n v="1250"/>
    <n v="562.5"/>
    <n v="168.75"/>
    <n v="0.3"/>
  </r>
  <r>
    <x v="0"/>
    <n v="1185732"/>
    <x v="136"/>
    <x v="0"/>
    <x v="45"/>
    <s v="Hartford"/>
    <x v="5"/>
    <n v="0.35000000000000003"/>
    <n v="2250"/>
    <n v="787.50000000000011"/>
    <n v="315.00000000000006"/>
    <n v="0.4"/>
  </r>
  <r>
    <x v="0"/>
    <n v="1185732"/>
    <x v="264"/>
    <x v="0"/>
    <x v="45"/>
    <s v="Hartford"/>
    <x v="0"/>
    <n v="0.35000000000000003"/>
    <n v="4750"/>
    <n v="1662.5000000000002"/>
    <n v="581.875"/>
    <n v="0.35"/>
  </r>
  <r>
    <x v="0"/>
    <n v="1185732"/>
    <x v="264"/>
    <x v="0"/>
    <x v="45"/>
    <s v="Hartford"/>
    <x v="1"/>
    <n v="0.35000000000000003"/>
    <n v="1250"/>
    <n v="437.50000000000006"/>
    <n v="153.125"/>
    <n v="0.35"/>
  </r>
  <r>
    <x v="0"/>
    <n v="1185732"/>
    <x v="264"/>
    <x v="0"/>
    <x v="45"/>
    <s v="Hartford"/>
    <x v="2"/>
    <n v="0.25000000000000006"/>
    <n v="1750"/>
    <n v="437.50000000000011"/>
    <n v="175.00000000000006"/>
    <n v="0.4"/>
  </r>
  <r>
    <x v="0"/>
    <n v="1185732"/>
    <x v="264"/>
    <x v="0"/>
    <x v="45"/>
    <s v="Hartford"/>
    <x v="3"/>
    <n v="0.3"/>
    <n v="500"/>
    <n v="150"/>
    <n v="60"/>
    <n v="0.4"/>
  </r>
  <r>
    <x v="0"/>
    <n v="1185732"/>
    <x v="264"/>
    <x v="0"/>
    <x v="45"/>
    <s v="Hartford"/>
    <x v="4"/>
    <n v="0.45"/>
    <n v="1250"/>
    <n v="562.5"/>
    <n v="168.75"/>
    <n v="0.3"/>
  </r>
  <r>
    <x v="0"/>
    <n v="1185732"/>
    <x v="264"/>
    <x v="0"/>
    <x v="45"/>
    <s v="Hartford"/>
    <x v="5"/>
    <n v="0.35000000000000003"/>
    <n v="2250"/>
    <n v="787.50000000000011"/>
    <n v="315.00000000000006"/>
    <n v="0.4"/>
  </r>
  <r>
    <x v="0"/>
    <n v="1185732"/>
    <x v="173"/>
    <x v="0"/>
    <x v="45"/>
    <s v="Hartford"/>
    <x v="0"/>
    <n v="0.35000000000000003"/>
    <n v="4450"/>
    <n v="1557.5000000000002"/>
    <n v="545.125"/>
    <n v="0.35"/>
  </r>
  <r>
    <x v="0"/>
    <n v="1185732"/>
    <x v="173"/>
    <x v="0"/>
    <x v="45"/>
    <s v="Hartford"/>
    <x v="1"/>
    <n v="0.35000000000000003"/>
    <n v="1500"/>
    <n v="525"/>
    <n v="183.75"/>
    <n v="0.35"/>
  </r>
  <r>
    <x v="0"/>
    <n v="1185732"/>
    <x v="173"/>
    <x v="0"/>
    <x v="45"/>
    <s v="Hartford"/>
    <x v="2"/>
    <n v="0.25000000000000006"/>
    <n v="1750"/>
    <n v="437.50000000000011"/>
    <n v="175.00000000000006"/>
    <n v="0.4"/>
  </r>
  <r>
    <x v="0"/>
    <n v="1185732"/>
    <x v="173"/>
    <x v="0"/>
    <x v="45"/>
    <s v="Hartford"/>
    <x v="3"/>
    <n v="0.3"/>
    <n v="250"/>
    <n v="75"/>
    <n v="30"/>
    <n v="0.4"/>
  </r>
  <r>
    <x v="0"/>
    <n v="1185732"/>
    <x v="173"/>
    <x v="0"/>
    <x v="45"/>
    <s v="Hartford"/>
    <x v="4"/>
    <n v="0.45"/>
    <n v="750"/>
    <n v="337.5"/>
    <n v="101.25"/>
    <n v="0.3"/>
  </r>
  <r>
    <x v="0"/>
    <n v="1185732"/>
    <x v="173"/>
    <x v="0"/>
    <x v="45"/>
    <s v="Hartford"/>
    <x v="5"/>
    <n v="0.35000000000000003"/>
    <n v="1750"/>
    <n v="612.50000000000011"/>
    <n v="245.00000000000006"/>
    <n v="0.4"/>
  </r>
  <r>
    <x v="0"/>
    <n v="1185732"/>
    <x v="265"/>
    <x v="0"/>
    <x v="45"/>
    <s v="Hartford"/>
    <x v="0"/>
    <n v="0.35000000000000003"/>
    <n v="4250"/>
    <n v="1487.5000000000002"/>
    <n v="520.625"/>
    <n v="0.35"/>
  </r>
  <r>
    <x v="0"/>
    <n v="1185732"/>
    <x v="265"/>
    <x v="0"/>
    <x v="45"/>
    <s v="Hartford"/>
    <x v="1"/>
    <n v="0.35000000000000003"/>
    <n v="1250"/>
    <n v="437.50000000000006"/>
    <n v="153.125"/>
    <n v="0.35"/>
  </r>
  <r>
    <x v="0"/>
    <n v="1185732"/>
    <x v="265"/>
    <x v="0"/>
    <x v="45"/>
    <s v="Hartford"/>
    <x v="2"/>
    <n v="0.25000000000000006"/>
    <n v="1250"/>
    <n v="312.50000000000006"/>
    <n v="125.00000000000003"/>
    <n v="0.4"/>
  </r>
  <r>
    <x v="0"/>
    <n v="1185732"/>
    <x v="265"/>
    <x v="0"/>
    <x v="45"/>
    <s v="Hartford"/>
    <x v="3"/>
    <n v="0.3"/>
    <n v="500"/>
    <n v="150"/>
    <n v="60"/>
    <n v="0.4"/>
  </r>
  <r>
    <x v="0"/>
    <n v="1185732"/>
    <x v="265"/>
    <x v="0"/>
    <x v="45"/>
    <s v="Hartford"/>
    <x v="4"/>
    <n v="0.45"/>
    <n v="500"/>
    <n v="225"/>
    <n v="67.5"/>
    <n v="0.3"/>
  </r>
  <r>
    <x v="0"/>
    <n v="1185732"/>
    <x v="265"/>
    <x v="0"/>
    <x v="45"/>
    <s v="Hartford"/>
    <x v="5"/>
    <n v="0.35000000000000003"/>
    <n v="2000"/>
    <n v="700.00000000000011"/>
    <n v="280.00000000000006"/>
    <n v="0.4"/>
  </r>
  <r>
    <x v="0"/>
    <n v="1185732"/>
    <x v="61"/>
    <x v="0"/>
    <x v="45"/>
    <s v="Hartford"/>
    <x v="0"/>
    <n v="0.49999999999999994"/>
    <n v="4700"/>
    <n v="2349.9999999999995"/>
    <n v="822.49999999999977"/>
    <n v="0.35"/>
  </r>
  <r>
    <x v="0"/>
    <n v="1185732"/>
    <x v="61"/>
    <x v="0"/>
    <x v="45"/>
    <s v="Hartford"/>
    <x v="1"/>
    <n v="0.45"/>
    <n v="1750"/>
    <n v="787.5"/>
    <n v="275.625"/>
    <n v="0.35"/>
  </r>
  <r>
    <x v="0"/>
    <n v="1185732"/>
    <x v="61"/>
    <x v="0"/>
    <x v="45"/>
    <s v="Hartford"/>
    <x v="2"/>
    <n v="0.4"/>
    <n v="2000"/>
    <n v="800"/>
    <n v="320"/>
    <n v="0.4"/>
  </r>
  <r>
    <x v="0"/>
    <n v="1185732"/>
    <x v="61"/>
    <x v="0"/>
    <x v="45"/>
    <s v="Hartford"/>
    <x v="3"/>
    <n v="0.4"/>
    <n v="1500"/>
    <n v="600"/>
    <n v="240"/>
    <n v="0.4"/>
  </r>
  <r>
    <x v="0"/>
    <n v="1185732"/>
    <x v="61"/>
    <x v="0"/>
    <x v="45"/>
    <s v="Hartford"/>
    <x v="4"/>
    <n v="0.49999999999999994"/>
    <n v="1750"/>
    <n v="874.99999999999989"/>
    <n v="262.49999999999994"/>
    <n v="0.3"/>
  </r>
  <r>
    <x v="0"/>
    <n v="1185732"/>
    <x v="61"/>
    <x v="0"/>
    <x v="45"/>
    <s v="Hartford"/>
    <x v="5"/>
    <n v="0.54999999999999993"/>
    <n v="3000"/>
    <n v="1649.9999999999998"/>
    <n v="660"/>
    <n v="0.4"/>
  </r>
  <r>
    <x v="0"/>
    <n v="1185732"/>
    <x v="266"/>
    <x v="0"/>
    <x v="45"/>
    <s v="Hartford"/>
    <x v="0"/>
    <n v="0.49999999999999994"/>
    <n v="5500"/>
    <n v="2749.9999999999995"/>
    <n v="962.49999999999977"/>
    <n v="0.35"/>
  </r>
  <r>
    <x v="0"/>
    <n v="1185732"/>
    <x v="266"/>
    <x v="0"/>
    <x v="45"/>
    <s v="Hartford"/>
    <x v="1"/>
    <n v="0.45"/>
    <n v="3000"/>
    <n v="1350"/>
    <n v="472.49999999999994"/>
    <n v="0.35"/>
  </r>
  <r>
    <x v="0"/>
    <n v="1185732"/>
    <x v="266"/>
    <x v="0"/>
    <x v="45"/>
    <s v="Hartford"/>
    <x v="2"/>
    <n v="0.4"/>
    <n v="2250"/>
    <n v="900"/>
    <n v="360"/>
    <n v="0.4"/>
  </r>
  <r>
    <x v="0"/>
    <n v="1185732"/>
    <x v="266"/>
    <x v="0"/>
    <x v="45"/>
    <s v="Hartford"/>
    <x v="3"/>
    <n v="0.4"/>
    <n v="2000"/>
    <n v="800"/>
    <n v="320"/>
    <n v="0.4"/>
  </r>
  <r>
    <x v="0"/>
    <n v="1185732"/>
    <x v="266"/>
    <x v="0"/>
    <x v="45"/>
    <s v="Hartford"/>
    <x v="4"/>
    <n v="0.49999999999999994"/>
    <n v="2000"/>
    <n v="999.99999999999989"/>
    <n v="299.99999999999994"/>
    <n v="0.3"/>
  </r>
  <r>
    <x v="0"/>
    <n v="1185732"/>
    <x v="266"/>
    <x v="0"/>
    <x v="45"/>
    <s v="Hartford"/>
    <x v="5"/>
    <n v="0.54999999999999993"/>
    <n v="3500"/>
    <n v="1924.9999999999998"/>
    <n v="770"/>
    <n v="0.4"/>
  </r>
  <r>
    <x v="0"/>
    <n v="1185732"/>
    <x v="176"/>
    <x v="0"/>
    <x v="45"/>
    <s v="Hartford"/>
    <x v="0"/>
    <n v="0.49999999999999994"/>
    <n v="5750"/>
    <n v="2874.9999999999995"/>
    <n v="1006.2499999999998"/>
    <n v="0.35"/>
  </r>
  <r>
    <x v="0"/>
    <n v="1185732"/>
    <x v="176"/>
    <x v="0"/>
    <x v="45"/>
    <s v="Hartford"/>
    <x v="1"/>
    <n v="0.45"/>
    <n v="3250"/>
    <n v="1462.5"/>
    <n v="511.87499999999994"/>
    <n v="0.35"/>
  </r>
  <r>
    <x v="0"/>
    <n v="1185732"/>
    <x v="176"/>
    <x v="0"/>
    <x v="45"/>
    <s v="Hartford"/>
    <x v="2"/>
    <n v="0.4"/>
    <n v="2500"/>
    <n v="1000"/>
    <n v="400"/>
    <n v="0.4"/>
  </r>
  <r>
    <x v="0"/>
    <n v="1185732"/>
    <x v="176"/>
    <x v="0"/>
    <x v="45"/>
    <s v="Hartford"/>
    <x v="3"/>
    <n v="0.4"/>
    <n v="2000"/>
    <n v="800"/>
    <n v="320"/>
    <n v="0.4"/>
  </r>
  <r>
    <x v="0"/>
    <n v="1185732"/>
    <x v="176"/>
    <x v="0"/>
    <x v="45"/>
    <s v="Hartford"/>
    <x v="4"/>
    <n v="0.49999999999999994"/>
    <n v="2250"/>
    <n v="1124.9999999999998"/>
    <n v="337.49999999999994"/>
    <n v="0.3"/>
  </r>
  <r>
    <x v="0"/>
    <n v="1185732"/>
    <x v="176"/>
    <x v="0"/>
    <x v="45"/>
    <s v="Hartford"/>
    <x v="5"/>
    <n v="0.54999999999999993"/>
    <n v="4000"/>
    <n v="2199.9999999999995"/>
    <n v="879.99999999999989"/>
    <n v="0.4"/>
  </r>
  <r>
    <x v="0"/>
    <n v="1185732"/>
    <x v="117"/>
    <x v="0"/>
    <x v="45"/>
    <s v="Hartford"/>
    <x v="0"/>
    <n v="0.49999999999999994"/>
    <n v="5500"/>
    <n v="2749.9999999999995"/>
    <n v="962.49999999999977"/>
    <n v="0.35"/>
  </r>
  <r>
    <x v="0"/>
    <n v="1185732"/>
    <x v="117"/>
    <x v="0"/>
    <x v="45"/>
    <s v="Hartford"/>
    <x v="1"/>
    <n v="0.45"/>
    <n v="3250"/>
    <n v="1462.5"/>
    <n v="511.87499999999994"/>
    <n v="0.35"/>
  </r>
  <r>
    <x v="0"/>
    <n v="1185732"/>
    <x v="117"/>
    <x v="0"/>
    <x v="45"/>
    <s v="Hartford"/>
    <x v="2"/>
    <n v="0.4"/>
    <n v="2500"/>
    <n v="1000"/>
    <n v="400"/>
    <n v="0.4"/>
  </r>
  <r>
    <x v="0"/>
    <n v="1185732"/>
    <x v="117"/>
    <x v="0"/>
    <x v="45"/>
    <s v="Hartford"/>
    <x v="3"/>
    <n v="0.4"/>
    <n v="1500"/>
    <n v="600"/>
    <n v="240"/>
    <n v="0.4"/>
  </r>
  <r>
    <x v="0"/>
    <n v="1185732"/>
    <x v="117"/>
    <x v="0"/>
    <x v="45"/>
    <s v="Hartford"/>
    <x v="4"/>
    <n v="0.49999999999999994"/>
    <n v="1250"/>
    <n v="624.99999999999989"/>
    <n v="187.49999999999997"/>
    <n v="0.3"/>
  </r>
  <r>
    <x v="0"/>
    <n v="1185732"/>
    <x v="117"/>
    <x v="0"/>
    <x v="45"/>
    <s v="Hartford"/>
    <x v="5"/>
    <n v="0.54999999999999993"/>
    <n v="3000"/>
    <n v="1649.9999999999998"/>
    <n v="660"/>
    <n v="0.4"/>
  </r>
  <r>
    <x v="0"/>
    <n v="1185732"/>
    <x v="63"/>
    <x v="0"/>
    <x v="45"/>
    <s v="Hartford"/>
    <x v="0"/>
    <n v="0.49999999999999994"/>
    <n v="4250"/>
    <n v="2124.9999999999995"/>
    <n v="743.74999999999977"/>
    <n v="0.35"/>
  </r>
  <r>
    <x v="0"/>
    <n v="1185732"/>
    <x v="63"/>
    <x v="0"/>
    <x v="45"/>
    <s v="Hartford"/>
    <x v="1"/>
    <n v="0.45"/>
    <n v="2250"/>
    <n v="1012.5"/>
    <n v="354.375"/>
    <n v="0.35"/>
  </r>
  <r>
    <x v="0"/>
    <n v="1185732"/>
    <x v="63"/>
    <x v="0"/>
    <x v="45"/>
    <s v="Hartford"/>
    <x v="2"/>
    <n v="0.4"/>
    <n v="1250"/>
    <n v="500"/>
    <n v="200"/>
    <n v="0.4"/>
  </r>
  <r>
    <x v="0"/>
    <n v="1185732"/>
    <x v="63"/>
    <x v="0"/>
    <x v="45"/>
    <s v="Hartford"/>
    <x v="3"/>
    <n v="0.4"/>
    <n v="1000"/>
    <n v="400"/>
    <n v="160"/>
    <n v="0.4"/>
  </r>
  <r>
    <x v="0"/>
    <n v="1185732"/>
    <x v="63"/>
    <x v="0"/>
    <x v="45"/>
    <s v="Hartford"/>
    <x v="4"/>
    <n v="0.49999999999999994"/>
    <n v="1000"/>
    <n v="499.99999999999994"/>
    <n v="149.99999999999997"/>
    <n v="0.3"/>
  </r>
  <r>
    <x v="0"/>
    <n v="1185732"/>
    <x v="63"/>
    <x v="0"/>
    <x v="45"/>
    <s v="Hartford"/>
    <x v="5"/>
    <n v="0.54999999999999993"/>
    <n v="2000"/>
    <n v="1099.9999999999998"/>
    <n v="439.99999999999994"/>
    <n v="0.4"/>
  </r>
  <r>
    <x v="0"/>
    <n v="1185732"/>
    <x v="267"/>
    <x v="0"/>
    <x v="45"/>
    <s v="Hartford"/>
    <x v="0"/>
    <n v="0.54999999999999993"/>
    <n v="3750"/>
    <n v="2062.4999999999995"/>
    <n v="721.87499999999977"/>
    <n v="0.35"/>
  </r>
  <r>
    <x v="0"/>
    <n v="1185732"/>
    <x v="267"/>
    <x v="0"/>
    <x v="45"/>
    <s v="Hartford"/>
    <x v="1"/>
    <n v="0.5"/>
    <n v="2000"/>
    <n v="1000"/>
    <n v="350"/>
    <n v="0.35"/>
  </r>
  <r>
    <x v="0"/>
    <n v="1185732"/>
    <x v="267"/>
    <x v="0"/>
    <x v="45"/>
    <s v="Hartford"/>
    <x v="2"/>
    <n v="0.5"/>
    <n v="1000"/>
    <n v="500"/>
    <n v="200"/>
    <n v="0.4"/>
  </r>
  <r>
    <x v="0"/>
    <n v="1185732"/>
    <x v="267"/>
    <x v="0"/>
    <x v="45"/>
    <s v="Hartford"/>
    <x v="3"/>
    <n v="0.5"/>
    <n v="750"/>
    <n v="375"/>
    <n v="150"/>
    <n v="0.4"/>
  </r>
  <r>
    <x v="0"/>
    <n v="1185732"/>
    <x v="267"/>
    <x v="0"/>
    <x v="45"/>
    <s v="Hartford"/>
    <x v="4"/>
    <n v="0.6"/>
    <n v="750"/>
    <n v="450"/>
    <n v="135"/>
    <n v="0.3"/>
  </r>
  <r>
    <x v="0"/>
    <n v="1185732"/>
    <x v="267"/>
    <x v="0"/>
    <x v="45"/>
    <s v="Hartford"/>
    <x v="5"/>
    <n v="0.64999999999999991"/>
    <n v="2000"/>
    <n v="1299.9999999999998"/>
    <n v="519.99999999999989"/>
    <n v="0.4"/>
  </r>
  <r>
    <x v="0"/>
    <n v="1185732"/>
    <x v="268"/>
    <x v="0"/>
    <x v="45"/>
    <s v="Hartford"/>
    <x v="0"/>
    <n v="0.6"/>
    <n v="3500"/>
    <n v="2100"/>
    <n v="735"/>
    <n v="0.35"/>
  </r>
  <r>
    <x v="0"/>
    <n v="1185732"/>
    <x v="268"/>
    <x v="0"/>
    <x v="45"/>
    <s v="Hartford"/>
    <x v="1"/>
    <n v="0.5"/>
    <n v="2250"/>
    <n v="1125"/>
    <n v="393.75"/>
    <n v="0.35"/>
  </r>
  <r>
    <x v="0"/>
    <n v="1185732"/>
    <x v="268"/>
    <x v="0"/>
    <x v="45"/>
    <s v="Hartford"/>
    <x v="2"/>
    <n v="0.5"/>
    <n v="2200"/>
    <n v="1100"/>
    <n v="440"/>
    <n v="0.4"/>
  </r>
  <r>
    <x v="0"/>
    <n v="1185732"/>
    <x v="268"/>
    <x v="0"/>
    <x v="45"/>
    <s v="Hartford"/>
    <x v="3"/>
    <n v="0.5"/>
    <n v="2000"/>
    <n v="1000"/>
    <n v="400"/>
    <n v="0.4"/>
  </r>
  <r>
    <x v="0"/>
    <n v="1185732"/>
    <x v="268"/>
    <x v="0"/>
    <x v="45"/>
    <s v="Hartford"/>
    <x v="4"/>
    <n v="0.6"/>
    <n v="1750"/>
    <n v="1050"/>
    <n v="315"/>
    <n v="0.3"/>
  </r>
  <r>
    <x v="0"/>
    <n v="1185732"/>
    <x v="268"/>
    <x v="0"/>
    <x v="45"/>
    <s v="Hartford"/>
    <x v="5"/>
    <n v="0.64999999999999991"/>
    <n v="2750"/>
    <n v="1787.4999999999998"/>
    <n v="715"/>
    <n v="0.4"/>
  </r>
  <r>
    <x v="0"/>
    <n v="1185732"/>
    <x v="269"/>
    <x v="0"/>
    <x v="45"/>
    <s v="Hartford"/>
    <x v="0"/>
    <n v="0.6"/>
    <n v="5000"/>
    <n v="3000"/>
    <n v="1050"/>
    <n v="0.35"/>
  </r>
  <r>
    <x v="0"/>
    <n v="1185732"/>
    <x v="269"/>
    <x v="0"/>
    <x v="45"/>
    <s v="Hartford"/>
    <x v="1"/>
    <n v="0.5"/>
    <n v="3000"/>
    <n v="1500"/>
    <n v="525"/>
    <n v="0.35"/>
  </r>
  <r>
    <x v="0"/>
    <n v="1185732"/>
    <x v="269"/>
    <x v="0"/>
    <x v="45"/>
    <s v="Hartford"/>
    <x v="2"/>
    <n v="0.5"/>
    <n v="2750"/>
    <n v="1375"/>
    <n v="550"/>
    <n v="0.4"/>
  </r>
  <r>
    <x v="0"/>
    <n v="1185732"/>
    <x v="269"/>
    <x v="0"/>
    <x v="45"/>
    <s v="Hartford"/>
    <x v="3"/>
    <n v="0.5"/>
    <n v="2250"/>
    <n v="1125"/>
    <n v="450"/>
    <n v="0.4"/>
  </r>
  <r>
    <x v="0"/>
    <n v="1185732"/>
    <x v="269"/>
    <x v="0"/>
    <x v="45"/>
    <s v="Hartford"/>
    <x v="4"/>
    <n v="0.6"/>
    <n v="2250"/>
    <n v="1350"/>
    <n v="405"/>
    <n v="0.3"/>
  </r>
  <r>
    <x v="0"/>
    <n v="1185732"/>
    <x v="269"/>
    <x v="0"/>
    <x v="45"/>
    <s v="Hartford"/>
    <x v="5"/>
    <n v="0.64999999999999991"/>
    <n v="3250"/>
    <n v="2112.4999999999995"/>
    <n v="844.99999999999989"/>
    <n v="0.4"/>
  </r>
  <r>
    <x v="0"/>
    <n v="1185732"/>
    <x v="102"/>
    <x v="0"/>
    <x v="46"/>
    <s v="Providence"/>
    <x v="0"/>
    <n v="0.4"/>
    <n v="4500"/>
    <n v="1800"/>
    <n v="540"/>
    <n v="0.3"/>
  </r>
  <r>
    <x v="0"/>
    <n v="1185732"/>
    <x v="102"/>
    <x v="0"/>
    <x v="46"/>
    <s v="Providence"/>
    <x v="1"/>
    <n v="0.4"/>
    <n v="2500"/>
    <n v="1000"/>
    <n v="300"/>
    <n v="0.3"/>
  </r>
  <r>
    <x v="0"/>
    <n v="1185732"/>
    <x v="102"/>
    <x v="0"/>
    <x v="46"/>
    <s v="Providence"/>
    <x v="2"/>
    <n v="0.30000000000000004"/>
    <n v="2500"/>
    <n v="750.00000000000011"/>
    <n v="187.50000000000003"/>
    <n v="0.25"/>
  </r>
  <r>
    <x v="0"/>
    <n v="1185732"/>
    <x v="102"/>
    <x v="0"/>
    <x v="46"/>
    <s v="Providence"/>
    <x v="3"/>
    <n v="0.35"/>
    <n v="1000"/>
    <n v="350"/>
    <n v="87.5"/>
    <n v="0.25"/>
  </r>
  <r>
    <x v="0"/>
    <n v="1185732"/>
    <x v="102"/>
    <x v="0"/>
    <x v="46"/>
    <s v="Providence"/>
    <x v="4"/>
    <n v="0.5"/>
    <n v="1500"/>
    <n v="750"/>
    <n v="187.5"/>
    <n v="0.25"/>
  </r>
  <r>
    <x v="0"/>
    <n v="1185732"/>
    <x v="102"/>
    <x v="0"/>
    <x v="46"/>
    <s v="Providence"/>
    <x v="5"/>
    <n v="0.4"/>
    <n v="2500"/>
    <n v="1000"/>
    <n v="300"/>
    <n v="0.3"/>
  </r>
  <r>
    <x v="0"/>
    <n v="1185732"/>
    <x v="37"/>
    <x v="0"/>
    <x v="46"/>
    <s v="Providence"/>
    <x v="0"/>
    <n v="0.4"/>
    <n v="5000"/>
    <n v="2000"/>
    <n v="600"/>
    <n v="0.3"/>
  </r>
  <r>
    <x v="0"/>
    <n v="1185732"/>
    <x v="37"/>
    <x v="0"/>
    <x v="46"/>
    <s v="Providence"/>
    <x v="1"/>
    <n v="0.4"/>
    <n v="1500"/>
    <n v="600"/>
    <n v="180"/>
    <n v="0.3"/>
  </r>
  <r>
    <x v="0"/>
    <n v="1185732"/>
    <x v="37"/>
    <x v="0"/>
    <x v="46"/>
    <s v="Providence"/>
    <x v="2"/>
    <n v="0.30000000000000004"/>
    <n v="2000"/>
    <n v="600.00000000000011"/>
    <n v="150.00000000000003"/>
    <n v="0.25"/>
  </r>
  <r>
    <x v="0"/>
    <n v="1185732"/>
    <x v="37"/>
    <x v="0"/>
    <x v="46"/>
    <s v="Providence"/>
    <x v="3"/>
    <n v="0.35"/>
    <n v="2500"/>
    <n v="875"/>
    <n v="218.75"/>
    <n v="0.25"/>
  </r>
  <r>
    <x v="0"/>
    <n v="1185732"/>
    <x v="37"/>
    <x v="0"/>
    <x v="46"/>
    <s v="Providence"/>
    <x v="4"/>
    <n v="0.5"/>
    <n v="1500"/>
    <n v="750"/>
    <n v="187.5"/>
    <n v="0.25"/>
  </r>
  <r>
    <x v="0"/>
    <n v="1185732"/>
    <x v="37"/>
    <x v="0"/>
    <x v="46"/>
    <s v="Providence"/>
    <x v="5"/>
    <n v="0.4"/>
    <n v="2500"/>
    <n v="1000"/>
    <n v="300"/>
    <n v="0.3"/>
  </r>
  <r>
    <x v="0"/>
    <n v="1185732"/>
    <x v="258"/>
    <x v="0"/>
    <x v="46"/>
    <s v="Providence"/>
    <x v="0"/>
    <n v="0.4"/>
    <n v="4700"/>
    <n v="1880"/>
    <n v="564"/>
    <n v="0.3"/>
  </r>
  <r>
    <x v="0"/>
    <n v="1185732"/>
    <x v="258"/>
    <x v="0"/>
    <x v="46"/>
    <s v="Providence"/>
    <x v="1"/>
    <n v="0.4"/>
    <n v="1750"/>
    <n v="700"/>
    <n v="210"/>
    <n v="0.3"/>
  </r>
  <r>
    <x v="0"/>
    <n v="1185732"/>
    <x v="258"/>
    <x v="0"/>
    <x v="46"/>
    <s v="Providence"/>
    <x v="2"/>
    <n v="0.30000000000000004"/>
    <n v="2000"/>
    <n v="600.00000000000011"/>
    <n v="150.00000000000003"/>
    <n v="0.25"/>
  </r>
  <r>
    <x v="0"/>
    <n v="1185732"/>
    <x v="258"/>
    <x v="0"/>
    <x v="46"/>
    <s v="Providence"/>
    <x v="3"/>
    <n v="0.35"/>
    <n v="3000"/>
    <n v="1050"/>
    <n v="262.5"/>
    <n v="0.25"/>
  </r>
  <r>
    <x v="0"/>
    <n v="1185732"/>
    <x v="258"/>
    <x v="0"/>
    <x v="46"/>
    <s v="Providence"/>
    <x v="4"/>
    <n v="0.5"/>
    <n v="1000"/>
    <n v="500"/>
    <n v="125"/>
    <n v="0.25"/>
  </r>
  <r>
    <x v="0"/>
    <n v="1185732"/>
    <x v="258"/>
    <x v="0"/>
    <x v="46"/>
    <s v="Providence"/>
    <x v="5"/>
    <n v="0.4"/>
    <n v="2000"/>
    <n v="800"/>
    <n v="240"/>
    <n v="0.3"/>
  </r>
  <r>
    <x v="0"/>
    <n v="1185732"/>
    <x v="259"/>
    <x v="0"/>
    <x v="46"/>
    <s v="Providence"/>
    <x v="0"/>
    <n v="0.4"/>
    <n v="4500"/>
    <n v="1800"/>
    <n v="540"/>
    <n v="0.3"/>
  </r>
  <r>
    <x v="0"/>
    <n v="1185732"/>
    <x v="259"/>
    <x v="0"/>
    <x v="46"/>
    <s v="Providence"/>
    <x v="1"/>
    <n v="0.4"/>
    <n v="1500"/>
    <n v="600"/>
    <n v="180"/>
    <n v="0.3"/>
  </r>
  <r>
    <x v="0"/>
    <n v="1185732"/>
    <x v="259"/>
    <x v="0"/>
    <x v="46"/>
    <s v="Providence"/>
    <x v="2"/>
    <n v="0.30000000000000004"/>
    <n v="1500"/>
    <n v="450.00000000000006"/>
    <n v="112.50000000000001"/>
    <n v="0.25"/>
  </r>
  <r>
    <x v="0"/>
    <n v="1185732"/>
    <x v="259"/>
    <x v="0"/>
    <x v="46"/>
    <s v="Providence"/>
    <x v="3"/>
    <n v="0.35"/>
    <n v="1250"/>
    <n v="437.5"/>
    <n v="109.375"/>
    <n v="0.25"/>
  </r>
  <r>
    <x v="0"/>
    <n v="1185732"/>
    <x v="259"/>
    <x v="0"/>
    <x v="46"/>
    <s v="Providence"/>
    <x v="4"/>
    <n v="0.5"/>
    <n v="1250"/>
    <n v="625"/>
    <n v="156.25"/>
    <n v="0.25"/>
  </r>
  <r>
    <x v="0"/>
    <n v="1185732"/>
    <x v="259"/>
    <x v="0"/>
    <x v="46"/>
    <s v="Providence"/>
    <x v="5"/>
    <n v="0.4"/>
    <n v="2750"/>
    <n v="1100"/>
    <n v="330"/>
    <n v="0.3"/>
  </r>
  <r>
    <x v="0"/>
    <n v="1185732"/>
    <x v="236"/>
    <x v="0"/>
    <x v="46"/>
    <s v="Providence"/>
    <x v="0"/>
    <n v="0.54999999999999993"/>
    <n v="4950"/>
    <n v="2722.4999999999995"/>
    <n v="816.74999999999989"/>
    <n v="0.3"/>
  </r>
  <r>
    <x v="0"/>
    <n v="1185732"/>
    <x v="236"/>
    <x v="0"/>
    <x v="46"/>
    <s v="Providence"/>
    <x v="1"/>
    <n v="0.5"/>
    <n v="2000"/>
    <n v="1000"/>
    <n v="300"/>
    <n v="0.3"/>
  </r>
  <r>
    <x v="0"/>
    <n v="1185732"/>
    <x v="236"/>
    <x v="0"/>
    <x v="46"/>
    <s v="Providence"/>
    <x v="2"/>
    <n v="0.45"/>
    <n v="2250"/>
    <n v="1012.5"/>
    <n v="253.125"/>
    <n v="0.25"/>
  </r>
  <r>
    <x v="0"/>
    <n v="1185732"/>
    <x v="236"/>
    <x v="0"/>
    <x v="46"/>
    <s v="Providence"/>
    <x v="3"/>
    <n v="0.45"/>
    <n v="1750"/>
    <n v="787.5"/>
    <n v="196.875"/>
    <n v="0.25"/>
  </r>
  <r>
    <x v="0"/>
    <n v="1185732"/>
    <x v="236"/>
    <x v="0"/>
    <x v="46"/>
    <s v="Providence"/>
    <x v="4"/>
    <n v="0.54999999999999993"/>
    <n v="2000"/>
    <n v="1099.9999999999998"/>
    <n v="274.99999999999994"/>
    <n v="0.25"/>
  </r>
  <r>
    <x v="0"/>
    <n v="1185732"/>
    <x v="236"/>
    <x v="0"/>
    <x v="46"/>
    <s v="Providence"/>
    <x v="5"/>
    <n v="0.6"/>
    <n v="3250"/>
    <n v="1950"/>
    <n v="585"/>
    <n v="0.3"/>
  </r>
  <r>
    <x v="0"/>
    <n v="1185732"/>
    <x v="41"/>
    <x v="0"/>
    <x v="46"/>
    <s v="Providence"/>
    <x v="0"/>
    <n v="0.54999999999999993"/>
    <n v="5750"/>
    <n v="3162.4999999999995"/>
    <n v="948.74999999999977"/>
    <n v="0.3"/>
  </r>
  <r>
    <x v="0"/>
    <n v="1185732"/>
    <x v="41"/>
    <x v="0"/>
    <x v="46"/>
    <s v="Providence"/>
    <x v="1"/>
    <n v="0.5"/>
    <n v="3250"/>
    <n v="1625"/>
    <n v="487.5"/>
    <n v="0.3"/>
  </r>
  <r>
    <x v="0"/>
    <n v="1185732"/>
    <x v="41"/>
    <x v="0"/>
    <x v="46"/>
    <s v="Providence"/>
    <x v="2"/>
    <n v="0.45"/>
    <n v="2500"/>
    <n v="1125"/>
    <n v="281.25"/>
    <n v="0.25"/>
  </r>
  <r>
    <x v="0"/>
    <n v="1185732"/>
    <x v="41"/>
    <x v="0"/>
    <x v="46"/>
    <s v="Providence"/>
    <x v="3"/>
    <n v="0.45"/>
    <n v="2250"/>
    <n v="1012.5"/>
    <n v="253.125"/>
    <n v="0.25"/>
  </r>
  <r>
    <x v="0"/>
    <n v="1185732"/>
    <x v="41"/>
    <x v="0"/>
    <x v="46"/>
    <s v="Providence"/>
    <x v="4"/>
    <n v="0.54999999999999993"/>
    <n v="2250"/>
    <n v="1237.4999999999998"/>
    <n v="309.37499999999994"/>
    <n v="0.25"/>
  </r>
  <r>
    <x v="0"/>
    <n v="1185732"/>
    <x v="41"/>
    <x v="0"/>
    <x v="46"/>
    <s v="Providence"/>
    <x v="5"/>
    <n v="0.6"/>
    <n v="3750"/>
    <n v="2250"/>
    <n v="675"/>
    <n v="0.3"/>
  </r>
  <r>
    <x v="0"/>
    <n v="1185732"/>
    <x v="260"/>
    <x v="0"/>
    <x v="46"/>
    <s v="Providence"/>
    <x v="0"/>
    <n v="0.54999999999999993"/>
    <n v="6000"/>
    <n v="3299.9999999999995"/>
    <n v="989.99999999999977"/>
    <n v="0.3"/>
  </r>
  <r>
    <x v="0"/>
    <n v="1185732"/>
    <x v="260"/>
    <x v="0"/>
    <x v="46"/>
    <s v="Providence"/>
    <x v="1"/>
    <n v="0.5"/>
    <n v="3500"/>
    <n v="1750"/>
    <n v="525"/>
    <n v="0.3"/>
  </r>
  <r>
    <x v="0"/>
    <n v="1185732"/>
    <x v="260"/>
    <x v="0"/>
    <x v="46"/>
    <s v="Providence"/>
    <x v="2"/>
    <n v="0.45"/>
    <n v="2750"/>
    <n v="1237.5"/>
    <n v="309.375"/>
    <n v="0.25"/>
  </r>
  <r>
    <x v="0"/>
    <n v="1185732"/>
    <x v="260"/>
    <x v="0"/>
    <x v="46"/>
    <s v="Providence"/>
    <x v="3"/>
    <n v="0.45"/>
    <n v="2250"/>
    <n v="1012.5"/>
    <n v="253.125"/>
    <n v="0.25"/>
  </r>
  <r>
    <x v="0"/>
    <n v="1185732"/>
    <x v="260"/>
    <x v="0"/>
    <x v="46"/>
    <s v="Providence"/>
    <x v="4"/>
    <n v="0.54999999999999993"/>
    <n v="2500"/>
    <n v="1374.9999999999998"/>
    <n v="343.74999999999994"/>
    <n v="0.25"/>
  </r>
  <r>
    <x v="0"/>
    <n v="1185732"/>
    <x v="260"/>
    <x v="0"/>
    <x v="46"/>
    <s v="Providence"/>
    <x v="5"/>
    <n v="0.6"/>
    <n v="4250"/>
    <n v="2550"/>
    <n v="765"/>
    <n v="0.3"/>
  </r>
  <r>
    <x v="0"/>
    <n v="1185732"/>
    <x v="261"/>
    <x v="0"/>
    <x v="46"/>
    <s v="Providence"/>
    <x v="0"/>
    <n v="0.54999999999999993"/>
    <n v="5750"/>
    <n v="3162.4999999999995"/>
    <n v="948.74999999999977"/>
    <n v="0.3"/>
  </r>
  <r>
    <x v="0"/>
    <n v="1185732"/>
    <x v="261"/>
    <x v="0"/>
    <x v="46"/>
    <s v="Providence"/>
    <x v="1"/>
    <n v="0.5"/>
    <n v="3500"/>
    <n v="1750"/>
    <n v="525"/>
    <n v="0.3"/>
  </r>
  <r>
    <x v="0"/>
    <n v="1185732"/>
    <x v="261"/>
    <x v="0"/>
    <x v="46"/>
    <s v="Providence"/>
    <x v="2"/>
    <n v="0.45"/>
    <n v="2750"/>
    <n v="1237.5"/>
    <n v="309.375"/>
    <n v="0.25"/>
  </r>
  <r>
    <x v="0"/>
    <n v="1185732"/>
    <x v="261"/>
    <x v="0"/>
    <x v="46"/>
    <s v="Providence"/>
    <x v="3"/>
    <n v="0.45"/>
    <n v="1750"/>
    <n v="787.5"/>
    <n v="196.875"/>
    <n v="0.25"/>
  </r>
  <r>
    <x v="0"/>
    <n v="1185732"/>
    <x v="261"/>
    <x v="0"/>
    <x v="46"/>
    <s v="Providence"/>
    <x v="4"/>
    <n v="0.54999999999999993"/>
    <n v="1500"/>
    <n v="824.99999999999989"/>
    <n v="206.24999999999997"/>
    <n v="0.25"/>
  </r>
  <r>
    <x v="0"/>
    <n v="1185732"/>
    <x v="261"/>
    <x v="0"/>
    <x v="46"/>
    <s v="Providence"/>
    <x v="5"/>
    <n v="0.6"/>
    <n v="3250"/>
    <n v="1950"/>
    <n v="585"/>
    <n v="0.3"/>
  </r>
  <r>
    <x v="0"/>
    <n v="1185732"/>
    <x v="239"/>
    <x v="0"/>
    <x v="46"/>
    <s v="Providence"/>
    <x v="0"/>
    <n v="0.54999999999999993"/>
    <n v="4500"/>
    <n v="2474.9999999999995"/>
    <n v="742.49999999999989"/>
    <n v="0.3"/>
  </r>
  <r>
    <x v="0"/>
    <n v="1185732"/>
    <x v="239"/>
    <x v="0"/>
    <x v="46"/>
    <s v="Providence"/>
    <x v="1"/>
    <n v="0.5"/>
    <n v="2500"/>
    <n v="1250"/>
    <n v="375"/>
    <n v="0.3"/>
  </r>
  <r>
    <x v="0"/>
    <n v="1185732"/>
    <x v="239"/>
    <x v="0"/>
    <x v="46"/>
    <s v="Providence"/>
    <x v="2"/>
    <n v="0.45"/>
    <n v="1500"/>
    <n v="675"/>
    <n v="168.75"/>
    <n v="0.25"/>
  </r>
  <r>
    <x v="0"/>
    <n v="1185732"/>
    <x v="239"/>
    <x v="0"/>
    <x v="46"/>
    <s v="Providence"/>
    <x v="3"/>
    <n v="0.45"/>
    <n v="1250"/>
    <n v="562.5"/>
    <n v="140.625"/>
    <n v="0.25"/>
  </r>
  <r>
    <x v="0"/>
    <n v="1185732"/>
    <x v="239"/>
    <x v="0"/>
    <x v="46"/>
    <s v="Providence"/>
    <x v="4"/>
    <n v="0.54999999999999993"/>
    <n v="1250"/>
    <n v="687.49999999999989"/>
    <n v="171.87499999999997"/>
    <n v="0.25"/>
  </r>
  <r>
    <x v="0"/>
    <n v="1185732"/>
    <x v="239"/>
    <x v="0"/>
    <x v="46"/>
    <s v="Providence"/>
    <x v="5"/>
    <n v="0.6"/>
    <n v="2250"/>
    <n v="1350"/>
    <n v="405"/>
    <n v="0.3"/>
  </r>
  <r>
    <x v="0"/>
    <n v="1185732"/>
    <x v="45"/>
    <x v="0"/>
    <x v="46"/>
    <s v="Providence"/>
    <x v="0"/>
    <n v="0.6"/>
    <n v="4000"/>
    <n v="2400"/>
    <n v="720"/>
    <n v="0.3"/>
  </r>
  <r>
    <x v="0"/>
    <n v="1185732"/>
    <x v="45"/>
    <x v="0"/>
    <x v="46"/>
    <s v="Providence"/>
    <x v="1"/>
    <n v="0.55000000000000004"/>
    <n v="2250"/>
    <n v="1237.5"/>
    <n v="371.25"/>
    <n v="0.3"/>
  </r>
  <r>
    <x v="0"/>
    <n v="1185732"/>
    <x v="45"/>
    <x v="0"/>
    <x v="46"/>
    <s v="Providence"/>
    <x v="2"/>
    <n v="0.55000000000000004"/>
    <n v="1250"/>
    <n v="687.5"/>
    <n v="171.875"/>
    <n v="0.25"/>
  </r>
  <r>
    <x v="0"/>
    <n v="1185732"/>
    <x v="45"/>
    <x v="0"/>
    <x v="46"/>
    <s v="Providence"/>
    <x v="3"/>
    <n v="0.55000000000000004"/>
    <n v="1000"/>
    <n v="550"/>
    <n v="137.5"/>
    <n v="0.25"/>
  </r>
  <r>
    <x v="0"/>
    <n v="1185732"/>
    <x v="45"/>
    <x v="0"/>
    <x v="46"/>
    <s v="Providence"/>
    <x v="4"/>
    <n v="0.65"/>
    <n v="1000"/>
    <n v="650"/>
    <n v="162.5"/>
    <n v="0.25"/>
  </r>
  <r>
    <x v="0"/>
    <n v="1185732"/>
    <x v="45"/>
    <x v="0"/>
    <x v="46"/>
    <s v="Providence"/>
    <x v="5"/>
    <n v="0.7"/>
    <n v="2250"/>
    <n v="1575"/>
    <n v="472.5"/>
    <n v="0.3"/>
  </r>
  <r>
    <x v="0"/>
    <n v="1185732"/>
    <x v="262"/>
    <x v="0"/>
    <x v="46"/>
    <s v="Providence"/>
    <x v="0"/>
    <n v="0.65"/>
    <n v="3750"/>
    <n v="2437.5"/>
    <n v="731.25"/>
    <n v="0.3"/>
  </r>
  <r>
    <x v="0"/>
    <n v="1185732"/>
    <x v="262"/>
    <x v="0"/>
    <x v="46"/>
    <s v="Providence"/>
    <x v="1"/>
    <n v="0.55000000000000004"/>
    <n v="3000"/>
    <n v="1650.0000000000002"/>
    <n v="495.00000000000006"/>
    <n v="0.3"/>
  </r>
  <r>
    <x v="0"/>
    <n v="1185732"/>
    <x v="262"/>
    <x v="0"/>
    <x v="46"/>
    <s v="Providence"/>
    <x v="2"/>
    <n v="0.55000000000000004"/>
    <n v="2950"/>
    <n v="1622.5000000000002"/>
    <n v="405.62500000000006"/>
    <n v="0.25"/>
  </r>
  <r>
    <x v="0"/>
    <n v="1185732"/>
    <x v="262"/>
    <x v="0"/>
    <x v="46"/>
    <s v="Providence"/>
    <x v="3"/>
    <n v="0.55000000000000004"/>
    <n v="2750"/>
    <n v="1512.5000000000002"/>
    <n v="378.12500000000006"/>
    <n v="0.25"/>
  </r>
  <r>
    <x v="0"/>
    <n v="1185732"/>
    <x v="262"/>
    <x v="0"/>
    <x v="46"/>
    <s v="Providence"/>
    <x v="4"/>
    <n v="0.65"/>
    <n v="2500"/>
    <n v="1625"/>
    <n v="406.25"/>
    <n v="0.25"/>
  </r>
  <r>
    <x v="0"/>
    <n v="1185732"/>
    <x v="262"/>
    <x v="0"/>
    <x v="46"/>
    <s v="Providence"/>
    <x v="5"/>
    <n v="0.7"/>
    <n v="3500"/>
    <n v="2450"/>
    <n v="735"/>
    <n v="0.3"/>
  </r>
  <r>
    <x v="0"/>
    <n v="1185732"/>
    <x v="263"/>
    <x v="0"/>
    <x v="46"/>
    <s v="Providence"/>
    <x v="0"/>
    <n v="0.65"/>
    <n v="5750"/>
    <n v="3737.5"/>
    <n v="1121.25"/>
    <n v="0.3"/>
  </r>
  <r>
    <x v="0"/>
    <n v="1185732"/>
    <x v="263"/>
    <x v="0"/>
    <x v="46"/>
    <s v="Providence"/>
    <x v="1"/>
    <n v="0.55000000000000004"/>
    <n v="3750"/>
    <n v="2062.5"/>
    <n v="618.75"/>
    <n v="0.3"/>
  </r>
  <r>
    <x v="0"/>
    <n v="1185732"/>
    <x v="263"/>
    <x v="0"/>
    <x v="46"/>
    <s v="Providence"/>
    <x v="2"/>
    <n v="0.55000000000000004"/>
    <n v="3500"/>
    <n v="1925.0000000000002"/>
    <n v="481.25000000000006"/>
    <n v="0.25"/>
  </r>
  <r>
    <x v="0"/>
    <n v="1185732"/>
    <x v="263"/>
    <x v="0"/>
    <x v="46"/>
    <s v="Providence"/>
    <x v="3"/>
    <n v="0.55000000000000004"/>
    <n v="3000"/>
    <n v="1650.0000000000002"/>
    <n v="412.50000000000006"/>
    <n v="0.25"/>
  </r>
  <r>
    <x v="0"/>
    <n v="1185732"/>
    <x v="263"/>
    <x v="0"/>
    <x v="46"/>
    <s v="Providence"/>
    <x v="4"/>
    <n v="0.65"/>
    <n v="3000"/>
    <n v="1950"/>
    <n v="487.5"/>
    <n v="0.25"/>
  </r>
  <r>
    <x v="0"/>
    <n v="1185732"/>
    <x v="263"/>
    <x v="0"/>
    <x v="46"/>
    <s v="Providence"/>
    <x v="5"/>
    <n v="0.7"/>
    <n v="4000"/>
    <n v="2800"/>
    <n v="840"/>
    <n v="0.3"/>
  </r>
  <r>
    <x v="0"/>
    <n v="1185732"/>
    <x v="0"/>
    <x v="0"/>
    <x v="47"/>
    <s v="Boston"/>
    <x v="0"/>
    <n v="0.45"/>
    <n v="5250"/>
    <n v="2362.5"/>
    <n v="1063.125"/>
    <n v="0.45"/>
  </r>
  <r>
    <x v="0"/>
    <n v="1185732"/>
    <x v="0"/>
    <x v="0"/>
    <x v="47"/>
    <s v="Boston"/>
    <x v="1"/>
    <n v="0.45"/>
    <n v="3250"/>
    <n v="1462.5"/>
    <n v="658.125"/>
    <n v="0.45"/>
  </r>
  <r>
    <x v="0"/>
    <n v="1185732"/>
    <x v="0"/>
    <x v="0"/>
    <x v="47"/>
    <s v="Boston"/>
    <x v="2"/>
    <n v="0.35000000000000003"/>
    <n v="3250"/>
    <n v="1137.5"/>
    <n v="398.125"/>
    <n v="0.35"/>
  </r>
  <r>
    <x v="0"/>
    <n v="1185732"/>
    <x v="0"/>
    <x v="0"/>
    <x v="47"/>
    <s v="Boston"/>
    <x v="3"/>
    <n v="0.39999999999999997"/>
    <n v="1750"/>
    <n v="699.99999999999989"/>
    <n v="244.99999999999994"/>
    <n v="0.35"/>
  </r>
  <r>
    <x v="0"/>
    <n v="1185732"/>
    <x v="0"/>
    <x v="0"/>
    <x v="47"/>
    <s v="Boston"/>
    <x v="4"/>
    <n v="0.55000000000000004"/>
    <n v="2250"/>
    <n v="1237.5"/>
    <n v="433.125"/>
    <n v="0.35"/>
  </r>
  <r>
    <x v="0"/>
    <n v="1185732"/>
    <x v="0"/>
    <x v="0"/>
    <x v="47"/>
    <s v="Boston"/>
    <x v="5"/>
    <n v="0.45"/>
    <n v="3250"/>
    <n v="1462.5"/>
    <n v="585"/>
    <n v="0.39999999999999997"/>
  </r>
  <r>
    <x v="0"/>
    <n v="1185732"/>
    <x v="1"/>
    <x v="0"/>
    <x v="47"/>
    <s v="Boston"/>
    <x v="0"/>
    <n v="0.45"/>
    <n v="5750"/>
    <n v="2587.5"/>
    <n v="1164.375"/>
    <n v="0.45"/>
  </r>
  <r>
    <x v="0"/>
    <n v="1185732"/>
    <x v="1"/>
    <x v="0"/>
    <x v="47"/>
    <s v="Boston"/>
    <x v="1"/>
    <n v="0.45"/>
    <n v="2250"/>
    <n v="1012.5"/>
    <n v="455.625"/>
    <n v="0.45"/>
  </r>
  <r>
    <x v="0"/>
    <n v="1185732"/>
    <x v="1"/>
    <x v="0"/>
    <x v="47"/>
    <s v="Boston"/>
    <x v="2"/>
    <n v="0.35000000000000003"/>
    <n v="2750"/>
    <n v="962.50000000000011"/>
    <n v="336.875"/>
    <n v="0.35"/>
  </r>
  <r>
    <x v="0"/>
    <n v="1185732"/>
    <x v="1"/>
    <x v="0"/>
    <x v="47"/>
    <s v="Boston"/>
    <x v="3"/>
    <n v="0.39999999999999997"/>
    <n v="1500"/>
    <n v="600"/>
    <n v="210"/>
    <n v="0.35"/>
  </r>
  <r>
    <x v="0"/>
    <n v="1185732"/>
    <x v="1"/>
    <x v="0"/>
    <x v="47"/>
    <s v="Boston"/>
    <x v="4"/>
    <n v="0.55000000000000004"/>
    <n v="2250"/>
    <n v="1237.5"/>
    <n v="433.125"/>
    <n v="0.35"/>
  </r>
  <r>
    <x v="0"/>
    <n v="1185732"/>
    <x v="1"/>
    <x v="0"/>
    <x v="47"/>
    <s v="Boston"/>
    <x v="5"/>
    <n v="0.45"/>
    <n v="3250"/>
    <n v="1462.5"/>
    <n v="585"/>
    <n v="0.39999999999999997"/>
  </r>
  <r>
    <x v="0"/>
    <n v="1185732"/>
    <x v="2"/>
    <x v="0"/>
    <x v="47"/>
    <s v="Boston"/>
    <x v="0"/>
    <n v="0.45"/>
    <n v="5450"/>
    <n v="2452.5"/>
    <n v="1103.625"/>
    <n v="0.45"/>
  </r>
  <r>
    <x v="0"/>
    <n v="1185732"/>
    <x v="2"/>
    <x v="0"/>
    <x v="47"/>
    <s v="Boston"/>
    <x v="1"/>
    <n v="0.45"/>
    <n v="2500"/>
    <n v="1125"/>
    <n v="506.25"/>
    <n v="0.45"/>
  </r>
  <r>
    <x v="0"/>
    <n v="1185732"/>
    <x v="2"/>
    <x v="0"/>
    <x v="47"/>
    <s v="Boston"/>
    <x v="2"/>
    <n v="0.35000000000000003"/>
    <n v="2750"/>
    <n v="962.50000000000011"/>
    <n v="336.875"/>
    <n v="0.35"/>
  </r>
  <r>
    <x v="0"/>
    <n v="1185732"/>
    <x v="2"/>
    <x v="0"/>
    <x v="47"/>
    <s v="Boston"/>
    <x v="3"/>
    <n v="0.39999999999999997"/>
    <n v="1250"/>
    <n v="499.99999999999994"/>
    <n v="174.99999999999997"/>
    <n v="0.35"/>
  </r>
  <r>
    <x v="0"/>
    <n v="1185732"/>
    <x v="2"/>
    <x v="0"/>
    <x v="47"/>
    <s v="Boston"/>
    <x v="4"/>
    <n v="0.55000000000000004"/>
    <n v="1750"/>
    <n v="962.50000000000011"/>
    <n v="336.875"/>
    <n v="0.35"/>
  </r>
  <r>
    <x v="0"/>
    <n v="1185732"/>
    <x v="2"/>
    <x v="0"/>
    <x v="47"/>
    <s v="Boston"/>
    <x v="5"/>
    <n v="0.45"/>
    <n v="2750"/>
    <n v="1237.5"/>
    <n v="494.99999999999994"/>
    <n v="0.39999999999999997"/>
  </r>
  <r>
    <x v="0"/>
    <n v="1185732"/>
    <x v="3"/>
    <x v="0"/>
    <x v="47"/>
    <s v="Boston"/>
    <x v="0"/>
    <n v="0.45"/>
    <n v="5250"/>
    <n v="2362.5"/>
    <n v="1063.125"/>
    <n v="0.45"/>
  </r>
  <r>
    <x v="0"/>
    <n v="1185732"/>
    <x v="3"/>
    <x v="0"/>
    <x v="47"/>
    <s v="Boston"/>
    <x v="1"/>
    <n v="0.45"/>
    <n v="2250"/>
    <n v="1012.5"/>
    <n v="455.625"/>
    <n v="0.45"/>
  </r>
  <r>
    <x v="0"/>
    <n v="1185732"/>
    <x v="3"/>
    <x v="0"/>
    <x v="47"/>
    <s v="Boston"/>
    <x v="2"/>
    <n v="0.35000000000000003"/>
    <n v="2250"/>
    <n v="787.50000000000011"/>
    <n v="275.625"/>
    <n v="0.35"/>
  </r>
  <r>
    <x v="0"/>
    <n v="1185732"/>
    <x v="3"/>
    <x v="0"/>
    <x v="47"/>
    <s v="Boston"/>
    <x v="3"/>
    <n v="0.39999999999999997"/>
    <n v="1500"/>
    <n v="600"/>
    <n v="210"/>
    <n v="0.35"/>
  </r>
  <r>
    <x v="0"/>
    <n v="1185732"/>
    <x v="3"/>
    <x v="0"/>
    <x v="47"/>
    <s v="Boston"/>
    <x v="4"/>
    <n v="0.55000000000000004"/>
    <n v="1500"/>
    <n v="825.00000000000011"/>
    <n v="288.75"/>
    <n v="0.35"/>
  </r>
  <r>
    <x v="0"/>
    <n v="1185732"/>
    <x v="3"/>
    <x v="0"/>
    <x v="47"/>
    <s v="Boston"/>
    <x v="5"/>
    <n v="0.45"/>
    <n v="3000"/>
    <n v="1350"/>
    <n v="540"/>
    <n v="0.39999999999999997"/>
  </r>
  <r>
    <x v="0"/>
    <n v="1185732"/>
    <x v="4"/>
    <x v="0"/>
    <x v="47"/>
    <s v="Boston"/>
    <x v="0"/>
    <n v="0.6"/>
    <n v="5700"/>
    <n v="3420"/>
    <n v="1539"/>
    <n v="0.45"/>
  </r>
  <r>
    <x v="0"/>
    <n v="1185732"/>
    <x v="4"/>
    <x v="0"/>
    <x v="47"/>
    <s v="Boston"/>
    <x v="1"/>
    <n v="0.55000000000000004"/>
    <n v="2750"/>
    <n v="1512.5000000000002"/>
    <n v="680.62500000000011"/>
    <n v="0.45"/>
  </r>
  <r>
    <x v="0"/>
    <n v="1185732"/>
    <x v="4"/>
    <x v="0"/>
    <x v="47"/>
    <s v="Boston"/>
    <x v="2"/>
    <n v="0.5"/>
    <n v="3000"/>
    <n v="1500"/>
    <n v="525"/>
    <n v="0.35"/>
  </r>
  <r>
    <x v="0"/>
    <n v="1185732"/>
    <x v="4"/>
    <x v="0"/>
    <x v="47"/>
    <s v="Boston"/>
    <x v="3"/>
    <n v="0.5"/>
    <n v="2500"/>
    <n v="1250"/>
    <n v="437.5"/>
    <n v="0.35"/>
  </r>
  <r>
    <x v="0"/>
    <n v="1185732"/>
    <x v="4"/>
    <x v="0"/>
    <x v="47"/>
    <s v="Boston"/>
    <x v="4"/>
    <n v="0.6"/>
    <n v="2750"/>
    <n v="1650"/>
    <n v="577.5"/>
    <n v="0.35"/>
  </r>
  <r>
    <x v="0"/>
    <n v="1185732"/>
    <x v="4"/>
    <x v="0"/>
    <x v="47"/>
    <s v="Boston"/>
    <x v="5"/>
    <n v="0.65"/>
    <n v="4000"/>
    <n v="2600"/>
    <n v="1040"/>
    <n v="0.39999999999999997"/>
  </r>
  <r>
    <x v="0"/>
    <n v="1185732"/>
    <x v="5"/>
    <x v="0"/>
    <x v="47"/>
    <s v="Boston"/>
    <x v="0"/>
    <n v="0.6"/>
    <n v="6500"/>
    <n v="3900"/>
    <n v="1755"/>
    <n v="0.45"/>
  </r>
  <r>
    <x v="0"/>
    <n v="1185732"/>
    <x v="5"/>
    <x v="0"/>
    <x v="47"/>
    <s v="Boston"/>
    <x v="1"/>
    <n v="0.55000000000000004"/>
    <n v="4000"/>
    <n v="2200"/>
    <n v="990"/>
    <n v="0.45"/>
  </r>
  <r>
    <x v="0"/>
    <n v="1185732"/>
    <x v="5"/>
    <x v="0"/>
    <x v="47"/>
    <s v="Boston"/>
    <x v="2"/>
    <n v="0.5"/>
    <n v="3250"/>
    <n v="1625"/>
    <n v="568.75"/>
    <n v="0.35"/>
  </r>
  <r>
    <x v="0"/>
    <n v="1185732"/>
    <x v="5"/>
    <x v="0"/>
    <x v="47"/>
    <s v="Boston"/>
    <x v="3"/>
    <n v="0.5"/>
    <n v="3000"/>
    <n v="1500"/>
    <n v="525"/>
    <n v="0.35"/>
  </r>
  <r>
    <x v="0"/>
    <n v="1185732"/>
    <x v="5"/>
    <x v="0"/>
    <x v="47"/>
    <s v="Boston"/>
    <x v="4"/>
    <n v="0.6"/>
    <n v="3000"/>
    <n v="1800"/>
    <n v="630"/>
    <n v="0.35"/>
  </r>
  <r>
    <x v="0"/>
    <n v="1185732"/>
    <x v="5"/>
    <x v="0"/>
    <x v="47"/>
    <s v="Boston"/>
    <x v="5"/>
    <n v="0.65"/>
    <n v="4500"/>
    <n v="2925"/>
    <n v="1170"/>
    <n v="0.39999999999999997"/>
  </r>
  <r>
    <x v="0"/>
    <n v="1185732"/>
    <x v="6"/>
    <x v="0"/>
    <x v="47"/>
    <s v="Boston"/>
    <x v="0"/>
    <n v="0.6"/>
    <n v="6750"/>
    <n v="4050"/>
    <n v="1822.5"/>
    <n v="0.45"/>
  </r>
  <r>
    <x v="0"/>
    <n v="1185732"/>
    <x v="6"/>
    <x v="0"/>
    <x v="47"/>
    <s v="Boston"/>
    <x v="1"/>
    <n v="0.55000000000000004"/>
    <n v="4250"/>
    <n v="2337.5"/>
    <n v="1051.875"/>
    <n v="0.45"/>
  </r>
  <r>
    <x v="0"/>
    <n v="1185732"/>
    <x v="6"/>
    <x v="0"/>
    <x v="47"/>
    <s v="Boston"/>
    <x v="2"/>
    <n v="0.5"/>
    <n v="3500"/>
    <n v="1750"/>
    <n v="612.5"/>
    <n v="0.35"/>
  </r>
  <r>
    <x v="0"/>
    <n v="1185732"/>
    <x v="6"/>
    <x v="0"/>
    <x v="47"/>
    <s v="Boston"/>
    <x v="3"/>
    <n v="0.5"/>
    <n v="3000"/>
    <n v="1500"/>
    <n v="525"/>
    <n v="0.35"/>
  </r>
  <r>
    <x v="0"/>
    <n v="1185732"/>
    <x v="6"/>
    <x v="0"/>
    <x v="47"/>
    <s v="Boston"/>
    <x v="4"/>
    <n v="0.6"/>
    <n v="3250"/>
    <n v="1950"/>
    <n v="682.5"/>
    <n v="0.35"/>
  </r>
  <r>
    <x v="0"/>
    <n v="1185732"/>
    <x v="6"/>
    <x v="0"/>
    <x v="47"/>
    <s v="Boston"/>
    <x v="5"/>
    <n v="0.65"/>
    <n v="5000"/>
    <n v="3250"/>
    <n v="1300"/>
    <n v="0.39999999999999997"/>
  </r>
  <r>
    <x v="0"/>
    <n v="1185732"/>
    <x v="7"/>
    <x v="0"/>
    <x v="47"/>
    <s v="Boston"/>
    <x v="0"/>
    <n v="0.6"/>
    <n v="6500"/>
    <n v="3900"/>
    <n v="1755"/>
    <n v="0.45"/>
  </r>
  <r>
    <x v="0"/>
    <n v="1185732"/>
    <x v="7"/>
    <x v="0"/>
    <x v="47"/>
    <s v="Boston"/>
    <x v="1"/>
    <n v="0.55000000000000004"/>
    <n v="4250"/>
    <n v="2337.5"/>
    <n v="1051.875"/>
    <n v="0.45"/>
  </r>
  <r>
    <x v="0"/>
    <n v="1185732"/>
    <x v="7"/>
    <x v="0"/>
    <x v="47"/>
    <s v="Boston"/>
    <x v="2"/>
    <n v="0.5"/>
    <n v="3500"/>
    <n v="1750"/>
    <n v="612.5"/>
    <n v="0.35"/>
  </r>
  <r>
    <x v="0"/>
    <n v="1185732"/>
    <x v="7"/>
    <x v="0"/>
    <x v="47"/>
    <s v="Boston"/>
    <x v="3"/>
    <n v="0.5"/>
    <n v="2500"/>
    <n v="1250"/>
    <n v="437.5"/>
    <n v="0.35"/>
  </r>
  <r>
    <x v="0"/>
    <n v="1185732"/>
    <x v="7"/>
    <x v="0"/>
    <x v="47"/>
    <s v="Boston"/>
    <x v="4"/>
    <n v="0.6"/>
    <n v="2250"/>
    <n v="1350"/>
    <n v="472.49999999999994"/>
    <n v="0.35"/>
  </r>
  <r>
    <x v="0"/>
    <n v="1185732"/>
    <x v="7"/>
    <x v="0"/>
    <x v="47"/>
    <s v="Boston"/>
    <x v="5"/>
    <n v="0.65"/>
    <n v="4000"/>
    <n v="2600"/>
    <n v="1040"/>
    <n v="0.39999999999999997"/>
  </r>
  <r>
    <x v="0"/>
    <n v="1185732"/>
    <x v="8"/>
    <x v="0"/>
    <x v="47"/>
    <s v="Boston"/>
    <x v="0"/>
    <n v="0.6"/>
    <n v="5250"/>
    <n v="3150"/>
    <n v="1417.5"/>
    <n v="0.45"/>
  </r>
  <r>
    <x v="0"/>
    <n v="1185732"/>
    <x v="8"/>
    <x v="0"/>
    <x v="47"/>
    <s v="Boston"/>
    <x v="1"/>
    <n v="0.55000000000000004"/>
    <n v="3250"/>
    <n v="1787.5000000000002"/>
    <n v="804.37500000000011"/>
    <n v="0.45"/>
  </r>
  <r>
    <x v="0"/>
    <n v="1185732"/>
    <x v="8"/>
    <x v="0"/>
    <x v="47"/>
    <s v="Boston"/>
    <x v="2"/>
    <n v="0.5"/>
    <n v="2250"/>
    <n v="1125"/>
    <n v="393.75"/>
    <n v="0.35"/>
  </r>
  <r>
    <x v="0"/>
    <n v="1185732"/>
    <x v="8"/>
    <x v="0"/>
    <x v="47"/>
    <s v="Boston"/>
    <x v="3"/>
    <n v="0.5"/>
    <n v="2000"/>
    <n v="1000"/>
    <n v="350"/>
    <n v="0.35"/>
  </r>
  <r>
    <x v="0"/>
    <n v="1185732"/>
    <x v="8"/>
    <x v="0"/>
    <x v="47"/>
    <s v="Boston"/>
    <x v="4"/>
    <n v="0.6"/>
    <n v="2000"/>
    <n v="1200"/>
    <n v="420"/>
    <n v="0.35"/>
  </r>
  <r>
    <x v="0"/>
    <n v="1185732"/>
    <x v="8"/>
    <x v="0"/>
    <x v="47"/>
    <s v="Boston"/>
    <x v="5"/>
    <n v="0.65"/>
    <n v="3000"/>
    <n v="1950"/>
    <n v="779.99999999999989"/>
    <n v="0.39999999999999997"/>
  </r>
  <r>
    <x v="0"/>
    <n v="1185732"/>
    <x v="9"/>
    <x v="0"/>
    <x v="47"/>
    <s v="Boston"/>
    <x v="0"/>
    <n v="0.65"/>
    <n v="4750"/>
    <n v="3087.5"/>
    <n v="1389.375"/>
    <n v="0.45"/>
  </r>
  <r>
    <x v="0"/>
    <n v="1185732"/>
    <x v="9"/>
    <x v="0"/>
    <x v="47"/>
    <s v="Boston"/>
    <x v="1"/>
    <n v="0.60000000000000009"/>
    <n v="3000"/>
    <n v="1800.0000000000002"/>
    <n v="810.00000000000011"/>
    <n v="0.45"/>
  </r>
  <r>
    <x v="0"/>
    <n v="1185732"/>
    <x v="9"/>
    <x v="0"/>
    <x v="47"/>
    <s v="Boston"/>
    <x v="2"/>
    <n v="0.60000000000000009"/>
    <n v="2000"/>
    <n v="1200.0000000000002"/>
    <n v="420.00000000000006"/>
    <n v="0.35"/>
  </r>
  <r>
    <x v="0"/>
    <n v="1185732"/>
    <x v="9"/>
    <x v="0"/>
    <x v="47"/>
    <s v="Boston"/>
    <x v="3"/>
    <n v="0.60000000000000009"/>
    <n v="1750"/>
    <n v="1050.0000000000002"/>
    <n v="367.50000000000006"/>
    <n v="0.35"/>
  </r>
  <r>
    <x v="0"/>
    <n v="1185732"/>
    <x v="9"/>
    <x v="0"/>
    <x v="47"/>
    <s v="Boston"/>
    <x v="4"/>
    <n v="0.70000000000000007"/>
    <n v="1750"/>
    <n v="1225.0000000000002"/>
    <n v="428.75000000000006"/>
    <n v="0.35"/>
  </r>
  <r>
    <x v="0"/>
    <n v="1185732"/>
    <x v="9"/>
    <x v="0"/>
    <x v="47"/>
    <s v="Boston"/>
    <x v="5"/>
    <n v="0.75"/>
    <n v="3000"/>
    <n v="2250"/>
    <n v="899.99999999999989"/>
    <n v="0.39999999999999997"/>
  </r>
  <r>
    <x v="0"/>
    <n v="1185732"/>
    <x v="10"/>
    <x v="0"/>
    <x v="47"/>
    <s v="Boston"/>
    <x v="0"/>
    <n v="0.70000000000000007"/>
    <n v="4500"/>
    <n v="3150.0000000000005"/>
    <n v="1417.5000000000002"/>
    <n v="0.45"/>
  </r>
  <r>
    <x v="0"/>
    <n v="1185732"/>
    <x v="10"/>
    <x v="0"/>
    <x v="47"/>
    <s v="Boston"/>
    <x v="1"/>
    <n v="0.60000000000000009"/>
    <n v="3250"/>
    <n v="1950.0000000000002"/>
    <n v="877.50000000000011"/>
    <n v="0.45"/>
  </r>
  <r>
    <x v="0"/>
    <n v="1185732"/>
    <x v="10"/>
    <x v="0"/>
    <x v="47"/>
    <s v="Boston"/>
    <x v="2"/>
    <n v="0.60000000000000009"/>
    <n v="3200"/>
    <n v="1920.0000000000002"/>
    <n v="672"/>
    <n v="0.35"/>
  </r>
  <r>
    <x v="0"/>
    <n v="1185732"/>
    <x v="10"/>
    <x v="0"/>
    <x v="47"/>
    <s v="Boston"/>
    <x v="3"/>
    <n v="0.60000000000000009"/>
    <n v="3000"/>
    <n v="1800.0000000000002"/>
    <n v="630"/>
    <n v="0.35"/>
  </r>
  <r>
    <x v="0"/>
    <n v="1185732"/>
    <x v="10"/>
    <x v="0"/>
    <x v="47"/>
    <s v="Boston"/>
    <x v="4"/>
    <n v="0.70000000000000007"/>
    <n v="2750"/>
    <n v="1925.0000000000002"/>
    <n v="673.75"/>
    <n v="0.35"/>
  </r>
  <r>
    <x v="0"/>
    <n v="1185732"/>
    <x v="10"/>
    <x v="0"/>
    <x v="47"/>
    <s v="Boston"/>
    <x v="5"/>
    <n v="0.75"/>
    <n v="3750"/>
    <n v="2812.5"/>
    <n v="1125"/>
    <n v="0.39999999999999997"/>
  </r>
  <r>
    <x v="0"/>
    <n v="1185732"/>
    <x v="11"/>
    <x v="0"/>
    <x v="47"/>
    <s v="Boston"/>
    <x v="0"/>
    <n v="0.70000000000000007"/>
    <n v="6000"/>
    <n v="4200"/>
    <n v="1890"/>
    <n v="0.45"/>
  </r>
  <r>
    <x v="0"/>
    <n v="1185732"/>
    <x v="11"/>
    <x v="0"/>
    <x v="47"/>
    <s v="Boston"/>
    <x v="1"/>
    <n v="0.60000000000000009"/>
    <n v="4000"/>
    <n v="2400.0000000000005"/>
    <n v="1080.0000000000002"/>
    <n v="0.45"/>
  </r>
  <r>
    <x v="0"/>
    <n v="1185732"/>
    <x v="11"/>
    <x v="0"/>
    <x v="47"/>
    <s v="Boston"/>
    <x v="2"/>
    <n v="0.60000000000000009"/>
    <n v="3750"/>
    <n v="2250.0000000000005"/>
    <n v="787.50000000000011"/>
    <n v="0.35"/>
  </r>
  <r>
    <x v="0"/>
    <n v="1185732"/>
    <x v="11"/>
    <x v="0"/>
    <x v="47"/>
    <s v="Boston"/>
    <x v="3"/>
    <n v="0.60000000000000009"/>
    <n v="3250"/>
    <n v="1950.0000000000002"/>
    <n v="682.5"/>
    <n v="0.35"/>
  </r>
  <r>
    <x v="0"/>
    <n v="1185732"/>
    <x v="11"/>
    <x v="0"/>
    <x v="47"/>
    <s v="Boston"/>
    <x v="4"/>
    <n v="0.70000000000000007"/>
    <n v="3250"/>
    <n v="2275"/>
    <n v="796.25"/>
    <n v="0.35"/>
  </r>
  <r>
    <x v="0"/>
    <n v="1185732"/>
    <x v="11"/>
    <x v="0"/>
    <x v="47"/>
    <s v="Boston"/>
    <x v="5"/>
    <n v="0.75"/>
    <n v="4250"/>
    <n v="3187.5"/>
    <n v="1275"/>
    <n v="0.39999999999999997"/>
  </r>
  <r>
    <x v="0"/>
    <n v="1185732"/>
    <x v="124"/>
    <x v="0"/>
    <x v="48"/>
    <s v="Burlington"/>
    <x v="0"/>
    <n v="0.5"/>
    <n v="5250"/>
    <n v="2625"/>
    <n v="1050"/>
    <n v="0.4"/>
  </r>
  <r>
    <x v="0"/>
    <n v="1185732"/>
    <x v="124"/>
    <x v="0"/>
    <x v="48"/>
    <s v="Burlington"/>
    <x v="1"/>
    <n v="0.5"/>
    <n v="3250"/>
    <n v="1625"/>
    <n v="650"/>
    <n v="0.4"/>
  </r>
  <r>
    <x v="0"/>
    <n v="1185732"/>
    <x v="124"/>
    <x v="0"/>
    <x v="48"/>
    <s v="Burlington"/>
    <x v="2"/>
    <n v="0.4"/>
    <n v="3250"/>
    <n v="1300"/>
    <n v="390"/>
    <n v="0.3"/>
  </r>
  <r>
    <x v="0"/>
    <n v="1185732"/>
    <x v="124"/>
    <x v="0"/>
    <x v="48"/>
    <s v="Burlington"/>
    <x v="3"/>
    <n v="0.44999999999999996"/>
    <n v="1750"/>
    <n v="787.49999999999989"/>
    <n v="236.24999999999994"/>
    <n v="0.3"/>
  </r>
  <r>
    <x v="0"/>
    <n v="1185732"/>
    <x v="124"/>
    <x v="0"/>
    <x v="48"/>
    <s v="Burlington"/>
    <x v="4"/>
    <n v="0.60000000000000009"/>
    <n v="2250"/>
    <n v="1350.0000000000002"/>
    <n v="405.00000000000006"/>
    <n v="0.3"/>
  </r>
  <r>
    <x v="0"/>
    <n v="1185732"/>
    <x v="124"/>
    <x v="0"/>
    <x v="48"/>
    <s v="Burlington"/>
    <x v="5"/>
    <n v="0.5"/>
    <n v="3250"/>
    <n v="1625"/>
    <n v="568.75"/>
    <n v="0.35"/>
  </r>
  <r>
    <x v="0"/>
    <n v="1185732"/>
    <x v="125"/>
    <x v="0"/>
    <x v="48"/>
    <s v="Burlington"/>
    <x v="0"/>
    <n v="0.5"/>
    <n v="6000"/>
    <n v="3000"/>
    <n v="1200"/>
    <n v="0.4"/>
  </r>
  <r>
    <x v="0"/>
    <n v="1185732"/>
    <x v="125"/>
    <x v="0"/>
    <x v="48"/>
    <s v="Burlington"/>
    <x v="1"/>
    <n v="0.5"/>
    <n v="2500"/>
    <n v="1250"/>
    <n v="500"/>
    <n v="0.4"/>
  </r>
  <r>
    <x v="0"/>
    <n v="1185732"/>
    <x v="125"/>
    <x v="0"/>
    <x v="48"/>
    <s v="Burlington"/>
    <x v="2"/>
    <n v="0.4"/>
    <n v="3000"/>
    <n v="1200"/>
    <n v="360"/>
    <n v="0.3"/>
  </r>
  <r>
    <x v="0"/>
    <n v="1185732"/>
    <x v="125"/>
    <x v="0"/>
    <x v="48"/>
    <s v="Burlington"/>
    <x v="3"/>
    <n v="0.44999999999999996"/>
    <n v="2000"/>
    <n v="899.99999999999989"/>
    <n v="269.99999999999994"/>
    <n v="0.3"/>
  </r>
  <r>
    <x v="0"/>
    <n v="1185732"/>
    <x v="125"/>
    <x v="0"/>
    <x v="48"/>
    <s v="Burlington"/>
    <x v="4"/>
    <n v="0.60000000000000009"/>
    <n v="2750"/>
    <n v="1650.0000000000002"/>
    <n v="495.00000000000006"/>
    <n v="0.3"/>
  </r>
  <r>
    <x v="0"/>
    <n v="1185732"/>
    <x v="125"/>
    <x v="0"/>
    <x v="48"/>
    <s v="Burlington"/>
    <x v="5"/>
    <n v="0.5"/>
    <n v="3750"/>
    <n v="1875"/>
    <n v="656.25"/>
    <n v="0.35"/>
  </r>
  <r>
    <x v="0"/>
    <n v="1185732"/>
    <x v="126"/>
    <x v="0"/>
    <x v="48"/>
    <s v="Burlington"/>
    <x v="0"/>
    <n v="0.5"/>
    <n v="5700"/>
    <n v="2850"/>
    <n v="1140"/>
    <n v="0.4"/>
  </r>
  <r>
    <x v="0"/>
    <n v="1185732"/>
    <x v="126"/>
    <x v="0"/>
    <x v="48"/>
    <s v="Burlington"/>
    <x v="1"/>
    <n v="0.5"/>
    <n v="2750"/>
    <n v="1375"/>
    <n v="550"/>
    <n v="0.4"/>
  </r>
  <r>
    <x v="0"/>
    <n v="1185732"/>
    <x v="126"/>
    <x v="0"/>
    <x v="48"/>
    <s v="Burlington"/>
    <x v="2"/>
    <n v="0.4"/>
    <n v="3000"/>
    <n v="1200"/>
    <n v="360"/>
    <n v="0.3"/>
  </r>
  <r>
    <x v="0"/>
    <n v="1185732"/>
    <x v="126"/>
    <x v="0"/>
    <x v="48"/>
    <s v="Burlington"/>
    <x v="3"/>
    <n v="0.44999999999999996"/>
    <n v="1500"/>
    <n v="674.99999999999989"/>
    <n v="202.49999999999997"/>
    <n v="0.3"/>
  </r>
  <r>
    <x v="0"/>
    <n v="1185732"/>
    <x v="126"/>
    <x v="0"/>
    <x v="48"/>
    <s v="Burlington"/>
    <x v="4"/>
    <n v="0.60000000000000009"/>
    <n v="2000"/>
    <n v="1200.0000000000002"/>
    <n v="360.00000000000006"/>
    <n v="0.3"/>
  </r>
  <r>
    <x v="0"/>
    <n v="1185732"/>
    <x v="126"/>
    <x v="0"/>
    <x v="48"/>
    <s v="Burlington"/>
    <x v="5"/>
    <n v="0.5"/>
    <n v="3000"/>
    <n v="1500"/>
    <n v="525"/>
    <n v="0.35"/>
  </r>
  <r>
    <x v="0"/>
    <n v="1185732"/>
    <x v="127"/>
    <x v="0"/>
    <x v="48"/>
    <s v="Burlington"/>
    <x v="0"/>
    <n v="0.5"/>
    <n v="5500"/>
    <n v="2750"/>
    <n v="1100"/>
    <n v="0.4"/>
  </r>
  <r>
    <x v="0"/>
    <n v="1185732"/>
    <x v="127"/>
    <x v="0"/>
    <x v="48"/>
    <s v="Burlington"/>
    <x v="1"/>
    <n v="0.5"/>
    <n v="2500"/>
    <n v="1250"/>
    <n v="500"/>
    <n v="0.4"/>
  </r>
  <r>
    <x v="0"/>
    <n v="1185732"/>
    <x v="127"/>
    <x v="0"/>
    <x v="48"/>
    <s v="Burlington"/>
    <x v="2"/>
    <n v="0.4"/>
    <n v="2500"/>
    <n v="1000"/>
    <n v="300"/>
    <n v="0.3"/>
  </r>
  <r>
    <x v="0"/>
    <n v="1185732"/>
    <x v="127"/>
    <x v="0"/>
    <x v="48"/>
    <s v="Burlington"/>
    <x v="3"/>
    <n v="0.44999999999999996"/>
    <n v="1750"/>
    <n v="787.49999999999989"/>
    <n v="236.24999999999994"/>
    <n v="0.3"/>
  </r>
  <r>
    <x v="0"/>
    <n v="1185732"/>
    <x v="127"/>
    <x v="0"/>
    <x v="48"/>
    <s v="Burlington"/>
    <x v="4"/>
    <n v="0.60000000000000009"/>
    <n v="1750"/>
    <n v="1050.0000000000002"/>
    <n v="315.00000000000006"/>
    <n v="0.3"/>
  </r>
  <r>
    <x v="0"/>
    <n v="1185732"/>
    <x v="127"/>
    <x v="0"/>
    <x v="48"/>
    <s v="Burlington"/>
    <x v="5"/>
    <n v="0.5"/>
    <n v="3250"/>
    <n v="1625"/>
    <n v="568.75"/>
    <n v="0.35"/>
  </r>
  <r>
    <x v="0"/>
    <n v="1185732"/>
    <x v="128"/>
    <x v="0"/>
    <x v="48"/>
    <s v="Burlington"/>
    <x v="0"/>
    <n v="0.65"/>
    <n v="5950"/>
    <n v="3867.5"/>
    <n v="1547"/>
    <n v="0.4"/>
  </r>
  <r>
    <x v="0"/>
    <n v="1185732"/>
    <x v="128"/>
    <x v="0"/>
    <x v="48"/>
    <s v="Burlington"/>
    <x v="1"/>
    <n v="0.60000000000000009"/>
    <n v="3000"/>
    <n v="1800.0000000000002"/>
    <n v="720.00000000000011"/>
    <n v="0.4"/>
  </r>
  <r>
    <x v="0"/>
    <n v="1185732"/>
    <x v="128"/>
    <x v="0"/>
    <x v="48"/>
    <s v="Burlington"/>
    <x v="2"/>
    <n v="0.55000000000000004"/>
    <n v="3250"/>
    <n v="1787.5000000000002"/>
    <n v="536.25"/>
    <n v="0.3"/>
  </r>
  <r>
    <x v="0"/>
    <n v="1185732"/>
    <x v="128"/>
    <x v="0"/>
    <x v="48"/>
    <s v="Burlington"/>
    <x v="3"/>
    <n v="0.55000000000000004"/>
    <n v="2750"/>
    <n v="1512.5000000000002"/>
    <n v="453.75000000000006"/>
    <n v="0.3"/>
  </r>
  <r>
    <x v="0"/>
    <n v="1185732"/>
    <x v="128"/>
    <x v="0"/>
    <x v="48"/>
    <s v="Burlington"/>
    <x v="4"/>
    <n v="0.65"/>
    <n v="3000"/>
    <n v="1950"/>
    <n v="585"/>
    <n v="0.3"/>
  </r>
  <r>
    <x v="0"/>
    <n v="1185732"/>
    <x v="128"/>
    <x v="0"/>
    <x v="48"/>
    <s v="Burlington"/>
    <x v="5"/>
    <n v="0.70000000000000007"/>
    <n v="4250"/>
    <n v="2975.0000000000005"/>
    <n v="1041.25"/>
    <n v="0.35"/>
  </r>
  <r>
    <x v="0"/>
    <n v="1185732"/>
    <x v="129"/>
    <x v="0"/>
    <x v="48"/>
    <s v="Burlington"/>
    <x v="0"/>
    <n v="0.65"/>
    <n v="6750"/>
    <n v="4387.5"/>
    <n v="1755"/>
    <n v="0.4"/>
  </r>
  <r>
    <x v="0"/>
    <n v="1185732"/>
    <x v="129"/>
    <x v="0"/>
    <x v="48"/>
    <s v="Burlington"/>
    <x v="1"/>
    <n v="0.60000000000000009"/>
    <n v="4250"/>
    <n v="2550.0000000000005"/>
    <n v="1020.0000000000002"/>
    <n v="0.4"/>
  </r>
  <r>
    <x v="0"/>
    <n v="1185732"/>
    <x v="129"/>
    <x v="0"/>
    <x v="48"/>
    <s v="Burlington"/>
    <x v="2"/>
    <n v="0.55000000000000004"/>
    <n v="3500"/>
    <n v="1925.0000000000002"/>
    <n v="577.5"/>
    <n v="0.3"/>
  </r>
  <r>
    <x v="0"/>
    <n v="1185732"/>
    <x v="129"/>
    <x v="0"/>
    <x v="48"/>
    <s v="Burlington"/>
    <x v="3"/>
    <n v="0.55000000000000004"/>
    <n v="3250"/>
    <n v="1787.5000000000002"/>
    <n v="536.25"/>
    <n v="0.3"/>
  </r>
  <r>
    <x v="0"/>
    <n v="1185732"/>
    <x v="129"/>
    <x v="0"/>
    <x v="48"/>
    <s v="Burlington"/>
    <x v="4"/>
    <n v="0.65"/>
    <n v="3250"/>
    <n v="2112.5"/>
    <n v="633.75"/>
    <n v="0.3"/>
  </r>
  <r>
    <x v="0"/>
    <n v="1185732"/>
    <x v="129"/>
    <x v="0"/>
    <x v="48"/>
    <s v="Burlington"/>
    <x v="5"/>
    <n v="0.70000000000000007"/>
    <n v="4750"/>
    <n v="3325.0000000000005"/>
    <n v="1163.75"/>
    <n v="0.35"/>
  </r>
  <r>
    <x v="0"/>
    <n v="1185732"/>
    <x v="130"/>
    <x v="0"/>
    <x v="48"/>
    <s v="Burlington"/>
    <x v="0"/>
    <n v="0.65"/>
    <n v="7000"/>
    <n v="4550"/>
    <n v="1820"/>
    <n v="0.4"/>
  </r>
  <r>
    <x v="0"/>
    <n v="1185732"/>
    <x v="130"/>
    <x v="0"/>
    <x v="48"/>
    <s v="Burlington"/>
    <x v="1"/>
    <n v="0.60000000000000009"/>
    <n v="4500"/>
    <n v="2700.0000000000005"/>
    <n v="1080.0000000000002"/>
    <n v="0.4"/>
  </r>
  <r>
    <x v="0"/>
    <n v="1185732"/>
    <x v="130"/>
    <x v="0"/>
    <x v="48"/>
    <s v="Burlington"/>
    <x v="2"/>
    <n v="0.55000000000000004"/>
    <n v="3750"/>
    <n v="2062.5"/>
    <n v="618.75"/>
    <n v="0.3"/>
  </r>
  <r>
    <x v="0"/>
    <n v="1185732"/>
    <x v="130"/>
    <x v="0"/>
    <x v="48"/>
    <s v="Burlington"/>
    <x v="3"/>
    <n v="0.55000000000000004"/>
    <n v="3250"/>
    <n v="1787.5000000000002"/>
    <n v="536.25"/>
    <n v="0.3"/>
  </r>
  <r>
    <x v="0"/>
    <n v="1185732"/>
    <x v="130"/>
    <x v="0"/>
    <x v="48"/>
    <s v="Burlington"/>
    <x v="4"/>
    <n v="0.65"/>
    <n v="3500"/>
    <n v="2275"/>
    <n v="682.5"/>
    <n v="0.3"/>
  </r>
  <r>
    <x v="0"/>
    <n v="1185732"/>
    <x v="130"/>
    <x v="0"/>
    <x v="48"/>
    <s v="Burlington"/>
    <x v="5"/>
    <n v="0.70000000000000007"/>
    <n v="5250"/>
    <n v="3675.0000000000005"/>
    <n v="1286.25"/>
    <n v="0.35"/>
  </r>
  <r>
    <x v="0"/>
    <n v="1185732"/>
    <x v="131"/>
    <x v="0"/>
    <x v="48"/>
    <s v="Burlington"/>
    <x v="0"/>
    <n v="0.65"/>
    <n v="6750"/>
    <n v="4387.5"/>
    <n v="1755"/>
    <n v="0.4"/>
  </r>
  <r>
    <x v="0"/>
    <n v="1185732"/>
    <x v="131"/>
    <x v="0"/>
    <x v="48"/>
    <s v="Burlington"/>
    <x v="1"/>
    <n v="0.60000000000000009"/>
    <n v="4500"/>
    <n v="2700.0000000000005"/>
    <n v="1080.0000000000002"/>
    <n v="0.4"/>
  </r>
  <r>
    <x v="0"/>
    <n v="1185732"/>
    <x v="131"/>
    <x v="0"/>
    <x v="48"/>
    <s v="Burlington"/>
    <x v="2"/>
    <n v="0.55000000000000004"/>
    <n v="3750"/>
    <n v="2062.5"/>
    <n v="618.75"/>
    <n v="0.3"/>
  </r>
  <r>
    <x v="0"/>
    <n v="1185732"/>
    <x v="131"/>
    <x v="0"/>
    <x v="48"/>
    <s v="Burlington"/>
    <x v="3"/>
    <n v="0.55000000000000004"/>
    <n v="2750"/>
    <n v="1512.5000000000002"/>
    <n v="453.75000000000006"/>
    <n v="0.3"/>
  </r>
  <r>
    <x v="0"/>
    <n v="1185732"/>
    <x v="131"/>
    <x v="0"/>
    <x v="48"/>
    <s v="Burlington"/>
    <x v="4"/>
    <n v="0.65"/>
    <n v="2500"/>
    <n v="1625"/>
    <n v="487.5"/>
    <n v="0.3"/>
  </r>
  <r>
    <x v="0"/>
    <n v="1185732"/>
    <x v="131"/>
    <x v="0"/>
    <x v="48"/>
    <s v="Burlington"/>
    <x v="5"/>
    <n v="0.70000000000000007"/>
    <n v="4250"/>
    <n v="2975.0000000000005"/>
    <n v="1041.25"/>
    <n v="0.35"/>
  </r>
  <r>
    <x v="0"/>
    <n v="1185732"/>
    <x v="132"/>
    <x v="0"/>
    <x v="48"/>
    <s v="Burlington"/>
    <x v="0"/>
    <n v="0.65"/>
    <n v="5500"/>
    <n v="3575"/>
    <n v="1430"/>
    <n v="0.4"/>
  </r>
  <r>
    <x v="0"/>
    <n v="1185732"/>
    <x v="132"/>
    <x v="0"/>
    <x v="48"/>
    <s v="Burlington"/>
    <x v="1"/>
    <n v="0.60000000000000009"/>
    <n v="3500"/>
    <n v="2100.0000000000005"/>
    <n v="840.00000000000023"/>
    <n v="0.4"/>
  </r>
  <r>
    <x v="0"/>
    <n v="1185732"/>
    <x v="132"/>
    <x v="0"/>
    <x v="48"/>
    <s v="Burlington"/>
    <x v="2"/>
    <n v="0.55000000000000004"/>
    <n v="2500"/>
    <n v="1375"/>
    <n v="412.5"/>
    <n v="0.3"/>
  </r>
  <r>
    <x v="0"/>
    <n v="1185732"/>
    <x v="132"/>
    <x v="0"/>
    <x v="48"/>
    <s v="Burlington"/>
    <x v="3"/>
    <n v="0.55000000000000004"/>
    <n v="2250"/>
    <n v="1237.5"/>
    <n v="371.25"/>
    <n v="0.3"/>
  </r>
  <r>
    <x v="0"/>
    <n v="1185732"/>
    <x v="132"/>
    <x v="0"/>
    <x v="48"/>
    <s v="Burlington"/>
    <x v="4"/>
    <n v="0.65"/>
    <n v="2250"/>
    <n v="1462.5"/>
    <n v="438.75"/>
    <n v="0.3"/>
  </r>
  <r>
    <x v="0"/>
    <n v="1185732"/>
    <x v="132"/>
    <x v="0"/>
    <x v="48"/>
    <s v="Burlington"/>
    <x v="5"/>
    <n v="0.70000000000000007"/>
    <n v="3250"/>
    <n v="2275"/>
    <n v="796.25"/>
    <n v="0.35"/>
  </r>
  <r>
    <x v="0"/>
    <n v="1185732"/>
    <x v="133"/>
    <x v="0"/>
    <x v="48"/>
    <s v="Burlington"/>
    <x v="0"/>
    <n v="0.70000000000000007"/>
    <n v="4750"/>
    <n v="3325.0000000000005"/>
    <n v="1330.0000000000002"/>
    <n v="0.4"/>
  </r>
  <r>
    <x v="0"/>
    <n v="1185732"/>
    <x v="133"/>
    <x v="0"/>
    <x v="48"/>
    <s v="Burlington"/>
    <x v="1"/>
    <n v="0.65000000000000013"/>
    <n v="3000"/>
    <n v="1950.0000000000005"/>
    <n v="780.00000000000023"/>
    <n v="0.4"/>
  </r>
  <r>
    <x v="0"/>
    <n v="1185732"/>
    <x v="133"/>
    <x v="0"/>
    <x v="48"/>
    <s v="Burlington"/>
    <x v="2"/>
    <n v="0.65000000000000013"/>
    <n v="2000"/>
    <n v="1300.0000000000002"/>
    <n v="390.00000000000006"/>
    <n v="0.3"/>
  </r>
  <r>
    <x v="0"/>
    <n v="1185732"/>
    <x v="133"/>
    <x v="0"/>
    <x v="48"/>
    <s v="Burlington"/>
    <x v="3"/>
    <n v="0.65000000000000013"/>
    <n v="1750"/>
    <n v="1137.5000000000002"/>
    <n v="341.25000000000006"/>
    <n v="0.3"/>
  </r>
  <r>
    <x v="0"/>
    <n v="1185732"/>
    <x v="133"/>
    <x v="0"/>
    <x v="48"/>
    <s v="Burlington"/>
    <x v="4"/>
    <n v="0.75000000000000011"/>
    <n v="1750"/>
    <n v="1312.5000000000002"/>
    <n v="393.75000000000006"/>
    <n v="0.3"/>
  </r>
  <r>
    <x v="0"/>
    <n v="1185732"/>
    <x v="133"/>
    <x v="0"/>
    <x v="48"/>
    <s v="Burlington"/>
    <x v="5"/>
    <n v="0.8"/>
    <n v="3000"/>
    <n v="2400"/>
    <n v="840"/>
    <n v="0.35"/>
  </r>
  <r>
    <x v="0"/>
    <n v="1185732"/>
    <x v="134"/>
    <x v="0"/>
    <x v="48"/>
    <s v="Burlington"/>
    <x v="0"/>
    <n v="0.75000000000000011"/>
    <n v="4500"/>
    <n v="3375.0000000000005"/>
    <n v="1350.0000000000002"/>
    <n v="0.4"/>
  </r>
  <r>
    <x v="0"/>
    <n v="1185732"/>
    <x v="134"/>
    <x v="0"/>
    <x v="48"/>
    <s v="Burlington"/>
    <x v="1"/>
    <n v="0.65000000000000013"/>
    <n v="3250"/>
    <n v="2112.5000000000005"/>
    <n v="845.00000000000023"/>
    <n v="0.4"/>
  </r>
  <r>
    <x v="0"/>
    <n v="1185732"/>
    <x v="134"/>
    <x v="0"/>
    <x v="48"/>
    <s v="Burlington"/>
    <x v="2"/>
    <n v="0.65000000000000013"/>
    <n v="3450"/>
    <n v="2242.5000000000005"/>
    <n v="672.75000000000011"/>
    <n v="0.3"/>
  </r>
  <r>
    <x v="0"/>
    <n v="1185732"/>
    <x v="134"/>
    <x v="0"/>
    <x v="48"/>
    <s v="Burlington"/>
    <x v="3"/>
    <n v="0.65000000000000013"/>
    <n v="3250"/>
    <n v="2112.5000000000005"/>
    <n v="633.75000000000011"/>
    <n v="0.3"/>
  </r>
  <r>
    <x v="0"/>
    <n v="1185732"/>
    <x v="134"/>
    <x v="0"/>
    <x v="48"/>
    <s v="Burlington"/>
    <x v="4"/>
    <n v="0.75000000000000011"/>
    <n v="3000"/>
    <n v="2250.0000000000005"/>
    <n v="675.00000000000011"/>
    <n v="0.3"/>
  </r>
  <r>
    <x v="0"/>
    <n v="1185732"/>
    <x v="134"/>
    <x v="0"/>
    <x v="48"/>
    <s v="Burlington"/>
    <x v="5"/>
    <n v="0.8"/>
    <n v="4000"/>
    <n v="3200"/>
    <n v="1120"/>
    <n v="0.35"/>
  </r>
  <r>
    <x v="0"/>
    <n v="1185732"/>
    <x v="135"/>
    <x v="0"/>
    <x v="48"/>
    <s v="Burlington"/>
    <x v="0"/>
    <n v="0.75000000000000011"/>
    <n v="6250"/>
    <n v="4687.5000000000009"/>
    <n v="1875.0000000000005"/>
    <n v="0.4"/>
  </r>
  <r>
    <x v="0"/>
    <n v="1185732"/>
    <x v="135"/>
    <x v="0"/>
    <x v="48"/>
    <s v="Burlington"/>
    <x v="1"/>
    <n v="0.65000000000000013"/>
    <n v="4250"/>
    <n v="2762.5000000000005"/>
    <n v="1105.0000000000002"/>
    <n v="0.4"/>
  </r>
  <r>
    <x v="0"/>
    <n v="1185732"/>
    <x v="135"/>
    <x v="0"/>
    <x v="48"/>
    <s v="Burlington"/>
    <x v="2"/>
    <n v="0.65000000000000013"/>
    <n v="4000"/>
    <n v="2600.0000000000005"/>
    <n v="780.00000000000011"/>
    <n v="0.3"/>
  </r>
  <r>
    <x v="0"/>
    <n v="1185732"/>
    <x v="135"/>
    <x v="0"/>
    <x v="48"/>
    <s v="Burlington"/>
    <x v="3"/>
    <n v="0.65000000000000013"/>
    <n v="3500"/>
    <n v="2275.0000000000005"/>
    <n v="682.50000000000011"/>
    <n v="0.3"/>
  </r>
  <r>
    <x v="0"/>
    <n v="1185732"/>
    <x v="135"/>
    <x v="0"/>
    <x v="48"/>
    <s v="Burlington"/>
    <x v="4"/>
    <n v="0.75000000000000011"/>
    <n v="3500"/>
    <n v="2625.0000000000005"/>
    <n v="787.50000000000011"/>
    <n v="0.3"/>
  </r>
  <r>
    <x v="0"/>
    <n v="1185732"/>
    <x v="135"/>
    <x v="0"/>
    <x v="48"/>
    <s v="Burlington"/>
    <x v="5"/>
    <n v="0.8"/>
    <n v="4500"/>
    <n v="3600"/>
    <n v="1260"/>
    <n v="0.35"/>
  </r>
  <r>
    <x v="0"/>
    <n v="1185732"/>
    <x v="145"/>
    <x v="0"/>
    <x v="49"/>
    <s v="Manchester"/>
    <x v="0"/>
    <n v="0.55000000000000004"/>
    <n v="5000"/>
    <n v="2750"/>
    <n v="962.50000000000011"/>
    <n v="0.35000000000000003"/>
  </r>
  <r>
    <x v="0"/>
    <n v="1185732"/>
    <x v="145"/>
    <x v="0"/>
    <x v="49"/>
    <s v="Manchester"/>
    <x v="1"/>
    <n v="0.55000000000000004"/>
    <n v="3000"/>
    <n v="1650.0000000000002"/>
    <n v="577.50000000000011"/>
    <n v="0.35000000000000003"/>
  </r>
  <r>
    <x v="0"/>
    <n v="1185732"/>
    <x v="145"/>
    <x v="0"/>
    <x v="49"/>
    <s v="Manchester"/>
    <x v="2"/>
    <n v="0.45"/>
    <n v="3000"/>
    <n v="1350"/>
    <n v="337.5"/>
    <n v="0.25"/>
  </r>
  <r>
    <x v="0"/>
    <n v="1185732"/>
    <x v="145"/>
    <x v="0"/>
    <x v="49"/>
    <s v="Manchester"/>
    <x v="3"/>
    <n v="0.49999999999999994"/>
    <n v="1500"/>
    <n v="749.99999999999989"/>
    <n v="187.49999999999997"/>
    <n v="0.25"/>
  </r>
  <r>
    <x v="0"/>
    <n v="1185732"/>
    <x v="145"/>
    <x v="0"/>
    <x v="49"/>
    <s v="Manchester"/>
    <x v="4"/>
    <n v="0.65000000000000013"/>
    <n v="2000"/>
    <n v="1300.0000000000002"/>
    <n v="325.00000000000006"/>
    <n v="0.25"/>
  </r>
  <r>
    <x v="0"/>
    <n v="1185732"/>
    <x v="145"/>
    <x v="0"/>
    <x v="49"/>
    <s v="Manchester"/>
    <x v="5"/>
    <n v="0.55000000000000004"/>
    <n v="3000"/>
    <n v="1650.0000000000002"/>
    <n v="495.00000000000006"/>
    <n v="0.3"/>
  </r>
  <r>
    <x v="0"/>
    <n v="1185732"/>
    <x v="216"/>
    <x v="0"/>
    <x v="49"/>
    <s v="Manchester"/>
    <x v="0"/>
    <n v="0.55000000000000004"/>
    <n v="5750"/>
    <n v="3162.5000000000005"/>
    <n v="1106.8750000000002"/>
    <n v="0.35000000000000003"/>
  </r>
  <r>
    <x v="0"/>
    <n v="1185732"/>
    <x v="216"/>
    <x v="0"/>
    <x v="49"/>
    <s v="Manchester"/>
    <x v="1"/>
    <n v="0.55000000000000004"/>
    <n v="2250"/>
    <n v="1237.5"/>
    <n v="433.12500000000006"/>
    <n v="0.35000000000000003"/>
  </r>
  <r>
    <x v="0"/>
    <n v="1185732"/>
    <x v="216"/>
    <x v="0"/>
    <x v="49"/>
    <s v="Manchester"/>
    <x v="2"/>
    <n v="0.45"/>
    <n v="2750"/>
    <n v="1237.5"/>
    <n v="309.375"/>
    <n v="0.25"/>
  </r>
  <r>
    <x v="0"/>
    <n v="1185732"/>
    <x v="216"/>
    <x v="0"/>
    <x v="49"/>
    <s v="Manchester"/>
    <x v="3"/>
    <n v="0.49999999999999994"/>
    <n v="1750"/>
    <n v="874.99999999999989"/>
    <n v="218.74999999999997"/>
    <n v="0.25"/>
  </r>
  <r>
    <x v="0"/>
    <n v="1185732"/>
    <x v="216"/>
    <x v="0"/>
    <x v="49"/>
    <s v="Manchester"/>
    <x v="4"/>
    <n v="0.65000000000000013"/>
    <n v="2500"/>
    <n v="1625.0000000000002"/>
    <n v="406.25000000000006"/>
    <n v="0.25"/>
  </r>
  <r>
    <x v="0"/>
    <n v="1185732"/>
    <x v="216"/>
    <x v="0"/>
    <x v="49"/>
    <s v="Manchester"/>
    <x v="5"/>
    <n v="0.55000000000000004"/>
    <n v="3500"/>
    <n v="1925.0000000000002"/>
    <n v="577.5"/>
    <n v="0.3"/>
  </r>
  <r>
    <x v="0"/>
    <n v="1185732"/>
    <x v="250"/>
    <x v="0"/>
    <x v="49"/>
    <s v="Manchester"/>
    <x v="0"/>
    <n v="0.55000000000000004"/>
    <n v="5450"/>
    <n v="2997.5000000000005"/>
    <n v="1049.1250000000002"/>
    <n v="0.35000000000000003"/>
  </r>
  <r>
    <x v="0"/>
    <n v="1185732"/>
    <x v="250"/>
    <x v="0"/>
    <x v="49"/>
    <s v="Manchester"/>
    <x v="1"/>
    <n v="0.55000000000000004"/>
    <n v="2500"/>
    <n v="1375"/>
    <n v="481.25000000000006"/>
    <n v="0.35000000000000003"/>
  </r>
  <r>
    <x v="0"/>
    <n v="1185732"/>
    <x v="250"/>
    <x v="0"/>
    <x v="49"/>
    <s v="Manchester"/>
    <x v="2"/>
    <n v="0.45"/>
    <n v="2750"/>
    <n v="1237.5"/>
    <n v="309.375"/>
    <n v="0.25"/>
  </r>
  <r>
    <x v="0"/>
    <n v="1185732"/>
    <x v="250"/>
    <x v="0"/>
    <x v="49"/>
    <s v="Manchester"/>
    <x v="3"/>
    <n v="0.49999999999999994"/>
    <n v="1250"/>
    <n v="624.99999999999989"/>
    <n v="156.24999999999997"/>
    <n v="0.25"/>
  </r>
  <r>
    <x v="0"/>
    <n v="1185732"/>
    <x v="250"/>
    <x v="0"/>
    <x v="49"/>
    <s v="Manchester"/>
    <x v="4"/>
    <n v="0.65000000000000013"/>
    <n v="1750"/>
    <n v="1137.5000000000002"/>
    <n v="284.37500000000006"/>
    <n v="0.25"/>
  </r>
  <r>
    <x v="0"/>
    <n v="1185732"/>
    <x v="250"/>
    <x v="0"/>
    <x v="49"/>
    <s v="Manchester"/>
    <x v="5"/>
    <n v="0.55000000000000004"/>
    <n v="2750"/>
    <n v="1512.5000000000002"/>
    <n v="453.75000000000006"/>
    <n v="0.3"/>
  </r>
  <r>
    <x v="0"/>
    <n v="1185732"/>
    <x v="251"/>
    <x v="0"/>
    <x v="49"/>
    <s v="Manchester"/>
    <x v="0"/>
    <n v="0.55000000000000004"/>
    <n v="5250"/>
    <n v="2887.5000000000005"/>
    <n v="1010.6250000000002"/>
    <n v="0.35000000000000003"/>
  </r>
  <r>
    <x v="0"/>
    <n v="1185732"/>
    <x v="251"/>
    <x v="0"/>
    <x v="49"/>
    <s v="Manchester"/>
    <x v="1"/>
    <n v="0.55000000000000004"/>
    <n v="2250"/>
    <n v="1237.5"/>
    <n v="433.12500000000006"/>
    <n v="0.35000000000000003"/>
  </r>
  <r>
    <x v="0"/>
    <n v="1185732"/>
    <x v="251"/>
    <x v="0"/>
    <x v="49"/>
    <s v="Manchester"/>
    <x v="2"/>
    <n v="0.45"/>
    <n v="2250"/>
    <n v="1012.5"/>
    <n v="253.125"/>
    <n v="0.25"/>
  </r>
  <r>
    <x v="0"/>
    <n v="1185732"/>
    <x v="251"/>
    <x v="0"/>
    <x v="49"/>
    <s v="Manchester"/>
    <x v="3"/>
    <n v="0.49999999999999994"/>
    <n v="1500"/>
    <n v="749.99999999999989"/>
    <n v="187.49999999999997"/>
    <n v="0.25"/>
  </r>
  <r>
    <x v="0"/>
    <n v="1185732"/>
    <x v="251"/>
    <x v="0"/>
    <x v="49"/>
    <s v="Manchester"/>
    <x v="4"/>
    <n v="0.60000000000000009"/>
    <n v="1500"/>
    <n v="900.00000000000011"/>
    <n v="225.00000000000003"/>
    <n v="0.25"/>
  </r>
  <r>
    <x v="0"/>
    <n v="1185732"/>
    <x v="251"/>
    <x v="0"/>
    <x v="49"/>
    <s v="Manchester"/>
    <x v="5"/>
    <n v="0.5"/>
    <n v="3000"/>
    <n v="1500"/>
    <n v="450"/>
    <n v="0.3"/>
  </r>
  <r>
    <x v="0"/>
    <n v="1185732"/>
    <x v="252"/>
    <x v="0"/>
    <x v="49"/>
    <s v="Manchester"/>
    <x v="0"/>
    <n v="0.65"/>
    <n v="5700"/>
    <n v="3705"/>
    <n v="1296.7500000000002"/>
    <n v="0.35000000000000003"/>
  </r>
  <r>
    <x v="0"/>
    <n v="1185732"/>
    <x v="252"/>
    <x v="0"/>
    <x v="49"/>
    <s v="Manchester"/>
    <x v="1"/>
    <n v="0.60000000000000009"/>
    <n v="2750"/>
    <n v="1650.0000000000002"/>
    <n v="577.50000000000011"/>
    <n v="0.35000000000000003"/>
  </r>
  <r>
    <x v="0"/>
    <n v="1185732"/>
    <x v="252"/>
    <x v="0"/>
    <x v="49"/>
    <s v="Manchester"/>
    <x v="2"/>
    <n v="0.55000000000000004"/>
    <n v="3000"/>
    <n v="1650.0000000000002"/>
    <n v="412.50000000000006"/>
    <n v="0.25"/>
  </r>
  <r>
    <x v="0"/>
    <n v="1185732"/>
    <x v="252"/>
    <x v="0"/>
    <x v="49"/>
    <s v="Manchester"/>
    <x v="3"/>
    <n v="0.55000000000000004"/>
    <n v="2500"/>
    <n v="1375"/>
    <n v="343.75"/>
    <n v="0.25"/>
  </r>
  <r>
    <x v="0"/>
    <n v="1185732"/>
    <x v="252"/>
    <x v="0"/>
    <x v="49"/>
    <s v="Manchester"/>
    <x v="4"/>
    <n v="0.65"/>
    <n v="2750"/>
    <n v="1787.5"/>
    <n v="446.875"/>
    <n v="0.25"/>
  </r>
  <r>
    <x v="0"/>
    <n v="1185732"/>
    <x v="252"/>
    <x v="0"/>
    <x v="49"/>
    <s v="Manchester"/>
    <x v="5"/>
    <n v="0.70000000000000007"/>
    <n v="4000"/>
    <n v="2800.0000000000005"/>
    <n v="840.00000000000011"/>
    <n v="0.3"/>
  </r>
  <r>
    <x v="0"/>
    <n v="1185732"/>
    <x v="220"/>
    <x v="0"/>
    <x v="49"/>
    <s v="Manchester"/>
    <x v="0"/>
    <n v="0.65"/>
    <n v="6500"/>
    <n v="4225"/>
    <n v="1478.7500000000002"/>
    <n v="0.35000000000000003"/>
  </r>
  <r>
    <x v="0"/>
    <n v="1185732"/>
    <x v="220"/>
    <x v="0"/>
    <x v="49"/>
    <s v="Manchester"/>
    <x v="1"/>
    <n v="0.60000000000000009"/>
    <n v="4000"/>
    <n v="2400.0000000000005"/>
    <n v="840.00000000000023"/>
    <n v="0.35000000000000003"/>
  </r>
  <r>
    <x v="0"/>
    <n v="1185732"/>
    <x v="220"/>
    <x v="0"/>
    <x v="49"/>
    <s v="Manchester"/>
    <x v="2"/>
    <n v="0.55000000000000004"/>
    <n v="3250"/>
    <n v="1787.5000000000002"/>
    <n v="446.87500000000006"/>
    <n v="0.25"/>
  </r>
  <r>
    <x v="0"/>
    <n v="1185732"/>
    <x v="220"/>
    <x v="0"/>
    <x v="49"/>
    <s v="Manchester"/>
    <x v="3"/>
    <n v="0.55000000000000004"/>
    <n v="3000"/>
    <n v="1650.0000000000002"/>
    <n v="412.50000000000006"/>
    <n v="0.25"/>
  </r>
  <r>
    <x v="0"/>
    <n v="1185732"/>
    <x v="220"/>
    <x v="0"/>
    <x v="49"/>
    <s v="Manchester"/>
    <x v="4"/>
    <n v="0.65"/>
    <n v="3000"/>
    <n v="1950"/>
    <n v="487.5"/>
    <n v="0.25"/>
  </r>
  <r>
    <x v="0"/>
    <n v="1185732"/>
    <x v="220"/>
    <x v="0"/>
    <x v="49"/>
    <s v="Manchester"/>
    <x v="5"/>
    <n v="0.70000000000000007"/>
    <n v="4500"/>
    <n v="3150.0000000000005"/>
    <n v="945.00000000000011"/>
    <n v="0.3"/>
  </r>
  <r>
    <x v="0"/>
    <n v="1185732"/>
    <x v="253"/>
    <x v="0"/>
    <x v="49"/>
    <s v="Manchester"/>
    <x v="0"/>
    <n v="0.65"/>
    <n v="6750"/>
    <n v="4387.5"/>
    <n v="1535.6250000000002"/>
    <n v="0.35000000000000003"/>
  </r>
  <r>
    <x v="0"/>
    <n v="1185732"/>
    <x v="253"/>
    <x v="0"/>
    <x v="49"/>
    <s v="Manchester"/>
    <x v="1"/>
    <n v="0.60000000000000009"/>
    <n v="4250"/>
    <n v="2550.0000000000005"/>
    <n v="892.50000000000023"/>
    <n v="0.35000000000000003"/>
  </r>
  <r>
    <x v="0"/>
    <n v="1185732"/>
    <x v="253"/>
    <x v="0"/>
    <x v="49"/>
    <s v="Manchester"/>
    <x v="2"/>
    <n v="0.55000000000000004"/>
    <n v="3500"/>
    <n v="1925.0000000000002"/>
    <n v="481.25000000000006"/>
    <n v="0.25"/>
  </r>
  <r>
    <x v="0"/>
    <n v="1185732"/>
    <x v="253"/>
    <x v="0"/>
    <x v="49"/>
    <s v="Manchester"/>
    <x v="3"/>
    <n v="0.55000000000000004"/>
    <n v="3000"/>
    <n v="1650.0000000000002"/>
    <n v="412.50000000000006"/>
    <n v="0.25"/>
  </r>
  <r>
    <x v="0"/>
    <n v="1185732"/>
    <x v="253"/>
    <x v="0"/>
    <x v="49"/>
    <s v="Manchester"/>
    <x v="4"/>
    <n v="0.65"/>
    <n v="3250"/>
    <n v="2112.5"/>
    <n v="528.125"/>
    <n v="0.25"/>
  </r>
  <r>
    <x v="0"/>
    <n v="1185732"/>
    <x v="253"/>
    <x v="0"/>
    <x v="49"/>
    <s v="Manchester"/>
    <x v="5"/>
    <n v="0.70000000000000007"/>
    <n v="5000"/>
    <n v="3500.0000000000005"/>
    <n v="1050"/>
    <n v="0.3"/>
  </r>
  <r>
    <x v="0"/>
    <n v="1185732"/>
    <x v="254"/>
    <x v="0"/>
    <x v="49"/>
    <s v="Manchester"/>
    <x v="0"/>
    <n v="0.65"/>
    <n v="6500"/>
    <n v="4225"/>
    <n v="1478.7500000000002"/>
    <n v="0.35000000000000003"/>
  </r>
  <r>
    <x v="0"/>
    <n v="1185732"/>
    <x v="254"/>
    <x v="0"/>
    <x v="49"/>
    <s v="Manchester"/>
    <x v="1"/>
    <n v="0.60000000000000009"/>
    <n v="4250"/>
    <n v="2550.0000000000005"/>
    <n v="892.50000000000023"/>
    <n v="0.35000000000000003"/>
  </r>
  <r>
    <x v="0"/>
    <n v="1185732"/>
    <x v="254"/>
    <x v="0"/>
    <x v="49"/>
    <s v="Manchester"/>
    <x v="2"/>
    <n v="0.55000000000000004"/>
    <n v="3500"/>
    <n v="1925.0000000000002"/>
    <n v="481.25000000000006"/>
    <n v="0.25"/>
  </r>
  <r>
    <x v="0"/>
    <n v="1185732"/>
    <x v="254"/>
    <x v="0"/>
    <x v="49"/>
    <s v="Manchester"/>
    <x v="3"/>
    <n v="0.55000000000000004"/>
    <n v="2500"/>
    <n v="1375"/>
    <n v="343.75"/>
    <n v="0.25"/>
  </r>
  <r>
    <x v="0"/>
    <n v="1185732"/>
    <x v="254"/>
    <x v="0"/>
    <x v="49"/>
    <s v="Manchester"/>
    <x v="4"/>
    <n v="0.65"/>
    <n v="2250"/>
    <n v="1462.5"/>
    <n v="365.625"/>
    <n v="0.25"/>
  </r>
  <r>
    <x v="0"/>
    <n v="1185732"/>
    <x v="254"/>
    <x v="0"/>
    <x v="49"/>
    <s v="Manchester"/>
    <x v="5"/>
    <n v="0.70000000000000007"/>
    <n v="4000"/>
    <n v="2800.0000000000005"/>
    <n v="840.00000000000011"/>
    <n v="0.3"/>
  </r>
  <r>
    <x v="0"/>
    <n v="1185732"/>
    <x v="255"/>
    <x v="0"/>
    <x v="49"/>
    <s v="Manchester"/>
    <x v="0"/>
    <n v="0.65"/>
    <n v="5250"/>
    <n v="3412.5"/>
    <n v="1194.375"/>
    <n v="0.35000000000000003"/>
  </r>
  <r>
    <x v="0"/>
    <n v="1185732"/>
    <x v="255"/>
    <x v="0"/>
    <x v="49"/>
    <s v="Manchester"/>
    <x v="1"/>
    <n v="0.60000000000000009"/>
    <n v="3250"/>
    <n v="1950.0000000000002"/>
    <n v="682.50000000000011"/>
    <n v="0.35000000000000003"/>
  </r>
  <r>
    <x v="0"/>
    <n v="1185732"/>
    <x v="255"/>
    <x v="0"/>
    <x v="49"/>
    <s v="Manchester"/>
    <x v="2"/>
    <n v="0.55000000000000004"/>
    <n v="2250"/>
    <n v="1237.5"/>
    <n v="309.375"/>
    <n v="0.25"/>
  </r>
  <r>
    <x v="0"/>
    <n v="1185732"/>
    <x v="255"/>
    <x v="0"/>
    <x v="49"/>
    <s v="Manchester"/>
    <x v="3"/>
    <n v="0.55000000000000004"/>
    <n v="2000"/>
    <n v="1100"/>
    <n v="275"/>
    <n v="0.25"/>
  </r>
  <r>
    <x v="0"/>
    <n v="1185732"/>
    <x v="255"/>
    <x v="0"/>
    <x v="49"/>
    <s v="Manchester"/>
    <x v="4"/>
    <n v="0.65"/>
    <n v="2000"/>
    <n v="1300"/>
    <n v="325"/>
    <n v="0.25"/>
  </r>
  <r>
    <x v="0"/>
    <n v="1185732"/>
    <x v="255"/>
    <x v="0"/>
    <x v="49"/>
    <s v="Manchester"/>
    <x v="5"/>
    <n v="0.70000000000000007"/>
    <n v="3000"/>
    <n v="2100"/>
    <n v="630"/>
    <n v="0.3"/>
  </r>
  <r>
    <x v="0"/>
    <n v="1185732"/>
    <x v="224"/>
    <x v="0"/>
    <x v="49"/>
    <s v="Manchester"/>
    <x v="0"/>
    <n v="0.70000000000000007"/>
    <n v="4500"/>
    <n v="3150.0000000000005"/>
    <n v="1102.5000000000002"/>
    <n v="0.35000000000000003"/>
  </r>
  <r>
    <x v="0"/>
    <n v="1185732"/>
    <x v="224"/>
    <x v="0"/>
    <x v="49"/>
    <s v="Manchester"/>
    <x v="1"/>
    <n v="0.65000000000000013"/>
    <n v="2750"/>
    <n v="1787.5000000000005"/>
    <n v="625.62500000000023"/>
    <n v="0.35000000000000003"/>
  </r>
  <r>
    <x v="0"/>
    <n v="1185732"/>
    <x v="224"/>
    <x v="0"/>
    <x v="49"/>
    <s v="Manchester"/>
    <x v="2"/>
    <n v="0.65000000000000013"/>
    <n v="1750"/>
    <n v="1137.5000000000002"/>
    <n v="284.37500000000006"/>
    <n v="0.25"/>
  </r>
  <r>
    <x v="0"/>
    <n v="1185732"/>
    <x v="224"/>
    <x v="0"/>
    <x v="49"/>
    <s v="Manchester"/>
    <x v="3"/>
    <n v="0.65000000000000013"/>
    <n v="1500"/>
    <n v="975.00000000000023"/>
    <n v="243.75000000000006"/>
    <n v="0.25"/>
  </r>
  <r>
    <x v="0"/>
    <n v="1185732"/>
    <x v="224"/>
    <x v="0"/>
    <x v="49"/>
    <s v="Manchester"/>
    <x v="4"/>
    <n v="0.75000000000000011"/>
    <n v="1500"/>
    <n v="1125.0000000000002"/>
    <n v="281.25000000000006"/>
    <n v="0.25"/>
  </r>
  <r>
    <x v="0"/>
    <n v="1185732"/>
    <x v="224"/>
    <x v="0"/>
    <x v="49"/>
    <s v="Manchester"/>
    <x v="5"/>
    <n v="0.8"/>
    <n v="2750"/>
    <n v="2200"/>
    <n v="660"/>
    <n v="0.3"/>
  </r>
  <r>
    <x v="0"/>
    <n v="1185732"/>
    <x v="256"/>
    <x v="0"/>
    <x v="49"/>
    <s v="Manchester"/>
    <x v="0"/>
    <n v="0.75000000000000011"/>
    <n v="4250"/>
    <n v="3187.5000000000005"/>
    <n v="1115.6250000000002"/>
    <n v="0.35000000000000003"/>
  </r>
  <r>
    <x v="0"/>
    <n v="1185732"/>
    <x v="256"/>
    <x v="0"/>
    <x v="49"/>
    <s v="Manchester"/>
    <x v="1"/>
    <n v="0.65000000000000013"/>
    <n v="3000"/>
    <n v="1950.0000000000005"/>
    <n v="682.50000000000023"/>
    <n v="0.35000000000000003"/>
  </r>
  <r>
    <x v="0"/>
    <n v="1185732"/>
    <x v="256"/>
    <x v="0"/>
    <x v="49"/>
    <s v="Manchester"/>
    <x v="2"/>
    <n v="0.65000000000000013"/>
    <n v="3200"/>
    <n v="2080.0000000000005"/>
    <n v="520.00000000000011"/>
    <n v="0.25"/>
  </r>
  <r>
    <x v="0"/>
    <n v="1185732"/>
    <x v="256"/>
    <x v="0"/>
    <x v="49"/>
    <s v="Manchester"/>
    <x v="3"/>
    <n v="0.65000000000000013"/>
    <n v="3000"/>
    <n v="1950.0000000000005"/>
    <n v="487.50000000000011"/>
    <n v="0.25"/>
  </r>
  <r>
    <x v="0"/>
    <n v="1185732"/>
    <x v="256"/>
    <x v="0"/>
    <x v="49"/>
    <s v="Manchester"/>
    <x v="4"/>
    <n v="0.75000000000000011"/>
    <n v="2750"/>
    <n v="2062.5000000000005"/>
    <n v="515.62500000000011"/>
    <n v="0.25"/>
  </r>
  <r>
    <x v="0"/>
    <n v="1185732"/>
    <x v="256"/>
    <x v="0"/>
    <x v="49"/>
    <s v="Manchester"/>
    <x v="5"/>
    <n v="0.8"/>
    <n v="3750"/>
    <n v="3000"/>
    <n v="900"/>
    <n v="0.3"/>
  </r>
  <r>
    <x v="0"/>
    <n v="1185732"/>
    <x v="257"/>
    <x v="0"/>
    <x v="49"/>
    <s v="Manchester"/>
    <x v="0"/>
    <n v="0.75000000000000011"/>
    <n v="6000"/>
    <n v="4500.0000000000009"/>
    <n v="1575.0000000000005"/>
    <n v="0.35000000000000003"/>
  </r>
  <r>
    <x v="0"/>
    <n v="1185732"/>
    <x v="257"/>
    <x v="0"/>
    <x v="49"/>
    <s v="Manchester"/>
    <x v="1"/>
    <n v="0.65000000000000013"/>
    <n v="4000"/>
    <n v="2600.0000000000005"/>
    <n v="910.00000000000023"/>
    <n v="0.35000000000000003"/>
  </r>
  <r>
    <x v="0"/>
    <n v="1185732"/>
    <x v="257"/>
    <x v="0"/>
    <x v="49"/>
    <s v="Manchester"/>
    <x v="2"/>
    <n v="0.65000000000000013"/>
    <n v="3750"/>
    <n v="2437.5000000000005"/>
    <n v="609.37500000000011"/>
    <n v="0.25"/>
  </r>
  <r>
    <x v="0"/>
    <n v="1185732"/>
    <x v="257"/>
    <x v="0"/>
    <x v="49"/>
    <s v="Manchester"/>
    <x v="3"/>
    <n v="0.65000000000000013"/>
    <n v="3250"/>
    <n v="2112.5000000000005"/>
    <n v="528.12500000000011"/>
    <n v="0.25"/>
  </r>
  <r>
    <x v="0"/>
    <n v="1185732"/>
    <x v="257"/>
    <x v="0"/>
    <x v="49"/>
    <s v="Manchester"/>
    <x v="4"/>
    <n v="0.75000000000000011"/>
    <n v="3250"/>
    <n v="2437.5000000000005"/>
    <n v="609.37500000000011"/>
    <n v="0.25"/>
  </r>
  <r>
    <x v="0"/>
    <n v="1185732"/>
    <x v="257"/>
    <x v="0"/>
    <x v="49"/>
    <s v="Manchester"/>
    <x v="5"/>
    <n v="0.8"/>
    <n v="4250"/>
    <n v="3400"/>
    <n v="1020"/>
    <n v="0.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4B9F58B-B756-4F17-BA5F-E9FCF6F90D91}" name="PivotTable2"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
  <location ref="A8:B21" firstHeaderRow="1" firstDataRow="1" firstDataCol="1"/>
  <pivotFields count="14">
    <pivotField showAll="0">
      <items count="5">
        <item x="1"/>
        <item x="3"/>
        <item h="1" x="2"/>
        <item x="0"/>
        <item t="default"/>
      </items>
    </pivotField>
    <pivotField showAll="0"/>
    <pivotField axis="axisRow" numFmtId="14" showAll="0">
      <items count="271">
        <item x="12"/>
        <item x="66"/>
        <item x="114"/>
        <item x="58"/>
        <item x="212"/>
        <item x="48"/>
        <item x="204"/>
        <item x="136"/>
        <item x="118"/>
        <item x="78"/>
        <item x="90"/>
        <item x="0"/>
        <item x="36"/>
        <item x="230"/>
        <item x="102"/>
        <item x="166"/>
        <item x="157"/>
        <item x="24"/>
        <item x="124"/>
        <item x="215"/>
        <item x="180"/>
        <item x="145"/>
        <item x="192"/>
        <item x="13"/>
        <item x="67"/>
        <item x="172"/>
        <item x="49"/>
        <item x="245"/>
        <item x="205"/>
        <item x="264"/>
        <item x="242"/>
        <item x="79"/>
        <item x="119"/>
        <item x="1"/>
        <item x="91"/>
        <item x="231"/>
        <item x="37"/>
        <item x="103"/>
        <item x="167"/>
        <item x="125"/>
        <item x="25"/>
        <item x="227"/>
        <item x="216"/>
        <item x="181"/>
        <item x="146"/>
        <item x="193"/>
        <item x="68"/>
        <item x="14"/>
        <item x="59"/>
        <item x="115"/>
        <item x="173"/>
        <item x="80"/>
        <item x="137"/>
        <item x="2"/>
        <item x="234"/>
        <item x="92"/>
        <item x="258"/>
        <item x="38"/>
        <item x="158"/>
        <item x="104"/>
        <item x="126"/>
        <item x="26"/>
        <item x="250"/>
        <item x="217"/>
        <item x="182"/>
        <item x="147"/>
        <item x="194"/>
        <item x="15"/>
        <item x="69"/>
        <item x="50"/>
        <item x="60"/>
        <item x="206"/>
        <item x="265"/>
        <item x="81"/>
        <item x="138"/>
        <item x="3"/>
        <item x="235"/>
        <item x="93"/>
        <item x="259"/>
        <item x="39"/>
        <item x="159"/>
        <item x="105"/>
        <item x="127"/>
        <item x="27"/>
        <item x="251"/>
        <item x="218"/>
        <item x="183"/>
        <item x="148"/>
        <item x="195"/>
        <item x="16"/>
        <item x="51"/>
        <item x="70"/>
        <item x="174"/>
        <item x="61"/>
        <item x="246"/>
        <item x="82"/>
        <item x="213"/>
        <item x="4"/>
        <item x="139"/>
        <item x="120"/>
        <item x="236"/>
        <item x="94"/>
        <item x="160"/>
        <item x="40"/>
        <item x="128"/>
        <item x="106"/>
        <item x="168"/>
        <item x="252"/>
        <item x="28"/>
        <item x="219"/>
        <item x="184"/>
        <item x="149"/>
        <item x="196"/>
        <item x="17"/>
        <item x="71"/>
        <item x="175"/>
        <item x="52"/>
        <item x="247"/>
        <item x="207"/>
        <item x="266"/>
        <item x="243"/>
        <item x="83"/>
        <item x="121"/>
        <item x="5"/>
        <item x="95"/>
        <item x="232"/>
        <item x="41"/>
        <item x="107"/>
        <item x="169"/>
        <item x="129"/>
        <item x="29"/>
        <item x="228"/>
        <item x="220"/>
        <item x="185"/>
        <item x="150"/>
        <item x="197"/>
        <item x="72"/>
        <item x="18"/>
        <item x="62"/>
        <item x="116"/>
        <item x="176"/>
        <item x="84"/>
        <item x="140"/>
        <item x="6"/>
        <item x="237"/>
        <item x="96"/>
        <item x="260"/>
        <item x="42"/>
        <item x="161"/>
        <item x="108"/>
        <item x="130"/>
        <item x="30"/>
        <item x="253"/>
        <item x="221"/>
        <item x="186"/>
        <item x="151"/>
        <item x="198"/>
        <item x="73"/>
        <item x="53"/>
        <item x="19"/>
        <item x="208"/>
        <item x="117"/>
        <item x="177"/>
        <item x="85"/>
        <item x="141"/>
        <item x="7"/>
        <item x="238"/>
        <item x="97"/>
        <item x="261"/>
        <item x="43"/>
        <item x="162"/>
        <item x="109"/>
        <item x="131"/>
        <item x="31"/>
        <item x="254"/>
        <item x="222"/>
        <item x="187"/>
        <item x="152"/>
        <item x="199"/>
        <item x="20"/>
        <item x="54"/>
        <item x="74"/>
        <item x="178"/>
        <item x="63"/>
        <item x="248"/>
        <item x="86"/>
        <item x="214"/>
        <item x="8"/>
        <item x="142"/>
        <item x="122"/>
        <item x="239"/>
        <item x="98"/>
        <item x="163"/>
        <item x="44"/>
        <item x="132"/>
        <item x="110"/>
        <item x="170"/>
        <item x="255"/>
        <item x="32"/>
        <item x="223"/>
        <item x="188"/>
        <item x="153"/>
        <item x="200"/>
        <item x="21"/>
        <item x="75"/>
        <item x="179"/>
        <item x="55"/>
        <item x="249"/>
        <item x="209"/>
        <item x="267"/>
        <item x="244"/>
        <item x="87"/>
        <item x="123"/>
        <item x="9"/>
        <item x="99"/>
        <item x="233"/>
        <item x="45"/>
        <item x="111"/>
        <item x="171"/>
        <item x="133"/>
        <item x="33"/>
        <item x="229"/>
        <item x="224"/>
        <item x="189"/>
        <item x="154"/>
        <item x="201"/>
        <item x="22"/>
        <item x="76"/>
        <item x="56"/>
        <item x="64"/>
        <item x="210"/>
        <item x="268"/>
        <item x="88"/>
        <item x="143"/>
        <item x="10"/>
        <item x="240"/>
        <item x="100"/>
        <item x="262"/>
        <item x="46"/>
        <item x="164"/>
        <item x="112"/>
        <item x="134"/>
        <item x="34"/>
        <item x="256"/>
        <item x="225"/>
        <item x="190"/>
        <item x="155"/>
        <item x="202"/>
        <item x="23"/>
        <item x="77"/>
        <item x="57"/>
        <item x="65"/>
        <item x="211"/>
        <item x="269"/>
        <item x="89"/>
        <item x="144"/>
        <item x="11"/>
        <item x="241"/>
        <item x="101"/>
        <item x="263"/>
        <item x="47"/>
        <item x="165"/>
        <item x="113"/>
        <item x="135"/>
        <item x="35"/>
        <item x="257"/>
        <item x="226"/>
        <item x="191"/>
        <item x="156"/>
        <item x="203"/>
        <item t="default"/>
      </items>
    </pivotField>
    <pivotField showAll="0">
      <items count="6">
        <item x="3"/>
        <item x="0"/>
        <item x="1"/>
        <item x="4"/>
        <item h="1" x="2"/>
        <item t="default"/>
      </items>
    </pivotField>
    <pivotField showAll="0"/>
    <pivotField showAll="0"/>
    <pivotField showAll="0">
      <items count="7">
        <item x="0"/>
        <item x="5"/>
        <item x="1"/>
        <item x="3"/>
        <item x="4"/>
        <item h="1" x="2"/>
        <item t="default"/>
      </items>
    </pivotField>
    <pivotField numFmtId="8" showAll="0"/>
    <pivotField numFmtId="3" showAll="0"/>
    <pivotField dataField="1" numFmtId="6" showAll="0"/>
    <pivotField numFmtId="6" showAll="0"/>
    <pivotField numFmtId="9"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3">
    <field x="13"/>
    <field x="12"/>
    <field x="2"/>
  </rowFields>
  <rowItems count="13">
    <i>
      <x v="1"/>
    </i>
    <i>
      <x v="2"/>
    </i>
    <i>
      <x v="3"/>
    </i>
    <i>
      <x v="4"/>
    </i>
    <i>
      <x v="5"/>
    </i>
    <i>
      <x v="6"/>
    </i>
    <i>
      <x v="7"/>
    </i>
    <i>
      <x v="8"/>
    </i>
    <i>
      <x v="9"/>
    </i>
    <i>
      <x v="10"/>
    </i>
    <i>
      <x v="11"/>
    </i>
    <i>
      <x v="12"/>
    </i>
    <i t="grand">
      <x/>
    </i>
  </rowItems>
  <colItems count="1">
    <i/>
  </colItems>
  <dataFields count="1">
    <dataField name="Sum of Total Sales" fld="9" baseField="0" baseItem="0" numFmtId="165"/>
  </dataFields>
  <formats count="1">
    <format dxfId="5">
      <pivotArea outline="0" collapsedLevelsAreSubtotals="1" fieldPosition="0"/>
    </format>
  </formats>
  <chartFormats count="4">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dateBetween" evalOrder="-1" id="71" name="Invoice Date">
      <autoFilter ref="A1">
        <filterColumn colId="0">
          <customFilters and="1">
            <customFilter operator="greaterThanOrEqual" val="44197"/>
            <customFilter operator="lessThanOrEqual" val="4456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99C3FBE-3AAD-4C19-A01E-E1067B57C0A7}" name="PivotTable5"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A2:D3" firstHeaderRow="0" firstDataRow="1" firstDataCol="0"/>
  <pivotFields count="14">
    <pivotField showAll="0">
      <items count="5">
        <item x="1"/>
        <item x="3"/>
        <item h="1" x="2"/>
        <item x="0"/>
        <item t="default"/>
      </items>
    </pivotField>
    <pivotField showAll="0"/>
    <pivotField numFmtId="14" showAll="0">
      <items count="271">
        <item x="12"/>
        <item x="66"/>
        <item x="114"/>
        <item x="58"/>
        <item x="212"/>
        <item x="48"/>
        <item x="204"/>
        <item x="136"/>
        <item x="118"/>
        <item x="78"/>
        <item x="90"/>
        <item x="0"/>
        <item x="36"/>
        <item x="230"/>
        <item x="102"/>
        <item x="166"/>
        <item x="157"/>
        <item x="24"/>
        <item x="124"/>
        <item x="215"/>
        <item x="180"/>
        <item x="145"/>
        <item x="192"/>
        <item x="13"/>
        <item x="67"/>
        <item x="172"/>
        <item x="49"/>
        <item x="245"/>
        <item x="205"/>
        <item x="264"/>
        <item x="242"/>
        <item x="79"/>
        <item x="119"/>
        <item x="1"/>
        <item x="91"/>
        <item x="231"/>
        <item x="37"/>
        <item x="103"/>
        <item x="167"/>
        <item x="125"/>
        <item x="25"/>
        <item x="227"/>
        <item x="216"/>
        <item x="181"/>
        <item x="146"/>
        <item x="193"/>
        <item x="68"/>
        <item x="14"/>
        <item x="59"/>
        <item x="115"/>
        <item x="173"/>
        <item x="80"/>
        <item x="137"/>
        <item x="2"/>
        <item x="234"/>
        <item x="92"/>
        <item x="258"/>
        <item x="38"/>
        <item x="158"/>
        <item x="104"/>
        <item x="126"/>
        <item x="26"/>
        <item x="250"/>
        <item x="217"/>
        <item x="182"/>
        <item x="147"/>
        <item x="194"/>
        <item x="15"/>
        <item x="69"/>
        <item x="50"/>
        <item x="60"/>
        <item x="206"/>
        <item x="265"/>
        <item x="81"/>
        <item x="138"/>
        <item x="3"/>
        <item x="235"/>
        <item x="93"/>
        <item x="259"/>
        <item x="39"/>
        <item x="159"/>
        <item x="105"/>
        <item x="127"/>
        <item x="27"/>
        <item x="251"/>
        <item x="218"/>
        <item x="183"/>
        <item x="148"/>
        <item x="195"/>
        <item x="16"/>
        <item x="51"/>
        <item x="70"/>
        <item x="174"/>
        <item x="61"/>
        <item x="246"/>
        <item x="82"/>
        <item x="213"/>
        <item x="4"/>
        <item x="139"/>
        <item x="120"/>
        <item x="236"/>
        <item x="94"/>
        <item x="160"/>
        <item x="40"/>
        <item x="128"/>
        <item x="106"/>
        <item x="168"/>
        <item x="252"/>
        <item x="28"/>
        <item x="219"/>
        <item x="184"/>
        <item x="149"/>
        <item x="196"/>
        <item x="17"/>
        <item x="71"/>
        <item x="175"/>
        <item x="52"/>
        <item x="247"/>
        <item x="207"/>
        <item x="266"/>
        <item x="243"/>
        <item x="83"/>
        <item x="121"/>
        <item x="5"/>
        <item x="95"/>
        <item x="232"/>
        <item x="41"/>
        <item x="107"/>
        <item x="169"/>
        <item x="129"/>
        <item x="29"/>
        <item x="228"/>
        <item x="220"/>
        <item x="185"/>
        <item x="150"/>
        <item x="197"/>
        <item x="72"/>
        <item x="18"/>
        <item x="62"/>
        <item x="116"/>
        <item x="176"/>
        <item x="84"/>
        <item x="140"/>
        <item x="6"/>
        <item x="237"/>
        <item x="96"/>
        <item x="260"/>
        <item x="42"/>
        <item x="161"/>
        <item x="108"/>
        <item x="130"/>
        <item x="30"/>
        <item x="253"/>
        <item x="221"/>
        <item x="186"/>
        <item x="151"/>
        <item x="198"/>
        <item x="73"/>
        <item x="53"/>
        <item x="19"/>
        <item x="208"/>
        <item x="117"/>
        <item x="177"/>
        <item x="85"/>
        <item x="141"/>
        <item x="7"/>
        <item x="238"/>
        <item x="97"/>
        <item x="261"/>
        <item x="43"/>
        <item x="162"/>
        <item x="109"/>
        <item x="131"/>
        <item x="31"/>
        <item x="254"/>
        <item x="222"/>
        <item x="187"/>
        <item x="152"/>
        <item x="199"/>
        <item x="20"/>
        <item x="54"/>
        <item x="74"/>
        <item x="178"/>
        <item x="63"/>
        <item x="248"/>
        <item x="86"/>
        <item x="214"/>
        <item x="8"/>
        <item x="142"/>
        <item x="122"/>
        <item x="239"/>
        <item x="98"/>
        <item x="163"/>
        <item x="44"/>
        <item x="132"/>
        <item x="110"/>
        <item x="170"/>
        <item x="255"/>
        <item x="32"/>
        <item x="223"/>
        <item x="188"/>
        <item x="153"/>
        <item x="200"/>
        <item x="21"/>
        <item x="75"/>
        <item x="179"/>
        <item x="55"/>
        <item x="249"/>
        <item x="209"/>
        <item x="267"/>
        <item x="244"/>
        <item x="87"/>
        <item x="123"/>
        <item x="9"/>
        <item x="99"/>
        <item x="233"/>
        <item x="45"/>
        <item x="111"/>
        <item x="171"/>
        <item x="133"/>
        <item x="33"/>
        <item x="229"/>
        <item x="224"/>
        <item x="189"/>
        <item x="154"/>
        <item x="201"/>
        <item x="22"/>
        <item x="76"/>
        <item x="56"/>
        <item x="64"/>
        <item x="210"/>
        <item x="268"/>
        <item x="88"/>
        <item x="143"/>
        <item x="10"/>
        <item x="240"/>
        <item x="100"/>
        <item x="262"/>
        <item x="46"/>
        <item x="164"/>
        <item x="112"/>
        <item x="134"/>
        <item x="34"/>
        <item x="256"/>
        <item x="225"/>
        <item x="190"/>
        <item x="155"/>
        <item x="202"/>
        <item x="23"/>
        <item x="77"/>
        <item x="57"/>
        <item x="65"/>
        <item x="211"/>
        <item x="269"/>
        <item x="89"/>
        <item x="144"/>
        <item x="11"/>
        <item x="241"/>
        <item x="101"/>
        <item x="263"/>
        <item x="47"/>
        <item x="165"/>
        <item x="113"/>
        <item x="135"/>
        <item x="35"/>
        <item x="257"/>
        <item x="226"/>
        <item x="191"/>
        <item x="156"/>
        <item x="203"/>
        <item t="default"/>
      </items>
    </pivotField>
    <pivotField showAll="0">
      <items count="6">
        <item x="3"/>
        <item x="0"/>
        <item x="1"/>
        <item x="4"/>
        <item h="1" x="2"/>
        <item t="default"/>
      </items>
    </pivotField>
    <pivotField showAll="0"/>
    <pivotField showAll="0"/>
    <pivotField showAll="0">
      <items count="7">
        <item x="0"/>
        <item x="5"/>
        <item x="1"/>
        <item x="3"/>
        <item x="4"/>
        <item h="1" x="2"/>
        <item t="default"/>
      </items>
    </pivotField>
    <pivotField numFmtId="8" showAll="0"/>
    <pivotField dataField="1" numFmtId="3" showAll="0"/>
    <pivotField dataField="1" numFmtId="6" showAll="0"/>
    <pivotField dataField="1" numFmtId="6" showAll="0"/>
    <pivotField dataField="1" numFmtId="9" showAll="0"/>
    <pivotField showAll="0" defaultSubtotal="0"/>
    <pivotField showAll="0" defaultSubtotal="0">
      <items count="14">
        <item x="0"/>
        <item x="1"/>
        <item x="2"/>
        <item x="3"/>
        <item x="4"/>
        <item x="5"/>
        <item x="6"/>
        <item x="7"/>
        <item x="8"/>
        <item x="9"/>
        <item x="10"/>
        <item x="11"/>
        <item x="12"/>
        <item x="13"/>
      </items>
    </pivotField>
  </pivotFields>
  <rowItems count="1">
    <i/>
  </rowItems>
  <colFields count="1">
    <field x="-2"/>
  </colFields>
  <colItems count="4">
    <i>
      <x/>
    </i>
    <i i="1">
      <x v="1"/>
    </i>
    <i i="2">
      <x v="2"/>
    </i>
    <i i="3">
      <x v="3"/>
    </i>
  </colItems>
  <dataFields count="4">
    <dataField name="Sum of Total Sales" fld="9" baseField="0" baseItem="0" numFmtId="165"/>
    <dataField name="Sum of Units Sold" fld="8" baseField="0" baseItem="0"/>
    <dataField name="Sum of Operating Profit" fld="10" baseField="0" baseItem="0" numFmtId="165"/>
    <dataField name="Average of Operating Margin" fld="11" subtotal="average" baseField="0" baseItem="3"/>
  </dataFields>
  <formats count="2">
    <format dxfId="3">
      <pivotArea outline="0" collapsedLevelsAreSubtotals="1" fieldPosition="0">
        <references count="1">
          <reference field="4294967294" count="1" selected="0">
            <x v="2"/>
          </reference>
        </references>
      </pivotArea>
    </format>
    <format dxfId="4">
      <pivotArea outline="0" collapsedLevelsAreSubtotals="1" fieldPosition="0">
        <references count="1">
          <reference field="4294967294" count="1" selected="0">
            <x v="0"/>
          </reference>
        </references>
      </pivotArea>
    </format>
  </formats>
  <pivotTableStyleInfo name="PivotStyleLight16" showRowHeaders="1" showColHeaders="1" showRowStripes="0" showColStripes="0" showLastColumn="1"/>
  <filters count="1">
    <filter fld="2" type="dateBetween" evalOrder="-1" id="6" name="Invoice Date">
      <autoFilter ref="A1">
        <filterColumn colId="0">
          <customFilters and="1">
            <customFilter operator="greaterThanOrEqual" val="44197"/>
            <customFilter operator="lessThanOrEqual" val="4456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CDB3076-B668-4DF3-A288-1D0C0188D65C}" name="PivotTable3"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A26:B65" firstHeaderRow="1" firstDataRow="1" firstDataCol="1"/>
  <pivotFields count="14">
    <pivotField showAll="0">
      <items count="5">
        <item x="1"/>
        <item x="3"/>
        <item h="1" x="2"/>
        <item x="0"/>
        <item t="default"/>
      </items>
    </pivotField>
    <pivotField showAll="0"/>
    <pivotField numFmtId="14" showAll="0">
      <items count="271">
        <item x="12"/>
        <item x="66"/>
        <item x="114"/>
        <item x="58"/>
        <item x="212"/>
        <item x="48"/>
        <item x="204"/>
        <item x="136"/>
        <item x="118"/>
        <item x="78"/>
        <item x="90"/>
        <item x="0"/>
        <item x="36"/>
        <item x="230"/>
        <item x="102"/>
        <item x="166"/>
        <item x="157"/>
        <item x="24"/>
        <item x="124"/>
        <item x="215"/>
        <item x="180"/>
        <item x="145"/>
        <item x="192"/>
        <item x="13"/>
        <item x="67"/>
        <item x="172"/>
        <item x="49"/>
        <item x="245"/>
        <item x="205"/>
        <item x="264"/>
        <item x="242"/>
        <item x="79"/>
        <item x="119"/>
        <item x="1"/>
        <item x="91"/>
        <item x="231"/>
        <item x="37"/>
        <item x="103"/>
        <item x="167"/>
        <item x="125"/>
        <item x="25"/>
        <item x="227"/>
        <item x="216"/>
        <item x="181"/>
        <item x="146"/>
        <item x="193"/>
        <item x="68"/>
        <item x="14"/>
        <item x="59"/>
        <item x="115"/>
        <item x="173"/>
        <item x="80"/>
        <item x="137"/>
        <item x="2"/>
        <item x="234"/>
        <item x="92"/>
        <item x="258"/>
        <item x="38"/>
        <item x="158"/>
        <item x="104"/>
        <item x="126"/>
        <item x="26"/>
        <item x="250"/>
        <item x="217"/>
        <item x="182"/>
        <item x="147"/>
        <item x="194"/>
        <item x="15"/>
        <item x="69"/>
        <item x="50"/>
        <item x="60"/>
        <item x="206"/>
        <item x="265"/>
        <item x="81"/>
        <item x="138"/>
        <item x="3"/>
        <item x="235"/>
        <item x="93"/>
        <item x="259"/>
        <item x="39"/>
        <item x="159"/>
        <item x="105"/>
        <item x="127"/>
        <item x="27"/>
        <item x="251"/>
        <item x="218"/>
        <item x="183"/>
        <item x="148"/>
        <item x="195"/>
        <item x="16"/>
        <item x="51"/>
        <item x="70"/>
        <item x="174"/>
        <item x="61"/>
        <item x="246"/>
        <item x="82"/>
        <item x="213"/>
        <item x="4"/>
        <item x="139"/>
        <item x="120"/>
        <item x="236"/>
        <item x="94"/>
        <item x="160"/>
        <item x="40"/>
        <item x="128"/>
        <item x="106"/>
        <item x="168"/>
        <item x="252"/>
        <item x="28"/>
        <item x="219"/>
        <item x="184"/>
        <item x="149"/>
        <item x="196"/>
        <item x="17"/>
        <item x="71"/>
        <item x="175"/>
        <item x="52"/>
        <item x="247"/>
        <item x="207"/>
        <item x="266"/>
        <item x="243"/>
        <item x="83"/>
        <item x="121"/>
        <item x="5"/>
        <item x="95"/>
        <item x="232"/>
        <item x="41"/>
        <item x="107"/>
        <item x="169"/>
        <item x="129"/>
        <item x="29"/>
        <item x="228"/>
        <item x="220"/>
        <item x="185"/>
        <item x="150"/>
        <item x="197"/>
        <item x="72"/>
        <item x="18"/>
        <item x="62"/>
        <item x="116"/>
        <item x="176"/>
        <item x="84"/>
        <item x="140"/>
        <item x="6"/>
        <item x="237"/>
        <item x="96"/>
        <item x="260"/>
        <item x="42"/>
        <item x="161"/>
        <item x="108"/>
        <item x="130"/>
        <item x="30"/>
        <item x="253"/>
        <item x="221"/>
        <item x="186"/>
        <item x="151"/>
        <item x="198"/>
        <item x="73"/>
        <item x="53"/>
        <item x="19"/>
        <item x="208"/>
        <item x="117"/>
        <item x="177"/>
        <item x="85"/>
        <item x="141"/>
        <item x="7"/>
        <item x="238"/>
        <item x="97"/>
        <item x="261"/>
        <item x="43"/>
        <item x="162"/>
        <item x="109"/>
        <item x="131"/>
        <item x="31"/>
        <item x="254"/>
        <item x="222"/>
        <item x="187"/>
        <item x="152"/>
        <item x="199"/>
        <item x="20"/>
        <item x="54"/>
        <item x="74"/>
        <item x="178"/>
        <item x="63"/>
        <item x="248"/>
        <item x="86"/>
        <item x="214"/>
        <item x="8"/>
        <item x="142"/>
        <item x="122"/>
        <item x="239"/>
        <item x="98"/>
        <item x="163"/>
        <item x="44"/>
        <item x="132"/>
        <item x="110"/>
        <item x="170"/>
        <item x="255"/>
        <item x="32"/>
        <item x="223"/>
        <item x="188"/>
        <item x="153"/>
        <item x="200"/>
        <item x="21"/>
        <item x="75"/>
        <item x="179"/>
        <item x="55"/>
        <item x="249"/>
        <item x="209"/>
        <item x="267"/>
        <item x="244"/>
        <item x="87"/>
        <item x="123"/>
        <item x="9"/>
        <item x="99"/>
        <item x="233"/>
        <item x="45"/>
        <item x="111"/>
        <item x="171"/>
        <item x="133"/>
        <item x="33"/>
        <item x="229"/>
        <item x="224"/>
        <item x="189"/>
        <item x="154"/>
        <item x="201"/>
        <item x="22"/>
        <item x="76"/>
        <item x="56"/>
        <item x="64"/>
        <item x="210"/>
        <item x="268"/>
        <item x="88"/>
        <item x="143"/>
        <item x="10"/>
        <item x="240"/>
        <item x="100"/>
        <item x="262"/>
        <item x="46"/>
        <item x="164"/>
        <item x="112"/>
        <item x="134"/>
        <item x="34"/>
        <item x="256"/>
        <item x="225"/>
        <item x="190"/>
        <item x="155"/>
        <item x="202"/>
        <item x="23"/>
        <item x="77"/>
        <item x="57"/>
        <item x="65"/>
        <item x="211"/>
        <item x="269"/>
        <item x="89"/>
        <item x="144"/>
        <item x="11"/>
        <item x="241"/>
        <item x="101"/>
        <item x="263"/>
        <item x="47"/>
        <item x="165"/>
        <item x="113"/>
        <item x="135"/>
        <item x="35"/>
        <item x="257"/>
        <item x="226"/>
        <item x="191"/>
        <item x="156"/>
        <item x="203"/>
        <item t="default"/>
      </items>
    </pivotField>
    <pivotField showAll="0">
      <items count="6">
        <item x="3"/>
        <item x="0"/>
        <item x="1"/>
        <item x="4"/>
        <item h="1" x="2"/>
        <item t="default"/>
      </items>
    </pivotField>
    <pivotField axis="axisRow" showAll="0">
      <items count="51">
        <item x="13"/>
        <item x="15"/>
        <item x="25"/>
        <item x="33"/>
        <item x="2"/>
        <item x="6"/>
        <item x="45"/>
        <item x="43"/>
        <item x="8"/>
        <item x="27"/>
        <item x="16"/>
        <item x="24"/>
        <item x="3"/>
        <item x="40"/>
        <item x="38"/>
        <item x="35"/>
        <item x="31"/>
        <item x="23"/>
        <item x="14"/>
        <item x="42"/>
        <item x="47"/>
        <item x="19"/>
        <item x="9"/>
        <item x="32"/>
        <item x="20"/>
        <item x="10"/>
        <item x="12"/>
        <item x="5"/>
        <item x="49"/>
        <item x="44"/>
        <item x="26"/>
        <item x="0"/>
        <item x="29"/>
        <item x="37"/>
        <item x="30"/>
        <item x="34"/>
        <item x="22"/>
        <item x="4"/>
        <item x="46"/>
        <item x="28"/>
        <item x="36"/>
        <item x="11"/>
        <item x="1"/>
        <item x="21"/>
        <item x="48"/>
        <item x="18"/>
        <item x="7"/>
        <item x="41"/>
        <item x="39"/>
        <item x="17"/>
        <item t="default"/>
      </items>
    </pivotField>
    <pivotField showAll="0"/>
    <pivotField showAll="0">
      <items count="7">
        <item x="0"/>
        <item x="5"/>
        <item x="1"/>
        <item x="3"/>
        <item x="4"/>
        <item h="1" x="2"/>
        <item t="default"/>
      </items>
    </pivotField>
    <pivotField numFmtId="8" showAll="0"/>
    <pivotField dataField="1" numFmtId="3" showAll="0"/>
    <pivotField numFmtId="6" showAll="0"/>
    <pivotField numFmtId="6" showAll="0"/>
    <pivotField numFmtId="9" showAll="0"/>
    <pivotField showAll="0" defaultSubtotal="0"/>
    <pivotField showAll="0" defaultSubtotal="0">
      <items count="14">
        <item x="0"/>
        <item x="1"/>
        <item x="2"/>
        <item x="3"/>
        <item x="4"/>
        <item x="5"/>
        <item x="6"/>
        <item x="7"/>
        <item x="8"/>
        <item x="9"/>
        <item x="10"/>
        <item x="11"/>
        <item x="12"/>
        <item x="13"/>
      </items>
    </pivotField>
  </pivotFields>
  <rowFields count="1">
    <field x="4"/>
  </rowFields>
  <rowItems count="39">
    <i>
      <x/>
    </i>
    <i>
      <x v="3"/>
    </i>
    <i>
      <x v="6"/>
    </i>
    <i>
      <x v="7"/>
    </i>
    <i>
      <x v="8"/>
    </i>
    <i>
      <x v="9"/>
    </i>
    <i>
      <x v="12"/>
    </i>
    <i>
      <x v="13"/>
    </i>
    <i>
      <x v="14"/>
    </i>
    <i>
      <x v="15"/>
    </i>
    <i>
      <x v="16"/>
    </i>
    <i>
      <x v="17"/>
    </i>
    <i>
      <x v="18"/>
    </i>
    <i>
      <x v="19"/>
    </i>
    <i>
      <x v="20"/>
    </i>
    <i>
      <x v="21"/>
    </i>
    <i>
      <x v="22"/>
    </i>
    <i>
      <x v="23"/>
    </i>
    <i>
      <x v="24"/>
    </i>
    <i>
      <x v="25"/>
    </i>
    <i>
      <x v="26"/>
    </i>
    <i>
      <x v="28"/>
    </i>
    <i>
      <x v="29"/>
    </i>
    <i>
      <x v="31"/>
    </i>
    <i>
      <x v="32"/>
    </i>
    <i>
      <x v="33"/>
    </i>
    <i>
      <x v="34"/>
    </i>
    <i>
      <x v="35"/>
    </i>
    <i>
      <x v="37"/>
    </i>
    <i>
      <x v="38"/>
    </i>
    <i>
      <x v="39"/>
    </i>
    <i>
      <x v="40"/>
    </i>
    <i>
      <x v="41"/>
    </i>
    <i>
      <x v="42"/>
    </i>
    <i>
      <x v="44"/>
    </i>
    <i>
      <x v="45"/>
    </i>
    <i>
      <x v="47"/>
    </i>
    <i>
      <x v="48"/>
    </i>
    <i t="grand">
      <x/>
    </i>
  </rowItems>
  <colItems count="1">
    <i/>
  </colItems>
  <dataFields count="1">
    <dataField name="Sum of Units Sold" fld="8" baseField="0" baseItem="0"/>
  </dataFields>
  <pivotTableStyleInfo name="PivotStyleLight16" showRowHeaders="1" showColHeaders="1" showRowStripes="0" showColStripes="0" showLastColumn="1"/>
  <filters count="1">
    <filter fld="2" type="dateBetween" evalOrder="-1" id="46" name="Invoice Date">
      <autoFilter ref="A1">
        <filterColumn colId="0">
          <customFilters and="1">
            <customFilter operator="greaterThanOrEqual" val="44197"/>
            <customFilter operator="lessThanOrEqual" val="4456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E07FFEE-8D6A-4314-97F2-FA779B855E90}" sourceName="Region">
  <pivotTables>
    <pivotTable tabId="4" name="PivotTable2"/>
    <pivotTable tabId="4" name="PivotTable3"/>
    <pivotTable tabId="4" name="PivotTable5"/>
  </pivotTables>
  <data>
    <tabular pivotCacheId="2095805794">
      <items count="5">
        <i x="3" s="1"/>
        <i x="0" s="1"/>
        <i x="1" s="1"/>
        <i x="4" s="1"/>
        <i x="2"/>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everage_Brand" xr10:uid="{E43D3E00-4E9B-4114-8C0A-176C301326FA}" sourceName="Beverage Brand">
  <pivotTables>
    <pivotTable tabId="4" name="PivotTable2"/>
    <pivotTable tabId="4" name="PivotTable3"/>
    <pivotTable tabId="4" name="PivotTable5"/>
  </pivotTables>
  <data>
    <tabular pivotCacheId="2095805794">
      <items count="6">
        <i x="0" s="1"/>
        <i x="5" s="1"/>
        <i x="1" s="1"/>
        <i x="3" s="1"/>
        <i x="4" s="1"/>
        <i x="2"/>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tailer" xr10:uid="{FDA870DF-6949-497B-B395-1E870D736E5C}" sourceName="Retailer">
  <pivotTables>
    <pivotTable tabId="4" name="PivotTable2"/>
    <pivotTable tabId="4" name="PivotTable3"/>
    <pivotTable tabId="4" name="PivotTable5"/>
  </pivotTables>
  <data>
    <tabular pivotCacheId="2095805794">
      <items count="4">
        <i x="1" s="1"/>
        <i x="3" s="1"/>
        <i x="0" s="1"/>
        <i x="2"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FC33BD6B-C66F-4B01-B98D-D3C7891FF1B8}" cache="Slicer_Region" caption="Region" style="SlicerStyleLight4" rowHeight="234950"/>
  <slicer name="Beverage Brand" xr10:uid="{703C3EFA-601D-4AFF-B4BF-D4E7B3165A33}" cache="Slicer_Beverage_Brand" caption="Beverage Brand" style="SlicerStyleLight4" rowHeight="234950"/>
  <slicer name="Retailer" xr10:uid="{D207ECB4-3655-4FEA-A65A-D89E08427001}" cache="Slicer_Retailer" caption="Retailer" style="SlicerStyleLight4"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CB9A22A-C92B-466E-9881-8933D1E21414}" name="Table1" displayName="Table1" ref="B5:M3893" totalsRowShown="0" headerRowDxfId="22" dataDxfId="21">
  <autoFilter ref="B5:M3893" xr:uid="{CCB9A22A-C92B-466E-9881-8933D1E21414}"/>
  <tableColumns count="12">
    <tableColumn id="1" xr3:uid="{4E06B919-D62D-4984-8FF1-72E8F24E47A6}" name="Retailer" dataDxfId="20"/>
    <tableColumn id="2" xr3:uid="{F834D831-7B65-45F5-8A9B-7FEC14DA555C}" name="Retailer ID" dataDxfId="19"/>
    <tableColumn id="3" xr3:uid="{B0959671-B36F-4BC0-B1CE-273F92246677}" name="Invoice Date" dataDxfId="18"/>
    <tableColumn id="4" xr3:uid="{51B672A6-2A77-4D96-B80F-B380A6BE465E}" name="Region" dataDxfId="17"/>
    <tableColumn id="5" xr3:uid="{191F9A47-D96A-47A7-94EC-649E89644CD4}" name="State" dataDxfId="16"/>
    <tableColumn id="6" xr3:uid="{BFD9B27A-A5EC-45E1-A35E-2052E5CCA186}" name="City" dataDxfId="15"/>
    <tableColumn id="7" xr3:uid="{2FD1F80C-F0B1-46AF-AC47-ACB76448FCC3}" name="Beverage Brand" dataDxfId="14"/>
    <tableColumn id="8" xr3:uid="{4CAD42D2-D09B-4048-BB43-E1F9AD000CE1}" name="Price per Unit" dataDxfId="13"/>
    <tableColumn id="9" xr3:uid="{516FB345-9FDA-403B-8102-AD2C0BD0A6C0}" name="Units Sold" dataDxfId="12"/>
    <tableColumn id="10" xr3:uid="{B503DCF8-E3E0-4104-90CD-00B4CA1B77D1}" name="Total Sales" dataDxfId="11">
      <calculatedColumnFormula>I6*J6</calculatedColumnFormula>
    </tableColumn>
    <tableColumn id="11" xr3:uid="{1B227F80-2162-419D-80EB-F157C526A1A8}" name="Operating Profit" dataDxfId="10">
      <calculatedColumnFormula>K6*M6</calculatedColumnFormula>
    </tableColumn>
    <tableColumn id="12" xr3:uid="{01F3421C-0548-42C0-A868-994C489CC1F4}" name="Operating Margin" dataDxfId="9"/>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Invoice_Date" xr10:uid="{818B8D8A-27B8-44BC-9C41-A68CE3D8ABB0}" sourceName="Invoice Date">
  <pivotTables>
    <pivotTable tabId="4" name="PivotTable2"/>
  </pivotTables>
  <state minimalRefreshVersion="6" lastRefreshVersion="6" pivotCacheId="2095805794" filterType="dateBetween">
    <selection startDate="2021-01-01T00:00:00" endDate="2021-12-31T00:00:00"/>
    <bounds startDate="2021-01-01T00:00:00" endDate="2022-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Invoice Date" xr10:uid="{C2F44BBB-058A-47E4-9CD6-F6418C9146C5}" cache="NativeTimeline_Invoice_Date" caption="Sales Period" level="2" selectionLevel="0" scrollPosition="2021-01-01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Invoice Date 1" xr10:uid="{E60DC81E-E5E4-4EF1-B0BE-DAFDF12D2BF9}" cache="NativeTimeline_Invoice_Date" caption="Sales Period" level="2" selectionLevel="0" scrollPosition="2021-01-01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11/relationships/timeline" Target="../timelines/timeline1.xm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microsoft.com/office/2011/relationships/timeline" Target="../timelines/timelin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3893"/>
  <sheetViews>
    <sheetView showGridLines="0" workbookViewId="0">
      <selection activeCell="G14" sqref="G14"/>
    </sheetView>
  </sheetViews>
  <sheetFormatPr defaultColWidth="14.44140625" defaultRowHeight="15" customHeight="1"/>
  <cols>
    <col min="1" max="1" width="8.6640625" customWidth="1"/>
    <col min="2" max="2" width="9.33203125" customWidth="1"/>
    <col min="3" max="3" width="11.6640625" customWidth="1"/>
    <col min="4" max="4" width="13.44140625" customWidth="1"/>
    <col min="5" max="5" width="10.44140625" customWidth="1"/>
    <col min="6" max="6" width="14.33203125" customWidth="1"/>
    <col min="7" max="7" width="13.109375" customWidth="1"/>
    <col min="8" max="8" width="16.33203125" customWidth="1"/>
    <col min="9" max="9" width="14.44140625" customWidth="1"/>
    <col min="10" max="10" width="11.44140625" customWidth="1"/>
    <col min="11" max="11" width="11.88671875" customWidth="1"/>
    <col min="12" max="12" width="16.6640625" customWidth="1"/>
    <col min="13" max="13" width="18" customWidth="1"/>
    <col min="14" max="14" width="8.88671875" customWidth="1"/>
    <col min="15" max="15" width="10.88671875" customWidth="1"/>
    <col min="16" max="18" width="8.88671875" customWidth="1"/>
  </cols>
  <sheetData>
    <row r="1" spans="1:15" ht="14.4">
      <c r="A1" s="1"/>
    </row>
    <row r="2" spans="1:15" ht="23.4">
      <c r="A2" s="1"/>
      <c r="B2" s="2" t="s">
        <v>0</v>
      </c>
      <c r="C2" s="3"/>
      <c r="D2" s="3"/>
      <c r="E2" s="3"/>
      <c r="F2" s="3"/>
      <c r="G2" s="3"/>
      <c r="H2" s="3"/>
      <c r="I2" s="3"/>
      <c r="J2" s="3"/>
      <c r="K2" s="3"/>
      <c r="L2" s="3"/>
      <c r="M2" s="3"/>
    </row>
    <row r="3" spans="1:15" ht="15.6">
      <c r="A3" s="1"/>
      <c r="B3" s="4" t="s">
        <v>1</v>
      </c>
    </row>
    <row r="4" spans="1:15" ht="14.4">
      <c r="A4" s="1"/>
    </row>
    <row r="5" spans="1:15" ht="14.4">
      <c r="A5" s="1"/>
      <c r="B5" s="5" t="s">
        <v>2</v>
      </c>
      <c r="C5" s="5" t="s">
        <v>3</v>
      </c>
      <c r="D5" s="5" t="s">
        <v>4</v>
      </c>
      <c r="E5" s="5" t="s">
        <v>5</v>
      </c>
      <c r="F5" s="5" t="s">
        <v>6</v>
      </c>
      <c r="G5" s="5" t="s">
        <v>7</v>
      </c>
      <c r="H5" s="5" t="s">
        <v>8</v>
      </c>
      <c r="I5" s="5" t="s">
        <v>9</v>
      </c>
      <c r="J5" s="5" t="s">
        <v>10</v>
      </c>
      <c r="K5" s="5" t="s">
        <v>11</v>
      </c>
      <c r="L5" s="5" t="s">
        <v>12</v>
      </c>
      <c r="M5" s="5" t="s">
        <v>13</v>
      </c>
    </row>
    <row r="6" spans="1:15" ht="14.4">
      <c r="A6" s="1"/>
      <c r="B6" s="6" t="s">
        <v>14</v>
      </c>
      <c r="C6" s="6">
        <v>1185732</v>
      </c>
      <c r="D6" s="7">
        <v>44210</v>
      </c>
      <c r="E6" s="6" t="s">
        <v>15</v>
      </c>
      <c r="F6" s="6" t="s">
        <v>16</v>
      </c>
      <c r="G6" s="6" t="s">
        <v>16</v>
      </c>
      <c r="H6" s="6" t="s">
        <v>17</v>
      </c>
      <c r="I6" s="8">
        <v>0.5</v>
      </c>
      <c r="J6" s="9">
        <v>12000</v>
      </c>
      <c r="K6" s="10">
        <f t="shared" ref="K6:K260" si="0">I6*J6</f>
        <v>6000</v>
      </c>
      <c r="L6" s="10">
        <f t="shared" ref="L6:L260" si="1">K6*M6</f>
        <v>3000</v>
      </c>
      <c r="M6" s="11">
        <v>0.5</v>
      </c>
      <c r="O6" s="12"/>
    </row>
    <row r="7" spans="1:15" ht="14.4">
      <c r="A7" s="1"/>
      <c r="B7" s="6" t="s">
        <v>14</v>
      </c>
      <c r="C7" s="6">
        <v>1185732</v>
      </c>
      <c r="D7" s="7">
        <v>44210</v>
      </c>
      <c r="E7" s="6" t="s">
        <v>15</v>
      </c>
      <c r="F7" s="6" t="s">
        <v>16</v>
      </c>
      <c r="G7" s="6" t="s">
        <v>16</v>
      </c>
      <c r="H7" s="6" t="s">
        <v>18</v>
      </c>
      <c r="I7" s="8">
        <v>0.5</v>
      </c>
      <c r="J7" s="9">
        <v>10000</v>
      </c>
      <c r="K7" s="10">
        <f t="shared" si="0"/>
        <v>5000</v>
      </c>
      <c r="L7" s="10">
        <f t="shared" si="1"/>
        <v>1500</v>
      </c>
      <c r="M7" s="11">
        <v>0.3</v>
      </c>
      <c r="O7" s="12"/>
    </row>
    <row r="8" spans="1:15" ht="14.4">
      <c r="A8" s="1"/>
      <c r="B8" s="6" t="s">
        <v>14</v>
      </c>
      <c r="C8" s="6">
        <v>1185732</v>
      </c>
      <c r="D8" s="7">
        <v>44210</v>
      </c>
      <c r="E8" s="6" t="s">
        <v>15</v>
      </c>
      <c r="F8" s="6" t="s">
        <v>16</v>
      </c>
      <c r="G8" s="6" t="s">
        <v>16</v>
      </c>
      <c r="H8" s="6" t="s">
        <v>19</v>
      </c>
      <c r="I8" s="8">
        <v>0.4</v>
      </c>
      <c r="J8" s="9">
        <v>10000</v>
      </c>
      <c r="K8" s="10">
        <f t="shared" si="0"/>
        <v>4000</v>
      </c>
      <c r="L8" s="10">
        <f t="shared" si="1"/>
        <v>1400</v>
      </c>
      <c r="M8" s="11">
        <v>0.35</v>
      </c>
      <c r="O8" s="12"/>
    </row>
    <row r="9" spans="1:15" ht="14.4">
      <c r="A9" s="1"/>
      <c r="B9" s="6" t="s">
        <v>14</v>
      </c>
      <c r="C9" s="6">
        <v>1185732</v>
      </c>
      <c r="D9" s="7">
        <v>44210</v>
      </c>
      <c r="E9" s="6" t="s">
        <v>15</v>
      </c>
      <c r="F9" s="6" t="s">
        <v>16</v>
      </c>
      <c r="G9" s="6" t="s">
        <v>16</v>
      </c>
      <c r="H9" s="6" t="s">
        <v>20</v>
      </c>
      <c r="I9" s="8">
        <v>0.45</v>
      </c>
      <c r="J9" s="9">
        <v>8500</v>
      </c>
      <c r="K9" s="10">
        <f t="shared" si="0"/>
        <v>3825</v>
      </c>
      <c r="L9" s="10">
        <f t="shared" si="1"/>
        <v>1338.75</v>
      </c>
      <c r="M9" s="11">
        <v>0.35</v>
      </c>
      <c r="O9" s="12"/>
    </row>
    <row r="10" spans="1:15" ht="14.4">
      <c r="A10" s="1"/>
      <c r="B10" s="6" t="s">
        <v>14</v>
      </c>
      <c r="C10" s="6">
        <v>1185732</v>
      </c>
      <c r="D10" s="7">
        <v>44210</v>
      </c>
      <c r="E10" s="6" t="s">
        <v>15</v>
      </c>
      <c r="F10" s="6" t="s">
        <v>16</v>
      </c>
      <c r="G10" s="6" t="s">
        <v>16</v>
      </c>
      <c r="H10" s="6" t="s">
        <v>21</v>
      </c>
      <c r="I10" s="8">
        <v>0.6</v>
      </c>
      <c r="J10" s="9">
        <v>9000</v>
      </c>
      <c r="K10" s="10">
        <f t="shared" si="0"/>
        <v>5400</v>
      </c>
      <c r="L10" s="10">
        <f t="shared" si="1"/>
        <v>1620</v>
      </c>
      <c r="M10" s="11">
        <v>0.3</v>
      </c>
      <c r="O10" s="12"/>
    </row>
    <row r="11" spans="1:15" ht="14.4">
      <c r="A11" s="1"/>
      <c r="B11" s="6" t="s">
        <v>14</v>
      </c>
      <c r="C11" s="6">
        <v>1185732</v>
      </c>
      <c r="D11" s="7">
        <v>44210</v>
      </c>
      <c r="E11" s="6" t="s">
        <v>15</v>
      </c>
      <c r="F11" s="6" t="s">
        <v>16</v>
      </c>
      <c r="G11" s="6" t="s">
        <v>16</v>
      </c>
      <c r="H11" s="6" t="s">
        <v>22</v>
      </c>
      <c r="I11" s="8">
        <v>0.5</v>
      </c>
      <c r="J11" s="9">
        <v>10000</v>
      </c>
      <c r="K11" s="10">
        <f t="shared" si="0"/>
        <v>5000</v>
      </c>
      <c r="L11" s="10">
        <f t="shared" si="1"/>
        <v>1250</v>
      </c>
      <c r="M11" s="11">
        <v>0.25</v>
      </c>
      <c r="O11" s="12"/>
    </row>
    <row r="12" spans="1:15" ht="14.4">
      <c r="A12" s="1"/>
      <c r="B12" s="6" t="s">
        <v>14</v>
      </c>
      <c r="C12" s="6">
        <v>1185732</v>
      </c>
      <c r="D12" s="7">
        <v>44239</v>
      </c>
      <c r="E12" s="6" t="s">
        <v>15</v>
      </c>
      <c r="F12" s="6" t="s">
        <v>16</v>
      </c>
      <c r="G12" s="6" t="s">
        <v>16</v>
      </c>
      <c r="H12" s="6" t="s">
        <v>17</v>
      </c>
      <c r="I12" s="8">
        <v>0.5</v>
      </c>
      <c r="J12" s="9">
        <v>12500</v>
      </c>
      <c r="K12" s="10">
        <f t="shared" si="0"/>
        <v>6250</v>
      </c>
      <c r="L12" s="10">
        <f t="shared" si="1"/>
        <v>3125</v>
      </c>
      <c r="M12" s="11">
        <v>0.5</v>
      </c>
      <c r="O12" s="12"/>
    </row>
    <row r="13" spans="1:15" ht="14.4">
      <c r="A13" s="1"/>
      <c r="B13" s="6" t="s">
        <v>14</v>
      </c>
      <c r="C13" s="6">
        <v>1185732</v>
      </c>
      <c r="D13" s="7">
        <v>44239</v>
      </c>
      <c r="E13" s="6" t="s">
        <v>15</v>
      </c>
      <c r="F13" s="6" t="s">
        <v>16</v>
      </c>
      <c r="G13" s="6" t="s">
        <v>16</v>
      </c>
      <c r="H13" s="6" t="s">
        <v>18</v>
      </c>
      <c r="I13" s="8">
        <v>0.5</v>
      </c>
      <c r="J13" s="9">
        <v>9000</v>
      </c>
      <c r="K13" s="10">
        <f t="shared" si="0"/>
        <v>4500</v>
      </c>
      <c r="L13" s="10">
        <f t="shared" si="1"/>
        <v>1350</v>
      </c>
      <c r="M13" s="11">
        <v>0.3</v>
      </c>
      <c r="O13" s="12"/>
    </row>
    <row r="14" spans="1:15" ht="14.4">
      <c r="A14" s="1"/>
      <c r="B14" s="6" t="s">
        <v>14</v>
      </c>
      <c r="C14" s="6">
        <v>1185732</v>
      </c>
      <c r="D14" s="7">
        <v>44239</v>
      </c>
      <c r="E14" s="6" t="s">
        <v>15</v>
      </c>
      <c r="F14" s="6" t="s">
        <v>16</v>
      </c>
      <c r="G14" s="6" t="s">
        <v>16</v>
      </c>
      <c r="H14" s="6" t="s">
        <v>19</v>
      </c>
      <c r="I14" s="8">
        <v>0.4</v>
      </c>
      <c r="J14" s="9">
        <v>9500</v>
      </c>
      <c r="K14" s="10">
        <f t="shared" si="0"/>
        <v>3800</v>
      </c>
      <c r="L14" s="10">
        <f t="shared" si="1"/>
        <v>1330</v>
      </c>
      <c r="M14" s="11">
        <v>0.35</v>
      </c>
      <c r="O14" s="12"/>
    </row>
    <row r="15" spans="1:15" ht="14.4">
      <c r="A15" s="1"/>
      <c r="B15" s="6" t="s">
        <v>14</v>
      </c>
      <c r="C15" s="6">
        <v>1185732</v>
      </c>
      <c r="D15" s="7">
        <v>44239</v>
      </c>
      <c r="E15" s="6" t="s">
        <v>15</v>
      </c>
      <c r="F15" s="6" t="s">
        <v>16</v>
      </c>
      <c r="G15" s="6" t="s">
        <v>16</v>
      </c>
      <c r="H15" s="6" t="s">
        <v>20</v>
      </c>
      <c r="I15" s="8">
        <v>0.45</v>
      </c>
      <c r="J15" s="9">
        <v>8250</v>
      </c>
      <c r="K15" s="10">
        <f t="shared" si="0"/>
        <v>3712.5</v>
      </c>
      <c r="L15" s="10">
        <f t="shared" si="1"/>
        <v>1299.375</v>
      </c>
      <c r="M15" s="11">
        <v>0.35</v>
      </c>
      <c r="O15" s="12"/>
    </row>
    <row r="16" spans="1:15" ht="14.4">
      <c r="A16" s="1"/>
      <c r="B16" s="6" t="s">
        <v>14</v>
      </c>
      <c r="C16" s="6">
        <v>1185732</v>
      </c>
      <c r="D16" s="7">
        <v>44239</v>
      </c>
      <c r="E16" s="6" t="s">
        <v>15</v>
      </c>
      <c r="F16" s="6" t="s">
        <v>16</v>
      </c>
      <c r="G16" s="6" t="s">
        <v>16</v>
      </c>
      <c r="H16" s="6" t="s">
        <v>21</v>
      </c>
      <c r="I16" s="8">
        <v>0.6</v>
      </c>
      <c r="J16" s="9">
        <v>9000</v>
      </c>
      <c r="K16" s="10">
        <f t="shared" si="0"/>
        <v>5400</v>
      </c>
      <c r="L16" s="10">
        <f t="shared" si="1"/>
        <v>1620</v>
      </c>
      <c r="M16" s="11">
        <v>0.3</v>
      </c>
      <c r="O16" s="12"/>
    </row>
    <row r="17" spans="1:15" ht="14.4">
      <c r="A17" s="1"/>
      <c r="B17" s="6" t="s">
        <v>14</v>
      </c>
      <c r="C17" s="6">
        <v>1185732</v>
      </c>
      <c r="D17" s="7">
        <v>44239</v>
      </c>
      <c r="E17" s="6" t="s">
        <v>15</v>
      </c>
      <c r="F17" s="6" t="s">
        <v>16</v>
      </c>
      <c r="G17" s="6" t="s">
        <v>16</v>
      </c>
      <c r="H17" s="6" t="s">
        <v>22</v>
      </c>
      <c r="I17" s="8">
        <v>0.5</v>
      </c>
      <c r="J17" s="9">
        <v>10000</v>
      </c>
      <c r="K17" s="10">
        <f t="shared" si="0"/>
        <v>5000</v>
      </c>
      <c r="L17" s="10">
        <f t="shared" si="1"/>
        <v>1250</v>
      </c>
      <c r="M17" s="11">
        <v>0.25</v>
      </c>
      <c r="O17" s="12"/>
    </row>
    <row r="18" spans="1:15" ht="14.4">
      <c r="A18" s="1"/>
      <c r="B18" s="6" t="s">
        <v>14</v>
      </c>
      <c r="C18" s="6">
        <v>1185732</v>
      </c>
      <c r="D18" s="7">
        <v>44265</v>
      </c>
      <c r="E18" s="6" t="s">
        <v>15</v>
      </c>
      <c r="F18" s="6" t="s">
        <v>16</v>
      </c>
      <c r="G18" s="6" t="s">
        <v>16</v>
      </c>
      <c r="H18" s="6" t="s">
        <v>17</v>
      </c>
      <c r="I18" s="8">
        <v>0.5</v>
      </c>
      <c r="J18" s="9">
        <v>12200</v>
      </c>
      <c r="K18" s="10">
        <f t="shared" si="0"/>
        <v>6100</v>
      </c>
      <c r="L18" s="10">
        <f t="shared" si="1"/>
        <v>3050</v>
      </c>
      <c r="M18" s="11">
        <v>0.5</v>
      </c>
      <c r="O18" s="12"/>
    </row>
    <row r="19" spans="1:15" ht="14.4">
      <c r="A19" s="1"/>
      <c r="B19" s="6" t="s">
        <v>14</v>
      </c>
      <c r="C19" s="6">
        <v>1185732</v>
      </c>
      <c r="D19" s="7">
        <v>44265</v>
      </c>
      <c r="E19" s="6" t="s">
        <v>15</v>
      </c>
      <c r="F19" s="6" t="s">
        <v>16</v>
      </c>
      <c r="G19" s="6" t="s">
        <v>16</v>
      </c>
      <c r="H19" s="6" t="s">
        <v>18</v>
      </c>
      <c r="I19" s="8">
        <v>0.5</v>
      </c>
      <c r="J19" s="9">
        <v>9250</v>
      </c>
      <c r="K19" s="10">
        <f t="shared" si="0"/>
        <v>4625</v>
      </c>
      <c r="L19" s="10">
        <f t="shared" si="1"/>
        <v>1387.5</v>
      </c>
      <c r="M19" s="11">
        <v>0.3</v>
      </c>
      <c r="O19" s="12"/>
    </row>
    <row r="20" spans="1:15" ht="14.4">
      <c r="A20" s="1"/>
      <c r="B20" s="6" t="s">
        <v>14</v>
      </c>
      <c r="C20" s="6">
        <v>1185732</v>
      </c>
      <c r="D20" s="7">
        <v>44265</v>
      </c>
      <c r="E20" s="6" t="s">
        <v>15</v>
      </c>
      <c r="F20" s="6" t="s">
        <v>16</v>
      </c>
      <c r="G20" s="6" t="s">
        <v>16</v>
      </c>
      <c r="H20" s="6" t="s">
        <v>19</v>
      </c>
      <c r="I20" s="8">
        <v>0.4</v>
      </c>
      <c r="J20" s="9">
        <v>9500</v>
      </c>
      <c r="K20" s="10">
        <f t="shared" si="0"/>
        <v>3800</v>
      </c>
      <c r="L20" s="10">
        <f t="shared" si="1"/>
        <v>1330</v>
      </c>
      <c r="M20" s="11">
        <v>0.35</v>
      </c>
      <c r="O20" s="12"/>
    </row>
    <row r="21" spans="1:15" ht="15.75" customHeight="1">
      <c r="A21" s="1"/>
      <c r="B21" s="6" t="s">
        <v>14</v>
      </c>
      <c r="C21" s="6">
        <v>1185732</v>
      </c>
      <c r="D21" s="7">
        <v>44265</v>
      </c>
      <c r="E21" s="6" t="s">
        <v>15</v>
      </c>
      <c r="F21" s="6" t="s">
        <v>16</v>
      </c>
      <c r="G21" s="6" t="s">
        <v>16</v>
      </c>
      <c r="H21" s="6" t="s">
        <v>20</v>
      </c>
      <c r="I21" s="8">
        <v>0.45</v>
      </c>
      <c r="J21" s="9">
        <v>8000</v>
      </c>
      <c r="K21" s="10">
        <f t="shared" si="0"/>
        <v>3600</v>
      </c>
      <c r="L21" s="10">
        <f t="shared" si="1"/>
        <v>1260</v>
      </c>
      <c r="M21" s="11">
        <v>0.35</v>
      </c>
      <c r="O21" s="12"/>
    </row>
    <row r="22" spans="1:15" ht="15.75" customHeight="1">
      <c r="A22" s="1"/>
      <c r="B22" s="6" t="s">
        <v>14</v>
      </c>
      <c r="C22" s="6">
        <v>1185732</v>
      </c>
      <c r="D22" s="7">
        <v>44265</v>
      </c>
      <c r="E22" s="6" t="s">
        <v>15</v>
      </c>
      <c r="F22" s="6" t="s">
        <v>16</v>
      </c>
      <c r="G22" s="6" t="s">
        <v>16</v>
      </c>
      <c r="H22" s="6" t="s">
        <v>21</v>
      </c>
      <c r="I22" s="8">
        <v>0.6</v>
      </c>
      <c r="J22" s="9">
        <v>8500</v>
      </c>
      <c r="K22" s="10">
        <f t="shared" si="0"/>
        <v>5100</v>
      </c>
      <c r="L22" s="10">
        <f t="shared" si="1"/>
        <v>1530</v>
      </c>
      <c r="M22" s="11">
        <v>0.3</v>
      </c>
      <c r="O22" s="12"/>
    </row>
    <row r="23" spans="1:15" ht="15.75" customHeight="1">
      <c r="A23" s="1"/>
      <c r="B23" s="6" t="s">
        <v>14</v>
      </c>
      <c r="C23" s="6">
        <v>1185732</v>
      </c>
      <c r="D23" s="7">
        <v>44265</v>
      </c>
      <c r="E23" s="6" t="s">
        <v>15</v>
      </c>
      <c r="F23" s="6" t="s">
        <v>16</v>
      </c>
      <c r="G23" s="6" t="s">
        <v>16</v>
      </c>
      <c r="H23" s="6" t="s">
        <v>22</v>
      </c>
      <c r="I23" s="8">
        <v>0.5</v>
      </c>
      <c r="J23" s="9">
        <v>9500</v>
      </c>
      <c r="K23" s="10">
        <f t="shared" si="0"/>
        <v>4750</v>
      </c>
      <c r="L23" s="10">
        <f t="shared" si="1"/>
        <v>1187.5</v>
      </c>
      <c r="M23" s="11">
        <v>0.25</v>
      </c>
      <c r="O23" s="12"/>
    </row>
    <row r="24" spans="1:15" ht="15.75" customHeight="1">
      <c r="A24" s="1"/>
      <c r="B24" s="6" t="s">
        <v>14</v>
      </c>
      <c r="C24" s="6">
        <v>1185732</v>
      </c>
      <c r="D24" s="7">
        <v>44297</v>
      </c>
      <c r="E24" s="6" t="s">
        <v>15</v>
      </c>
      <c r="F24" s="6" t="s">
        <v>16</v>
      </c>
      <c r="G24" s="6" t="s">
        <v>16</v>
      </c>
      <c r="H24" s="6" t="s">
        <v>17</v>
      </c>
      <c r="I24" s="8">
        <v>0.5</v>
      </c>
      <c r="J24" s="9">
        <v>12000</v>
      </c>
      <c r="K24" s="10">
        <f t="shared" si="0"/>
        <v>6000</v>
      </c>
      <c r="L24" s="10">
        <f t="shared" si="1"/>
        <v>3000</v>
      </c>
      <c r="M24" s="11">
        <v>0.5</v>
      </c>
      <c r="O24" s="12"/>
    </row>
    <row r="25" spans="1:15" ht="15.75" customHeight="1">
      <c r="A25" s="1"/>
      <c r="B25" s="6" t="s">
        <v>14</v>
      </c>
      <c r="C25" s="6">
        <v>1185732</v>
      </c>
      <c r="D25" s="7">
        <v>44297</v>
      </c>
      <c r="E25" s="6" t="s">
        <v>15</v>
      </c>
      <c r="F25" s="6" t="s">
        <v>16</v>
      </c>
      <c r="G25" s="6" t="s">
        <v>16</v>
      </c>
      <c r="H25" s="6" t="s">
        <v>18</v>
      </c>
      <c r="I25" s="8">
        <v>0.5</v>
      </c>
      <c r="J25" s="9">
        <v>9000</v>
      </c>
      <c r="K25" s="10">
        <f t="shared" si="0"/>
        <v>4500</v>
      </c>
      <c r="L25" s="10">
        <f t="shared" si="1"/>
        <v>1350</v>
      </c>
      <c r="M25" s="11">
        <v>0.3</v>
      </c>
      <c r="O25" s="12"/>
    </row>
    <row r="26" spans="1:15" ht="15.75" customHeight="1">
      <c r="A26" s="1"/>
      <c r="B26" s="6" t="s">
        <v>14</v>
      </c>
      <c r="C26" s="6">
        <v>1185732</v>
      </c>
      <c r="D26" s="7">
        <v>44297</v>
      </c>
      <c r="E26" s="6" t="s">
        <v>15</v>
      </c>
      <c r="F26" s="6" t="s">
        <v>16</v>
      </c>
      <c r="G26" s="6" t="s">
        <v>16</v>
      </c>
      <c r="H26" s="6" t="s">
        <v>19</v>
      </c>
      <c r="I26" s="8">
        <v>0.4</v>
      </c>
      <c r="J26" s="9">
        <v>9000</v>
      </c>
      <c r="K26" s="10">
        <f t="shared" si="0"/>
        <v>3600</v>
      </c>
      <c r="L26" s="10">
        <f t="shared" si="1"/>
        <v>1260</v>
      </c>
      <c r="M26" s="11">
        <v>0.35</v>
      </c>
      <c r="O26" s="12"/>
    </row>
    <row r="27" spans="1:15" ht="15.75" customHeight="1">
      <c r="A27" s="1"/>
      <c r="B27" s="6" t="s">
        <v>14</v>
      </c>
      <c r="C27" s="6">
        <v>1185732</v>
      </c>
      <c r="D27" s="7">
        <v>44297</v>
      </c>
      <c r="E27" s="6" t="s">
        <v>15</v>
      </c>
      <c r="F27" s="6" t="s">
        <v>16</v>
      </c>
      <c r="G27" s="6" t="s">
        <v>16</v>
      </c>
      <c r="H27" s="6" t="s">
        <v>20</v>
      </c>
      <c r="I27" s="8">
        <v>0.45</v>
      </c>
      <c r="J27" s="9">
        <v>8250</v>
      </c>
      <c r="K27" s="10">
        <f t="shared" si="0"/>
        <v>3712.5</v>
      </c>
      <c r="L27" s="10">
        <f t="shared" si="1"/>
        <v>1299.375</v>
      </c>
      <c r="M27" s="11">
        <v>0.35</v>
      </c>
      <c r="O27" s="12"/>
    </row>
    <row r="28" spans="1:15" ht="15.75" customHeight="1">
      <c r="A28" s="1"/>
      <c r="B28" s="6" t="s">
        <v>14</v>
      </c>
      <c r="C28" s="6">
        <v>1185732</v>
      </c>
      <c r="D28" s="7">
        <v>44297</v>
      </c>
      <c r="E28" s="6" t="s">
        <v>15</v>
      </c>
      <c r="F28" s="6" t="s">
        <v>16</v>
      </c>
      <c r="G28" s="6" t="s">
        <v>16</v>
      </c>
      <c r="H28" s="6" t="s">
        <v>21</v>
      </c>
      <c r="I28" s="8">
        <v>0.6</v>
      </c>
      <c r="J28" s="9">
        <v>8250</v>
      </c>
      <c r="K28" s="10">
        <f t="shared" si="0"/>
        <v>4950</v>
      </c>
      <c r="L28" s="10">
        <f t="shared" si="1"/>
        <v>1485</v>
      </c>
      <c r="M28" s="11">
        <v>0.3</v>
      </c>
      <c r="O28" s="12"/>
    </row>
    <row r="29" spans="1:15" ht="15.75" customHeight="1">
      <c r="A29" s="1"/>
      <c r="B29" s="6" t="s">
        <v>14</v>
      </c>
      <c r="C29" s="6">
        <v>1185732</v>
      </c>
      <c r="D29" s="7">
        <v>44297</v>
      </c>
      <c r="E29" s="6" t="s">
        <v>15</v>
      </c>
      <c r="F29" s="6" t="s">
        <v>16</v>
      </c>
      <c r="G29" s="6" t="s">
        <v>16</v>
      </c>
      <c r="H29" s="6" t="s">
        <v>22</v>
      </c>
      <c r="I29" s="8">
        <v>0.5</v>
      </c>
      <c r="J29" s="9">
        <v>9500</v>
      </c>
      <c r="K29" s="10">
        <f t="shared" si="0"/>
        <v>4750</v>
      </c>
      <c r="L29" s="10">
        <f t="shared" si="1"/>
        <v>1187.5</v>
      </c>
      <c r="M29" s="11">
        <v>0.25</v>
      </c>
      <c r="O29" s="12"/>
    </row>
    <row r="30" spans="1:15" ht="15.75" customHeight="1">
      <c r="A30" s="1"/>
      <c r="B30" s="6" t="s">
        <v>14</v>
      </c>
      <c r="C30" s="6">
        <v>1185732</v>
      </c>
      <c r="D30" s="7">
        <v>44326</v>
      </c>
      <c r="E30" s="6" t="s">
        <v>15</v>
      </c>
      <c r="F30" s="6" t="s">
        <v>16</v>
      </c>
      <c r="G30" s="6" t="s">
        <v>16</v>
      </c>
      <c r="H30" s="6" t="s">
        <v>17</v>
      </c>
      <c r="I30" s="8">
        <v>0.6</v>
      </c>
      <c r="J30" s="9">
        <v>12200</v>
      </c>
      <c r="K30" s="10">
        <f t="shared" si="0"/>
        <v>7320</v>
      </c>
      <c r="L30" s="10">
        <f t="shared" si="1"/>
        <v>3660</v>
      </c>
      <c r="M30" s="11">
        <v>0.5</v>
      </c>
      <c r="O30" s="12"/>
    </row>
    <row r="31" spans="1:15" ht="15.75" customHeight="1">
      <c r="A31" s="1"/>
      <c r="B31" s="6" t="s">
        <v>14</v>
      </c>
      <c r="C31" s="6">
        <v>1185732</v>
      </c>
      <c r="D31" s="7">
        <v>44326</v>
      </c>
      <c r="E31" s="6" t="s">
        <v>15</v>
      </c>
      <c r="F31" s="6" t="s">
        <v>16</v>
      </c>
      <c r="G31" s="6" t="s">
        <v>16</v>
      </c>
      <c r="H31" s="6" t="s">
        <v>18</v>
      </c>
      <c r="I31" s="8">
        <v>0.55000000000000004</v>
      </c>
      <c r="J31" s="9">
        <v>9250</v>
      </c>
      <c r="K31" s="10">
        <f t="shared" si="0"/>
        <v>5087.5</v>
      </c>
      <c r="L31" s="10">
        <f t="shared" si="1"/>
        <v>1526.25</v>
      </c>
      <c r="M31" s="11">
        <v>0.3</v>
      </c>
      <c r="O31" s="12"/>
    </row>
    <row r="32" spans="1:15" ht="15.75" customHeight="1">
      <c r="A32" s="1"/>
      <c r="B32" s="6" t="s">
        <v>14</v>
      </c>
      <c r="C32" s="6">
        <v>1185732</v>
      </c>
      <c r="D32" s="7">
        <v>44326</v>
      </c>
      <c r="E32" s="6" t="s">
        <v>15</v>
      </c>
      <c r="F32" s="6" t="s">
        <v>16</v>
      </c>
      <c r="G32" s="6" t="s">
        <v>16</v>
      </c>
      <c r="H32" s="6" t="s">
        <v>19</v>
      </c>
      <c r="I32" s="8">
        <v>0.5</v>
      </c>
      <c r="J32" s="9">
        <v>9000</v>
      </c>
      <c r="K32" s="10">
        <f t="shared" si="0"/>
        <v>4500</v>
      </c>
      <c r="L32" s="10">
        <f t="shared" si="1"/>
        <v>1575</v>
      </c>
      <c r="M32" s="11">
        <v>0.35</v>
      </c>
      <c r="O32" s="12"/>
    </row>
    <row r="33" spans="1:15" ht="15.75" customHeight="1">
      <c r="A33" s="1"/>
      <c r="B33" s="6" t="s">
        <v>14</v>
      </c>
      <c r="C33" s="6">
        <v>1185732</v>
      </c>
      <c r="D33" s="7">
        <v>44326</v>
      </c>
      <c r="E33" s="6" t="s">
        <v>15</v>
      </c>
      <c r="F33" s="6" t="s">
        <v>16</v>
      </c>
      <c r="G33" s="6" t="s">
        <v>16</v>
      </c>
      <c r="H33" s="6" t="s">
        <v>20</v>
      </c>
      <c r="I33" s="8">
        <v>0.5</v>
      </c>
      <c r="J33" s="9">
        <v>8500</v>
      </c>
      <c r="K33" s="10">
        <f t="shared" si="0"/>
        <v>4250</v>
      </c>
      <c r="L33" s="10">
        <f t="shared" si="1"/>
        <v>1487.5</v>
      </c>
      <c r="M33" s="11">
        <v>0.35</v>
      </c>
      <c r="O33" s="12"/>
    </row>
    <row r="34" spans="1:15" ht="15.75" customHeight="1">
      <c r="A34" s="1"/>
      <c r="B34" s="6" t="s">
        <v>14</v>
      </c>
      <c r="C34" s="6">
        <v>1185732</v>
      </c>
      <c r="D34" s="7">
        <v>44326</v>
      </c>
      <c r="E34" s="6" t="s">
        <v>15</v>
      </c>
      <c r="F34" s="6" t="s">
        <v>16</v>
      </c>
      <c r="G34" s="6" t="s">
        <v>16</v>
      </c>
      <c r="H34" s="6" t="s">
        <v>21</v>
      </c>
      <c r="I34" s="8">
        <v>0.6</v>
      </c>
      <c r="J34" s="9">
        <v>8750</v>
      </c>
      <c r="K34" s="10">
        <f t="shared" si="0"/>
        <v>5250</v>
      </c>
      <c r="L34" s="10">
        <f t="shared" si="1"/>
        <v>1575</v>
      </c>
      <c r="M34" s="11">
        <v>0.3</v>
      </c>
      <c r="O34" s="12"/>
    </row>
    <row r="35" spans="1:15" ht="15.75" customHeight="1">
      <c r="A35" s="1"/>
      <c r="B35" s="6" t="s">
        <v>14</v>
      </c>
      <c r="C35" s="6">
        <v>1185732</v>
      </c>
      <c r="D35" s="7">
        <v>44326</v>
      </c>
      <c r="E35" s="6" t="s">
        <v>15</v>
      </c>
      <c r="F35" s="6" t="s">
        <v>16</v>
      </c>
      <c r="G35" s="6" t="s">
        <v>16</v>
      </c>
      <c r="H35" s="6" t="s">
        <v>22</v>
      </c>
      <c r="I35" s="8">
        <v>0.65</v>
      </c>
      <c r="J35" s="9">
        <v>10000</v>
      </c>
      <c r="K35" s="10">
        <f t="shared" si="0"/>
        <v>6500</v>
      </c>
      <c r="L35" s="10">
        <f t="shared" si="1"/>
        <v>1625</v>
      </c>
      <c r="M35" s="11">
        <v>0.25</v>
      </c>
      <c r="O35" s="12"/>
    </row>
    <row r="36" spans="1:15" ht="15.75" customHeight="1">
      <c r="A36" s="1"/>
      <c r="B36" s="6" t="s">
        <v>14</v>
      </c>
      <c r="C36" s="6">
        <v>1185732</v>
      </c>
      <c r="D36" s="7">
        <v>44359</v>
      </c>
      <c r="E36" s="6" t="s">
        <v>15</v>
      </c>
      <c r="F36" s="6" t="s">
        <v>16</v>
      </c>
      <c r="G36" s="6" t="s">
        <v>16</v>
      </c>
      <c r="H36" s="6" t="s">
        <v>17</v>
      </c>
      <c r="I36" s="8">
        <v>0.6</v>
      </c>
      <c r="J36" s="9">
        <v>12500</v>
      </c>
      <c r="K36" s="10">
        <f t="shared" si="0"/>
        <v>7500</v>
      </c>
      <c r="L36" s="10">
        <f t="shared" si="1"/>
        <v>3750</v>
      </c>
      <c r="M36" s="11">
        <v>0.5</v>
      </c>
      <c r="O36" s="12"/>
    </row>
    <row r="37" spans="1:15" ht="15.75" customHeight="1">
      <c r="A37" s="1"/>
      <c r="B37" s="6" t="s">
        <v>14</v>
      </c>
      <c r="C37" s="6">
        <v>1185732</v>
      </c>
      <c r="D37" s="7">
        <v>44359</v>
      </c>
      <c r="E37" s="6" t="s">
        <v>15</v>
      </c>
      <c r="F37" s="6" t="s">
        <v>16</v>
      </c>
      <c r="G37" s="6" t="s">
        <v>16</v>
      </c>
      <c r="H37" s="6" t="s">
        <v>18</v>
      </c>
      <c r="I37" s="8">
        <v>0.55000000000000004</v>
      </c>
      <c r="J37" s="9">
        <v>10000</v>
      </c>
      <c r="K37" s="10">
        <f t="shared" si="0"/>
        <v>5500</v>
      </c>
      <c r="L37" s="10">
        <f t="shared" si="1"/>
        <v>1650</v>
      </c>
      <c r="M37" s="11">
        <v>0.3</v>
      </c>
      <c r="O37" s="12"/>
    </row>
    <row r="38" spans="1:15" ht="15.75" customHeight="1">
      <c r="A38" s="1"/>
      <c r="B38" s="6" t="s">
        <v>14</v>
      </c>
      <c r="C38" s="6">
        <v>1185732</v>
      </c>
      <c r="D38" s="7">
        <v>44359</v>
      </c>
      <c r="E38" s="6" t="s">
        <v>15</v>
      </c>
      <c r="F38" s="6" t="s">
        <v>16</v>
      </c>
      <c r="G38" s="6" t="s">
        <v>16</v>
      </c>
      <c r="H38" s="6" t="s">
        <v>19</v>
      </c>
      <c r="I38" s="8">
        <v>0.5</v>
      </c>
      <c r="J38" s="9">
        <v>9250</v>
      </c>
      <c r="K38" s="10">
        <f t="shared" si="0"/>
        <v>4625</v>
      </c>
      <c r="L38" s="10">
        <f t="shared" si="1"/>
        <v>1618.75</v>
      </c>
      <c r="M38" s="11">
        <v>0.35</v>
      </c>
      <c r="O38" s="12"/>
    </row>
    <row r="39" spans="1:15" ht="15.75" customHeight="1">
      <c r="A39" s="1"/>
      <c r="B39" s="6" t="s">
        <v>14</v>
      </c>
      <c r="C39" s="6">
        <v>1185732</v>
      </c>
      <c r="D39" s="7">
        <v>44359</v>
      </c>
      <c r="E39" s="6" t="s">
        <v>15</v>
      </c>
      <c r="F39" s="6" t="s">
        <v>16</v>
      </c>
      <c r="G39" s="6" t="s">
        <v>16</v>
      </c>
      <c r="H39" s="6" t="s">
        <v>20</v>
      </c>
      <c r="I39" s="8">
        <v>0.5</v>
      </c>
      <c r="J39" s="9">
        <v>9000</v>
      </c>
      <c r="K39" s="10">
        <f t="shared" si="0"/>
        <v>4500</v>
      </c>
      <c r="L39" s="10">
        <f t="shared" si="1"/>
        <v>1575</v>
      </c>
      <c r="M39" s="11">
        <v>0.35</v>
      </c>
      <c r="O39" s="12"/>
    </row>
    <row r="40" spans="1:15" ht="15.75" customHeight="1">
      <c r="A40" s="1"/>
      <c r="B40" s="6" t="s">
        <v>14</v>
      </c>
      <c r="C40" s="6">
        <v>1185732</v>
      </c>
      <c r="D40" s="7">
        <v>44359</v>
      </c>
      <c r="E40" s="6" t="s">
        <v>15</v>
      </c>
      <c r="F40" s="6" t="s">
        <v>16</v>
      </c>
      <c r="G40" s="6" t="s">
        <v>16</v>
      </c>
      <c r="H40" s="6" t="s">
        <v>21</v>
      </c>
      <c r="I40" s="8">
        <v>0.6</v>
      </c>
      <c r="J40" s="9">
        <v>9000</v>
      </c>
      <c r="K40" s="10">
        <f t="shared" si="0"/>
        <v>5400</v>
      </c>
      <c r="L40" s="10">
        <f t="shared" si="1"/>
        <v>1620</v>
      </c>
      <c r="M40" s="11">
        <v>0.3</v>
      </c>
      <c r="O40" s="12"/>
    </row>
    <row r="41" spans="1:15" ht="15.75" customHeight="1">
      <c r="A41" s="1"/>
      <c r="B41" s="6" t="s">
        <v>14</v>
      </c>
      <c r="C41" s="6">
        <v>1185732</v>
      </c>
      <c r="D41" s="7">
        <v>44359</v>
      </c>
      <c r="E41" s="6" t="s">
        <v>15</v>
      </c>
      <c r="F41" s="6" t="s">
        <v>16</v>
      </c>
      <c r="G41" s="6" t="s">
        <v>16</v>
      </c>
      <c r="H41" s="6" t="s">
        <v>22</v>
      </c>
      <c r="I41" s="8">
        <v>0.65</v>
      </c>
      <c r="J41" s="9">
        <v>10500</v>
      </c>
      <c r="K41" s="10">
        <f t="shared" si="0"/>
        <v>6825</v>
      </c>
      <c r="L41" s="10">
        <f t="shared" si="1"/>
        <v>1706.25</v>
      </c>
      <c r="M41" s="11">
        <v>0.25</v>
      </c>
      <c r="O41" s="12"/>
    </row>
    <row r="42" spans="1:15" ht="15.75" customHeight="1">
      <c r="A42" s="1"/>
      <c r="B42" s="6" t="s">
        <v>14</v>
      </c>
      <c r="C42" s="6">
        <v>1185732</v>
      </c>
      <c r="D42" s="7">
        <v>44387</v>
      </c>
      <c r="E42" s="6" t="s">
        <v>15</v>
      </c>
      <c r="F42" s="6" t="s">
        <v>16</v>
      </c>
      <c r="G42" s="6" t="s">
        <v>16</v>
      </c>
      <c r="H42" s="6" t="s">
        <v>17</v>
      </c>
      <c r="I42" s="8">
        <v>0.6</v>
      </c>
      <c r="J42" s="9">
        <v>12750</v>
      </c>
      <c r="K42" s="10">
        <f t="shared" si="0"/>
        <v>7650</v>
      </c>
      <c r="L42" s="10">
        <f t="shared" si="1"/>
        <v>3825</v>
      </c>
      <c r="M42" s="11">
        <v>0.5</v>
      </c>
      <c r="O42" s="12"/>
    </row>
    <row r="43" spans="1:15" ht="15.75" customHeight="1">
      <c r="A43" s="1"/>
      <c r="B43" s="6" t="s">
        <v>14</v>
      </c>
      <c r="C43" s="6">
        <v>1185732</v>
      </c>
      <c r="D43" s="7">
        <v>44387</v>
      </c>
      <c r="E43" s="6" t="s">
        <v>15</v>
      </c>
      <c r="F43" s="6" t="s">
        <v>16</v>
      </c>
      <c r="G43" s="6" t="s">
        <v>16</v>
      </c>
      <c r="H43" s="6" t="s">
        <v>18</v>
      </c>
      <c r="I43" s="8">
        <v>0.55000000000000004</v>
      </c>
      <c r="J43" s="9">
        <v>10250</v>
      </c>
      <c r="K43" s="10">
        <f t="shared" si="0"/>
        <v>5637.5000000000009</v>
      </c>
      <c r="L43" s="10">
        <f t="shared" si="1"/>
        <v>1691.2500000000002</v>
      </c>
      <c r="M43" s="11">
        <v>0.3</v>
      </c>
      <c r="O43" s="12"/>
    </row>
    <row r="44" spans="1:15" ht="15.75" customHeight="1">
      <c r="A44" s="1"/>
      <c r="B44" s="6" t="s">
        <v>14</v>
      </c>
      <c r="C44" s="6">
        <v>1185732</v>
      </c>
      <c r="D44" s="7">
        <v>44387</v>
      </c>
      <c r="E44" s="6" t="s">
        <v>15</v>
      </c>
      <c r="F44" s="6" t="s">
        <v>16</v>
      </c>
      <c r="G44" s="6" t="s">
        <v>16</v>
      </c>
      <c r="H44" s="6" t="s">
        <v>19</v>
      </c>
      <c r="I44" s="8">
        <v>0.5</v>
      </c>
      <c r="J44" s="9">
        <v>9500</v>
      </c>
      <c r="K44" s="10">
        <f t="shared" si="0"/>
        <v>4750</v>
      </c>
      <c r="L44" s="10">
        <f t="shared" si="1"/>
        <v>1662.5</v>
      </c>
      <c r="M44" s="11">
        <v>0.35</v>
      </c>
      <c r="O44" s="12"/>
    </row>
    <row r="45" spans="1:15" ht="15.75" customHeight="1">
      <c r="A45" s="1"/>
      <c r="B45" s="6" t="s">
        <v>14</v>
      </c>
      <c r="C45" s="6">
        <v>1185732</v>
      </c>
      <c r="D45" s="7">
        <v>44387</v>
      </c>
      <c r="E45" s="6" t="s">
        <v>15</v>
      </c>
      <c r="F45" s="6" t="s">
        <v>16</v>
      </c>
      <c r="G45" s="6" t="s">
        <v>16</v>
      </c>
      <c r="H45" s="6" t="s">
        <v>20</v>
      </c>
      <c r="I45" s="8">
        <v>0.5</v>
      </c>
      <c r="J45" s="9">
        <v>9000</v>
      </c>
      <c r="K45" s="10">
        <f t="shared" si="0"/>
        <v>4500</v>
      </c>
      <c r="L45" s="10">
        <f t="shared" si="1"/>
        <v>1575</v>
      </c>
      <c r="M45" s="11">
        <v>0.35</v>
      </c>
      <c r="O45" s="12"/>
    </row>
    <row r="46" spans="1:15" ht="15.75" customHeight="1">
      <c r="A46" s="1"/>
      <c r="B46" s="6" t="s">
        <v>14</v>
      </c>
      <c r="C46" s="6">
        <v>1185732</v>
      </c>
      <c r="D46" s="7">
        <v>44387</v>
      </c>
      <c r="E46" s="6" t="s">
        <v>15</v>
      </c>
      <c r="F46" s="6" t="s">
        <v>16</v>
      </c>
      <c r="G46" s="6" t="s">
        <v>16</v>
      </c>
      <c r="H46" s="6" t="s">
        <v>21</v>
      </c>
      <c r="I46" s="8">
        <v>0.6</v>
      </c>
      <c r="J46" s="9">
        <v>9250</v>
      </c>
      <c r="K46" s="10">
        <f t="shared" si="0"/>
        <v>5550</v>
      </c>
      <c r="L46" s="10">
        <f t="shared" si="1"/>
        <v>1665</v>
      </c>
      <c r="M46" s="11">
        <v>0.3</v>
      </c>
      <c r="O46" s="12"/>
    </row>
    <row r="47" spans="1:15" ht="15.75" customHeight="1">
      <c r="A47" s="1"/>
      <c r="B47" s="6" t="s">
        <v>14</v>
      </c>
      <c r="C47" s="6">
        <v>1185732</v>
      </c>
      <c r="D47" s="7">
        <v>44387</v>
      </c>
      <c r="E47" s="6" t="s">
        <v>15</v>
      </c>
      <c r="F47" s="6" t="s">
        <v>16</v>
      </c>
      <c r="G47" s="6" t="s">
        <v>16</v>
      </c>
      <c r="H47" s="6" t="s">
        <v>22</v>
      </c>
      <c r="I47" s="8">
        <v>0.65</v>
      </c>
      <c r="J47" s="9">
        <v>11000</v>
      </c>
      <c r="K47" s="10">
        <f t="shared" si="0"/>
        <v>7150</v>
      </c>
      <c r="L47" s="10">
        <f t="shared" si="1"/>
        <v>1787.5</v>
      </c>
      <c r="M47" s="11">
        <v>0.25</v>
      </c>
      <c r="O47" s="12"/>
    </row>
    <row r="48" spans="1:15" ht="15.75" customHeight="1">
      <c r="A48" s="1"/>
      <c r="B48" s="6" t="s">
        <v>14</v>
      </c>
      <c r="C48" s="6">
        <v>1185732</v>
      </c>
      <c r="D48" s="7">
        <v>44419</v>
      </c>
      <c r="E48" s="6" t="s">
        <v>15</v>
      </c>
      <c r="F48" s="6" t="s">
        <v>16</v>
      </c>
      <c r="G48" s="6" t="s">
        <v>16</v>
      </c>
      <c r="H48" s="6" t="s">
        <v>17</v>
      </c>
      <c r="I48" s="8">
        <v>0.6</v>
      </c>
      <c r="J48" s="9">
        <v>12500</v>
      </c>
      <c r="K48" s="10">
        <f t="shared" si="0"/>
        <v>7500</v>
      </c>
      <c r="L48" s="10">
        <f t="shared" si="1"/>
        <v>3750</v>
      </c>
      <c r="M48" s="11">
        <v>0.5</v>
      </c>
      <c r="O48" s="12"/>
    </row>
    <row r="49" spans="1:15" ht="15.75" customHeight="1">
      <c r="A49" s="1"/>
      <c r="B49" s="6" t="s">
        <v>14</v>
      </c>
      <c r="C49" s="6">
        <v>1185732</v>
      </c>
      <c r="D49" s="7">
        <v>44419</v>
      </c>
      <c r="E49" s="6" t="s">
        <v>15</v>
      </c>
      <c r="F49" s="6" t="s">
        <v>16</v>
      </c>
      <c r="G49" s="6" t="s">
        <v>16</v>
      </c>
      <c r="H49" s="6" t="s">
        <v>18</v>
      </c>
      <c r="I49" s="8">
        <v>0.55000000000000004</v>
      </c>
      <c r="J49" s="9">
        <v>10250</v>
      </c>
      <c r="K49" s="10">
        <f t="shared" si="0"/>
        <v>5637.5000000000009</v>
      </c>
      <c r="L49" s="10">
        <f t="shared" si="1"/>
        <v>1691.2500000000002</v>
      </c>
      <c r="M49" s="11">
        <v>0.3</v>
      </c>
      <c r="O49" s="12"/>
    </row>
    <row r="50" spans="1:15" ht="15.75" customHeight="1">
      <c r="A50" s="1"/>
      <c r="B50" s="6" t="s">
        <v>14</v>
      </c>
      <c r="C50" s="6">
        <v>1185732</v>
      </c>
      <c r="D50" s="7">
        <v>44419</v>
      </c>
      <c r="E50" s="6" t="s">
        <v>15</v>
      </c>
      <c r="F50" s="6" t="s">
        <v>16</v>
      </c>
      <c r="G50" s="6" t="s">
        <v>16</v>
      </c>
      <c r="H50" s="6" t="s">
        <v>19</v>
      </c>
      <c r="I50" s="8">
        <v>0.5</v>
      </c>
      <c r="J50" s="9">
        <v>9500</v>
      </c>
      <c r="K50" s="10">
        <f t="shared" si="0"/>
        <v>4750</v>
      </c>
      <c r="L50" s="10">
        <f t="shared" si="1"/>
        <v>1662.5</v>
      </c>
      <c r="M50" s="11">
        <v>0.35</v>
      </c>
      <c r="O50" s="12"/>
    </row>
    <row r="51" spans="1:15" ht="15.75" customHeight="1">
      <c r="A51" s="1"/>
      <c r="B51" s="6" t="s">
        <v>14</v>
      </c>
      <c r="C51" s="6">
        <v>1185732</v>
      </c>
      <c r="D51" s="7">
        <v>44419</v>
      </c>
      <c r="E51" s="6" t="s">
        <v>15</v>
      </c>
      <c r="F51" s="6" t="s">
        <v>16</v>
      </c>
      <c r="G51" s="6" t="s">
        <v>16</v>
      </c>
      <c r="H51" s="6" t="s">
        <v>20</v>
      </c>
      <c r="I51" s="8">
        <v>0.5</v>
      </c>
      <c r="J51" s="9">
        <v>9250</v>
      </c>
      <c r="K51" s="10">
        <f t="shared" si="0"/>
        <v>4625</v>
      </c>
      <c r="L51" s="10">
        <f t="shared" si="1"/>
        <v>1618.75</v>
      </c>
      <c r="M51" s="11">
        <v>0.35</v>
      </c>
      <c r="O51" s="12"/>
    </row>
    <row r="52" spans="1:15" ht="15.75" customHeight="1">
      <c r="A52" s="1"/>
      <c r="B52" s="6" t="s">
        <v>14</v>
      </c>
      <c r="C52" s="6">
        <v>1185732</v>
      </c>
      <c r="D52" s="7">
        <v>44419</v>
      </c>
      <c r="E52" s="6" t="s">
        <v>15</v>
      </c>
      <c r="F52" s="6" t="s">
        <v>16</v>
      </c>
      <c r="G52" s="6" t="s">
        <v>16</v>
      </c>
      <c r="H52" s="6" t="s">
        <v>21</v>
      </c>
      <c r="I52" s="8">
        <v>0.6</v>
      </c>
      <c r="J52" s="9">
        <v>9000</v>
      </c>
      <c r="K52" s="10">
        <f t="shared" si="0"/>
        <v>5400</v>
      </c>
      <c r="L52" s="10">
        <f t="shared" si="1"/>
        <v>1620</v>
      </c>
      <c r="M52" s="11">
        <v>0.3</v>
      </c>
      <c r="O52" s="12"/>
    </row>
    <row r="53" spans="1:15" ht="15.75" customHeight="1">
      <c r="A53" s="1"/>
      <c r="B53" s="6" t="s">
        <v>14</v>
      </c>
      <c r="C53" s="6">
        <v>1185732</v>
      </c>
      <c r="D53" s="7">
        <v>44419</v>
      </c>
      <c r="E53" s="6" t="s">
        <v>15</v>
      </c>
      <c r="F53" s="6" t="s">
        <v>16</v>
      </c>
      <c r="G53" s="6" t="s">
        <v>16</v>
      </c>
      <c r="H53" s="6" t="s">
        <v>22</v>
      </c>
      <c r="I53" s="8">
        <v>0.65</v>
      </c>
      <c r="J53" s="9">
        <v>10750</v>
      </c>
      <c r="K53" s="10">
        <f t="shared" si="0"/>
        <v>6987.5</v>
      </c>
      <c r="L53" s="10">
        <f t="shared" si="1"/>
        <v>1746.875</v>
      </c>
      <c r="M53" s="11">
        <v>0.25</v>
      </c>
      <c r="O53" s="12"/>
    </row>
    <row r="54" spans="1:15" ht="15.75" customHeight="1">
      <c r="A54" s="1"/>
      <c r="B54" s="6" t="s">
        <v>14</v>
      </c>
      <c r="C54" s="6">
        <v>1185732</v>
      </c>
      <c r="D54" s="7">
        <v>44449</v>
      </c>
      <c r="E54" s="6" t="s">
        <v>15</v>
      </c>
      <c r="F54" s="6" t="s">
        <v>16</v>
      </c>
      <c r="G54" s="6" t="s">
        <v>16</v>
      </c>
      <c r="H54" s="6" t="s">
        <v>17</v>
      </c>
      <c r="I54" s="8">
        <v>0.6</v>
      </c>
      <c r="J54" s="9">
        <v>12000</v>
      </c>
      <c r="K54" s="10">
        <f t="shared" si="0"/>
        <v>7200</v>
      </c>
      <c r="L54" s="10">
        <f t="shared" si="1"/>
        <v>3600</v>
      </c>
      <c r="M54" s="11">
        <v>0.5</v>
      </c>
      <c r="O54" s="12"/>
    </row>
    <row r="55" spans="1:15" ht="15.75" customHeight="1">
      <c r="A55" s="1"/>
      <c r="B55" s="6" t="s">
        <v>14</v>
      </c>
      <c r="C55" s="6">
        <v>1185732</v>
      </c>
      <c r="D55" s="7">
        <v>44449</v>
      </c>
      <c r="E55" s="6" t="s">
        <v>15</v>
      </c>
      <c r="F55" s="6" t="s">
        <v>16</v>
      </c>
      <c r="G55" s="6" t="s">
        <v>16</v>
      </c>
      <c r="H55" s="6" t="s">
        <v>18</v>
      </c>
      <c r="I55" s="8">
        <v>0.55000000000000004</v>
      </c>
      <c r="J55" s="9">
        <v>10000</v>
      </c>
      <c r="K55" s="10">
        <f t="shared" si="0"/>
        <v>5500</v>
      </c>
      <c r="L55" s="10">
        <f t="shared" si="1"/>
        <v>1650</v>
      </c>
      <c r="M55" s="11">
        <v>0.3</v>
      </c>
      <c r="O55" s="12"/>
    </row>
    <row r="56" spans="1:15" ht="15.75" customHeight="1">
      <c r="A56" s="1"/>
      <c r="B56" s="6" t="s">
        <v>14</v>
      </c>
      <c r="C56" s="6">
        <v>1185732</v>
      </c>
      <c r="D56" s="7">
        <v>44449</v>
      </c>
      <c r="E56" s="6" t="s">
        <v>15</v>
      </c>
      <c r="F56" s="6" t="s">
        <v>16</v>
      </c>
      <c r="G56" s="6" t="s">
        <v>16</v>
      </c>
      <c r="H56" s="6" t="s">
        <v>19</v>
      </c>
      <c r="I56" s="8">
        <v>0.5</v>
      </c>
      <c r="J56" s="9">
        <v>9250</v>
      </c>
      <c r="K56" s="10">
        <f t="shared" si="0"/>
        <v>4625</v>
      </c>
      <c r="L56" s="10">
        <f t="shared" si="1"/>
        <v>1618.75</v>
      </c>
      <c r="M56" s="11">
        <v>0.35</v>
      </c>
      <c r="O56" s="12"/>
    </row>
    <row r="57" spans="1:15" ht="15.75" customHeight="1">
      <c r="A57" s="1"/>
      <c r="B57" s="6" t="s">
        <v>14</v>
      </c>
      <c r="C57" s="6">
        <v>1185732</v>
      </c>
      <c r="D57" s="7">
        <v>44449</v>
      </c>
      <c r="E57" s="6" t="s">
        <v>15</v>
      </c>
      <c r="F57" s="6" t="s">
        <v>16</v>
      </c>
      <c r="G57" s="6" t="s">
        <v>16</v>
      </c>
      <c r="H57" s="6" t="s">
        <v>20</v>
      </c>
      <c r="I57" s="8">
        <v>0.5</v>
      </c>
      <c r="J57" s="9">
        <v>9000</v>
      </c>
      <c r="K57" s="10">
        <f t="shared" si="0"/>
        <v>4500</v>
      </c>
      <c r="L57" s="10">
        <f t="shared" si="1"/>
        <v>1575</v>
      </c>
      <c r="M57" s="11">
        <v>0.35</v>
      </c>
      <c r="O57" s="12"/>
    </row>
    <row r="58" spans="1:15" ht="15.75" customHeight="1">
      <c r="A58" s="1"/>
      <c r="B58" s="6" t="s">
        <v>14</v>
      </c>
      <c r="C58" s="6">
        <v>1185732</v>
      </c>
      <c r="D58" s="7">
        <v>44449</v>
      </c>
      <c r="E58" s="6" t="s">
        <v>15</v>
      </c>
      <c r="F58" s="6" t="s">
        <v>16</v>
      </c>
      <c r="G58" s="6" t="s">
        <v>16</v>
      </c>
      <c r="H58" s="6" t="s">
        <v>21</v>
      </c>
      <c r="I58" s="8">
        <v>0.6</v>
      </c>
      <c r="J58" s="9">
        <v>9000</v>
      </c>
      <c r="K58" s="10">
        <f t="shared" si="0"/>
        <v>5400</v>
      </c>
      <c r="L58" s="10">
        <f t="shared" si="1"/>
        <v>1620</v>
      </c>
      <c r="M58" s="11">
        <v>0.3</v>
      </c>
      <c r="O58" s="12"/>
    </row>
    <row r="59" spans="1:15" ht="15.75" customHeight="1">
      <c r="A59" s="1"/>
      <c r="B59" s="6" t="s">
        <v>14</v>
      </c>
      <c r="C59" s="6">
        <v>1185732</v>
      </c>
      <c r="D59" s="7">
        <v>44449</v>
      </c>
      <c r="E59" s="6" t="s">
        <v>15</v>
      </c>
      <c r="F59" s="6" t="s">
        <v>16</v>
      </c>
      <c r="G59" s="6" t="s">
        <v>16</v>
      </c>
      <c r="H59" s="6" t="s">
        <v>22</v>
      </c>
      <c r="I59" s="8">
        <v>0.65</v>
      </c>
      <c r="J59" s="9">
        <v>10000</v>
      </c>
      <c r="K59" s="10">
        <f t="shared" si="0"/>
        <v>6500</v>
      </c>
      <c r="L59" s="10">
        <f t="shared" si="1"/>
        <v>1625</v>
      </c>
      <c r="M59" s="11">
        <v>0.25</v>
      </c>
      <c r="O59" s="12"/>
    </row>
    <row r="60" spans="1:15" ht="15.75" customHeight="1">
      <c r="A60" s="1"/>
      <c r="B60" s="6" t="s">
        <v>14</v>
      </c>
      <c r="C60" s="6">
        <v>1185732</v>
      </c>
      <c r="D60" s="7">
        <v>44481</v>
      </c>
      <c r="E60" s="6" t="s">
        <v>15</v>
      </c>
      <c r="F60" s="6" t="s">
        <v>16</v>
      </c>
      <c r="G60" s="6" t="s">
        <v>16</v>
      </c>
      <c r="H60" s="6" t="s">
        <v>17</v>
      </c>
      <c r="I60" s="8">
        <v>0.65</v>
      </c>
      <c r="J60" s="9">
        <v>11750</v>
      </c>
      <c r="K60" s="10">
        <f t="shared" si="0"/>
        <v>7637.5</v>
      </c>
      <c r="L60" s="10">
        <f t="shared" si="1"/>
        <v>3818.75</v>
      </c>
      <c r="M60" s="11">
        <v>0.5</v>
      </c>
      <c r="O60" s="12"/>
    </row>
    <row r="61" spans="1:15" ht="15.75" customHeight="1">
      <c r="A61" s="1"/>
      <c r="B61" s="6" t="s">
        <v>14</v>
      </c>
      <c r="C61" s="6">
        <v>1185732</v>
      </c>
      <c r="D61" s="7">
        <v>44481</v>
      </c>
      <c r="E61" s="6" t="s">
        <v>15</v>
      </c>
      <c r="F61" s="6" t="s">
        <v>16</v>
      </c>
      <c r="G61" s="6" t="s">
        <v>16</v>
      </c>
      <c r="H61" s="6" t="s">
        <v>18</v>
      </c>
      <c r="I61" s="8">
        <v>0.55000000000000004</v>
      </c>
      <c r="J61" s="9">
        <v>10000</v>
      </c>
      <c r="K61" s="10">
        <f t="shared" si="0"/>
        <v>5500</v>
      </c>
      <c r="L61" s="10">
        <f t="shared" si="1"/>
        <v>1650</v>
      </c>
      <c r="M61" s="11">
        <v>0.3</v>
      </c>
      <c r="O61" s="12"/>
    </row>
    <row r="62" spans="1:15" ht="15.75" customHeight="1">
      <c r="A62" s="1"/>
      <c r="B62" s="6" t="s">
        <v>14</v>
      </c>
      <c r="C62" s="6">
        <v>1185732</v>
      </c>
      <c r="D62" s="7">
        <v>44481</v>
      </c>
      <c r="E62" s="6" t="s">
        <v>15</v>
      </c>
      <c r="F62" s="6" t="s">
        <v>16</v>
      </c>
      <c r="G62" s="6" t="s">
        <v>16</v>
      </c>
      <c r="H62" s="6" t="s">
        <v>19</v>
      </c>
      <c r="I62" s="8">
        <v>0.55000000000000004</v>
      </c>
      <c r="J62" s="9">
        <v>9000</v>
      </c>
      <c r="K62" s="10">
        <f t="shared" si="0"/>
        <v>4950</v>
      </c>
      <c r="L62" s="10">
        <f t="shared" si="1"/>
        <v>1732.5</v>
      </c>
      <c r="M62" s="11">
        <v>0.35</v>
      </c>
      <c r="O62" s="12"/>
    </row>
    <row r="63" spans="1:15" ht="15.75" customHeight="1">
      <c r="A63" s="1"/>
      <c r="B63" s="6" t="s">
        <v>14</v>
      </c>
      <c r="C63" s="6">
        <v>1185732</v>
      </c>
      <c r="D63" s="7">
        <v>44481</v>
      </c>
      <c r="E63" s="6" t="s">
        <v>15</v>
      </c>
      <c r="F63" s="6" t="s">
        <v>16</v>
      </c>
      <c r="G63" s="6" t="s">
        <v>16</v>
      </c>
      <c r="H63" s="6" t="s">
        <v>20</v>
      </c>
      <c r="I63" s="8">
        <v>0.55000000000000004</v>
      </c>
      <c r="J63" s="9">
        <v>8750</v>
      </c>
      <c r="K63" s="10">
        <f t="shared" si="0"/>
        <v>4812.5</v>
      </c>
      <c r="L63" s="10">
        <f t="shared" si="1"/>
        <v>1684.375</v>
      </c>
      <c r="M63" s="11">
        <v>0.35</v>
      </c>
      <c r="O63" s="12"/>
    </row>
    <row r="64" spans="1:15" ht="15.75" customHeight="1">
      <c r="A64" s="1"/>
      <c r="B64" s="6" t="s">
        <v>14</v>
      </c>
      <c r="C64" s="6">
        <v>1185732</v>
      </c>
      <c r="D64" s="7">
        <v>44481</v>
      </c>
      <c r="E64" s="6" t="s">
        <v>15</v>
      </c>
      <c r="F64" s="6" t="s">
        <v>16</v>
      </c>
      <c r="G64" s="6" t="s">
        <v>16</v>
      </c>
      <c r="H64" s="6" t="s">
        <v>21</v>
      </c>
      <c r="I64" s="8">
        <v>0.65</v>
      </c>
      <c r="J64" s="9">
        <v>8750</v>
      </c>
      <c r="K64" s="10">
        <f t="shared" si="0"/>
        <v>5687.5</v>
      </c>
      <c r="L64" s="10">
        <f t="shared" si="1"/>
        <v>1706.25</v>
      </c>
      <c r="M64" s="11">
        <v>0.3</v>
      </c>
      <c r="O64" s="12"/>
    </row>
    <row r="65" spans="1:15" ht="15.75" customHeight="1">
      <c r="A65" s="1"/>
      <c r="B65" s="6" t="s">
        <v>14</v>
      </c>
      <c r="C65" s="6">
        <v>1185732</v>
      </c>
      <c r="D65" s="7">
        <v>44481</v>
      </c>
      <c r="E65" s="6" t="s">
        <v>15</v>
      </c>
      <c r="F65" s="6" t="s">
        <v>16</v>
      </c>
      <c r="G65" s="6" t="s">
        <v>16</v>
      </c>
      <c r="H65" s="6" t="s">
        <v>22</v>
      </c>
      <c r="I65" s="8">
        <v>0.7</v>
      </c>
      <c r="J65" s="9">
        <v>10000</v>
      </c>
      <c r="K65" s="10">
        <f t="shared" si="0"/>
        <v>7000</v>
      </c>
      <c r="L65" s="10">
        <f t="shared" si="1"/>
        <v>1750</v>
      </c>
      <c r="M65" s="11">
        <v>0.25</v>
      </c>
      <c r="O65" s="12"/>
    </row>
    <row r="66" spans="1:15" ht="15.75" customHeight="1">
      <c r="A66" s="1"/>
      <c r="B66" s="6" t="s">
        <v>14</v>
      </c>
      <c r="C66" s="6">
        <v>1185732</v>
      </c>
      <c r="D66" s="7">
        <v>44511</v>
      </c>
      <c r="E66" s="6" t="s">
        <v>15</v>
      </c>
      <c r="F66" s="6" t="s">
        <v>16</v>
      </c>
      <c r="G66" s="6" t="s">
        <v>16</v>
      </c>
      <c r="H66" s="6" t="s">
        <v>17</v>
      </c>
      <c r="I66" s="8">
        <v>0.65</v>
      </c>
      <c r="J66" s="9">
        <v>11500</v>
      </c>
      <c r="K66" s="10">
        <f t="shared" si="0"/>
        <v>7475</v>
      </c>
      <c r="L66" s="10">
        <f t="shared" si="1"/>
        <v>3737.5</v>
      </c>
      <c r="M66" s="11">
        <v>0.5</v>
      </c>
      <c r="O66" s="12"/>
    </row>
    <row r="67" spans="1:15" ht="15.75" customHeight="1">
      <c r="A67" s="1"/>
      <c r="B67" s="6" t="s">
        <v>14</v>
      </c>
      <c r="C67" s="6">
        <v>1185732</v>
      </c>
      <c r="D67" s="7">
        <v>44511</v>
      </c>
      <c r="E67" s="6" t="s">
        <v>15</v>
      </c>
      <c r="F67" s="6" t="s">
        <v>16</v>
      </c>
      <c r="G67" s="6" t="s">
        <v>16</v>
      </c>
      <c r="H67" s="6" t="s">
        <v>18</v>
      </c>
      <c r="I67" s="8">
        <v>0.55000000000000004</v>
      </c>
      <c r="J67" s="9">
        <v>9750</v>
      </c>
      <c r="K67" s="10">
        <f t="shared" si="0"/>
        <v>5362.5</v>
      </c>
      <c r="L67" s="10">
        <f t="shared" si="1"/>
        <v>1608.75</v>
      </c>
      <c r="M67" s="11">
        <v>0.3</v>
      </c>
      <c r="O67" s="12"/>
    </row>
    <row r="68" spans="1:15" ht="15.75" customHeight="1">
      <c r="A68" s="1"/>
      <c r="B68" s="6" t="s">
        <v>14</v>
      </c>
      <c r="C68" s="6">
        <v>1185732</v>
      </c>
      <c r="D68" s="7">
        <v>44511</v>
      </c>
      <c r="E68" s="6" t="s">
        <v>15</v>
      </c>
      <c r="F68" s="6" t="s">
        <v>16</v>
      </c>
      <c r="G68" s="6" t="s">
        <v>16</v>
      </c>
      <c r="H68" s="6" t="s">
        <v>19</v>
      </c>
      <c r="I68" s="8">
        <v>0.55000000000000004</v>
      </c>
      <c r="J68" s="9">
        <v>9200</v>
      </c>
      <c r="K68" s="10">
        <f t="shared" si="0"/>
        <v>5060</v>
      </c>
      <c r="L68" s="10">
        <f t="shared" si="1"/>
        <v>1771</v>
      </c>
      <c r="M68" s="11">
        <v>0.35</v>
      </c>
      <c r="O68" s="12"/>
    </row>
    <row r="69" spans="1:15" ht="15.75" customHeight="1">
      <c r="A69" s="1"/>
      <c r="B69" s="6" t="s">
        <v>14</v>
      </c>
      <c r="C69" s="6">
        <v>1185732</v>
      </c>
      <c r="D69" s="7">
        <v>44511</v>
      </c>
      <c r="E69" s="6" t="s">
        <v>15</v>
      </c>
      <c r="F69" s="6" t="s">
        <v>16</v>
      </c>
      <c r="G69" s="6" t="s">
        <v>16</v>
      </c>
      <c r="H69" s="6" t="s">
        <v>20</v>
      </c>
      <c r="I69" s="8">
        <v>0.55000000000000004</v>
      </c>
      <c r="J69" s="9">
        <v>9000</v>
      </c>
      <c r="K69" s="10">
        <f t="shared" si="0"/>
        <v>4950</v>
      </c>
      <c r="L69" s="10">
        <f t="shared" si="1"/>
        <v>1732.5</v>
      </c>
      <c r="M69" s="11">
        <v>0.35</v>
      </c>
      <c r="O69" s="12"/>
    </row>
    <row r="70" spans="1:15" ht="15.75" customHeight="1">
      <c r="A70" s="1"/>
      <c r="B70" s="6" t="s">
        <v>14</v>
      </c>
      <c r="C70" s="6">
        <v>1185732</v>
      </c>
      <c r="D70" s="7">
        <v>44511</v>
      </c>
      <c r="E70" s="6" t="s">
        <v>15</v>
      </c>
      <c r="F70" s="6" t="s">
        <v>16</v>
      </c>
      <c r="G70" s="6" t="s">
        <v>16</v>
      </c>
      <c r="H70" s="6" t="s">
        <v>21</v>
      </c>
      <c r="I70" s="8">
        <v>0.65</v>
      </c>
      <c r="J70" s="9">
        <v>8750</v>
      </c>
      <c r="K70" s="10">
        <f t="shared" si="0"/>
        <v>5687.5</v>
      </c>
      <c r="L70" s="10">
        <f t="shared" si="1"/>
        <v>1706.25</v>
      </c>
      <c r="M70" s="11">
        <v>0.3</v>
      </c>
      <c r="O70" s="12"/>
    </row>
    <row r="71" spans="1:15" ht="15.75" customHeight="1">
      <c r="A71" s="1"/>
      <c r="B71" s="6" t="s">
        <v>14</v>
      </c>
      <c r="C71" s="6">
        <v>1185732</v>
      </c>
      <c r="D71" s="7">
        <v>44511</v>
      </c>
      <c r="E71" s="6" t="s">
        <v>15</v>
      </c>
      <c r="F71" s="6" t="s">
        <v>16</v>
      </c>
      <c r="G71" s="6" t="s">
        <v>16</v>
      </c>
      <c r="H71" s="6" t="s">
        <v>22</v>
      </c>
      <c r="I71" s="8">
        <v>0.7</v>
      </c>
      <c r="J71" s="9">
        <v>9750</v>
      </c>
      <c r="K71" s="10">
        <f t="shared" si="0"/>
        <v>6825</v>
      </c>
      <c r="L71" s="10">
        <f t="shared" si="1"/>
        <v>1706.25</v>
      </c>
      <c r="M71" s="11">
        <v>0.25</v>
      </c>
      <c r="O71" s="12"/>
    </row>
    <row r="72" spans="1:15" ht="15.75" customHeight="1">
      <c r="A72" s="1"/>
      <c r="B72" s="6" t="s">
        <v>14</v>
      </c>
      <c r="C72" s="6">
        <v>1185732</v>
      </c>
      <c r="D72" s="7">
        <v>44540</v>
      </c>
      <c r="E72" s="6" t="s">
        <v>15</v>
      </c>
      <c r="F72" s="6" t="s">
        <v>16</v>
      </c>
      <c r="G72" s="6" t="s">
        <v>16</v>
      </c>
      <c r="H72" s="6" t="s">
        <v>17</v>
      </c>
      <c r="I72" s="8">
        <v>0.65</v>
      </c>
      <c r="J72" s="9">
        <v>12000</v>
      </c>
      <c r="K72" s="10">
        <f t="shared" si="0"/>
        <v>7800</v>
      </c>
      <c r="L72" s="10">
        <f t="shared" si="1"/>
        <v>3900</v>
      </c>
      <c r="M72" s="11">
        <v>0.5</v>
      </c>
      <c r="O72" s="12"/>
    </row>
    <row r="73" spans="1:15" ht="15.75" customHeight="1">
      <c r="A73" s="1"/>
      <c r="B73" s="6" t="s">
        <v>14</v>
      </c>
      <c r="C73" s="6">
        <v>1185732</v>
      </c>
      <c r="D73" s="7">
        <v>44540</v>
      </c>
      <c r="E73" s="6" t="s">
        <v>15</v>
      </c>
      <c r="F73" s="6" t="s">
        <v>16</v>
      </c>
      <c r="G73" s="6" t="s">
        <v>16</v>
      </c>
      <c r="H73" s="6" t="s">
        <v>18</v>
      </c>
      <c r="I73" s="8">
        <v>0.55000000000000004</v>
      </c>
      <c r="J73" s="9">
        <v>10000</v>
      </c>
      <c r="K73" s="10">
        <f t="shared" si="0"/>
        <v>5500</v>
      </c>
      <c r="L73" s="10">
        <f t="shared" si="1"/>
        <v>1650</v>
      </c>
      <c r="M73" s="11">
        <v>0.3</v>
      </c>
      <c r="O73" s="12"/>
    </row>
    <row r="74" spans="1:15" ht="15.75" customHeight="1">
      <c r="A74" s="1"/>
      <c r="B74" s="6" t="s">
        <v>14</v>
      </c>
      <c r="C74" s="6">
        <v>1185732</v>
      </c>
      <c r="D74" s="7">
        <v>44540</v>
      </c>
      <c r="E74" s="6" t="s">
        <v>15</v>
      </c>
      <c r="F74" s="6" t="s">
        <v>16</v>
      </c>
      <c r="G74" s="6" t="s">
        <v>16</v>
      </c>
      <c r="H74" s="6" t="s">
        <v>19</v>
      </c>
      <c r="I74" s="8">
        <v>0.55000000000000004</v>
      </c>
      <c r="J74" s="9">
        <v>9500</v>
      </c>
      <c r="K74" s="10">
        <f t="shared" si="0"/>
        <v>5225</v>
      </c>
      <c r="L74" s="10">
        <f t="shared" si="1"/>
        <v>1828.7499999999998</v>
      </c>
      <c r="M74" s="11">
        <v>0.35</v>
      </c>
      <c r="O74" s="12"/>
    </row>
    <row r="75" spans="1:15" ht="15.75" customHeight="1">
      <c r="A75" s="1"/>
      <c r="B75" s="6" t="s">
        <v>14</v>
      </c>
      <c r="C75" s="6">
        <v>1185732</v>
      </c>
      <c r="D75" s="7">
        <v>44540</v>
      </c>
      <c r="E75" s="6" t="s">
        <v>15</v>
      </c>
      <c r="F75" s="6" t="s">
        <v>16</v>
      </c>
      <c r="G75" s="6" t="s">
        <v>16</v>
      </c>
      <c r="H75" s="6" t="s">
        <v>20</v>
      </c>
      <c r="I75" s="8">
        <v>0.55000000000000004</v>
      </c>
      <c r="J75" s="9">
        <v>9000</v>
      </c>
      <c r="K75" s="10">
        <f t="shared" si="0"/>
        <v>4950</v>
      </c>
      <c r="L75" s="10">
        <f t="shared" si="1"/>
        <v>1732.5</v>
      </c>
      <c r="M75" s="11">
        <v>0.35</v>
      </c>
      <c r="O75" s="12"/>
    </row>
    <row r="76" spans="1:15" ht="15.75" customHeight="1">
      <c r="A76" s="1"/>
      <c r="B76" s="6" t="s">
        <v>14</v>
      </c>
      <c r="C76" s="6">
        <v>1185732</v>
      </c>
      <c r="D76" s="7">
        <v>44540</v>
      </c>
      <c r="E76" s="6" t="s">
        <v>15</v>
      </c>
      <c r="F76" s="6" t="s">
        <v>16</v>
      </c>
      <c r="G76" s="6" t="s">
        <v>16</v>
      </c>
      <c r="H76" s="6" t="s">
        <v>21</v>
      </c>
      <c r="I76" s="8">
        <v>0.65</v>
      </c>
      <c r="J76" s="9">
        <v>9000</v>
      </c>
      <c r="K76" s="10">
        <f t="shared" si="0"/>
        <v>5850</v>
      </c>
      <c r="L76" s="10">
        <f t="shared" si="1"/>
        <v>1755</v>
      </c>
      <c r="M76" s="11">
        <v>0.3</v>
      </c>
      <c r="O76" s="12"/>
    </row>
    <row r="77" spans="1:15" ht="15.75" customHeight="1">
      <c r="A77" s="1"/>
      <c r="B77" s="6" t="s">
        <v>14</v>
      </c>
      <c r="C77" s="6">
        <v>1185732</v>
      </c>
      <c r="D77" s="7">
        <v>44540</v>
      </c>
      <c r="E77" s="6" t="s">
        <v>15</v>
      </c>
      <c r="F77" s="6" t="s">
        <v>16</v>
      </c>
      <c r="G77" s="6" t="s">
        <v>16</v>
      </c>
      <c r="H77" s="6" t="s">
        <v>22</v>
      </c>
      <c r="I77" s="8">
        <v>0.7</v>
      </c>
      <c r="J77" s="9">
        <v>10000</v>
      </c>
      <c r="K77" s="10">
        <f t="shared" si="0"/>
        <v>7000</v>
      </c>
      <c r="L77" s="10">
        <f t="shared" si="1"/>
        <v>1750</v>
      </c>
      <c r="M77" s="11">
        <v>0.25</v>
      </c>
      <c r="O77" s="12"/>
    </row>
    <row r="78" spans="1:15" ht="15.75" customHeight="1">
      <c r="A78" s="1"/>
      <c r="B78" s="6" t="s">
        <v>23</v>
      </c>
      <c r="C78" s="6">
        <v>1197831</v>
      </c>
      <c r="D78" s="7">
        <v>44198</v>
      </c>
      <c r="E78" s="6" t="s">
        <v>24</v>
      </c>
      <c r="F78" s="6" t="s">
        <v>25</v>
      </c>
      <c r="G78" s="6" t="s">
        <v>26</v>
      </c>
      <c r="H78" s="6" t="s">
        <v>17</v>
      </c>
      <c r="I78" s="8">
        <v>0.25</v>
      </c>
      <c r="J78" s="9">
        <v>9000</v>
      </c>
      <c r="K78" s="10">
        <f t="shared" si="0"/>
        <v>2250</v>
      </c>
      <c r="L78" s="10">
        <f t="shared" si="1"/>
        <v>787.5</v>
      </c>
      <c r="M78" s="11">
        <v>0.35</v>
      </c>
      <c r="O78" s="12"/>
    </row>
    <row r="79" spans="1:15" ht="15.75" customHeight="1">
      <c r="A79" s="1"/>
      <c r="B79" s="6" t="s">
        <v>23</v>
      </c>
      <c r="C79" s="6">
        <v>1197831</v>
      </c>
      <c r="D79" s="7">
        <v>44198</v>
      </c>
      <c r="E79" s="6" t="s">
        <v>24</v>
      </c>
      <c r="F79" s="6" t="s">
        <v>25</v>
      </c>
      <c r="G79" s="6" t="s">
        <v>26</v>
      </c>
      <c r="H79" s="6" t="s">
        <v>18</v>
      </c>
      <c r="I79" s="8">
        <v>0.35</v>
      </c>
      <c r="J79" s="9">
        <v>9000</v>
      </c>
      <c r="K79" s="10">
        <f t="shared" si="0"/>
        <v>3150</v>
      </c>
      <c r="L79" s="10">
        <f t="shared" si="1"/>
        <v>1102.5</v>
      </c>
      <c r="M79" s="11">
        <v>0.35</v>
      </c>
      <c r="O79" s="12"/>
    </row>
    <row r="80" spans="1:15" ht="15.75" customHeight="1">
      <c r="A80" s="1"/>
      <c r="B80" s="6" t="s">
        <v>23</v>
      </c>
      <c r="C80" s="6">
        <v>1197831</v>
      </c>
      <c r="D80" s="7">
        <v>44198</v>
      </c>
      <c r="E80" s="6" t="s">
        <v>24</v>
      </c>
      <c r="F80" s="6" t="s">
        <v>25</v>
      </c>
      <c r="G80" s="6" t="s">
        <v>26</v>
      </c>
      <c r="H80" s="6" t="s">
        <v>19</v>
      </c>
      <c r="I80" s="8">
        <v>0.35</v>
      </c>
      <c r="J80" s="9">
        <v>7000</v>
      </c>
      <c r="K80" s="10">
        <f t="shared" si="0"/>
        <v>2450</v>
      </c>
      <c r="L80" s="10">
        <f t="shared" si="1"/>
        <v>857.5</v>
      </c>
      <c r="M80" s="11">
        <v>0.35</v>
      </c>
      <c r="O80" s="12"/>
    </row>
    <row r="81" spans="1:15" ht="15.75" customHeight="1">
      <c r="A81" s="1"/>
      <c r="B81" s="6" t="s">
        <v>23</v>
      </c>
      <c r="C81" s="6">
        <v>1197831</v>
      </c>
      <c r="D81" s="7">
        <v>44198</v>
      </c>
      <c r="E81" s="6" t="s">
        <v>24</v>
      </c>
      <c r="F81" s="6" t="s">
        <v>25</v>
      </c>
      <c r="G81" s="6" t="s">
        <v>26</v>
      </c>
      <c r="H81" s="6" t="s">
        <v>20</v>
      </c>
      <c r="I81" s="8">
        <v>0.35</v>
      </c>
      <c r="J81" s="9">
        <v>7000</v>
      </c>
      <c r="K81" s="10">
        <f t="shared" si="0"/>
        <v>2450</v>
      </c>
      <c r="L81" s="10">
        <f t="shared" si="1"/>
        <v>1102.5</v>
      </c>
      <c r="M81" s="11">
        <v>0.45</v>
      </c>
      <c r="O81" s="12"/>
    </row>
    <row r="82" spans="1:15" ht="15.75" customHeight="1">
      <c r="A82" s="1"/>
      <c r="B82" s="6" t="s">
        <v>23</v>
      </c>
      <c r="C82" s="6">
        <v>1197831</v>
      </c>
      <c r="D82" s="7">
        <v>44198</v>
      </c>
      <c r="E82" s="6" t="s">
        <v>24</v>
      </c>
      <c r="F82" s="6" t="s">
        <v>25</v>
      </c>
      <c r="G82" s="6" t="s">
        <v>26</v>
      </c>
      <c r="H82" s="6" t="s">
        <v>21</v>
      </c>
      <c r="I82" s="8">
        <v>0.4</v>
      </c>
      <c r="J82" s="9">
        <v>5500</v>
      </c>
      <c r="K82" s="10">
        <f t="shared" si="0"/>
        <v>2200</v>
      </c>
      <c r="L82" s="10">
        <f t="shared" si="1"/>
        <v>660</v>
      </c>
      <c r="M82" s="11">
        <v>0.3</v>
      </c>
      <c r="O82" s="12"/>
    </row>
    <row r="83" spans="1:15" ht="15.75" customHeight="1">
      <c r="A83" s="1"/>
      <c r="B83" s="6" t="s">
        <v>23</v>
      </c>
      <c r="C83" s="6">
        <v>1197831</v>
      </c>
      <c r="D83" s="7">
        <v>44198</v>
      </c>
      <c r="E83" s="6" t="s">
        <v>24</v>
      </c>
      <c r="F83" s="6" t="s">
        <v>25</v>
      </c>
      <c r="G83" s="6" t="s">
        <v>26</v>
      </c>
      <c r="H83" s="6" t="s">
        <v>22</v>
      </c>
      <c r="I83" s="8">
        <v>0.35</v>
      </c>
      <c r="J83" s="9">
        <v>7000</v>
      </c>
      <c r="K83" s="10">
        <f t="shared" si="0"/>
        <v>2450</v>
      </c>
      <c r="L83" s="10">
        <f t="shared" si="1"/>
        <v>1225</v>
      </c>
      <c r="M83" s="11">
        <v>0.5</v>
      </c>
      <c r="O83" s="12"/>
    </row>
    <row r="84" spans="1:15" ht="15.75" customHeight="1">
      <c r="A84" s="1"/>
      <c r="B84" s="6" t="s">
        <v>23</v>
      </c>
      <c r="C84" s="6">
        <v>1197831</v>
      </c>
      <c r="D84" s="7">
        <v>44228</v>
      </c>
      <c r="E84" s="6" t="s">
        <v>24</v>
      </c>
      <c r="F84" s="6" t="s">
        <v>25</v>
      </c>
      <c r="G84" s="6" t="s">
        <v>26</v>
      </c>
      <c r="H84" s="6" t="s">
        <v>17</v>
      </c>
      <c r="I84" s="8">
        <v>0.25</v>
      </c>
      <c r="J84" s="9">
        <v>8500</v>
      </c>
      <c r="K84" s="10">
        <f t="shared" si="0"/>
        <v>2125</v>
      </c>
      <c r="L84" s="10">
        <f t="shared" si="1"/>
        <v>743.75</v>
      </c>
      <c r="M84" s="11">
        <v>0.35</v>
      </c>
      <c r="O84" s="12"/>
    </row>
    <row r="85" spans="1:15" ht="15.75" customHeight="1">
      <c r="A85" s="1"/>
      <c r="B85" s="6" t="s">
        <v>23</v>
      </c>
      <c r="C85" s="6">
        <v>1197831</v>
      </c>
      <c r="D85" s="7">
        <v>44228</v>
      </c>
      <c r="E85" s="6" t="s">
        <v>24</v>
      </c>
      <c r="F85" s="6" t="s">
        <v>25</v>
      </c>
      <c r="G85" s="6" t="s">
        <v>26</v>
      </c>
      <c r="H85" s="6" t="s">
        <v>18</v>
      </c>
      <c r="I85" s="8">
        <v>0.35</v>
      </c>
      <c r="J85" s="9">
        <v>8500</v>
      </c>
      <c r="K85" s="10">
        <f t="shared" si="0"/>
        <v>2975</v>
      </c>
      <c r="L85" s="10">
        <f t="shared" si="1"/>
        <v>1041.25</v>
      </c>
      <c r="M85" s="11">
        <v>0.35</v>
      </c>
      <c r="O85" s="12"/>
    </row>
    <row r="86" spans="1:15" ht="15.75" customHeight="1">
      <c r="A86" s="1"/>
      <c r="B86" s="6" t="s">
        <v>23</v>
      </c>
      <c r="C86" s="6">
        <v>1197831</v>
      </c>
      <c r="D86" s="7">
        <v>44228</v>
      </c>
      <c r="E86" s="6" t="s">
        <v>24</v>
      </c>
      <c r="F86" s="6" t="s">
        <v>25</v>
      </c>
      <c r="G86" s="6" t="s">
        <v>26</v>
      </c>
      <c r="H86" s="6" t="s">
        <v>19</v>
      </c>
      <c r="I86" s="8">
        <v>0.35</v>
      </c>
      <c r="J86" s="9">
        <v>6750</v>
      </c>
      <c r="K86" s="10">
        <f t="shared" si="0"/>
        <v>2362.5</v>
      </c>
      <c r="L86" s="10">
        <f t="shared" si="1"/>
        <v>826.875</v>
      </c>
      <c r="M86" s="11">
        <v>0.35</v>
      </c>
      <c r="O86" s="12"/>
    </row>
    <row r="87" spans="1:15" ht="15.75" customHeight="1">
      <c r="A87" s="1"/>
      <c r="B87" s="6" t="s">
        <v>23</v>
      </c>
      <c r="C87" s="6">
        <v>1197831</v>
      </c>
      <c r="D87" s="7">
        <v>44228</v>
      </c>
      <c r="E87" s="6" t="s">
        <v>24</v>
      </c>
      <c r="F87" s="6" t="s">
        <v>25</v>
      </c>
      <c r="G87" s="6" t="s">
        <v>26</v>
      </c>
      <c r="H87" s="6" t="s">
        <v>20</v>
      </c>
      <c r="I87" s="8">
        <v>0.35</v>
      </c>
      <c r="J87" s="9">
        <v>6250</v>
      </c>
      <c r="K87" s="10">
        <f t="shared" si="0"/>
        <v>2187.5</v>
      </c>
      <c r="L87" s="10">
        <f t="shared" si="1"/>
        <v>984.375</v>
      </c>
      <c r="M87" s="11">
        <v>0.45</v>
      </c>
      <c r="O87" s="12"/>
    </row>
    <row r="88" spans="1:15" ht="15.75" customHeight="1">
      <c r="A88" s="1"/>
      <c r="B88" s="6" t="s">
        <v>23</v>
      </c>
      <c r="C88" s="6">
        <v>1197831</v>
      </c>
      <c r="D88" s="7">
        <v>44228</v>
      </c>
      <c r="E88" s="6" t="s">
        <v>24</v>
      </c>
      <c r="F88" s="6" t="s">
        <v>25</v>
      </c>
      <c r="G88" s="6" t="s">
        <v>26</v>
      </c>
      <c r="H88" s="6" t="s">
        <v>21</v>
      </c>
      <c r="I88" s="8">
        <v>0.4</v>
      </c>
      <c r="J88" s="9">
        <v>5000</v>
      </c>
      <c r="K88" s="10">
        <f t="shared" si="0"/>
        <v>2000</v>
      </c>
      <c r="L88" s="10">
        <f t="shared" si="1"/>
        <v>600</v>
      </c>
      <c r="M88" s="11">
        <v>0.3</v>
      </c>
      <c r="O88" s="12"/>
    </row>
    <row r="89" spans="1:15" ht="15.75" customHeight="1">
      <c r="A89" s="1"/>
      <c r="B89" s="6" t="s">
        <v>23</v>
      </c>
      <c r="C89" s="6">
        <v>1197831</v>
      </c>
      <c r="D89" s="7">
        <v>44228</v>
      </c>
      <c r="E89" s="6" t="s">
        <v>24</v>
      </c>
      <c r="F89" s="6" t="s">
        <v>25</v>
      </c>
      <c r="G89" s="6" t="s">
        <v>26</v>
      </c>
      <c r="H89" s="6" t="s">
        <v>22</v>
      </c>
      <c r="I89" s="8">
        <v>0.35</v>
      </c>
      <c r="J89" s="9">
        <v>7000</v>
      </c>
      <c r="K89" s="10">
        <f t="shared" si="0"/>
        <v>2450</v>
      </c>
      <c r="L89" s="10">
        <f t="shared" si="1"/>
        <v>1225</v>
      </c>
      <c r="M89" s="11">
        <v>0.5</v>
      </c>
      <c r="O89" s="12"/>
    </row>
    <row r="90" spans="1:15" ht="15.75" customHeight="1">
      <c r="A90" s="1"/>
      <c r="B90" s="6" t="s">
        <v>23</v>
      </c>
      <c r="C90" s="6">
        <v>1197831</v>
      </c>
      <c r="D90" s="7">
        <v>44258</v>
      </c>
      <c r="E90" s="6" t="s">
        <v>24</v>
      </c>
      <c r="F90" s="6" t="s">
        <v>25</v>
      </c>
      <c r="G90" s="6" t="s">
        <v>26</v>
      </c>
      <c r="H90" s="6" t="s">
        <v>17</v>
      </c>
      <c r="I90" s="8">
        <v>0.3</v>
      </c>
      <c r="J90" s="9">
        <v>8750</v>
      </c>
      <c r="K90" s="10">
        <f t="shared" si="0"/>
        <v>2625</v>
      </c>
      <c r="L90" s="10">
        <f t="shared" si="1"/>
        <v>918.74999999999989</v>
      </c>
      <c r="M90" s="11">
        <v>0.35</v>
      </c>
      <c r="O90" s="12"/>
    </row>
    <row r="91" spans="1:15" ht="15.75" customHeight="1">
      <c r="A91" s="1"/>
      <c r="B91" s="6" t="s">
        <v>23</v>
      </c>
      <c r="C91" s="6">
        <v>1197831</v>
      </c>
      <c r="D91" s="7">
        <v>44258</v>
      </c>
      <c r="E91" s="6" t="s">
        <v>24</v>
      </c>
      <c r="F91" s="6" t="s">
        <v>25</v>
      </c>
      <c r="G91" s="6" t="s">
        <v>26</v>
      </c>
      <c r="H91" s="6" t="s">
        <v>18</v>
      </c>
      <c r="I91" s="8">
        <v>0.4</v>
      </c>
      <c r="J91" s="9">
        <v>8750</v>
      </c>
      <c r="K91" s="10">
        <f t="shared" si="0"/>
        <v>3500</v>
      </c>
      <c r="L91" s="10">
        <f t="shared" si="1"/>
        <v>1225</v>
      </c>
      <c r="M91" s="11">
        <v>0.35</v>
      </c>
      <c r="O91" s="12"/>
    </row>
    <row r="92" spans="1:15" ht="15.75" customHeight="1">
      <c r="A92" s="1"/>
      <c r="B92" s="6" t="s">
        <v>23</v>
      </c>
      <c r="C92" s="6">
        <v>1197831</v>
      </c>
      <c r="D92" s="7">
        <v>44258</v>
      </c>
      <c r="E92" s="6" t="s">
        <v>24</v>
      </c>
      <c r="F92" s="6" t="s">
        <v>25</v>
      </c>
      <c r="G92" s="6" t="s">
        <v>26</v>
      </c>
      <c r="H92" s="6" t="s">
        <v>19</v>
      </c>
      <c r="I92" s="8">
        <v>0.35</v>
      </c>
      <c r="J92" s="9">
        <v>7000</v>
      </c>
      <c r="K92" s="10">
        <f t="shared" si="0"/>
        <v>2450</v>
      </c>
      <c r="L92" s="10">
        <f t="shared" si="1"/>
        <v>857.5</v>
      </c>
      <c r="M92" s="11">
        <v>0.35</v>
      </c>
      <c r="O92" s="12"/>
    </row>
    <row r="93" spans="1:15" ht="15.75" customHeight="1">
      <c r="A93" s="1"/>
      <c r="B93" s="6" t="s">
        <v>23</v>
      </c>
      <c r="C93" s="6">
        <v>1197831</v>
      </c>
      <c r="D93" s="7">
        <v>44258</v>
      </c>
      <c r="E93" s="6" t="s">
        <v>24</v>
      </c>
      <c r="F93" s="6" t="s">
        <v>25</v>
      </c>
      <c r="G93" s="6" t="s">
        <v>26</v>
      </c>
      <c r="H93" s="6" t="s">
        <v>20</v>
      </c>
      <c r="I93" s="8">
        <v>0.4</v>
      </c>
      <c r="J93" s="9">
        <v>6000</v>
      </c>
      <c r="K93" s="10">
        <f t="shared" si="0"/>
        <v>2400</v>
      </c>
      <c r="L93" s="10">
        <f t="shared" si="1"/>
        <v>1080</v>
      </c>
      <c r="M93" s="11">
        <v>0.45</v>
      </c>
      <c r="O93" s="12"/>
    </row>
    <row r="94" spans="1:15" ht="15.75" customHeight="1">
      <c r="A94" s="1"/>
      <c r="B94" s="6" t="s">
        <v>23</v>
      </c>
      <c r="C94" s="6">
        <v>1197831</v>
      </c>
      <c r="D94" s="7">
        <v>44258</v>
      </c>
      <c r="E94" s="6" t="s">
        <v>24</v>
      </c>
      <c r="F94" s="6" t="s">
        <v>25</v>
      </c>
      <c r="G94" s="6" t="s">
        <v>26</v>
      </c>
      <c r="H94" s="6" t="s">
        <v>21</v>
      </c>
      <c r="I94" s="8">
        <v>0.45</v>
      </c>
      <c r="J94" s="9">
        <v>5000</v>
      </c>
      <c r="K94" s="10">
        <f t="shared" si="0"/>
        <v>2250</v>
      </c>
      <c r="L94" s="10">
        <f t="shared" si="1"/>
        <v>675</v>
      </c>
      <c r="M94" s="11">
        <v>0.3</v>
      </c>
      <c r="O94" s="12"/>
    </row>
    <row r="95" spans="1:15" ht="15.75" customHeight="1">
      <c r="A95" s="1"/>
      <c r="B95" s="6" t="s">
        <v>23</v>
      </c>
      <c r="C95" s="6">
        <v>1197831</v>
      </c>
      <c r="D95" s="7">
        <v>44258</v>
      </c>
      <c r="E95" s="6" t="s">
        <v>24</v>
      </c>
      <c r="F95" s="6" t="s">
        <v>25</v>
      </c>
      <c r="G95" s="6" t="s">
        <v>26</v>
      </c>
      <c r="H95" s="6" t="s">
        <v>22</v>
      </c>
      <c r="I95" s="8">
        <v>0.4</v>
      </c>
      <c r="J95" s="9">
        <v>6500</v>
      </c>
      <c r="K95" s="10">
        <f t="shared" si="0"/>
        <v>2600</v>
      </c>
      <c r="L95" s="10">
        <f t="shared" si="1"/>
        <v>1300</v>
      </c>
      <c r="M95" s="11">
        <v>0.5</v>
      </c>
      <c r="O95" s="12"/>
    </row>
    <row r="96" spans="1:15" ht="15.75" customHeight="1">
      <c r="A96" s="1"/>
      <c r="B96" s="6" t="s">
        <v>23</v>
      </c>
      <c r="C96" s="6">
        <v>1197831</v>
      </c>
      <c r="D96" s="7">
        <v>44288</v>
      </c>
      <c r="E96" s="6" t="s">
        <v>24</v>
      </c>
      <c r="F96" s="6" t="s">
        <v>25</v>
      </c>
      <c r="G96" s="6" t="s">
        <v>26</v>
      </c>
      <c r="H96" s="6" t="s">
        <v>17</v>
      </c>
      <c r="I96" s="8">
        <v>0.3</v>
      </c>
      <c r="J96" s="9">
        <v>9000</v>
      </c>
      <c r="K96" s="10">
        <f t="shared" si="0"/>
        <v>2700</v>
      </c>
      <c r="L96" s="10">
        <f t="shared" si="1"/>
        <v>944.99999999999989</v>
      </c>
      <c r="M96" s="11">
        <v>0.35</v>
      </c>
      <c r="O96" s="12"/>
    </row>
    <row r="97" spans="1:15" ht="15.75" customHeight="1">
      <c r="A97" s="1"/>
      <c r="B97" s="6" t="s">
        <v>23</v>
      </c>
      <c r="C97" s="6">
        <v>1197831</v>
      </c>
      <c r="D97" s="7">
        <v>44288</v>
      </c>
      <c r="E97" s="6" t="s">
        <v>24</v>
      </c>
      <c r="F97" s="6" t="s">
        <v>25</v>
      </c>
      <c r="G97" s="6" t="s">
        <v>26</v>
      </c>
      <c r="H97" s="6" t="s">
        <v>18</v>
      </c>
      <c r="I97" s="8">
        <v>0.4</v>
      </c>
      <c r="J97" s="9">
        <v>9000</v>
      </c>
      <c r="K97" s="10">
        <f t="shared" si="0"/>
        <v>3600</v>
      </c>
      <c r="L97" s="10">
        <f t="shared" si="1"/>
        <v>1260</v>
      </c>
      <c r="M97" s="11">
        <v>0.35</v>
      </c>
      <c r="O97" s="12"/>
    </row>
    <row r="98" spans="1:15" ht="15.75" customHeight="1">
      <c r="A98" s="1"/>
      <c r="B98" s="6" t="s">
        <v>23</v>
      </c>
      <c r="C98" s="6">
        <v>1197831</v>
      </c>
      <c r="D98" s="7">
        <v>44288</v>
      </c>
      <c r="E98" s="6" t="s">
        <v>24</v>
      </c>
      <c r="F98" s="6" t="s">
        <v>25</v>
      </c>
      <c r="G98" s="6" t="s">
        <v>26</v>
      </c>
      <c r="H98" s="6" t="s">
        <v>19</v>
      </c>
      <c r="I98" s="8">
        <v>0.35</v>
      </c>
      <c r="J98" s="9">
        <v>7250</v>
      </c>
      <c r="K98" s="10">
        <f t="shared" si="0"/>
        <v>2537.5</v>
      </c>
      <c r="L98" s="10">
        <f t="shared" si="1"/>
        <v>888.125</v>
      </c>
      <c r="M98" s="11">
        <v>0.35</v>
      </c>
      <c r="O98" s="12"/>
    </row>
    <row r="99" spans="1:15" ht="15.75" customHeight="1">
      <c r="A99" s="1"/>
      <c r="B99" s="6" t="s">
        <v>23</v>
      </c>
      <c r="C99" s="6">
        <v>1197831</v>
      </c>
      <c r="D99" s="7">
        <v>44288</v>
      </c>
      <c r="E99" s="6" t="s">
        <v>24</v>
      </c>
      <c r="F99" s="6" t="s">
        <v>25</v>
      </c>
      <c r="G99" s="6" t="s">
        <v>26</v>
      </c>
      <c r="H99" s="6" t="s">
        <v>20</v>
      </c>
      <c r="I99" s="8">
        <v>0.4</v>
      </c>
      <c r="J99" s="9">
        <v>6250</v>
      </c>
      <c r="K99" s="10">
        <f t="shared" si="0"/>
        <v>2500</v>
      </c>
      <c r="L99" s="10">
        <f t="shared" si="1"/>
        <v>1125</v>
      </c>
      <c r="M99" s="11">
        <v>0.45</v>
      </c>
      <c r="O99" s="12"/>
    </row>
    <row r="100" spans="1:15" ht="15.75" customHeight="1">
      <c r="A100" s="1"/>
      <c r="B100" s="6" t="s">
        <v>23</v>
      </c>
      <c r="C100" s="6">
        <v>1197831</v>
      </c>
      <c r="D100" s="7">
        <v>44288</v>
      </c>
      <c r="E100" s="6" t="s">
        <v>24</v>
      </c>
      <c r="F100" s="6" t="s">
        <v>25</v>
      </c>
      <c r="G100" s="6" t="s">
        <v>26</v>
      </c>
      <c r="H100" s="6" t="s">
        <v>21</v>
      </c>
      <c r="I100" s="8">
        <v>0.45</v>
      </c>
      <c r="J100" s="9">
        <v>5250</v>
      </c>
      <c r="K100" s="10">
        <f t="shared" si="0"/>
        <v>2362.5</v>
      </c>
      <c r="L100" s="10">
        <f t="shared" si="1"/>
        <v>708.75</v>
      </c>
      <c r="M100" s="11">
        <v>0.3</v>
      </c>
      <c r="O100" s="12"/>
    </row>
    <row r="101" spans="1:15" ht="15.75" customHeight="1">
      <c r="A101" s="1"/>
      <c r="B101" s="6" t="s">
        <v>23</v>
      </c>
      <c r="C101" s="6">
        <v>1197831</v>
      </c>
      <c r="D101" s="7">
        <v>44288</v>
      </c>
      <c r="E101" s="6" t="s">
        <v>24</v>
      </c>
      <c r="F101" s="6" t="s">
        <v>25</v>
      </c>
      <c r="G101" s="6" t="s">
        <v>26</v>
      </c>
      <c r="H101" s="6" t="s">
        <v>22</v>
      </c>
      <c r="I101" s="8">
        <v>0.4</v>
      </c>
      <c r="J101" s="9">
        <v>8000</v>
      </c>
      <c r="K101" s="10">
        <f t="shared" si="0"/>
        <v>3200</v>
      </c>
      <c r="L101" s="10">
        <f t="shared" si="1"/>
        <v>1600</v>
      </c>
      <c r="M101" s="11">
        <v>0.5</v>
      </c>
      <c r="O101" s="12"/>
    </row>
    <row r="102" spans="1:15" ht="15.75" customHeight="1">
      <c r="A102" s="1"/>
      <c r="B102" s="6" t="s">
        <v>23</v>
      </c>
      <c r="C102" s="6">
        <v>1197831</v>
      </c>
      <c r="D102" s="7">
        <v>44318</v>
      </c>
      <c r="E102" s="6" t="s">
        <v>24</v>
      </c>
      <c r="F102" s="6" t="s">
        <v>25</v>
      </c>
      <c r="G102" s="6" t="s">
        <v>26</v>
      </c>
      <c r="H102" s="6" t="s">
        <v>17</v>
      </c>
      <c r="I102" s="8">
        <v>0.3</v>
      </c>
      <c r="J102" s="9">
        <v>9250</v>
      </c>
      <c r="K102" s="10">
        <f t="shared" si="0"/>
        <v>2775</v>
      </c>
      <c r="L102" s="10">
        <f t="shared" si="1"/>
        <v>971.24999999999989</v>
      </c>
      <c r="M102" s="11">
        <v>0.35</v>
      </c>
      <c r="O102" s="12"/>
    </row>
    <row r="103" spans="1:15" ht="15.75" customHeight="1">
      <c r="A103" s="1"/>
      <c r="B103" s="6" t="s">
        <v>23</v>
      </c>
      <c r="C103" s="6">
        <v>1197831</v>
      </c>
      <c r="D103" s="7">
        <v>44318</v>
      </c>
      <c r="E103" s="6" t="s">
        <v>24</v>
      </c>
      <c r="F103" s="6" t="s">
        <v>25</v>
      </c>
      <c r="G103" s="6" t="s">
        <v>26</v>
      </c>
      <c r="H103" s="6" t="s">
        <v>18</v>
      </c>
      <c r="I103" s="8">
        <v>0.4</v>
      </c>
      <c r="J103" s="9">
        <v>9250</v>
      </c>
      <c r="K103" s="10">
        <f t="shared" si="0"/>
        <v>3700</v>
      </c>
      <c r="L103" s="10">
        <f t="shared" si="1"/>
        <v>1295</v>
      </c>
      <c r="M103" s="11">
        <v>0.35</v>
      </c>
      <c r="O103" s="12"/>
    </row>
    <row r="104" spans="1:15" ht="15.75" customHeight="1">
      <c r="A104" s="1"/>
      <c r="B104" s="6" t="s">
        <v>23</v>
      </c>
      <c r="C104" s="6">
        <v>1197831</v>
      </c>
      <c r="D104" s="7">
        <v>44318</v>
      </c>
      <c r="E104" s="6" t="s">
        <v>24</v>
      </c>
      <c r="F104" s="6" t="s">
        <v>25</v>
      </c>
      <c r="G104" s="6" t="s">
        <v>26</v>
      </c>
      <c r="H104" s="6" t="s">
        <v>19</v>
      </c>
      <c r="I104" s="8">
        <v>0.35</v>
      </c>
      <c r="J104" s="9">
        <v>7750</v>
      </c>
      <c r="K104" s="10">
        <f t="shared" si="0"/>
        <v>2712.5</v>
      </c>
      <c r="L104" s="10">
        <f t="shared" si="1"/>
        <v>949.37499999999989</v>
      </c>
      <c r="M104" s="11">
        <v>0.35</v>
      </c>
      <c r="O104" s="12"/>
    </row>
    <row r="105" spans="1:15" ht="15.75" customHeight="1">
      <c r="A105" s="1"/>
      <c r="B105" s="6" t="s">
        <v>23</v>
      </c>
      <c r="C105" s="6">
        <v>1197831</v>
      </c>
      <c r="D105" s="7">
        <v>44318</v>
      </c>
      <c r="E105" s="6" t="s">
        <v>24</v>
      </c>
      <c r="F105" s="6" t="s">
        <v>25</v>
      </c>
      <c r="G105" s="6" t="s">
        <v>26</v>
      </c>
      <c r="H105" s="6" t="s">
        <v>20</v>
      </c>
      <c r="I105" s="8">
        <v>0.4</v>
      </c>
      <c r="J105" s="9">
        <v>7000</v>
      </c>
      <c r="K105" s="10">
        <f t="shared" si="0"/>
        <v>2800</v>
      </c>
      <c r="L105" s="10">
        <f t="shared" si="1"/>
        <v>1260</v>
      </c>
      <c r="M105" s="11">
        <v>0.45</v>
      </c>
      <c r="O105" s="12"/>
    </row>
    <row r="106" spans="1:15" ht="15.75" customHeight="1">
      <c r="A106" s="1"/>
      <c r="B106" s="6" t="s">
        <v>23</v>
      </c>
      <c r="C106" s="6">
        <v>1197831</v>
      </c>
      <c r="D106" s="7">
        <v>44318</v>
      </c>
      <c r="E106" s="6" t="s">
        <v>24</v>
      </c>
      <c r="F106" s="6" t="s">
        <v>25</v>
      </c>
      <c r="G106" s="6" t="s">
        <v>26</v>
      </c>
      <c r="H106" s="6" t="s">
        <v>21</v>
      </c>
      <c r="I106" s="8">
        <v>0.45</v>
      </c>
      <c r="J106" s="9">
        <v>6000</v>
      </c>
      <c r="K106" s="10">
        <f t="shared" si="0"/>
        <v>2700</v>
      </c>
      <c r="L106" s="10">
        <f t="shared" si="1"/>
        <v>810</v>
      </c>
      <c r="M106" s="11">
        <v>0.3</v>
      </c>
      <c r="O106" s="12"/>
    </row>
    <row r="107" spans="1:15" ht="15.75" customHeight="1">
      <c r="A107" s="1"/>
      <c r="B107" s="6" t="s">
        <v>23</v>
      </c>
      <c r="C107" s="6">
        <v>1197831</v>
      </c>
      <c r="D107" s="7">
        <v>44318</v>
      </c>
      <c r="E107" s="6" t="s">
        <v>24</v>
      </c>
      <c r="F107" s="6" t="s">
        <v>25</v>
      </c>
      <c r="G107" s="6" t="s">
        <v>26</v>
      </c>
      <c r="H107" s="6" t="s">
        <v>22</v>
      </c>
      <c r="I107" s="8">
        <v>0.4</v>
      </c>
      <c r="J107" s="9">
        <v>9500</v>
      </c>
      <c r="K107" s="10">
        <f t="shared" si="0"/>
        <v>3800</v>
      </c>
      <c r="L107" s="10">
        <f t="shared" si="1"/>
        <v>1900</v>
      </c>
      <c r="M107" s="11">
        <v>0.5</v>
      </c>
      <c r="O107" s="12"/>
    </row>
    <row r="108" spans="1:15" ht="15.75" customHeight="1">
      <c r="A108" s="1"/>
      <c r="B108" s="6" t="s">
        <v>23</v>
      </c>
      <c r="C108" s="6">
        <v>1197831</v>
      </c>
      <c r="D108" s="7">
        <v>44348</v>
      </c>
      <c r="E108" s="6" t="s">
        <v>24</v>
      </c>
      <c r="F108" s="6" t="s">
        <v>25</v>
      </c>
      <c r="G108" s="6" t="s">
        <v>26</v>
      </c>
      <c r="H108" s="6" t="s">
        <v>17</v>
      </c>
      <c r="I108" s="8">
        <v>0.4</v>
      </c>
      <c r="J108" s="9">
        <v>9500</v>
      </c>
      <c r="K108" s="10">
        <f t="shared" si="0"/>
        <v>3800</v>
      </c>
      <c r="L108" s="10">
        <f t="shared" si="1"/>
        <v>1330</v>
      </c>
      <c r="M108" s="11">
        <v>0.35</v>
      </c>
      <c r="O108" s="12"/>
    </row>
    <row r="109" spans="1:15" ht="15.75" customHeight="1">
      <c r="A109" s="1"/>
      <c r="B109" s="6" t="s">
        <v>23</v>
      </c>
      <c r="C109" s="6">
        <v>1197831</v>
      </c>
      <c r="D109" s="7">
        <v>44348</v>
      </c>
      <c r="E109" s="6" t="s">
        <v>24</v>
      </c>
      <c r="F109" s="6" t="s">
        <v>25</v>
      </c>
      <c r="G109" s="6" t="s">
        <v>26</v>
      </c>
      <c r="H109" s="6" t="s">
        <v>18</v>
      </c>
      <c r="I109" s="8">
        <v>0.45</v>
      </c>
      <c r="J109" s="9">
        <v>9500</v>
      </c>
      <c r="K109" s="10">
        <f t="shared" si="0"/>
        <v>4275</v>
      </c>
      <c r="L109" s="10">
        <f t="shared" si="1"/>
        <v>1496.25</v>
      </c>
      <c r="M109" s="11">
        <v>0.35</v>
      </c>
      <c r="O109" s="12"/>
    </row>
    <row r="110" spans="1:15" ht="15.75" customHeight="1">
      <c r="A110" s="1"/>
      <c r="B110" s="6" t="s">
        <v>23</v>
      </c>
      <c r="C110" s="6">
        <v>1197831</v>
      </c>
      <c r="D110" s="7">
        <v>44348</v>
      </c>
      <c r="E110" s="6" t="s">
        <v>24</v>
      </c>
      <c r="F110" s="6" t="s">
        <v>25</v>
      </c>
      <c r="G110" s="6" t="s">
        <v>26</v>
      </c>
      <c r="H110" s="6" t="s">
        <v>19</v>
      </c>
      <c r="I110" s="8">
        <v>0.4</v>
      </c>
      <c r="J110" s="9">
        <v>8000</v>
      </c>
      <c r="K110" s="10">
        <f t="shared" si="0"/>
        <v>3200</v>
      </c>
      <c r="L110" s="10">
        <f t="shared" si="1"/>
        <v>1120</v>
      </c>
      <c r="M110" s="11">
        <v>0.35</v>
      </c>
      <c r="O110" s="12"/>
    </row>
    <row r="111" spans="1:15" ht="15.75" customHeight="1">
      <c r="A111" s="1"/>
      <c r="B111" s="6" t="s">
        <v>23</v>
      </c>
      <c r="C111" s="6">
        <v>1197831</v>
      </c>
      <c r="D111" s="7">
        <v>44348</v>
      </c>
      <c r="E111" s="6" t="s">
        <v>24</v>
      </c>
      <c r="F111" s="6" t="s">
        <v>25</v>
      </c>
      <c r="G111" s="6" t="s">
        <v>26</v>
      </c>
      <c r="H111" s="6" t="s">
        <v>20</v>
      </c>
      <c r="I111" s="8">
        <v>0.4</v>
      </c>
      <c r="J111" s="9">
        <v>7500</v>
      </c>
      <c r="K111" s="10">
        <f t="shared" si="0"/>
        <v>3000</v>
      </c>
      <c r="L111" s="10">
        <f t="shared" si="1"/>
        <v>1350</v>
      </c>
      <c r="M111" s="11">
        <v>0.45</v>
      </c>
      <c r="O111" s="12"/>
    </row>
    <row r="112" spans="1:15" ht="15.75" customHeight="1">
      <c r="A112" s="1"/>
      <c r="B112" s="6" t="s">
        <v>23</v>
      </c>
      <c r="C112" s="6">
        <v>1197831</v>
      </c>
      <c r="D112" s="7">
        <v>44348</v>
      </c>
      <c r="E112" s="6" t="s">
        <v>24</v>
      </c>
      <c r="F112" s="6" t="s">
        <v>25</v>
      </c>
      <c r="G112" s="6" t="s">
        <v>26</v>
      </c>
      <c r="H112" s="6" t="s">
        <v>21</v>
      </c>
      <c r="I112" s="8">
        <v>0.45</v>
      </c>
      <c r="J112" s="9">
        <v>6500</v>
      </c>
      <c r="K112" s="10">
        <f t="shared" si="0"/>
        <v>2925</v>
      </c>
      <c r="L112" s="10">
        <f t="shared" si="1"/>
        <v>877.5</v>
      </c>
      <c r="M112" s="11">
        <v>0.3</v>
      </c>
      <c r="O112" s="12"/>
    </row>
    <row r="113" spans="1:15" ht="15.75" customHeight="1">
      <c r="A113" s="1"/>
      <c r="B113" s="6" t="s">
        <v>23</v>
      </c>
      <c r="C113" s="6">
        <v>1197831</v>
      </c>
      <c r="D113" s="7">
        <v>44348</v>
      </c>
      <c r="E113" s="6" t="s">
        <v>24</v>
      </c>
      <c r="F113" s="6" t="s">
        <v>25</v>
      </c>
      <c r="G113" s="6" t="s">
        <v>26</v>
      </c>
      <c r="H113" s="6" t="s">
        <v>22</v>
      </c>
      <c r="I113" s="8">
        <v>0.5</v>
      </c>
      <c r="J113" s="9">
        <v>10000</v>
      </c>
      <c r="K113" s="10">
        <f t="shared" si="0"/>
        <v>5000</v>
      </c>
      <c r="L113" s="10">
        <f t="shared" si="1"/>
        <v>2500</v>
      </c>
      <c r="M113" s="11">
        <v>0.5</v>
      </c>
      <c r="O113" s="12"/>
    </row>
    <row r="114" spans="1:15" ht="15.75" customHeight="1">
      <c r="A114" s="1"/>
      <c r="B114" s="6" t="s">
        <v>23</v>
      </c>
      <c r="C114" s="6">
        <v>1197831</v>
      </c>
      <c r="D114" s="7">
        <v>44380</v>
      </c>
      <c r="E114" s="6" t="s">
        <v>24</v>
      </c>
      <c r="F114" s="6" t="s">
        <v>25</v>
      </c>
      <c r="G114" s="6" t="s">
        <v>26</v>
      </c>
      <c r="H114" s="6" t="s">
        <v>17</v>
      </c>
      <c r="I114" s="8">
        <v>0.4</v>
      </c>
      <c r="J114" s="9">
        <v>9500</v>
      </c>
      <c r="K114" s="10">
        <f t="shared" si="0"/>
        <v>3800</v>
      </c>
      <c r="L114" s="10">
        <f t="shared" si="1"/>
        <v>1330</v>
      </c>
      <c r="M114" s="11">
        <v>0.35</v>
      </c>
      <c r="O114" s="12"/>
    </row>
    <row r="115" spans="1:15" ht="15.75" customHeight="1">
      <c r="A115" s="1"/>
      <c r="B115" s="6" t="s">
        <v>23</v>
      </c>
      <c r="C115" s="6">
        <v>1197831</v>
      </c>
      <c r="D115" s="7">
        <v>44380</v>
      </c>
      <c r="E115" s="6" t="s">
        <v>24</v>
      </c>
      <c r="F115" s="6" t="s">
        <v>25</v>
      </c>
      <c r="G115" s="6" t="s">
        <v>26</v>
      </c>
      <c r="H115" s="6" t="s">
        <v>18</v>
      </c>
      <c r="I115" s="8">
        <v>0.45</v>
      </c>
      <c r="J115" s="9">
        <v>9500</v>
      </c>
      <c r="K115" s="10">
        <f t="shared" si="0"/>
        <v>4275</v>
      </c>
      <c r="L115" s="10">
        <f t="shared" si="1"/>
        <v>1496.25</v>
      </c>
      <c r="M115" s="11">
        <v>0.35</v>
      </c>
      <c r="O115" s="12"/>
    </row>
    <row r="116" spans="1:15" ht="15.75" customHeight="1">
      <c r="A116" s="1"/>
      <c r="B116" s="6" t="s">
        <v>23</v>
      </c>
      <c r="C116" s="6">
        <v>1197831</v>
      </c>
      <c r="D116" s="7">
        <v>44380</v>
      </c>
      <c r="E116" s="6" t="s">
        <v>24</v>
      </c>
      <c r="F116" s="6" t="s">
        <v>25</v>
      </c>
      <c r="G116" s="6" t="s">
        <v>26</v>
      </c>
      <c r="H116" s="6" t="s">
        <v>19</v>
      </c>
      <c r="I116" s="8">
        <v>0.4</v>
      </c>
      <c r="J116" s="9">
        <v>11000</v>
      </c>
      <c r="K116" s="10">
        <f t="shared" si="0"/>
        <v>4400</v>
      </c>
      <c r="L116" s="10">
        <f t="shared" si="1"/>
        <v>1540</v>
      </c>
      <c r="M116" s="11">
        <v>0.35</v>
      </c>
      <c r="O116" s="12"/>
    </row>
    <row r="117" spans="1:15" ht="15.75" customHeight="1">
      <c r="A117" s="1"/>
      <c r="B117" s="6" t="s">
        <v>23</v>
      </c>
      <c r="C117" s="6">
        <v>1197831</v>
      </c>
      <c r="D117" s="7">
        <v>44380</v>
      </c>
      <c r="E117" s="6" t="s">
        <v>24</v>
      </c>
      <c r="F117" s="6" t="s">
        <v>25</v>
      </c>
      <c r="G117" s="6" t="s">
        <v>26</v>
      </c>
      <c r="H117" s="6" t="s">
        <v>20</v>
      </c>
      <c r="I117" s="8">
        <v>0.4</v>
      </c>
      <c r="J117" s="9">
        <v>7000</v>
      </c>
      <c r="K117" s="10">
        <f t="shared" si="0"/>
        <v>2800</v>
      </c>
      <c r="L117" s="10">
        <f t="shared" si="1"/>
        <v>1260</v>
      </c>
      <c r="M117" s="11">
        <v>0.45</v>
      </c>
      <c r="O117" s="12"/>
    </row>
    <row r="118" spans="1:15" ht="15.75" customHeight="1">
      <c r="A118" s="1"/>
      <c r="B118" s="6" t="s">
        <v>23</v>
      </c>
      <c r="C118" s="6">
        <v>1197831</v>
      </c>
      <c r="D118" s="7">
        <v>44380</v>
      </c>
      <c r="E118" s="6" t="s">
        <v>24</v>
      </c>
      <c r="F118" s="6" t="s">
        <v>25</v>
      </c>
      <c r="G118" s="6" t="s">
        <v>26</v>
      </c>
      <c r="H118" s="6" t="s">
        <v>21</v>
      </c>
      <c r="I118" s="8">
        <v>0.45</v>
      </c>
      <c r="J118" s="9">
        <v>7000</v>
      </c>
      <c r="K118" s="10">
        <f t="shared" si="0"/>
        <v>3150</v>
      </c>
      <c r="L118" s="10">
        <f t="shared" si="1"/>
        <v>945</v>
      </c>
      <c r="M118" s="11">
        <v>0.3</v>
      </c>
      <c r="O118" s="12"/>
    </row>
    <row r="119" spans="1:15" ht="15.75" customHeight="1">
      <c r="A119" s="1"/>
      <c r="B119" s="6" t="s">
        <v>23</v>
      </c>
      <c r="C119" s="6">
        <v>1197831</v>
      </c>
      <c r="D119" s="7">
        <v>44380</v>
      </c>
      <c r="E119" s="6" t="s">
        <v>24</v>
      </c>
      <c r="F119" s="6" t="s">
        <v>25</v>
      </c>
      <c r="G119" s="6" t="s">
        <v>26</v>
      </c>
      <c r="H119" s="6" t="s">
        <v>22</v>
      </c>
      <c r="I119" s="8">
        <v>0.5</v>
      </c>
      <c r="J119" s="9">
        <v>9750</v>
      </c>
      <c r="K119" s="10">
        <f t="shared" si="0"/>
        <v>4875</v>
      </c>
      <c r="L119" s="10">
        <f t="shared" si="1"/>
        <v>2437.5</v>
      </c>
      <c r="M119" s="11">
        <v>0.5</v>
      </c>
      <c r="O119" s="12"/>
    </row>
    <row r="120" spans="1:15" ht="15.75" customHeight="1">
      <c r="A120" s="1"/>
      <c r="B120" s="6" t="s">
        <v>23</v>
      </c>
      <c r="C120" s="6">
        <v>1197831</v>
      </c>
      <c r="D120" s="7">
        <v>44413</v>
      </c>
      <c r="E120" s="6" t="s">
        <v>24</v>
      </c>
      <c r="F120" s="6" t="s">
        <v>25</v>
      </c>
      <c r="G120" s="6" t="s">
        <v>26</v>
      </c>
      <c r="H120" s="6" t="s">
        <v>17</v>
      </c>
      <c r="I120" s="8">
        <v>0.4</v>
      </c>
      <c r="J120" s="9">
        <v>9250</v>
      </c>
      <c r="K120" s="10">
        <f t="shared" si="0"/>
        <v>3700</v>
      </c>
      <c r="L120" s="10">
        <f t="shared" si="1"/>
        <v>1295</v>
      </c>
      <c r="M120" s="11">
        <v>0.35</v>
      </c>
      <c r="O120" s="12"/>
    </row>
    <row r="121" spans="1:15" ht="15.75" customHeight="1">
      <c r="A121" s="1"/>
      <c r="B121" s="6" t="s">
        <v>23</v>
      </c>
      <c r="C121" s="6">
        <v>1197831</v>
      </c>
      <c r="D121" s="7">
        <v>44413</v>
      </c>
      <c r="E121" s="6" t="s">
        <v>24</v>
      </c>
      <c r="F121" s="6" t="s">
        <v>25</v>
      </c>
      <c r="G121" s="6" t="s">
        <v>26</v>
      </c>
      <c r="H121" s="6" t="s">
        <v>18</v>
      </c>
      <c r="I121" s="8">
        <v>0.45</v>
      </c>
      <c r="J121" s="9">
        <v>9250</v>
      </c>
      <c r="K121" s="10">
        <f t="shared" si="0"/>
        <v>4162.5</v>
      </c>
      <c r="L121" s="10">
        <f t="shared" si="1"/>
        <v>1456.875</v>
      </c>
      <c r="M121" s="11">
        <v>0.35</v>
      </c>
      <c r="O121" s="12"/>
    </row>
    <row r="122" spans="1:15" ht="15.75" customHeight="1">
      <c r="A122" s="1"/>
      <c r="B122" s="6" t="s">
        <v>23</v>
      </c>
      <c r="C122" s="6">
        <v>1197831</v>
      </c>
      <c r="D122" s="7">
        <v>44413</v>
      </c>
      <c r="E122" s="6" t="s">
        <v>24</v>
      </c>
      <c r="F122" s="6" t="s">
        <v>25</v>
      </c>
      <c r="G122" s="6" t="s">
        <v>26</v>
      </c>
      <c r="H122" s="6" t="s">
        <v>19</v>
      </c>
      <c r="I122" s="8">
        <v>0.4</v>
      </c>
      <c r="J122" s="9">
        <v>11000</v>
      </c>
      <c r="K122" s="10">
        <f t="shared" si="0"/>
        <v>4400</v>
      </c>
      <c r="L122" s="10">
        <f t="shared" si="1"/>
        <v>1540</v>
      </c>
      <c r="M122" s="11">
        <v>0.35</v>
      </c>
      <c r="O122" s="12"/>
    </row>
    <row r="123" spans="1:15" ht="15.75" customHeight="1">
      <c r="A123" s="1"/>
      <c r="B123" s="6" t="s">
        <v>23</v>
      </c>
      <c r="C123" s="6">
        <v>1197831</v>
      </c>
      <c r="D123" s="7">
        <v>44413</v>
      </c>
      <c r="E123" s="6" t="s">
        <v>24</v>
      </c>
      <c r="F123" s="6" t="s">
        <v>25</v>
      </c>
      <c r="G123" s="6" t="s">
        <v>26</v>
      </c>
      <c r="H123" s="6" t="s">
        <v>20</v>
      </c>
      <c r="I123" s="8">
        <v>0.4</v>
      </c>
      <c r="J123" s="9">
        <v>6500</v>
      </c>
      <c r="K123" s="10">
        <f t="shared" si="0"/>
        <v>2600</v>
      </c>
      <c r="L123" s="10">
        <f t="shared" si="1"/>
        <v>1170</v>
      </c>
      <c r="M123" s="11">
        <v>0.45</v>
      </c>
      <c r="O123" s="12"/>
    </row>
    <row r="124" spans="1:15" ht="15.75" customHeight="1">
      <c r="A124" s="1"/>
      <c r="B124" s="6" t="s">
        <v>23</v>
      </c>
      <c r="C124" s="6">
        <v>1197831</v>
      </c>
      <c r="D124" s="7">
        <v>44413</v>
      </c>
      <c r="E124" s="6" t="s">
        <v>24</v>
      </c>
      <c r="F124" s="6" t="s">
        <v>25</v>
      </c>
      <c r="G124" s="6" t="s">
        <v>26</v>
      </c>
      <c r="H124" s="6" t="s">
        <v>21</v>
      </c>
      <c r="I124" s="8">
        <v>0.45</v>
      </c>
      <c r="J124" s="9">
        <v>6500</v>
      </c>
      <c r="K124" s="10">
        <f t="shared" si="0"/>
        <v>2925</v>
      </c>
      <c r="L124" s="10">
        <f t="shared" si="1"/>
        <v>877.5</v>
      </c>
      <c r="M124" s="11">
        <v>0.3</v>
      </c>
      <c r="O124" s="12"/>
    </row>
    <row r="125" spans="1:15" ht="15.75" customHeight="1">
      <c r="A125" s="1"/>
      <c r="B125" s="6" t="s">
        <v>23</v>
      </c>
      <c r="C125" s="6">
        <v>1197831</v>
      </c>
      <c r="D125" s="7">
        <v>44413</v>
      </c>
      <c r="E125" s="6" t="s">
        <v>24</v>
      </c>
      <c r="F125" s="6" t="s">
        <v>25</v>
      </c>
      <c r="G125" s="6" t="s">
        <v>26</v>
      </c>
      <c r="H125" s="6" t="s">
        <v>22</v>
      </c>
      <c r="I125" s="8">
        <v>0.5</v>
      </c>
      <c r="J125" s="9">
        <v>9000</v>
      </c>
      <c r="K125" s="10">
        <f t="shared" si="0"/>
        <v>4500</v>
      </c>
      <c r="L125" s="10">
        <f t="shared" si="1"/>
        <v>2250</v>
      </c>
      <c r="M125" s="11">
        <v>0.5</v>
      </c>
      <c r="O125" s="12"/>
    </row>
    <row r="126" spans="1:15" ht="15.75" customHeight="1">
      <c r="A126" s="1"/>
      <c r="B126" s="6" t="s">
        <v>23</v>
      </c>
      <c r="C126" s="6">
        <v>1197831</v>
      </c>
      <c r="D126" s="7">
        <v>44441</v>
      </c>
      <c r="E126" s="6" t="s">
        <v>24</v>
      </c>
      <c r="F126" s="6" t="s">
        <v>25</v>
      </c>
      <c r="G126" s="6" t="s">
        <v>26</v>
      </c>
      <c r="H126" s="6" t="s">
        <v>17</v>
      </c>
      <c r="I126" s="8">
        <v>0.45</v>
      </c>
      <c r="J126" s="9">
        <v>8500</v>
      </c>
      <c r="K126" s="10">
        <f t="shared" si="0"/>
        <v>3825</v>
      </c>
      <c r="L126" s="10">
        <f t="shared" si="1"/>
        <v>1338.75</v>
      </c>
      <c r="M126" s="11">
        <v>0.35</v>
      </c>
      <c r="O126" s="12"/>
    </row>
    <row r="127" spans="1:15" ht="15.75" customHeight="1">
      <c r="A127" s="1"/>
      <c r="B127" s="6" t="s">
        <v>23</v>
      </c>
      <c r="C127" s="6">
        <v>1197831</v>
      </c>
      <c r="D127" s="7">
        <v>44441</v>
      </c>
      <c r="E127" s="6" t="s">
        <v>24</v>
      </c>
      <c r="F127" s="6" t="s">
        <v>25</v>
      </c>
      <c r="G127" s="6" t="s">
        <v>26</v>
      </c>
      <c r="H127" s="6" t="s">
        <v>18</v>
      </c>
      <c r="I127" s="8">
        <v>0.45</v>
      </c>
      <c r="J127" s="9">
        <v>8500</v>
      </c>
      <c r="K127" s="10">
        <f t="shared" si="0"/>
        <v>3825</v>
      </c>
      <c r="L127" s="10">
        <f t="shared" si="1"/>
        <v>1338.75</v>
      </c>
      <c r="M127" s="11">
        <v>0.35</v>
      </c>
      <c r="O127" s="12"/>
    </row>
    <row r="128" spans="1:15" ht="15.75" customHeight="1">
      <c r="A128" s="1"/>
      <c r="B128" s="6" t="s">
        <v>23</v>
      </c>
      <c r="C128" s="6">
        <v>1197831</v>
      </c>
      <c r="D128" s="7">
        <v>44441</v>
      </c>
      <c r="E128" s="6" t="s">
        <v>24</v>
      </c>
      <c r="F128" s="6" t="s">
        <v>25</v>
      </c>
      <c r="G128" s="6" t="s">
        <v>26</v>
      </c>
      <c r="H128" s="6" t="s">
        <v>19</v>
      </c>
      <c r="I128" s="8">
        <v>0.5</v>
      </c>
      <c r="J128" s="9">
        <v>9000</v>
      </c>
      <c r="K128" s="10">
        <f t="shared" si="0"/>
        <v>4500</v>
      </c>
      <c r="L128" s="10">
        <f t="shared" si="1"/>
        <v>1575</v>
      </c>
      <c r="M128" s="11">
        <v>0.35</v>
      </c>
      <c r="O128" s="12"/>
    </row>
    <row r="129" spans="1:15" ht="15.75" customHeight="1">
      <c r="A129" s="1"/>
      <c r="B129" s="6" t="s">
        <v>23</v>
      </c>
      <c r="C129" s="6">
        <v>1197831</v>
      </c>
      <c r="D129" s="7">
        <v>44441</v>
      </c>
      <c r="E129" s="6" t="s">
        <v>24</v>
      </c>
      <c r="F129" s="6" t="s">
        <v>25</v>
      </c>
      <c r="G129" s="6" t="s">
        <v>26</v>
      </c>
      <c r="H129" s="6" t="s">
        <v>20</v>
      </c>
      <c r="I129" s="8">
        <v>0.5</v>
      </c>
      <c r="J129" s="9">
        <v>6250</v>
      </c>
      <c r="K129" s="10">
        <f t="shared" si="0"/>
        <v>3125</v>
      </c>
      <c r="L129" s="10">
        <f t="shared" si="1"/>
        <v>1406.25</v>
      </c>
      <c r="M129" s="11">
        <v>0.45</v>
      </c>
      <c r="O129" s="12"/>
    </row>
    <row r="130" spans="1:15" ht="15.75" customHeight="1">
      <c r="A130" s="1"/>
      <c r="B130" s="6" t="s">
        <v>23</v>
      </c>
      <c r="C130" s="6">
        <v>1197831</v>
      </c>
      <c r="D130" s="7">
        <v>44441</v>
      </c>
      <c r="E130" s="6" t="s">
        <v>24</v>
      </c>
      <c r="F130" s="6" t="s">
        <v>25</v>
      </c>
      <c r="G130" s="6" t="s">
        <v>26</v>
      </c>
      <c r="H130" s="6" t="s">
        <v>21</v>
      </c>
      <c r="I130" s="8">
        <v>0.45</v>
      </c>
      <c r="J130" s="9">
        <v>6250</v>
      </c>
      <c r="K130" s="10">
        <f t="shared" si="0"/>
        <v>2812.5</v>
      </c>
      <c r="L130" s="10">
        <f t="shared" si="1"/>
        <v>843.75</v>
      </c>
      <c r="M130" s="11">
        <v>0.3</v>
      </c>
      <c r="O130" s="12"/>
    </row>
    <row r="131" spans="1:15" ht="15.75" customHeight="1">
      <c r="A131" s="1"/>
      <c r="B131" s="6" t="s">
        <v>23</v>
      </c>
      <c r="C131" s="6">
        <v>1197831</v>
      </c>
      <c r="D131" s="7">
        <v>44441</v>
      </c>
      <c r="E131" s="6" t="s">
        <v>24</v>
      </c>
      <c r="F131" s="6" t="s">
        <v>25</v>
      </c>
      <c r="G131" s="6" t="s">
        <v>26</v>
      </c>
      <c r="H131" s="6" t="s">
        <v>22</v>
      </c>
      <c r="I131" s="8">
        <v>0.55000000000000004</v>
      </c>
      <c r="J131" s="9">
        <v>8500</v>
      </c>
      <c r="K131" s="10">
        <f t="shared" si="0"/>
        <v>4675</v>
      </c>
      <c r="L131" s="10">
        <f t="shared" si="1"/>
        <v>2337.5</v>
      </c>
      <c r="M131" s="11">
        <v>0.5</v>
      </c>
      <c r="O131" s="12"/>
    </row>
    <row r="132" spans="1:15" ht="15.75" customHeight="1">
      <c r="A132" s="1"/>
      <c r="B132" s="6" t="s">
        <v>23</v>
      </c>
      <c r="C132" s="6">
        <v>1197831</v>
      </c>
      <c r="D132" s="7">
        <v>44470</v>
      </c>
      <c r="E132" s="6" t="s">
        <v>24</v>
      </c>
      <c r="F132" s="6" t="s">
        <v>25</v>
      </c>
      <c r="G132" s="6" t="s">
        <v>26</v>
      </c>
      <c r="H132" s="6" t="s">
        <v>17</v>
      </c>
      <c r="I132" s="8">
        <v>0.45</v>
      </c>
      <c r="J132" s="9">
        <v>8000</v>
      </c>
      <c r="K132" s="10">
        <f t="shared" si="0"/>
        <v>3600</v>
      </c>
      <c r="L132" s="10">
        <f t="shared" si="1"/>
        <v>1260</v>
      </c>
      <c r="M132" s="11">
        <v>0.35</v>
      </c>
      <c r="O132" s="12"/>
    </row>
    <row r="133" spans="1:15" ht="15.75" customHeight="1">
      <c r="A133" s="1"/>
      <c r="B133" s="6" t="s">
        <v>23</v>
      </c>
      <c r="C133" s="6">
        <v>1197831</v>
      </c>
      <c r="D133" s="7">
        <v>44470</v>
      </c>
      <c r="E133" s="6" t="s">
        <v>24</v>
      </c>
      <c r="F133" s="6" t="s">
        <v>25</v>
      </c>
      <c r="G133" s="6" t="s">
        <v>26</v>
      </c>
      <c r="H133" s="6" t="s">
        <v>18</v>
      </c>
      <c r="I133" s="8">
        <v>0.45</v>
      </c>
      <c r="J133" s="9">
        <v>8000</v>
      </c>
      <c r="K133" s="10">
        <f t="shared" si="0"/>
        <v>3600</v>
      </c>
      <c r="L133" s="10">
        <f t="shared" si="1"/>
        <v>1260</v>
      </c>
      <c r="M133" s="11">
        <v>0.35</v>
      </c>
      <c r="O133" s="12"/>
    </row>
    <row r="134" spans="1:15" ht="15.75" customHeight="1">
      <c r="A134" s="1"/>
      <c r="B134" s="6" t="s">
        <v>23</v>
      </c>
      <c r="C134" s="6">
        <v>1197831</v>
      </c>
      <c r="D134" s="7">
        <v>44470</v>
      </c>
      <c r="E134" s="6" t="s">
        <v>24</v>
      </c>
      <c r="F134" s="6" t="s">
        <v>25</v>
      </c>
      <c r="G134" s="6" t="s">
        <v>26</v>
      </c>
      <c r="H134" s="6" t="s">
        <v>19</v>
      </c>
      <c r="I134" s="8">
        <v>0.5</v>
      </c>
      <c r="J134" s="9">
        <v>7500</v>
      </c>
      <c r="K134" s="10">
        <f t="shared" si="0"/>
        <v>3750</v>
      </c>
      <c r="L134" s="10">
        <f t="shared" si="1"/>
        <v>1312.5</v>
      </c>
      <c r="M134" s="11">
        <v>0.35</v>
      </c>
      <c r="O134" s="12"/>
    </row>
    <row r="135" spans="1:15" ht="15.75" customHeight="1">
      <c r="A135" s="1"/>
      <c r="B135" s="6" t="s">
        <v>23</v>
      </c>
      <c r="C135" s="6">
        <v>1197831</v>
      </c>
      <c r="D135" s="7">
        <v>44470</v>
      </c>
      <c r="E135" s="6" t="s">
        <v>24</v>
      </c>
      <c r="F135" s="6" t="s">
        <v>25</v>
      </c>
      <c r="G135" s="6" t="s">
        <v>26</v>
      </c>
      <c r="H135" s="6" t="s">
        <v>20</v>
      </c>
      <c r="I135" s="8">
        <v>0.5</v>
      </c>
      <c r="J135" s="9">
        <v>6000</v>
      </c>
      <c r="K135" s="10">
        <f t="shared" si="0"/>
        <v>3000</v>
      </c>
      <c r="L135" s="10">
        <f t="shared" si="1"/>
        <v>1350</v>
      </c>
      <c r="M135" s="11">
        <v>0.45</v>
      </c>
      <c r="O135" s="12"/>
    </row>
    <row r="136" spans="1:15" ht="15.75" customHeight="1">
      <c r="A136" s="1"/>
      <c r="B136" s="6" t="s">
        <v>23</v>
      </c>
      <c r="C136" s="6">
        <v>1197831</v>
      </c>
      <c r="D136" s="7">
        <v>44470</v>
      </c>
      <c r="E136" s="6" t="s">
        <v>24</v>
      </c>
      <c r="F136" s="6" t="s">
        <v>25</v>
      </c>
      <c r="G136" s="6" t="s">
        <v>26</v>
      </c>
      <c r="H136" s="6" t="s">
        <v>21</v>
      </c>
      <c r="I136" s="8">
        <v>0.45</v>
      </c>
      <c r="J136" s="9">
        <v>5750</v>
      </c>
      <c r="K136" s="10">
        <f t="shared" si="0"/>
        <v>2587.5</v>
      </c>
      <c r="L136" s="10">
        <f t="shared" si="1"/>
        <v>776.25</v>
      </c>
      <c r="M136" s="11">
        <v>0.3</v>
      </c>
      <c r="O136" s="12"/>
    </row>
    <row r="137" spans="1:15" ht="15.75" customHeight="1">
      <c r="A137" s="1"/>
      <c r="B137" s="6" t="s">
        <v>23</v>
      </c>
      <c r="C137" s="6">
        <v>1197831</v>
      </c>
      <c r="D137" s="7">
        <v>44470</v>
      </c>
      <c r="E137" s="6" t="s">
        <v>24</v>
      </c>
      <c r="F137" s="6" t="s">
        <v>25</v>
      </c>
      <c r="G137" s="6" t="s">
        <v>26</v>
      </c>
      <c r="H137" s="6" t="s">
        <v>22</v>
      </c>
      <c r="I137" s="8">
        <v>0.55000000000000004</v>
      </c>
      <c r="J137" s="9">
        <v>7500</v>
      </c>
      <c r="K137" s="10">
        <f t="shared" si="0"/>
        <v>4125</v>
      </c>
      <c r="L137" s="10">
        <f t="shared" si="1"/>
        <v>2062.5</v>
      </c>
      <c r="M137" s="11">
        <v>0.5</v>
      </c>
      <c r="O137" s="12"/>
    </row>
    <row r="138" spans="1:15" ht="15.75" customHeight="1">
      <c r="A138" s="1"/>
      <c r="B138" s="6" t="s">
        <v>23</v>
      </c>
      <c r="C138" s="6">
        <v>1197831</v>
      </c>
      <c r="D138" s="7">
        <v>44502</v>
      </c>
      <c r="E138" s="6" t="s">
        <v>24</v>
      </c>
      <c r="F138" s="6" t="s">
        <v>25</v>
      </c>
      <c r="G138" s="6" t="s">
        <v>26</v>
      </c>
      <c r="H138" s="6" t="s">
        <v>17</v>
      </c>
      <c r="I138" s="8">
        <v>0.45</v>
      </c>
      <c r="J138" s="9">
        <v>9000</v>
      </c>
      <c r="K138" s="10">
        <f t="shared" si="0"/>
        <v>4050</v>
      </c>
      <c r="L138" s="10">
        <f t="shared" si="1"/>
        <v>1417.5</v>
      </c>
      <c r="M138" s="11">
        <v>0.35</v>
      </c>
      <c r="O138" s="12"/>
    </row>
    <row r="139" spans="1:15" ht="15.75" customHeight="1">
      <c r="A139" s="1"/>
      <c r="B139" s="6" t="s">
        <v>23</v>
      </c>
      <c r="C139" s="6">
        <v>1197831</v>
      </c>
      <c r="D139" s="7">
        <v>44502</v>
      </c>
      <c r="E139" s="6" t="s">
        <v>24</v>
      </c>
      <c r="F139" s="6" t="s">
        <v>25</v>
      </c>
      <c r="G139" s="6" t="s">
        <v>26</v>
      </c>
      <c r="H139" s="6" t="s">
        <v>18</v>
      </c>
      <c r="I139" s="8">
        <v>0.45</v>
      </c>
      <c r="J139" s="9">
        <v>9000</v>
      </c>
      <c r="K139" s="10">
        <f t="shared" si="0"/>
        <v>4050</v>
      </c>
      <c r="L139" s="10">
        <f t="shared" si="1"/>
        <v>1417.5</v>
      </c>
      <c r="M139" s="11">
        <v>0.35</v>
      </c>
      <c r="O139" s="12"/>
    </row>
    <row r="140" spans="1:15" ht="15.75" customHeight="1">
      <c r="A140" s="1"/>
      <c r="B140" s="6" t="s">
        <v>23</v>
      </c>
      <c r="C140" s="6">
        <v>1197831</v>
      </c>
      <c r="D140" s="7">
        <v>44502</v>
      </c>
      <c r="E140" s="6" t="s">
        <v>24</v>
      </c>
      <c r="F140" s="6" t="s">
        <v>25</v>
      </c>
      <c r="G140" s="6" t="s">
        <v>26</v>
      </c>
      <c r="H140" s="6" t="s">
        <v>19</v>
      </c>
      <c r="I140" s="8">
        <v>0.5</v>
      </c>
      <c r="J140" s="9">
        <v>8250</v>
      </c>
      <c r="K140" s="10">
        <f t="shared" si="0"/>
        <v>4125</v>
      </c>
      <c r="L140" s="10">
        <f t="shared" si="1"/>
        <v>1443.75</v>
      </c>
      <c r="M140" s="11">
        <v>0.35</v>
      </c>
      <c r="O140" s="12"/>
    </row>
    <row r="141" spans="1:15" ht="15.75" customHeight="1">
      <c r="A141" s="1"/>
      <c r="B141" s="6" t="s">
        <v>23</v>
      </c>
      <c r="C141" s="6">
        <v>1197831</v>
      </c>
      <c r="D141" s="7">
        <v>44502</v>
      </c>
      <c r="E141" s="6" t="s">
        <v>24</v>
      </c>
      <c r="F141" s="6" t="s">
        <v>25</v>
      </c>
      <c r="G141" s="6" t="s">
        <v>26</v>
      </c>
      <c r="H141" s="6" t="s">
        <v>20</v>
      </c>
      <c r="I141" s="8">
        <v>0.5</v>
      </c>
      <c r="J141" s="9">
        <v>6750</v>
      </c>
      <c r="K141" s="10">
        <f t="shared" si="0"/>
        <v>3375</v>
      </c>
      <c r="L141" s="10">
        <f t="shared" si="1"/>
        <v>1518.75</v>
      </c>
      <c r="M141" s="11">
        <v>0.45</v>
      </c>
      <c r="O141" s="12"/>
    </row>
    <row r="142" spans="1:15" ht="15.75" customHeight="1">
      <c r="A142" s="1"/>
      <c r="B142" s="6" t="s">
        <v>23</v>
      </c>
      <c r="C142" s="6">
        <v>1197831</v>
      </c>
      <c r="D142" s="7">
        <v>44502</v>
      </c>
      <c r="E142" s="6" t="s">
        <v>24</v>
      </c>
      <c r="F142" s="6" t="s">
        <v>25</v>
      </c>
      <c r="G142" s="6" t="s">
        <v>26</v>
      </c>
      <c r="H142" s="6" t="s">
        <v>21</v>
      </c>
      <c r="I142" s="8">
        <v>0.45</v>
      </c>
      <c r="J142" s="9">
        <v>6500</v>
      </c>
      <c r="K142" s="10">
        <f t="shared" si="0"/>
        <v>2925</v>
      </c>
      <c r="L142" s="10">
        <f t="shared" si="1"/>
        <v>877.5</v>
      </c>
      <c r="M142" s="11">
        <v>0.3</v>
      </c>
      <c r="O142" s="12"/>
    </row>
    <row r="143" spans="1:15" ht="15.75" customHeight="1">
      <c r="A143" s="1"/>
      <c r="B143" s="6" t="s">
        <v>23</v>
      </c>
      <c r="C143" s="6">
        <v>1197831</v>
      </c>
      <c r="D143" s="7">
        <v>44502</v>
      </c>
      <c r="E143" s="6" t="s">
        <v>24</v>
      </c>
      <c r="F143" s="6" t="s">
        <v>25</v>
      </c>
      <c r="G143" s="6" t="s">
        <v>26</v>
      </c>
      <c r="H143" s="6" t="s">
        <v>22</v>
      </c>
      <c r="I143" s="8">
        <v>0.55000000000000004</v>
      </c>
      <c r="J143" s="9">
        <v>8500</v>
      </c>
      <c r="K143" s="10">
        <f t="shared" si="0"/>
        <v>4675</v>
      </c>
      <c r="L143" s="10">
        <f t="shared" si="1"/>
        <v>2337.5</v>
      </c>
      <c r="M143" s="11">
        <v>0.5</v>
      </c>
      <c r="O143" s="12"/>
    </row>
    <row r="144" spans="1:15" ht="15.75" customHeight="1">
      <c r="A144" s="1"/>
      <c r="B144" s="6" t="s">
        <v>23</v>
      </c>
      <c r="C144" s="6">
        <v>1197831</v>
      </c>
      <c r="D144" s="7">
        <v>44531</v>
      </c>
      <c r="E144" s="6" t="s">
        <v>24</v>
      </c>
      <c r="F144" s="6" t="s">
        <v>25</v>
      </c>
      <c r="G144" s="6" t="s">
        <v>26</v>
      </c>
      <c r="H144" s="6" t="s">
        <v>17</v>
      </c>
      <c r="I144" s="8">
        <v>0.45</v>
      </c>
      <c r="J144" s="9">
        <v>9500</v>
      </c>
      <c r="K144" s="10">
        <f t="shared" si="0"/>
        <v>4275</v>
      </c>
      <c r="L144" s="10">
        <f t="shared" si="1"/>
        <v>1496.25</v>
      </c>
      <c r="M144" s="11">
        <v>0.35</v>
      </c>
      <c r="O144" s="12"/>
    </row>
    <row r="145" spans="1:15" ht="15.75" customHeight="1">
      <c r="A145" s="1"/>
      <c r="B145" s="6" t="s">
        <v>23</v>
      </c>
      <c r="C145" s="6">
        <v>1197831</v>
      </c>
      <c r="D145" s="7">
        <v>44531</v>
      </c>
      <c r="E145" s="6" t="s">
        <v>24</v>
      </c>
      <c r="F145" s="6" t="s">
        <v>25</v>
      </c>
      <c r="G145" s="6" t="s">
        <v>26</v>
      </c>
      <c r="H145" s="6" t="s">
        <v>18</v>
      </c>
      <c r="I145" s="8">
        <v>0.45</v>
      </c>
      <c r="J145" s="9">
        <v>9500</v>
      </c>
      <c r="K145" s="10">
        <f t="shared" si="0"/>
        <v>4275</v>
      </c>
      <c r="L145" s="10">
        <f t="shared" si="1"/>
        <v>1496.25</v>
      </c>
      <c r="M145" s="11">
        <v>0.35</v>
      </c>
      <c r="O145" s="12"/>
    </row>
    <row r="146" spans="1:15" ht="15.75" customHeight="1">
      <c r="A146" s="1"/>
      <c r="B146" s="6" t="s">
        <v>23</v>
      </c>
      <c r="C146" s="6">
        <v>1197831</v>
      </c>
      <c r="D146" s="7">
        <v>44531</v>
      </c>
      <c r="E146" s="6" t="s">
        <v>24</v>
      </c>
      <c r="F146" s="6" t="s">
        <v>25</v>
      </c>
      <c r="G146" s="6" t="s">
        <v>26</v>
      </c>
      <c r="H146" s="6" t="s">
        <v>19</v>
      </c>
      <c r="I146" s="8">
        <v>0.5</v>
      </c>
      <c r="J146" s="9">
        <v>8500</v>
      </c>
      <c r="K146" s="10">
        <f t="shared" si="0"/>
        <v>4250</v>
      </c>
      <c r="L146" s="10">
        <f t="shared" si="1"/>
        <v>1487.5</v>
      </c>
      <c r="M146" s="11">
        <v>0.35</v>
      </c>
      <c r="O146" s="12"/>
    </row>
    <row r="147" spans="1:15" ht="15.75" customHeight="1">
      <c r="A147" s="1"/>
      <c r="B147" s="6" t="s">
        <v>23</v>
      </c>
      <c r="C147" s="6">
        <v>1197831</v>
      </c>
      <c r="D147" s="7">
        <v>44531</v>
      </c>
      <c r="E147" s="6" t="s">
        <v>24</v>
      </c>
      <c r="F147" s="6" t="s">
        <v>25</v>
      </c>
      <c r="G147" s="6" t="s">
        <v>26</v>
      </c>
      <c r="H147" s="6" t="s">
        <v>20</v>
      </c>
      <c r="I147" s="8">
        <v>0.5</v>
      </c>
      <c r="J147" s="9">
        <v>7000</v>
      </c>
      <c r="K147" s="10">
        <f t="shared" si="0"/>
        <v>3500</v>
      </c>
      <c r="L147" s="10">
        <f t="shared" si="1"/>
        <v>1575</v>
      </c>
      <c r="M147" s="11">
        <v>0.45</v>
      </c>
      <c r="O147" s="12"/>
    </row>
    <row r="148" spans="1:15" ht="15.75" customHeight="1">
      <c r="A148" s="1"/>
      <c r="B148" s="6" t="s">
        <v>23</v>
      </c>
      <c r="C148" s="6">
        <v>1197831</v>
      </c>
      <c r="D148" s="7">
        <v>44531</v>
      </c>
      <c r="E148" s="6" t="s">
        <v>24</v>
      </c>
      <c r="F148" s="6" t="s">
        <v>25</v>
      </c>
      <c r="G148" s="6" t="s">
        <v>26</v>
      </c>
      <c r="H148" s="6" t="s">
        <v>21</v>
      </c>
      <c r="I148" s="8">
        <v>0.45</v>
      </c>
      <c r="J148" s="9">
        <v>6500</v>
      </c>
      <c r="K148" s="10">
        <f t="shared" si="0"/>
        <v>2925</v>
      </c>
      <c r="L148" s="10">
        <f t="shared" si="1"/>
        <v>877.5</v>
      </c>
      <c r="M148" s="11">
        <v>0.3</v>
      </c>
      <c r="O148" s="12"/>
    </row>
    <row r="149" spans="1:15" ht="15.75" customHeight="1">
      <c r="A149" s="1"/>
      <c r="B149" s="6" t="s">
        <v>23</v>
      </c>
      <c r="C149" s="6">
        <v>1197831</v>
      </c>
      <c r="D149" s="7">
        <v>44531</v>
      </c>
      <c r="E149" s="6" t="s">
        <v>24</v>
      </c>
      <c r="F149" s="6" t="s">
        <v>25</v>
      </c>
      <c r="G149" s="6" t="s">
        <v>26</v>
      </c>
      <c r="H149" s="6" t="s">
        <v>22</v>
      </c>
      <c r="I149" s="8">
        <v>0.55000000000000004</v>
      </c>
      <c r="J149" s="9">
        <v>9000</v>
      </c>
      <c r="K149" s="10">
        <f t="shared" si="0"/>
        <v>4950</v>
      </c>
      <c r="L149" s="10">
        <f t="shared" si="1"/>
        <v>2475</v>
      </c>
      <c r="M149" s="11">
        <v>0.5</v>
      </c>
      <c r="O149" s="12"/>
    </row>
    <row r="150" spans="1:15" ht="15.75" customHeight="1">
      <c r="A150" s="1"/>
      <c r="B150" s="6" t="s">
        <v>27</v>
      </c>
      <c r="C150" s="6">
        <v>1128299</v>
      </c>
      <c r="D150" s="7">
        <v>44216</v>
      </c>
      <c r="E150" s="6" t="s">
        <v>28</v>
      </c>
      <c r="F150" s="6" t="s">
        <v>29</v>
      </c>
      <c r="G150" s="6" t="s">
        <v>30</v>
      </c>
      <c r="H150" s="6" t="s">
        <v>17</v>
      </c>
      <c r="I150" s="8">
        <v>0.39999999999999997</v>
      </c>
      <c r="J150" s="9">
        <v>7750</v>
      </c>
      <c r="K150" s="10">
        <f t="shared" si="0"/>
        <v>3099.9999999999995</v>
      </c>
      <c r="L150" s="10">
        <f t="shared" si="1"/>
        <v>1085</v>
      </c>
      <c r="M150" s="11">
        <v>0.35000000000000003</v>
      </c>
      <c r="O150" s="1"/>
    </row>
    <row r="151" spans="1:15" ht="15.75" customHeight="1">
      <c r="A151" s="1"/>
      <c r="B151" s="6" t="s">
        <v>27</v>
      </c>
      <c r="C151" s="6">
        <v>1128299</v>
      </c>
      <c r="D151" s="7">
        <v>44216</v>
      </c>
      <c r="E151" s="6" t="s">
        <v>28</v>
      </c>
      <c r="F151" s="6" t="s">
        <v>29</v>
      </c>
      <c r="G151" s="6" t="s">
        <v>30</v>
      </c>
      <c r="H151" s="6" t="s">
        <v>18</v>
      </c>
      <c r="I151" s="8">
        <v>0.5</v>
      </c>
      <c r="J151" s="9">
        <v>7750</v>
      </c>
      <c r="K151" s="10">
        <f t="shared" si="0"/>
        <v>3875</v>
      </c>
      <c r="L151" s="10">
        <f t="shared" si="1"/>
        <v>775</v>
      </c>
      <c r="M151" s="11">
        <v>0.2</v>
      </c>
      <c r="O151" s="1"/>
    </row>
    <row r="152" spans="1:15" ht="15.75" customHeight="1">
      <c r="A152" s="1"/>
      <c r="B152" s="6" t="s">
        <v>27</v>
      </c>
      <c r="C152" s="6">
        <v>1128299</v>
      </c>
      <c r="D152" s="7">
        <v>44216</v>
      </c>
      <c r="E152" s="6" t="s">
        <v>28</v>
      </c>
      <c r="F152" s="6" t="s">
        <v>29</v>
      </c>
      <c r="G152" s="6" t="s">
        <v>30</v>
      </c>
      <c r="H152" s="6" t="s">
        <v>19</v>
      </c>
      <c r="I152" s="8">
        <v>0.5</v>
      </c>
      <c r="J152" s="9">
        <v>7750</v>
      </c>
      <c r="K152" s="10">
        <f t="shared" si="0"/>
        <v>3875</v>
      </c>
      <c r="L152" s="10">
        <f t="shared" si="1"/>
        <v>1356.2500000000002</v>
      </c>
      <c r="M152" s="11">
        <v>0.35000000000000003</v>
      </c>
      <c r="O152" s="1"/>
    </row>
    <row r="153" spans="1:15" ht="15.75" customHeight="1">
      <c r="A153" s="1"/>
      <c r="B153" s="6" t="s">
        <v>27</v>
      </c>
      <c r="C153" s="6">
        <v>1128299</v>
      </c>
      <c r="D153" s="7">
        <v>44216</v>
      </c>
      <c r="E153" s="6" t="s">
        <v>28</v>
      </c>
      <c r="F153" s="6" t="s">
        <v>29</v>
      </c>
      <c r="G153" s="6" t="s">
        <v>30</v>
      </c>
      <c r="H153" s="6" t="s">
        <v>20</v>
      </c>
      <c r="I153" s="8">
        <v>0.5</v>
      </c>
      <c r="J153" s="9">
        <v>6250</v>
      </c>
      <c r="K153" s="10">
        <f t="shared" si="0"/>
        <v>3125</v>
      </c>
      <c r="L153" s="10">
        <f t="shared" si="1"/>
        <v>937.5</v>
      </c>
      <c r="M153" s="11">
        <v>0.3</v>
      </c>
      <c r="O153" s="1"/>
    </row>
    <row r="154" spans="1:15" ht="15.75" customHeight="1">
      <c r="A154" s="1"/>
      <c r="B154" s="6" t="s">
        <v>27</v>
      </c>
      <c r="C154" s="6">
        <v>1128299</v>
      </c>
      <c r="D154" s="7">
        <v>44216</v>
      </c>
      <c r="E154" s="6" t="s">
        <v>28</v>
      </c>
      <c r="F154" s="6" t="s">
        <v>29</v>
      </c>
      <c r="G154" s="6" t="s">
        <v>30</v>
      </c>
      <c r="H154" s="6" t="s">
        <v>21</v>
      </c>
      <c r="I154" s="8">
        <v>0.55000000000000004</v>
      </c>
      <c r="J154" s="9">
        <v>5750</v>
      </c>
      <c r="K154" s="10">
        <f t="shared" si="0"/>
        <v>3162.5000000000005</v>
      </c>
      <c r="L154" s="10">
        <f t="shared" si="1"/>
        <v>1581.2500000000002</v>
      </c>
      <c r="M154" s="11">
        <v>0.5</v>
      </c>
      <c r="O154" s="1"/>
    </row>
    <row r="155" spans="1:15" ht="15.75" customHeight="1">
      <c r="A155" s="1"/>
      <c r="B155" s="6" t="s">
        <v>27</v>
      </c>
      <c r="C155" s="6">
        <v>1128299</v>
      </c>
      <c r="D155" s="7">
        <v>44216</v>
      </c>
      <c r="E155" s="6" t="s">
        <v>28</v>
      </c>
      <c r="F155" s="6" t="s">
        <v>29</v>
      </c>
      <c r="G155" s="6" t="s">
        <v>30</v>
      </c>
      <c r="H155" s="6" t="s">
        <v>22</v>
      </c>
      <c r="I155" s="8">
        <v>0.5</v>
      </c>
      <c r="J155" s="9">
        <v>7750</v>
      </c>
      <c r="K155" s="10">
        <f t="shared" si="0"/>
        <v>3875</v>
      </c>
      <c r="L155" s="10">
        <f t="shared" si="1"/>
        <v>581.25000000000011</v>
      </c>
      <c r="M155" s="11">
        <v>0.15000000000000002</v>
      </c>
      <c r="O155" s="1"/>
    </row>
    <row r="156" spans="1:15" ht="15.75" customHeight="1">
      <c r="A156" s="1"/>
      <c r="B156" s="6" t="s">
        <v>27</v>
      </c>
      <c r="C156" s="6">
        <v>1128299</v>
      </c>
      <c r="D156" s="7">
        <v>44247</v>
      </c>
      <c r="E156" s="6" t="s">
        <v>28</v>
      </c>
      <c r="F156" s="6" t="s">
        <v>29</v>
      </c>
      <c r="G156" s="6" t="s">
        <v>30</v>
      </c>
      <c r="H156" s="6" t="s">
        <v>17</v>
      </c>
      <c r="I156" s="8">
        <v>0.39999999999999997</v>
      </c>
      <c r="J156" s="9">
        <v>8250</v>
      </c>
      <c r="K156" s="10">
        <f t="shared" si="0"/>
        <v>3299.9999999999995</v>
      </c>
      <c r="L156" s="10">
        <f t="shared" si="1"/>
        <v>1155</v>
      </c>
      <c r="M156" s="11">
        <v>0.35000000000000003</v>
      </c>
      <c r="O156" s="1"/>
    </row>
    <row r="157" spans="1:15" ht="15.75" customHeight="1">
      <c r="A157" s="1"/>
      <c r="B157" s="6" t="s">
        <v>27</v>
      </c>
      <c r="C157" s="6">
        <v>1128299</v>
      </c>
      <c r="D157" s="7">
        <v>44247</v>
      </c>
      <c r="E157" s="6" t="s">
        <v>28</v>
      </c>
      <c r="F157" s="6" t="s">
        <v>29</v>
      </c>
      <c r="G157" s="6" t="s">
        <v>30</v>
      </c>
      <c r="H157" s="6" t="s">
        <v>18</v>
      </c>
      <c r="I157" s="8">
        <v>0.5</v>
      </c>
      <c r="J157" s="9">
        <v>7250</v>
      </c>
      <c r="K157" s="10">
        <f t="shared" si="0"/>
        <v>3625</v>
      </c>
      <c r="L157" s="10">
        <f t="shared" si="1"/>
        <v>725</v>
      </c>
      <c r="M157" s="11">
        <v>0.2</v>
      </c>
      <c r="O157" s="1"/>
    </row>
    <row r="158" spans="1:15" ht="15.75" customHeight="1">
      <c r="A158" s="1"/>
      <c r="B158" s="6" t="s">
        <v>27</v>
      </c>
      <c r="C158" s="6">
        <v>1128299</v>
      </c>
      <c r="D158" s="7">
        <v>44247</v>
      </c>
      <c r="E158" s="6" t="s">
        <v>28</v>
      </c>
      <c r="F158" s="6" t="s">
        <v>29</v>
      </c>
      <c r="G158" s="6" t="s">
        <v>30</v>
      </c>
      <c r="H158" s="6" t="s">
        <v>19</v>
      </c>
      <c r="I158" s="8">
        <v>0.5</v>
      </c>
      <c r="J158" s="9">
        <v>7250</v>
      </c>
      <c r="K158" s="10">
        <f t="shared" si="0"/>
        <v>3625</v>
      </c>
      <c r="L158" s="10">
        <f t="shared" si="1"/>
        <v>1268.7500000000002</v>
      </c>
      <c r="M158" s="11">
        <v>0.35000000000000003</v>
      </c>
      <c r="O158" s="1"/>
    </row>
    <row r="159" spans="1:15" ht="15.75" customHeight="1">
      <c r="A159" s="1"/>
      <c r="B159" s="6" t="s">
        <v>27</v>
      </c>
      <c r="C159" s="6">
        <v>1128299</v>
      </c>
      <c r="D159" s="7">
        <v>44247</v>
      </c>
      <c r="E159" s="6" t="s">
        <v>28</v>
      </c>
      <c r="F159" s="6" t="s">
        <v>29</v>
      </c>
      <c r="G159" s="6" t="s">
        <v>30</v>
      </c>
      <c r="H159" s="6" t="s">
        <v>20</v>
      </c>
      <c r="I159" s="8">
        <v>0.5</v>
      </c>
      <c r="J159" s="9">
        <v>5750</v>
      </c>
      <c r="K159" s="10">
        <f t="shared" si="0"/>
        <v>2875</v>
      </c>
      <c r="L159" s="10">
        <f t="shared" si="1"/>
        <v>862.5</v>
      </c>
      <c r="M159" s="11">
        <v>0.3</v>
      </c>
      <c r="O159" s="1"/>
    </row>
    <row r="160" spans="1:15" ht="15.75" customHeight="1">
      <c r="A160" s="1"/>
      <c r="B160" s="6" t="s">
        <v>27</v>
      </c>
      <c r="C160" s="6">
        <v>1128299</v>
      </c>
      <c r="D160" s="7">
        <v>44247</v>
      </c>
      <c r="E160" s="6" t="s">
        <v>28</v>
      </c>
      <c r="F160" s="6" t="s">
        <v>29</v>
      </c>
      <c r="G160" s="6" t="s">
        <v>30</v>
      </c>
      <c r="H160" s="6" t="s">
        <v>21</v>
      </c>
      <c r="I160" s="8">
        <v>0.55000000000000004</v>
      </c>
      <c r="J160" s="9">
        <v>5000</v>
      </c>
      <c r="K160" s="10">
        <f t="shared" si="0"/>
        <v>2750</v>
      </c>
      <c r="L160" s="10">
        <f t="shared" si="1"/>
        <v>1375</v>
      </c>
      <c r="M160" s="11">
        <v>0.5</v>
      </c>
      <c r="O160" s="1"/>
    </row>
    <row r="161" spans="1:15" ht="15.75" customHeight="1">
      <c r="A161" s="1"/>
      <c r="B161" s="6" t="s">
        <v>27</v>
      </c>
      <c r="C161" s="6">
        <v>1128299</v>
      </c>
      <c r="D161" s="7">
        <v>44247</v>
      </c>
      <c r="E161" s="6" t="s">
        <v>28</v>
      </c>
      <c r="F161" s="6" t="s">
        <v>29</v>
      </c>
      <c r="G161" s="6" t="s">
        <v>30</v>
      </c>
      <c r="H161" s="6" t="s">
        <v>22</v>
      </c>
      <c r="I161" s="8">
        <v>0.5</v>
      </c>
      <c r="J161" s="9">
        <v>7000</v>
      </c>
      <c r="K161" s="10">
        <f t="shared" si="0"/>
        <v>3500</v>
      </c>
      <c r="L161" s="10">
        <f t="shared" si="1"/>
        <v>525.00000000000011</v>
      </c>
      <c r="M161" s="11">
        <v>0.15000000000000002</v>
      </c>
      <c r="O161" s="1"/>
    </row>
    <row r="162" spans="1:15" ht="15.75" customHeight="1">
      <c r="A162" s="1"/>
      <c r="B162" s="6" t="s">
        <v>27</v>
      </c>
      <c r="C162" s="6">
        <v>1128299</v>
      </c>
      <c r="D162" s="7">
        <v>44274</v>
      </c>
      <c r="E162" s="6" t="s">
        <v>28</v>
      </c>
      <c r="F162" s="6" t="s">
        <v>29</v>
      </c>
      <c r="G162" s="6" t="s">
        <v>30</v>
      </c>
      <c r="H162" s="6" t="s">
        <v>17</v>
      </c>
      <c r="I162" s="8">
        <v>0.5</v>
      </c>
      <c r="J162" s="9">
        <v>8500</v>
      </c>
      <c r="K162" s="10">
        <f t="shared" si="0"/>
        <v>4250</v>
      </c>
      <c r="L162" s="10">
        <f t="shared" si="1"/>
        <v>1487.5000000000002</v>
      </c>
      <c r="M162" s="11">
        <v>0.35000000000000003</v>
      </c>
      <c r="O162" s="1"/>
    </row>
    <row r="163" spans="1:15" ht="15.75" customHeight="1">
      <c r="A163" s="1"/>
      <c r="B163" s="6" t="s">
        <v>27</v>
      </c>
      <c r="C163" s="6">
        <v>1128299</v>
      </c>
      <c r="D163" s="7">
        <v>44274</v>
      </c>
      <c r="E163" s="6" t="s">
        <v>28</v>
      </c>
      <c r="F163" s="6" t="s">
        <v>29</v>
      </c>
      <c r="G163" s="6" t="s">
        <v>30</v>
      </c>
      <c r="H163" s="6" t="s">
        <v>18</v>
      </c>
      <c r="I163" s="8">
        <v>0.6</v>
      </c>
      <c r="J163" s="9">
        <v>7000</v>
      </c>
      <c r="K163" s="10">
        <f t="shared" si="0"/>
        <v>4200</v>
      </c>
      <c r="L163" s="10">
        <f t="shared" si="1"/>
        <v>840</v>
      </c>
      <c r="M163" s="11">
        <v>0.2</v>
      </c>
      <c r="O163" s="1"/>
    </row>
    <row r="164" spans="1:15" ht="15.75" customHeight="1">
      <c r="A164" s="1"/>
      <c r="B164" s="6" t="s">
        <v>27</v>
      </c>
      <c r="C164" s="6">
        <v>1128299</v>
      </c>
      <c r="D164" s="7">
        <v>44274</v>
      </c>
      <c r="E164" s="6" t="s">
        <v>28</v>
      </c>
      <c r="F164" s="6" t="s">
        <v>29</v>
      </c>
      <c r="G164" s="6" t="s">
        <v>30</v>
      </c>
      <c r="H164" s="6" t="s">
        <v>19</v>
      </c>
      <c r="I164" s="8">
        <v>0.6</v>
      </c>
      <c r="J164" s="9">
        <v>7000</v>
      </c>
      <c r="K164" s="10">
        <f t="shared" si="0"/>
        <v>4200</v>
      </c>
      <c r="L164" s="10">
        <f t="shared" si="1"/>
        <v>1470.0000000000002</v>
      </c>
      <c r="M164" s="11">
        <v>0.35000000000000003</v>
      </c>
      <c r="O164" s="1"/>
    </row>
    <row r="165" spans="1:15" ht="15.75" customHeight="1">
      <c r="A165" s="1"/>
      <c r="B165" s="6" t="s">
        <v>27</v>
      </c>
      <c r="C165" s="6">
        <v>1128299</v>
      </c>
      <c r="D165" s="7">
        <v>44274</v>
      </c>
      <c r="E165" s="6" t="s">
        <v>28</v>
      </c>
      <c r="F165" s="6" t="s">
        <v>29</v>
      </c>
      <c r="G165" s="6" t="s">
        <v>30</v>
      </c>
      <c r="H165" s="6" t="s">
        <v>20</v>
      </c>
      <c r="I165" s="8">
        <v>0.6</v>
      </c>
      <c r="J165" s="9">
        <v>6000</v>
      </c>
      <c r="K165" s="10">
        <f t="shared" si="0"/>
        <v>3600</v>
      </c>
      <c r="L165" s="10">
        <f t="shared" si="1"/>
        <v>1080</v>
      </c>
      <c r="M165" s="11">
        <v>0.3</v>
      </c>
      <c r="O165" s="1"/>
    </row>
    <row r="166" spans="1:15" ht="15.75" customHeight="1">
      <c r="A166" s="1"/>
      <c r="B166" s="6" t="s">
        <v>27</v>
      </c>
      <c r="C166" s="6">
        <v>1128299</v>
      </c>
      <c r="D166" s="7">
        <v>44274</v>
      </c>
      <c r="E166" s="6" t="s">
        <v>28</v>
      </c>
      <c r="F166" s="6" t="s">
        <v>29</v>
      </c>
      <c r="G166" s="6" t="s">
        <v>30</v>
      </c>
      <c r="H166" s="6" t="s">
        <v>21</v>
      </c>
      <c r="I166" s="8">
        <v>0.65</v>
      </c>
      <c r="J166" s="9">
        <v>5000</v>
      </c>
      <c r="K166" s="10">
        <f t="shared" si="0"/>
        <v>3250</v>
      </c>
      <c r="L166" s="10">
        <f t="shared" si="1"/>
        <v>1625</v>
      </c>
      <c r="M166" s="11">
        <v>0.5</v>
      </c>
      <c r="O166" s="1"/>
    </row>
    <row r="167" spans="1:15" ht="15.75" customHeight="1">
      <c r="A167" s="1"/>
      <c r="B167" s="6" t="s">
        <v>27</v>
      </c>
      <c r="C167" s="6">
        <v>1128299</v>
      </c>
      <c r="D167" s="7">
        <v>44274</v>
      </c>
      <c r="E167" s="6" t="s">
        <v>28</v>
      </c>
      <c r="F167" s="6" t="s">
        <v>29</v>
      </c>
      <c r="G167" s="6" t="s">
        <v>30</v>
      </c>
      <c r="H167" s="6" t="s">
        <v>22</v>
      </c>
      <c r="I167" s="8">
        <v>0.6</v>
      </c>
      <c r="J167" s="9">
        <v>7000</v>
      </c>
      <c r="K167" s="10">
        <f t="shared" si="0"/>
        <v>4200</v>
      </c>
      <c r="L167" s="10">
        <f t="shared" si="1"/>
        <v>630.00000000000011</v>
      </c>
      <c r="M167" s="11">
        <v>0.15000000000000002</v>
      </c>
      <c r="O167" s="1"/>
    </row>
    <row r="168" spans="1:15" ht="15.75" customHeight="1">
      <c r="A168" s="1"/>
      <c r="B168" s="6" t="s">
        <v>27</v>
      </c>
      <c r="C168" s="6">
        <v>1128299</v>
      </c>
      <c r="D168" s="7">
        <v>44306</v>
      </c>
      <c r="E168" s="6" t="s">
        <v>28</v>
      </c>
      <c r="F168" s="6" t="s">
        <v>29</v>
      </c>
      <c r="G168" s="6" t="s">
        <v>30</v>
      </c>
      <c r="H168" s="6" t="s">
        <v>17</v>
      </c>
      <c r="I168" s="8">
        <v>0.6</v>
      </c>
      <c r="J168" s="9">
        <v>8750</v>
      </c>
      <c r="K168" s="10">
        <f t="shared" si="0"/>
        <v>5250</v>
      </c>
      <c r="L168" s="10">
        <f t="shared" si="1"/>
        <v>1837.5000000000002</v>
      </c>
      <c r="M168" s="11">
        <v>0.35000000000000003</v>
      </c>
      <c r="O168" s="1"/>
    </row>
    <row r="169" spans="1:15" ht="15.75" customHeight="1">
      <c r="A169" s="1"/>
      <c r="B169" s="6" t="s">
        <v>27</v>
      </c>
      <c r="C169" s="6">
        <v>1128299</v>
      </c>
      <c r="D169" s="7">
        <v>44306</v>
      </c>
      <c r="E169" s="6" t="s">
        <v>28</v>
      </c>
      <c r="F169" s="6" t="s">
        <v>29</v>
      </c>
      <c r="G169" s="6" t="s">
        <v>30</v>
      </c>
      <c r="H169" s="6" t="s">
        <v>18</v>
      </c>
      <c r="I169" s="8">
        <v>0.65</v>
      </c>
      <c r="J169" s="9">
        <v>6750</v>
      </c>
      <c r="K169" s="10">
        <f t="shared" si="0"/>
        <v>4387.5</v>
      </c>
      <c r="L169" s="10">
        <f t="shared" si="1"/>
        <v>877.5</v>
      </c>
      <c r="M169" s="11">
        <v>0.2</v>
      </c>
      <c r="O169" s="1"/>
    </row>
    <row r="170" spans="1:15" ht="15.75" customHeight="1">
      <c r="A170" s="1"/>
      <c r="B170" s="6" t="s">
        <v>27</v>
      </c>
      <c r="C170" s="6">
        <v>1128299</v>
      </c>
      <c r="D170" s="7">
        <v>44306</v>
      </c>
      <c r="E170" s="6" t="s">
        <v>28</v>
      </c>
      <c r="F170" s="6" t="s">
        <v>29</v>
      </c>
      <c r="G170" s="6" t="s">
        <v>30</v>
      </c>
      <c r="H170" s="6" t="s">
        <v>19</v>
      </c>
      <c r="I170" s="8">
        <v>0.65</v>
      </c>
      <c r="J170" s="9">
        <v>7250</v>
      </c>
      <c r="K170" s="10">
        <f t="shared" si="0"/>
        <v>4712.5</v>
      </c>
      <c r="L170" s="10">
        <f t="shared" si="1"/>
        <v>1649.3750000000002</v>
      </c>
      <c r="M170" s="11">
        <v>0.35000000000000003</v>
      </c>
      <c r="O170" s="1"/>
    </row>
    <row r="171" spans="1:15" ht="15.75" customHeight="1">
      <c r="A171" s="1"/>
      <c r="B171" s="6" t="s">
        <v>27</v>
      </c>
      <c r="C171" s="6">
        <v>1128299</v>
      </c>
      <c r="D171" s="7">
        <v>44306</v>
      </c>
      <c r="E171" s="6" t="s">
        <v>28</v>
      </c>
      <c r="F171" s="6" t="s">
        <v>29</v>
      </c>
      <c r="G171" s="6" t="s">
        <v>30</v>
      </c>
      <c r="H171" s="6" t="s">
        <v>20</v>
      </c>
      <c r="I171" s="8">
        <v>0.6</v>
      </c>
      <c r="J171" s="9">
        <v>6250</v>
      </c>
      <c r="K171" s="10">
        <f t="shared" si="0"/>
        <v>3750</v>
      </c>
      <c r="L171" s="10">
        <f t="shared" si="1"/>
        <v>1125</v>
      </c>
      <c r="M171" s="11">
        <v>0.3</v>
      </c>
      <c r="O171" s="1"/>
    </row>
    <row r="172" spans="1:15" ht="15.75" customHeight="1">
      <c r="A172" s="1"/>
      <c r="B172" s="6" t="s">
        <v>27</v>
      </c>
      <c r="C172" s="6">
        <v>1128299</v>
      </c>
      <c r="D172" s="7">
        <v>44306</v>
      </c>
      <c r="E172" s="6" t="s">
        <v>28</v>
      </c>
      <c r="F172" s="6" t="s">
        <v>29</v>
      </c>
      <c r="G172" s="6" t="s">
        <v>30</v>
      </c>
      <c r="H172" s="6" t="s">
        <v>21</v>
      </c>
      <c r="I172" s="8">
        <v>0.65</v>
      </c>
      <c r="J172" s="9">
        <v>5250</v>
      </c>
      <c r="K172" s="10">
        <f t="shared" si="0"/>
        <v>3412.5</v>
      </c>
      <c r="L172" s="10">
        <f t="shared" si="1"/>
        <v>1706.25</v>
      </c>
      <c r="M172" s="11">
        <v>0.5</v>
      </c>
      <c r="O172" s="1"/>
    </row>
    <row r="173" spans="1:15" ht="15.75" customHeight="1">
      <c r="A173" s="1"/>
      <c r="B173" s="6" t="s">
        <v>27</v>
      </c>
      <c r="C173" s="6">
        <v>1128299</v>
      </c>
      <c r="D173" s="7">
        <v>44306</v>
      </c>
      <c r="E173" s="6" t="s">
        <v>28</v>
      </c>
      <c r="F173" s="6" t="s">
        <v>29</v>
      </c>
      <c r="G173" s="6" t="s">
        <v>30</v>
      </c>
      <c r="H173" s="6" t="s">
        <v>22</v>
      </c>
      <c r="I173" s="8">
        <v>0.8</v>
      </c>
      <c r="J173" s="9">
        <v>7000</v>
      </c>
      <c r="K173" s="10">
        <f t="shared" si="0"/>
        <v>5600</v>
      </c>
      <c r="L173" s="10">
        <f t="shared" si="1"/>
        <v>840.00000000000011</v>
      </c>
      <c r="M173" s="11">
        <v>0.15000000000000002</v>
      </c>
      <c r="O173" s="1"/>
    </row>
    <row r="174" spans="1:15" ht="15.75" customHeight="1">
      <c r="A174" s="1"/>
      <c r="B174" s="6" t="s">
        <v>27</v>
      </c>
      <c r="C174" s="6">
        <v>1128299</v>
      </c>
      <c r="D174" s="7">
        <v>44337</v>
      </c>
      <c r="E174" s="6" t="s">
        <v>28</v>
      </c>
      <c r="F174" s="6" t="s">
        <v>29</v>
      </c>
      <c r="G174" s="6" t="s">
        <v>30</v>
      </c>
      <c r="H174" s="6" t="s">
        <v>17</v>
      </c>
      <c r="I174" s="8">
        <v>0.6</v>
      </c>
      <c r="J174" s="9">
        <v>9000</v>
      </c>
      <c r="K174" s="10">
        <f t="shared" si="0"/>
        <v>5400</v>
      </c>
      <c r="L174" s="10">
        <f t="shared" si="1"/>
        <v>2160</v>
      </c>
      <c r="M174" s="11">
        <v>0.4</v>
      </c>
      <c r="O174" s="1"/>
    </row>
    <row r="175" spans="1:15" ht="15.75" customHeight="1">
      <c r="A175" s="1"/>
      <c r="B175" s="6" t="s">
        <v>27</v>
      </c>
      <c r="C175" s="6">
        <v>1128299</v>
      </c>
      <c r="D175" s="7">
        <v>44337</v>
      </c>
      <c r="E175" s="6" t="s">
        <v>28</v>
      </c>
      <c r="F175" s="6" t="s">
        <v>29</v>
      </c>
      <c r="G175" s="6" t="s">
        <v>30</v>
      </c>
      <c r="H175" s="6" t="s">
        <v>18</v>
      </c>
      <c r="I175" s="8">
        <v>0.65</v>
      </c>
      <c r="J175" s="9">
        <v>7500</v>
      </c>
      <c r="K175" s="10">
        <f t="shared" si="0"/>
        <v>4875</v>
      </c>
      <c r="L175" s="10">
        <f t="shared" si="1"/>
        <v>1218.75</v>
      </c>
      <c r="M175" s="11">
        <v>0.25</v>
      </c>
      <c r="O175" s="1"/>
    </row>
    <row r="176" spans="1:15" ht="15.75" customHeight="1">
      <c r="A176" s="1"/>
      <c r="B176" s="6" t="s">
        <v>27</v>
      </c>
      <c r="C176" s="6">
        <v>1128299</v>
      </c>
      <c r="D176" s="7">
        <v>44337</v>
      </c>
      <c r="E176" s="6" t="s">
        <v>28</v>
      </c>
      <c r="F176" s="6" t="s">
        <v>29</v>
      </c>
      <c r="G176" s="6" t="s">
        <v>30</v>
      </c>
      <c r="H176" s="6" t="s">
        <v>19</v>
      </c>
      <c r="I176" s="8">
        <v>0.65</v>
      </c>
      <c r="J176" s="9">
        <v>7500</v>
      </c>
      <c r="K176" s="10">
        <f t="shared" si="0"/>
        <v>4875</v>
      </c>
      <c r="L176" s="10">
        <f t="shared" si="1"/>
        <v>1950</v>
      </c>
      <c r="M176" s="11">
        <v>0.4</v>
      </c>
      <c r="O176" s="1"/>
    </row>
    <row r="177" spans="1:15" ht="15.75" customHeight="1">
      <c r="A177" s="1"/>
      <c r="B177" s="6" t="s">
        <v>27</v>
      </c>
      <c r="C177" s="6">
        <v>1128299</v>
      </c>
      <c r="D177" s="7">
        <v>44337</v>
      </c>
      <c r="E177" s="6" t="s">
        <v>28</v>
      </c>
      <c r="F177" s="6" t="s">
        <v>29</v>
      </c>
      <c r="G177" s="6" t="s">
        <v>30</v>
      </c>
      <c r="H177" s="6" t="s">
        <v>20</v>
      </c>
      <c r="I177" s="8">
        <v>0.6</v>
      </c>
      <c r="J177" s="9">
        <v>6500</v>
      </c>
      <c r="K177" s="10">
        <f t="shared" si="0"/>
        <v>3900</v>
      </c>
      <c r="L177" s="10">
        <f t="shared" si="1"/>
        <v>1365</v>
      </c>
      <c r="M177" s="11">
        <v>0.35</v>
      </c>
      <c r="O177" s="1"/>
    </row>
    <row r="178" spans="1:15" ht="15.75" customHeight="1">
      <c r="A178" s="1"/>
      <c r="B178" s="6" t="s">
        <v>27</v>
      </c>
      <c r="C178" s="6">
        <v>1128299</v>
      </c>
      <c r="D178" s="7">
        <v>44337</v>
      </c>
      <c r="E178" s="6" t="s">
        <v>28</v>
      </c>
      <c r="F178" s="6" t="s">
        <v>29</v>
      </c>
      <c r="G178" s="6" t="s">
        <v>30</v>
      </c>
      <c r="H178" s="6" t="s">
        <v>21</v>
      </c>
      <c r="I178" s="8">
        <v>0.65</v>
      </c>
      <c r="J178" s="9">
        <v>5500</v>
      </c>
      <c r="K178" s="10">
        <f t="shared" si="0"/>
        <v>3575</v>
      </c>
      <c r="L178" s="10">
        <f t="shared" si="1"/>
        <v>1966.2500000000002</v>
      </c>
      <c r="M178" s="11">
        <v>0.55000000000000004</v>
      </c>
      <c r="O178" s="1"/>
    </row>
    <row r="179" spans="1:15" ht="15.75" customHeight="1">
      <c r="A179" s="1"/>
      <c r="B179" s="6" t="s">
        <v>27</v>
      </c>
      <c r="C179" s="6">
        <v>1128299</v>
      </c>
      <c r="D179" s="7">
        <v>44337</v>
      </c>
      <c r="E179" s="6" t="s">
        <v>28</v>
      </c>
      <c r="F179" s="6" t="s">
        <v>29</v>
      </c>
      <c r="G179" s="6" t="s">
        <v>30</v>
      </c>
      <c r="H179" s="6" t="s">
        <v>22</v>
      </c>
      <c r="I179" s="8">
        <v>0.8</v>
      </c>
      <c r="J179" s="9">
        <v>7250</v>
      </c>
      <c r="K179" s="10">
        <f t="shared" si="0"/>
        <v>5800</v>
      </c>
      <c r="L179" s="10">
        <f t="shared" si="1"/>
        <v>1160</v>
      </c>
      <c r="M179" s="11">
        <v>0.2</v>
      </c>
      <c r="O179" s="1"/>
    </row>
    <row r="180" spans="1:15" ht="15.75" customHeight="1">
      <c r="A180" s="1"/>
      <c r="B180" s="6" t="s">
        <v>27</v>
      </c>
      <c r="C180" s="6">
        <v>1128299</v>
      </c>
      <c r="D180" s="7">
        <v>44367</v>
      </c>
      <c r="E180" s="6" t="s">
        <v>28</v>
      </c>
      <c r="F180" s="6" t="s">
        <v>29</v>
      </c>
      <c r="G180" s="6" t="s">
        <v>30</v>
      </c>
      <c r="H180" s="6" t="s">
        <v>17</v>
      </c>
      <c r="I180" s="8">
        <v>0.6</v>
      </c>
      <c r="J180" s="9">
        <v>9750</v>
      </c>
      <c r="K180" s="10">
        <f t="shared" si="0"/>
        <v>5850</v>
      </c>
      <c r="L180" s="10">
        <f t="shared" si="1"/>
        <v>2340</v>
      </c>
      <c r="M180" s="11">
        <v>0.4</v>
      </c>
      <c r="O180" s="1"/>
    </row>
    <row r="181" spans="1:15" ht="15.75" customHeight="1">
      <c r="A181" s="1"/>
      <c r="B181" s="6" t="s">
        <v>27</v>
      </c>
      <c r="C181" s="6">
        <v>1128299</v>
      </c>
      <c r="D181" s="7">
        <v>44367</v>
      </c>
      <c r="E181" s="6" t="s">
        <v>28</v>
      </c>
      <c r="F181" s="6" t="s">
        <v>29</v>
      </c>
      <c r="G181" s="6" t="s">
        <v>30</v>
      </c>
      <c r="H181" s="6" t="s">
        <v>18</v>
      </c>
      <c r="I181" s="8">
        <v>0.65</v>
      </c>
      <c r="J181" s="9">
        <v>8250</v>
      </c>
      <c r="K181" s="10">
        <f t="shared" si="0"/>
        <v>5362.5</v>
      </c>
      <c r="L181" s="10">
        <f t="shared" si="1"/>
        <v>1340.625</v>
      </c>
      <c r="M181" s="11">
        <v>0.25</v>
      </c>
      <c r="O181" s="1"/>
    </row>
    <row r="182" spans="1:15" ht="15.75" customHeight="1">
      <c r="A182" s="1"/>
      <c r="B182" s="6" t="s">
        <v>27</v>
      </c>
      <c r="C182" s="6">
        <v>1128299</v>
      </c>
      <c r="D182" s="7">
        <v>44367</v>
      </c>
      <c r="E182" s="6" t="s">
        <v>28</v>
      </c>
      <c r="F182" s="6" t="s">
        <v>29</v>
      </c>
      <c r="G182" s="6" t="s">
        <v>30</v>
      </c>
      <c r="H182" s="6" t="s">
        <v>19</v>
      </c>
      <c r="I182" s="8">
        <v>0.65</v>
      </c>
      <c r="J182" s="9">
        <v>8250</v>
      </c>
      <c r="K182" s="10">
        <f t="shared" si="0"/>
        <v>5362.5</v>
      </c>
      <c r="L182" s="10">
        <f t="shared" si="1"/>
        <v>2145</v>
      </c>
      <c r="M182" s="11">
        <v>0.4</v>
      </c>
      <c r="O182" s="1"/>
    </row>
    <row r="183" spans="1:15" ht="15.75" customHeight="1">
      <c r="A183" s="1"/>
      <c r="B183" s="6" t="s">
        <v>27</v>
      </c>
      <c r="C183" s="6">
        <v>1128299</v>
      </c>
      <c r="D183" s="7">
        <v>44367</v>
      </c>
      <c r="E183" s="6" t="s">
        <v>28</v>
      </c>
      <c r="F183" s="6" t="s">
        <v>29</v>
      </c>
      <c r="G183" s="6" t="s">
        <v>30</v>
      </c>
      <c r="H183" s="6" t="s">
        <v>20</v>
      </c>
      <c r="I183" s="8">
        <v>0.6</v>
      </c>
      <c r="J183" s="9">
        <v>7000</v>
      </c>
      <c r="K183" s="10">
        <f t="shared" si="0"/>
        <v>4200</v>
      </c>
      <c r="L183" s="10">
        <f t="shared" si="1"/>
        <v>1470</v>
      </c>
      <c r="M183" s="11">
        <v>0.35</v>
      </c>
      <c r="O183" s="1"/>
    </row>
    <row r="184" spans="1:15" ht="15.75" customHeight="1">
      <c r="A184" s="1"/>
      <c r="B184" s="6" t="s">
        <v>27</v>
      </c>
      <c r="C184" s="6">
        <v>1128299</v>
      </c>
      <c r="D184" s="7">
        <v>44367</v>
      </c>
      <c r="E184" s="6" t="s">
        <v>28</v>
      </c>
      <c r="F184" s="6" t="s">
        <v>29</v>
      </c>
      <c r="G184" s="6" t="s">
        <v>30</v>
      </c>
      <c r="H184" s="6" t="s">
        <v>21</v>
      </c>
      <c r="I184" s="8">
        <v>0.65</v>
      </c>
      <c r="J184" s="9">
        <v>5750</v>
      </c>
      <c r="K184" s="10">
        <f t="shared" si="0"/>
        <v>3737.5</v>
      </c>
      <c r="L184" s="10">
        <f t="shared" si="1"/>
        <v>2055.625</v>
      </c>
      <c r="M184" s="11">
        <v>0.55000000000000004</v>
      </c>
      <c r="O184" s="1"/>
    </row>
    <row r="185" spans="1:15" ht="15.75" customHeight="1">
      <c r="A185" s="1"/>
      <c r="B185" s="6" t="s">
        <v>27</v>
      </c>
      <c r="C185" s="6">
        <v>1128299</v>
      </c>
      <c r="D185" s="7">
        <v>44367</v>
      </c>
      <c r="E185" s="6" t="s">
        <v>28</v>
      </c>
      <c r="F185" s="6" t="s">
        <v>29</v>
      </c>
      <c r="G185" s="6" t="s">
        <v>30</v>
      </c>
      <c r="H185" s="6" t="s">
        <v>22</v>
      </c>
      <c r="I185" s="8">
        <v>0.8</v>
      </c>
      <c r="J185" s="9">
        <v>8750</v>
      </c>
      <c r="K185" s="10">
        <f t="shared" si="0"/>
        <v>7000</v>
      </c>
      <c r="L185" s="10">
        <f t="shared" si="1"/>
        <v>1400</v>
      </c>
      <c r="M185" s="11">
        <v>0.2</v>
      </c>
      <c r="O185" s="1"/>
    </row>
    <row r="186" spans="1:15" ht="15.75" customHeight="1">
      <c r="A186" s="1"/>
      <c r="B186" s="6" t="s">
        <v>27</v>
      </c>
      <c r="C186" s="6">
        <v>1128299</v>
      </c>
      <c r="D186" s="7">
        <v>44396</v>
      </c>
      <c r="E186" s="6" t="s">
        <v>28</v>
      </c>
      <c r="F186" s="6" t="s">
        <v>29</v>
      </c>
      <c r="G186" s="6" t="s">
        <v>30</v>
      </c>
      <c r="H186" s="6" t="s">
        <v>17</v>
      </c>
      <c r="I186" s="8">
        <v>0.6</v>
      </c>
      <c r="J186" s="9">
        <v>10250</v>
      </c>
      <c r="K186" s="10">
        <f t="shared" si="0"/>
        <v>6150</v>
      </c>
      <c r="L186" s="10">
        <f t="shared" si="1"/>
        <v>2152.5</v>
      </c>
      <c r="M186" s="11">
        <v>0.35000000000000003</v>
      </c>
      <c r="O186" s="1"/>
    </row>
    <row r="187" spans="1:15" ht="15.75" customHeight="1">
      <c r="A187" s="1"/>
      <c r="B187" s="6" t="s">
        <v>27</v>
      </c>
      <c r="C187" s="6">
        <v>1128299</v>
      </c>
      <c r="D187" s="7">
        <v>44396</v>
      </c>
      <c r="E187" s="6" t="s">
        <v>28</v>
      </c>
      <c r="F187" s="6" t="s">
        <v>29</v>
      </c>
      <c r="G187" s="6" t="s">
        <v>30</v>
      </c>
      <c r="H187" s="6" t="s">
        <v>18</v>
      </c>
      <c r="I187" s="8">
        <v>0.65</v>
      </c>
      <c r="J187" s="9">
        <v>8750</v>
      </c>
      <c r="K187" s="10">
        <f t="shared" si="0"/>
        <v>5687.5</v>
      </c>
      <c r="L187" s="10">
        <f t="shared" si="1"/>
        <v>1137.5</v>
      </c>
      <c r="M187" s="11">
        <v>0.2</v>
      </c>
      <c r="O187" s="1"/>
    </row>
    <row r="188" spans="1:15" ht="15.75" customHeight="1">
      <c r="A188" s="1"/>
      <c r="B188" s="6" t="s">
        <v>27</v>
      </c>
      <c r="C188" s="6">
        <v>1128299</v>
      </c>
      <c r="D188" s="7">
        <v>44396</v>
      </c>
      <c r="E188" s="6" t="s">
        <v>28</v>
      </c>
      <c r="F188" s="6" t="s">
        <v>29</v>
      </c>
      <c r="G188" s="6" t="s">
        <v>30</v>
      </c>
      <c r="H188" s="6" t="s">
        <v>19</v>
      </c>
      <c r="I188" s="8">
        <v>0.65</v>
      </c>
      <c r="J188" s="9">
        <v>8250</v>
      </c>
      <c r="K188" s="10">
        <f t="shared" si="0"/>
        <v>5362.5</v>
      </c>
      <c r="L188" s="10">
        <f t="shared" si="1"/>
        <v>1876.8750000000002</v>
      </c>
      <c r="M188" s="11">
        <v>0.35000000000000003</v>
      </c>
      <c r="O188" s="1"/>
    </row>
    <row r="189" spans="1:15" ht="15.75" customHeight="1">
      <c r="A189" s="1"/>
      <c r="B189" s="6" t="s">
        <v>27</v>
      </c>
      <c r="C189" s="6">
        <v>1128299</v>
      </c>
      <c r="D189" s="7">
        <v>44396</v>
      </c>
      <c r="E189" s="6" t="s">
        <v>28</v>
      </c>
      <c r="F189" s="6" t="s">
        <v>29</v>
      </c>
      <c r="G189" s="6" t="s">
        <v>30</v>
      </c>
      <c r="H189" s="6" t="s">
        <v>20</v>
      </c>
      <c r="I189" s="8">
        <v>0.6</v>
      </c>
      <c r="J189" s="9">
        <v>7250</v>
      </c>
      <c r="K189" s="10">
        <f t="shared" si="0"/>
        <v>4350</v>
      </c>
      <c r="L189" s="10">
        <f t="shared" si="1"/>
        <v>1305</v>
      </c>
      <c r="M189" s="11">
        <v>0.3</v>
      </c>
      <c r="O189" s="1"/>
    </row>
    <row r="190" spans="1:15" ht="15.75" customHeight="1">
      <c r="A190" s="1"/>
      <c r="B190" s="6" t="s">
        <v>27</v>
      </c>
      <c r="C190" s="6">
        <v>1128299</v>
      </c>
      <c r="D190" s="7">
        <v>44396</v>
      </c>
      <c r="E190" s="6" t="s">
        <v>28</v>
      </c>
      <c r="F190" s="6" t="s">
        <v>29</v>
      </c>
      <c r="G190" s="6" t="s">
        <v>30</v>
      </c>
      <c r="H190" s="6" t="s">
        <v>21</v>
      </c>
      <c r="I190" s="8">
        <v>0.65</v>
      </c>
      <c r="J190" s="9">
        <v>7750</v>
      </c>
      <c r="K190" s="10">
        <f t="shared" si="0"/>
        <v>5037.5</v>
      </c>
      <c r="L190" s="10">
        <f t="shared" si="1"/>
        <v>2518.75</v>
      </c>
      <c r="M190" s="11">
        <v>0.5</v>
      </c>
      <c r="O190" s="1"/>
    </row>
    <row r="191" spans="1:15" ht="15.75" customHeight="1">
      <c r="A191" s="1"/>
      <c r="B191" s="6" t="s">
        <v>27</v>
      </c>
      <c r="C191" s="6">
        <v>1128299</v>
      </c>
      <c r="D191" s="7">
        <v>44396</v>
      </c>
      <c r="E191" s="6" t="s">
        <v>28</v>
      </c>
      <c r="F191" s="6" t="s">
        <v>29</v>
      </c>
      <c r="G191" s="6" t="s">
        <v>30</v>
      </c>
      <c r="H191" s="6" t="s">
        <v>22</v>
      </c>
      <c r="I191" s="8">
        <v>0.8</v>
      </c>
      <c r="J191" s="9">
        <v>7750</v>
      </c>
      <c r="K191" s="10">
        <f t="shared" si="0"/>
        <v>6200</v>
      </c>
      <c r="L191" s="10">
        <f t="shared" si="1"/>
        <v>930.00000000000011</v>
      </c>
      <c r="M191" s="11">
        <v>0.15000000000000002</v>
      </c>
      <c r="O191" s="1"/>
    </row>
    <row r="192" spans="1:15" ht="15.75" customHeight="1">
      <c r="A192" s="1"/>
      <c r="B192" s="6" t="s">
        <v>27</v>
      </c>
      <c r="C192" s="6">
        <v>1128299</v>
      </c>
      <c r="D192" s="7">
        <v>44428</v>
      </c>
      <c r="E192" s="6" t="s">
        <v>28</v>
      </c>
      <c r="F192" s="6" t="s">
        <v>29</v>
      </c>
      <c r="G192" s="6" t="s">
        <v>30</v>
      </c>
      <c r="H192" s="6" t="s">
        <v>17</v>
      </c>
      <c r="I192" s="8">
        <v>0.65</v>
      </c>
      <c r="J192" s="9">
        <v>9750</v>
      </c>
      <c r="K192" s="10">
        <f t="shared" si="0"/>
        <v>6337.5</v>
      </c>
      <c r="L192" s="10">
        <f t="shared" si="1"/>
        <v>2218.125</v>
      </c>
      <c r="M192" s="11">
        <v>0.35000000000000003</v>
      </c>
      <c r="O192" s="1"/>
    </row>
    <row r="193" spans="1:15" ht="15.75" customHeight="1">
      <c r="A193" s="1"/>
      <c r="B193" s="6" t="s">
        <v>27</v>
      </c>
      <c r="C193" s="6">
        <v>1128299</v>
      </c>
      <c r="D193" s="7">
        <v>44428</v>
      </c>
      <c r="E193" s="6" t="s">
        <v>28</v>
      </c>
      <c r="F193" s="6" t="s">
        <v>29</v>
      </c>
      <c r="G193" s="6" t="s">
        <v>30</v>
      </c>
      <c r="H193" s="6" t="s">
        <v>18</v>
      </c>
      <c r="I193" s="8">
        <v>0.70000000000000007</v>
      </c>
      <c r="J193" s="9">
        <v>9250</v>
      </c>
      <c r="K193" s="10">
        <f t="shared" si="0"/>
        <v>6475.0000000000009</v>
      </c>
      <c r="L193" s="10">
        <f t="shared" si="1"/>
        <v>1295.0000000000002</v>
      </c>
      <c r="M193" s="11">
        <v>0.2</v>
      </c>
      <c r="O193" s="1"/>
    </row>
    <row r="194" spans="1:15" ht="15.75" customHeight="1">
      <c r="A194" s="1"/>
      <c r="B194" s="6" t="s">
        <v>27</v>
      </c>
      <c r="C194" s="6">
        <v>1128299</v>
      </c>
      <c r="D194" s="7">
        <v>44428</v>
      </c>
      <c r="E194" s="6" t="s">
        <v>28</v>
      </c>
      <c r="F194" s="6" t="s">
        <v>29</v>
      </c>
      <c r="G194" s="6" t="s">
        <v>30</v>
      </c>
      <c r="H194" s="6" t="s">
        <v>19</v>
      </c>
      <c r="I194" s="8">
        <v>0.65</v>
      </c>
      <c r="J194" s="9">
        <v>8000</v>
      </c>
      <c r="K194" s="10">
        <f t="shared" si="0"/>
        <v>5200</v>
      </c>
      <c r="L194" s="10">
        <f t="shared" si="1"/>
        <v>1820.0000000000002</v>
      </c>
      <c r="M194" s="11">
        <v>0.35000000000000003</v>
      </c>
      <c r="O194" s="1"/>
    </row>
    <row r="195" spans="1:15" ht="15.75" customHeight="1">
      <c r="A195" s="1"/>
      <c r="B195" s="6" t="s">
        <v>27</v>
      </c>
      <c r="C195" s="6">
        <v>1128299</v>
      </c>
      <c r="D195" s="7">
        <v>44428</v>
      </c>
      <c r="E195" s="6" t="s">
        <v>28</v>
      </c>
      <c r="F195" s="6" t="s">
        <v>29</v>
      </c>
      <c r="G195" s="6" t="s">
        <v>30</v>
      </c>
      <c r="H195" s="6" t="s">
        <v>20</v>
      </c>
      <c r="I195" s="8">
        <v>0.65</v>
      </c>
      <c r="J195" s="9">
        <v>7500</v>
      </c>
      <c r="K195" s="10">
        <f t="shared" si="0"/>
        <v>4875</v>
      </c>
      <c r="L195" s="10">
        <f t="shared" si="1"/>
        <v>1462.5</v>
      </c>
      <c r="M195" s="11">
        <v>0.3</v>
      </c>
      <c r="O195" s="1"/>
    </row>
    <row r="196" spans="1:15" ht="15.75" customHeight="1">
      <c r="A196" s="1"/>
      <c r="B196" s="6" t="s">
        <v>27</v>
      </c>
      <c r="C196" s="6">
        <v>1128299</v>
      </c>
      <c r="D196" s="7">
        <v>44428</v>
      </c>
      <c r="E196" s="6" t="s">
        <v>28</v>
      </c>
      <c r="F196" s="6" t="s">
        <v>29</v>
      </c>
      <c r="G196" s="6" t="s">
        <v>30</v>
      </c>
      <c r="H196" s="6" t="s">
        <v>21</v>
      </c>
      <c r="I196" s="8">
        <v>0.75</v>
      </c>
      <c r="J196" s="9">
        <v>7500</v>
      </c>
      <c r="K196" s="10">
        <f t="shared" si="0"/>
        <v>5625</v>
      </c>
      <c r="L196" s="10">
        <f t="shared" si="1"/>
        <v>2812.5</v>
      </c>
      <c r="M196" s="11">
        <v>0.5</v>
      </c>
      <c r="O196" s="1"/>
    </row>
    <row r="197" spans="1:15" ht="15.75" customHeight="1">
      <c r="A197" s="1"/>
      <c r="B197" s="6" t="s">
        <v>27</v>
      </c>
      <c r="C197" s="6">
        <v>1128299</v>
      </c>
      <c r="D197" s="7">
        <v>44428</v>
      </c>
      <c r="E197" s="6" t="s">
        <v>28</v>
      </c>
      <c r="F197" s="6" t="s">
        <v>29</v>
      </c>
      <c r="G197" s="6" t="s">
        <v>30</v>
      </c>
      <c r="H197" s="6" t="s">
        <v>22</v>
      </c>
      <c r="I197" s="8">
        <v>0.8</v>
      </c>
      <c r="J197" s="9">
        <v>7250</v>
      </c>
      <c r="K197" s="10">
        <f t="shared" si="0"/>
        <v>5800</v>
      </c>
      <c r="L197" s="10">
        <f t="shared" si="1"/>
        <v>870.00000000000011</v>
      </c>
      <c r="M197" s="11">
        <v>0.15000000000000002</v>
      </c>
      <c r="O197" s="1"/>
    </row>
    <row r="198" spans="1:15" ht="15.75" customHeight="1">
      <c r="A198" s="1"/>
      <c r="B198" s="6" t="s">
        <v>27</v>
      </c>
      <c r="C198" s="6">
        <v>1128299</v>
      </c>
      <c r="D198" s="7">
        <v>44460</v>
      </c>
      <c r="E198" s="6" t="s">
        <v>28</v>
      </c>
      <c r="F198" s="6" t="s">
        <v>29</v>
      </c>
      <c r="G198" s="6" t="s">
        <v>30</v>
      </c>
      <c r="H198" s="6" t="s">
        <v>17</v>
      </c>
      <c r="I198" s="8">
        <v>0.55000000000000004</v>
      </c>
      <c r="J198" s="9">
        <v>9250</v>
      </c>
      <c r="K198" s="10">
        <f t="shared" si="0"/>
        <v>5087.5</v>
      </c>
      <c r="L198" s="10">
        <f t="shared" si="1"/>
        <v>1526.2500000000002</v>
      </c>
      <c r="M198" s="11">
        <v>0.30000000000000004</v>
      </c>
      <c r="O198" s="1"/>
    </row>
    <row r="199" spans="1:15" ht="15.75" customHeight="1">
      <c r="A199" s="1"/>
      <c r="B199" s="6" t="s">
        <v>27</v>
      </c>
      <c r="C199" s="6">
        <v>1128299</v>
      </c>
      <c r="D199" s="7">
        <v>44460</v>
      </c>
      <c r="E199" s="6" t="s">
        <v>28</v>
      </c>
      <c r="F199" s="6" t="s">
        <v>29</v>
      </c>
      <c r="G199" s="6" t="s">
        <v>30</v>
      </c>
      <c r="H199" s="6" t="s">
        <v>18</v>
      </c>
      <c r="I199" s="8">
        <v>0.60000000000000009</v>
      </c>
      <c r="J199" s="9">
        <v>9250</v>
      </c>
      <c r="K199" s="10">
        <f t="shared" si="0"/>
        <v>5550.0000000000009</v>
      </c>
      <c r="L199" s="10">
        <f t="shared" si="1"/>
        <v>832.50000000000011</v>
      </c>
      <c r="M199" s="11">
        <v>0.15</v>
      </c>
      <c r="O199" s="1"/>
    </row>
    <row r="200" spans="1:15" ht="15.75" customHeight="1">
      <c r="A200" s="1"/>
      <c r="B200" s="6" t="s">
        <v>27</v>
      </c>
      <c r="C200" s="6">
        <v>1128299</v>
      </c>
      <c r="D200" s="7">
        <v>44460</v>
      </c>
      <c r="E200" s="6" t="s">
        <v>28</v>
      </c>
      <c r="F200" s="6" t="s">
        <v>29</v>
      </c>
      <c r="G200" s="6" t="s">
        <v>30</v>
      </c>
      <c r="H200" s="6" t="s">
        <v>19</v>
      </c>
      <c r="I200" s="8">
        <v>0.55000000000000004</v>
      </c>
      <c r="J200" s="9">
        <v>7750</v>
      </c>
      <c r="K200" s="10">
        <f t="shared" si="0"/>
        <v>4262.5</v>
      </c>
      <c r="L200" s="10">
        <f t="shared" si="1"/>
        <v>1278.7500000000002</v>
      </c>
      <c r="M200" s="11">
        <v>0.30000000000000004</v>
      </c>
      <c r="O200" s="1"/>
    </row>
    <row r="201" spans="1:15" ht="15.75" customHeight="1">
      <c r="A201" s="1"/>
      <c r="B201" s="6" t="s">
        <v>27</v>
      </c>
      <c r="C201" s="6">
        <v>1128299</v>
      </c>
      <c r="D201" s="7">
        <v>44460</v>
      </c>
      <c r="E201" s="6" t="s">
        <v>28</v>
      </c>
      <c r="F201" s="6" t="s">
        <v>29</v>
      </c>
      <c r="G201" s="6" t="s">
        <v>30</v>
      </c>
      <c r="H201" s="6" t="s">
        <v>20</v>
      </c>
      <c r="I201" s="8">
        <v>0.55000000000000004</v>
      </c>
      <c r="J201" s="9">
        <v>7250</v>
      </c>
      <c r="K201" s="10">
        <f t="shared" si="0"/>
        <v>3987.5000000000005</v>
      </c>
      <c r="L201" s="10">
        <f t="shared" si="1"/>
        <v>996.875</v>
      </c>
      <c r="M201" s="11">
        <v>0.24999999999999997</v>
      </c>
      <c r="O201" s="1"/>
    </row>
    <row r="202" spans="1:15" ht="15.75" customHeight="1">
      <c r="A202" s="1"/>
      <c r="B202" s="6" t="s">
        <v>27</v>
      </c>
      <c r="C202" s="6">
        <v>1128299</v>
      </c>
      <c r="D202" s="7">
        <v>44460</v>
      </c>
      <c r="E202" s="6" t="s">
        <v>28</v>
      </c>
      <c r="F202" s="6" t="s">
        <v>29</v>
      </c>
      <c r="G202" s="6" t="s">
        <v>30</v>
      </c>
      <c r="H202" s="6" t="s">
        <v>21</v>
      </c>
      <c r="I202" s="8">
        <v>0.65</v>
      </c>
      <c r="J202" s="9">
        <v>7250</v>
      </c>
      <c r="K202" s="10">
        <f t="shared" si="0"/>
        <v>4712.5</v>
      </c>
      <c r="L202" s="10">
        <f t="shared" si="1"/>
        <v>2120.6250000000005</v>
      </c>
      <c r="M202" s="11">
        <v>0.45000000000000007</v>
      </c>
      <c r="O202" s="1"/>
    </row>
    <row r="203" spans="1:15" ht="15.75" customHeight="1">
      <c r="A203" s="1"/>
      <c r="B203" s="6" t="s">
        <v>27</v>
      </c>
      <c r="C203" s="6">
        <v>1128299</v>
      </c>
      <c r="D203" s="7">
        <v>44460</v>
      </c>
      <c r="E203" s="6" t="s">
        <v>28</v>
      </c>
      <c r="F203" s="6" t="s">
        <v>29</v>
      </c>
      <c r="G203" s="6" t="s">
        <v>30</v>
      </c>
      <c r="H203" s="6" t="s">
        <v>22</v>
      </c>
      <c r="I203" s="8">
        <v>0.70000000000000007</v>
      </c>
      <c r="J203" s="9">
        <v>7750</v>
      </c>
      <c r="K203" s="10">
        <f t="shared" si="0"/>
        <v>5425.0000000000009</v>
      </c>
      <c r="L203" s="10">
        <f t="shared" si="1"/>
        <v>542.50000000000011</v>
      </c>
      <c r="M203" s="11">
        <v>0.1</v>
      </c>
      <c r="O203" s="1"/>
    </row>
    <row r="204" spans="1:15" ht="15.75" customHeight="1">
      <c r="A204" s="1"/>
      <c r="B204" s="6" t="s">
        <v>27</v>
      </c>
      <c r="C204" s="6">
        <v>1128299</v>
      </c>
      <c r="D204" s="7">
        <v>44489</v>
      </c>
      <c r="E204" s="6" t="s">
        <v>28</v>
      </c>
      <c r="F204" s="6" t="s">
        <v>29</v>
      </c>
      <c r="G204" s="6" t="s">
        <v>30</v>
      </c>
      <c r="H204" s="6" t="s">
        <v>17</v>
      </c>
      <c r="I204" s="8">
        <v>0.55000000000000004</v>
      </c>
      <c r="J204" s="9">
        <v>8750</v>
      </c>
      <c r="K204" s="10">
        <f t="shared" si="0"/>
        <v>4812.5</v>
      </c>
      <c r="L204" s="10">
        <f t="shared" si="1"/>
        <v>1443.7500000000002</v>
      </c>
      <c r="M204" s="11">
        <v>0.30000000000000004</v>
      </c>
      <c r="O204" s="1"/>
    </row>
    <row r="205" spans="1:15" ht="15.75" customHeight="1">
      <c r="A205" s="1"/>
      <c r="B205" s="6" t="s">
        <v>27</v>
      </c>
      <c r="C205" s="6">
        <v>1128299</v>
      </c>
      <c r="D205" s="7">
        <v>44489</v>
      </c>
      <c r="E205" s="6" t="s">
        <v>28</v>
      </c>
      <c r="F205" s="6" t="s">
        <v>29</v>
      </c>
      <c r="G205" s="6" t="s">
        <v>30</v>
      </c>
      <c r="H205" s="6" t="s">
        <v>18</v>
      </c>
      <c r="I205" s="8">
        <v>0.60000000000000009</v>
      </c>
      <c r="J205" s="9">
        <v>8750</v>
      </c>
      <c r="K205" s="10">
        <f t="shared" si="0"/>
        <v>5250.0000000000009</v>
      </c>
      <c r="L205" s="10">
        <f t="shared" si="1"/>
        <v>787.50000000000011</v>
      </c>
      <c r="M205" s="11">
        <v>0.15</v>
      </c>
      <c r="O205" s="1"/>
    </row>
    <row r="206" spans="1:15" ht="15.75" customHeight="1">
      <c r="A206" s="1"/>
      <c r="B206" s="6" t="s">
        <v>27</v>
      </c>
      <c r="C206" s="6">
        <v>1128299</v>
      </c>
      <c r="D206" s="7">
        <v>44489</v>
      </c>
      <c r="E206" s="6" t="s">
        <v>28</v>
      </c>
      <c r="F206" s="6" t="s">
        <v>29</v>
      </c>
      <c r="G206" s="6" t="s">
        <v>30</v>
      </c>
      <c r="H206" s="6" t="s">
        <v>19</v>
      </c>
      <c r="I206" s="8">
        <v>0.55000000000000004</v>
      </c>
      <c r="J206" s="9">
        <v>7000</v>
      </c>
      <c r="K206" s="10">
        <f t="shared" si="0"/>
        <v>3850.0000000000005</v>
      </c>
      <c r="L206" s="10">
        <f t="shared" si="1"/>
        <v>1155.0000000000002</v>
      </c>
      <c r="M206" s="11">
        <v>0.30000000000000004</v>
      </c>
      <c r="O206" s="1"/>
    </row>
    <row r="207" spans="1:15" ht="15.75" customHeight="1">
      <c r="A207" s="1"/>
      <c r="B207" s="6" t="s">
        <v>27</v>
      </c>
      <c r="C207" s="6">
        <v>1128299</v>
      </c>
      <c r="D207" s="7">
        <v>44489</v>
      </c>
      <c r="E207" s="6" t="s">
        <v>28</v>
      </c>
      <c r="F207" s="6" t="s">
        <v>29</v>
      </c>
      <c r="G207" s="6" t="s">
        <v>30</v>
      </c>
      <c r="H207" s="6" t="s">
        <v>20</v>
      </c>
      <c r="I207" s="8">
        <v>0.55000000000000004</v>
      </c>
      <c r="J207" s="9">
        <v>6750</v>
      </c>
      <c r="K207" s="10">
        <f t="shared" si="0"/>
        <v>3712.5000000000005</v>
      </c>
      <c r="L207" s="10">
        <f t="shared" si="1"/>
        <v>928.125</v>
      </c>
      <c r="M207" s="11">
        <v>0.24999999999999997</v>
      </c>
      <c r="O207" s="1"/>
    </row>
    <row r="208" spans="1:15" ht="15.75" customHeight="1">
      <c r="A208" s="1"/>
      <c r="B208" s="6" t="s">
        <v>27</v>
      </c>
      <c r="C208" s="6">
        <v>1128299</v>
      </c>
      <c r="D208" s="7">
        <v>44489</v>
      </c>
      <c r="E208" s="6" t="s">
        <v>28</v>
      </c>
      <c r="F208" s="6" t="s">
        <v>29</v>
      </c>
      <c r="G208" s="6" t="s">
        <v>30</v>
      </c>
      <c r="H208" s="6" t="s">
        <v>21</v>
      </c>
      <c r="I208" s="8">
        <v>0.65</v>
      </c>
      <c r="J208" s="9">
        <v>6500</v>
      </c>
      <c r="K208" s="10">
        <f t="shared" si="0"/>
        <v>4225</v>
      </c>
      <c r="L208" s="10">
        <f t="shared" si="1"/>
        <v>1901.2500000000002</v>
      </c>
      <c r="M208" s="11">
        <v>0.45000000000000007</v>
      </c>
      <c r="O208" s="1"/>
    </row>
    <row r="209" spans="1:15" ht="15.75" customHeight="1">
      <c r="A209" s="1"/>
      <c r="B209" s="6" t="s">
        <v>27</v>
      </c>
      <c r="C209" s="6">
        <v>1128299</v>
      </c>
      <c r="D209" s="7">
        <v>44489</v>
      </c>
      <c r="E209" s="6" t="s">
        <v>28</v>
      </c>
      <c r="F209" s="6" t="s">
        <v>29</v>
      </c>
      <c r="G209" s="6" t="s">
        <v>30</v>
      </c>
      <c r="H209" s="6" t="s">
        <v>22</v>
      </c>
      <c r="I209" s="8">
        <v>0.70000000000000007</v>
      </c>
      <c r="J209" s="9">
        <v>7000</v>
      </c>
      <c r="K209" s="10">
        <f t="shared" si="0"/>
        <v>4900.0000000000009</v>
      </c>
      <c r="L209" s="10">
        <f t="shared" si="1"/>
        <v>490.00000000000011</v>
      </c>
      <c r="M209" s="11">
        <v>0.1</v>
      </c>
      <c r="O209" s="1"/>
    </row>
    <row r="210" spans="1:15" ht="15.75" customHeight="1">
      <c r="A210" s="1"/>
      <c r="B210" s="6" t="s">
        <v>27</v>
      </c>
      <c r="C210" s="6">
        <v>1128299</v>
      </c>
      <c r="D210" s="7">
        <v>44520</v>
      </c>
      <c r="E210" s="6" t="s">
        <v>28</v>
      </c>
      <c r="F210" s="6" t="s">
        <v>29</v>
      </c>
      <c r="G210" s="6" t="s">
        <v>30</v>
      </c>
      <c r="H210" s="6" t="s">
        <v>17</v>
      </c>
      <c r="I210" s="8">
        <v>0.55000000000000004</v>
      </c>
      <c r="J210" s="9">
        <v>8750</v>
      </c>
      <c r="K210" s="10">
        <f t="shared" si="0"/>
        <v>4812.5</v>
      </c>
      <c r="L210" s="10">
        <f t="shared" si="1"/>
        <v>1443.7500000000002</v>
      </c>
      <c r="M210" s="11">
        <v>0.30000000000000004</v>
      </c>
      <c r="O210" s="1"/>
    </row>
    <row r="211" spans="1:15" ht="15.75" customHeight="1">
      <c r="A211" s="1"/>
      <c r="B211" s="6" t="s">
        <v>27</v>
      </c>
      <c r="C211" s="6">
        <v>1128299</v>
      </c>
      <c r="D211" s="7">
        <v>44520</v>
      </c>
      <c r="E211" s="6" t="s">
        <v>28</v>
      </c>
      <c r="F211" s="6" t="s">
        <v>29</v>
      </c>
      <c r="G211" s="6" t="s">
        <v>30</v>
      </c>
      <c r="H211" s="6" t="s">
        <v>18</v>
      </c>
      <c r="I211" s="8">
        <v>0.60000000000000009</v>
      </c>
      <c r="J211" s="9">
        <v>8750</v>
      </c>
      <c r="K211" s="10">
        <f t="shared" si="0"/>
        <v>5250.0000000000009</v>
      </c>
      <c r="L211" s="10">
        <f t="shared" si="1"/>
        <v>787.50000000000011</v>
      </c>
      <c r="M211" s="11">
        <v>0.15</v>
      </c>
      <c r="O211" s="1"/>
    </row>
    <row r="212" spans="1:15" ht="15.75" customHeight="1">
      <c r="A212" s="1"/>
      <c r="B212" s="6" t="s">
        <v>27</v>
      </c>
      <c r="C212" s="6">
        <v>1128299</v>
      </c>
      <c r="D212" s="7">
        <v>44520</v>
      </c>
      <c r="E212" s="6" t="s">
        <v>28</v>
      </c>
      <c r="F212" s="6" t="s">
        <v>29</v>
      </c>
      <c r="G212" s="6" t="s">
        <v>30</v>
      </c>
      <c r="H212" s="6" t="s">
        <v>19</v>
      </c>
      <c r="I212" s="8">
        <v>0.55000000000000004</v>
      </c>
      <c r="J212" s="9">
        <v>7250</v>
      </c>
      <c r="K212" s="10">
        <f t="shared" si="0"/>
        <v>3987.5000000000005</v>
      </c>
      <c r="L212" s="10">
        <f t="shared" si="1"/>
        <v>1196.2500000000002</v>
      </c>
      <c r="M212" s="11">
        <v>0.30000000000000004</v>
      </c>
      <c r="O212" s="1"/>
    </row>
    <row r="213" spans="1:15" ht="15.75" customHeight="1">
      <c r="A213" s="1"/>
      <c r="B213" s="6" t="s">
        <v>27</v>
      </c>
      <c r="C213" s="6">
        <v>1128299</v>
      </c>
      <c r="D213" s="7">
        <v>44520</v>
      </c>
      <c r="E213" s="6" t="s">
        <v>28</v>
      </c>
      <c r="F213" s="6" t="s">
        <v>29</v>
      </c>
      <c r="G213" s="6" t="s">
        <v>30</v>
      </c>
      <c r="H213" s="6" t="s">
        <v>20</v>
      </c>
      <c r="I213" s="8">
        <v>0.55000000000000004</v>
      </c>
      <c r="J213" s="9">
        <v>7000</v>
      </c>
      <c r="K213" s="10">
        <f t="shared" si="0"/>
        <v>3850.0000000000005</v>
      </c>
      <c r="L213" s="10">
        <f t="shared" si="1"/>
        <v>962.5</v>
      </c>
      <c r="M213" s="11">
        <v>0.24999999999999997</v>
      </c>
      <c r="O213" s="1"/>
    </row>
    <row r="214" spans="1:15" ht="15.75" customHeight="1">
      <c r="A214" s="1"/>
      <c r="B214" s="6" t="s">
        <v>27</v>
      </c>
      <c r="C214" s="6">
        <v>1128299</v>
      </c>
      <c r="D214" s="7">
        <v>44520</v>
      </c>
      <c r="E214" s="6" t="s">
        <v>28</v>
      </c>
      <c r="F214" s="6" t="s">
        <v>29</v>
      </c>
      <c r="G214" s="6" t="s">
        <v>30</v>
      </c>
      <c r="H214" s="6" t="s">
        <v>21</v>
      </c>
      <c r="I214" s="8">
        <v>0.65</v>
      </c>
      <c r="J214" s="9">
        <v>6500</v>
      </c>
      <c r="K214" s="10">
        <f t="shared" si="0"/>
        <v>4225</v>
      </c>
      <c r="L214" s="10">
        <f t="shared" si="1"/>
        <v>1901.2500000000002</v>
      </c>
      <c r="M214" s="11">
        <v>0.45000000000000007</v>
      </c>
      <c r="O214" s="1"/>
    </row>
    <row r="215" spans="1:15" ht="15.75" customHeight="1">
      <c r="A215" s="1"/>
      <c r="B215" s="6" t="s">
        <v>27</v>
      </c>
      <c r="C215" s="6">
        <v>1128299</v>
      </c>
      <c r="D215" s="7">
        <v>44520</v>
      </c>
      <c r="E215" s="6" t="s">
        <v>28</v>
      </c>
      <c r="F215" s="6" t="s">
        <v>29</v>
      </c>
      <c r="G215" s="6" t="s">
        <v>30</v>
      </c>
      <c r="H215" s="6" t="s">
        <v>22</v>
      </c>
      <c r="I215" s="8">
        <v>0.70000000000000007</v>
      </c>
      <c r="J215" s="9">
        <v>7750</v>
      </c>
      <c r="K215" s="10">
        <f t="shared" si="0"/>
        <v>5425.0000000000009</v>
      </c>
      <c r="L215" s="10">
        <f t="shared" si="1"/>
        <v>542.50000000000011</v>
      </c>
      <c r="M215" s="11">
        <v>0.1</v>
      </c>
      <c r="O215" s="1"/>
    </row>
    <row r="216" spans="1:15" ht="15.75" customHeight="1">
      <c r="A216" s="1"/>
      <c r="B216" s="6" t="s">
        <v>27</v>
      </c>
      <c r="C216" s="6">
        <v>1128299</v>
      </c>
      <c r="D216" s="7">
        <v>44549</v>
      </c>
      <c r="E216" s="6" t="s">
        <v>28</v>
      </c>
      <c r="F216" s="6" t="s">
        <v>29</v>
      </c>
      <c r="G216" s="6" t="s">
        <v>30</v>
      </c>
      <c r="H216" s="6" t="s">
        <v>17</v>
      </c>
      <c r="I216" s="8">
        <v>0.55000000000000004</v>
      </c>
      <c r="J216" s="9">
        <v>9750</v>
      </c>
      <c r="K216" s="10">
        <f t="shared" si="0"/>
        <v>5362.5</v>
      </c>
      <c r="L216" s="10">
        <f t="shared" si="1"/>
        <v>1608.7500000000002</v>
      </c>
      <c r="M216" s="11">
        <v>0.30000000000000004</v>
      </c>
      <c r="O216" s="1"/>
    </row>
    <row r="217" spans="1:15" ht="15.75" customHeight="1">
      <c r="A217" s="1"/>
      <c r="B217" s="6" t="s">
        <v>27</v>
      </c>
      <c r="C217" s="6">
        <v>1128299</v>
      </c>
      <c r="D217" s="7">
        <v>44549</v>
      </c>
      <c r="E217" s="6" t="s">
        <v>28</v>
      </c>
      <c r="F217" s="6" t="s">
        <v>29</v>
      </c>
      <c r="G217" s="6" t="s">
        <v>30</v>
      </c>
      <c r="H217" s="6" t="s">
        <v>18</v>
      </c>
      <c r="I217" s="8">
        <v>0.60000000000000009</v>
      </c>
      <c r="J217" s="9">
        <v>9750</v>
      </c>
      <c r="K217" s="10">
        <f t="shared" si="0"/>
        <v>5850.0000000000009</v>
      </c>
      <c r="L217" s="10">
        <f t="shared" si="1"/>
        <v>877.50000000000011</v>
      </c>
      <c r="M217" s="11">
        <v>0.15</v>
      </c>
      <c r="O217" s="1"/>
    </row>
    <row r="218" spans="1:15" ht="15.75" customHeight="1">
      <c r="A218" s="1"/>
      <c r="B218" s="6" t="s">
        <v>27</v>
      </c>
      <c r="C218" s="6">
        <v>1128299</v>
      </c>
      <c r="D218" s="7">
        <v>44549</v>
      </c>
      <c r="E218" s="6" t="s">
        <v>28</v>
      </c>
      <c r="F218" s="6" t="s">
        <v>29</v>
      </c>
      <c r="G218" s="6" t="s">
        <v>30</v>
      </c>
      <c r="H218" s="6" t="s">
        <v>19</v>
      </c>
      <c r="I218" s="8">
        <v>0.55000000000000004</v>
      </c>
      <c r="J218" s="9">
        <v>7750</v>
      </c>
      <c r="K218" s="10">
        <f t="shared" si="0"/>
        <v>4262.5</v>
      </c>
      <c r="L218" s="10">
        <f t="shared" si="1"/>
        <v>1278.7500000000002</v>
      </c>
      <c r="M218" s="11">
        <v>0.30000000000000004</v>
      </c>
      <c r="O218" s="1"/>
    </row>
    <row r="219" spans="1:15" ht="15.75" customHeight="1">
      <c r="A219" s="1"/>
      <c r="B219" s="6" t="s">
        <v>27</v>
      </c>
      <c r="C219" s="6">
        <v>1128299</v>
      </c>
      <c r="D219" s="7">
        <v>44549</v>
      </c>
      <c r="E219" s="6" t="s">
        <v>28</v>
      </c>
      <c r="F219" s="6" t="s">
        <v>29</v>
      </c>
      <c r="G219" s="6" t="s">
        <v>30</v>
      </c>
      <c r="H219" s="6" t="s">
        <v>20</v>
      </c>
      <c r="I219" s="8">
        <v>0.55000000000000004</v>
      </c>
      <c r="J219" s="9">
        <v>7750</v>
      </c>
      <c r="K219" s="10">
        <f t="shared" si="0"/>
        <v>4262.5</v>
      </c>
      <c r="L219" s="10">
        <f t="shared" si="1"/>
        <v>1065.6249999999998</v>
      </c>
      <c r="M219" s="11">
        <v>0.24999999999999997</v>
      </c>
      <c r="O219" s="1"/>
    </row>
    <row r="220" spans="1:15" ht="15.75" customHeight="1">
      <c r="A220" s="1"/>
      <c r="B220" s="6" t="s">
        <v>27</v>
      </c>
      <c r="C220" s="6">
        <v>1128299</v>
      </c>
      <c r="D220" s="7">
        <v>44549</v>
      </c>
      <c r="E220" s="6" t="s">
        <v>28</v>
      </c>
      <c r="F220" s="6" t="s">
        <v>29</v>
      </c>
      <c r="G220" s="6" t="s">
        <v>30</v>
      </c>
      <c r="H220" s="6" t="s">
        <v>21</v>
      </c>
      <c r="I220" s="8">
        <v>0.65</v>
      </c>
      <c r="J220" s="9">
        <v>7000</v>
      </c>
      <c r="K220" s="10">
        <f t="shared" si="0"/>
        <v>4550</v>
      </c>
      <c r="L220" s="10">
        <f t="shared" si="1"/>
        <v>2047.5000000000002</v>
      </c>
      <c r="M220" s="11">
        <v>0.45000000000000007</v>
      </c>
      <c r="O220" s="1"/>
    </row>
    <row r="221" spans="1:15" ht="15.75" customHeight="1">
      <c r="A221" s="1"/>
      <c r="B221" s="6" t="s">
        <v>27</v>
      </c>
      <c r="C221" s="6">
        <v>1128299</v>
      </c>
      <c r="D221" s="7">
        <v>44549</v>
      </c>
      <c r="E221" s="6" t="s">
        <v>28</v>
      </c>
      <c r="F221" s="6" t="s">
        <v>29</v>
      </c>
      <c r="G221" s="6" t="s">
        <v>30</v>
      </c>
      <c r="H221" s="6" t="s">
        <v>22</v>
      </c>
      <c r="I221" s="8">
        <v>0.70000000000000007</v>
      </c>
      <c r="J221" s="9">
        <v>8000</v>
      </c>
      <c r="K221" s="10">
        <f t="shared" si="0"/>
        <v>5600.0000000000009</v>
      </c>
      <c r="L221" s="10">
        <f t="shared" si="1"/>
        <v>560.00000000000011</v>
      </c>
      <c r="M221" s="11">
        <v>0.1</v>
      </c>
      <c r="O221" s="1"/>
    </row>
    <row r="222" spans="1:15" ht="15.75" customHeight="1">
      <c r="A222" s="1"/>
      <c r="B222" s="6" t="s">
        <v>31</v>
      </c>
      <c r="C222" s="6">
        <v>1189833</v>
      </c>
      <c r="D222" s="7">
        <v>44211</v>
      </c>
      <c r="E222" s="6" t="s">
        <v>28</v>
      </c>
      <c r="F222" s="6" t="s">
        <v>29</v>
      </c>
      <c r="G222" s="6" t="s">
        <v>32</v>
      </c>
      <c r="H222" s="6" t="s">
        <v>17</v>
      </c>
      <c r="I222" s="8">
        <v>0.35</v>
      </c>
      <c r="J222" s="9">
        <v>7000</v>
      </c>
      <c r="K222" s="10">
        <f t="shared" si="0"/>
        <v>2450</v>
      </c>
      <c r="L222" s="10">
        <f t="shared" si="1"/>
        <v>980</v>
      </c>
      <c r="M222" s="11">
        <v>0.4</v>
      </c>
      <c r="O222" s="1"/>
    </row>
    <row r="223" spans="1:15" ht="15.75" customHeight="1">
      <c r="A223" s="1"/>
      <c r="B223" s="6" t="s">
        <v>31</v>
      </c>
      <c r="C223" s="6">
        <v>1189833</v>
      </c>
      <c r="D223" s="7">
        <v>44211</v>
      </c>
      <c r="E223" s="6" t="s">
        <v>28</v>
      </c>
      <c r="F223" s="6" t="s">
        <v>29</v>
      </c>
      <c r="G223" s="6" t="s">
        <v>32</v>
      </c>
      <c r="H223" s="6" t="s">
        <v>18</v>
      </c>
      <c r="I223" s="8">
        <v>0.45</v>
      </c>
      <c r="J223" s="9">
        <v>7000</v>
      </c>
      <c r="K223" s="10">
        <f t="shared" si="0"/>
        <v>3150</v>
      </c>
      <c r="L223" s="10">
        <f t="shared" si="1"/>
        <v>787.5</v>
      </c>
      <c r="M223" s="11">
        <v>0.25</v>
      </c>
      <c r="O223" s="1"/>
    </row>
    <row r="224" spans="1:15" ht="15.75" customHeight="1">
      <c r="A224" s="1"/>
      <c r="B224" s="6" t="s">
        <v>31</v>
      </c>
      <c r="C224" s="6">
        <v>1189833</v>
      </c>
      <c r="D224" s="7">
        <v>44211</v>
      </c>
      <c r="E224" s="6" t="s">
        <v>28</v>
      </c>
      <c r="F224" s="6" t="s">
        <v>29</v>
      </c>
      <c r="G224" s="6" t="s">
        <v>32</v>
      </c>
      <c r="H224" s="6" t="s">
        <v>19</v>
      </c>
      <c r="I224" s="8">
        <v>0.45</v>
      </c>
      <c r="J224" s="9">
        <v>7000</v>
      </c>
      <c r="K224" s="10">
        <f t="shared" si="0"/>
        <v>3150</v>
      </c>
      <c r="L224" s="10">
        <f t="shared" si="1"/>
        <v>1260</v>
      </c>
      <c r="M224" s="11">
        <v>0.4</v>
      </c>
      <c r="O224" s="1"/>
    </row>
    <row r="225" spans="1:15" ht="15.75" customHeight="1">
      <c r="A225" s="1"/>
      <c r="B225" s="6" t="s">
        <v>31</v>
      </c>
      <c r="C225" s="6">
        <v>1189833</v>
      </c>
      <c r="D225" s="7">
        <v>44211</v>
      </c>
      <c r="E225" s="6" t="s">
        <v>28</v>
      </c>
      <c r="F225" s="6" t="s">
        <v>29</v>
      </c>
      <c r="G225" s="6" t="s">
        <v>32</v>
      </c>
      <c r="H225" s="6" t="s">
        <v>20</v>
      </c>
      <c r="I225" s="8">
        <v>0.45</v>
      </c>
      <c r="J225" s="9">
        <v>5500</v>
      </c>
      <c r="K225" s="10">
        <f t="shared" si="0"/>
        <v>2475</v>
      </c>
      <c r="L225" s="10">
        <f t="shared" si="1"/>
        <v>866.25</v>
      </c>
      <c r="M225" s="11">
        <v>0.35</v>
      </c>
      <c r="O225" s="1"/>
    </row>
    <row r="226" spans="1:15" ht="15.75" customHeight="1">
      <c r="A226" s="1"/>
      <c r="B226" s="6" t="s">
        <v>31</v>
      </c>
      <c r="C226" s="6">
        <v>1189833</v>
      </c>
      <c r="D226" s="7">
        <v>44211</v>
      </c>
      <c r="E226" s="6" t="s">
        <v>28</v>
      </c>
      <c r="F226" s="6" t="s">
        <v>29</v>
      </c>
      <c r="G226" s="6" t="s">
        <v>32</v>
      </c>
      <c r="H226" s="6" t="s">
        <v>21</v>
      </c>
      <c r="I226" s="8">
        <v>0.5</v>
      </c>
      <c r="J226" s="9">
        <v>5000</v>
      </c>
      <c r="K226" s="10">
        <f t="shared" si="0"/>
        <v>2500</v>
      </c>
      <c r="L226" s="10">
        <f t="shared" si="1"/>
        <v>1375</v>
      </c>
      <c r="M226" s="11">
        <v>0.55000000000000004</v>
      </c>
      <c r="O226" s="1"/>
    </row>
    <row r="227" spans="1:15" ht="15.75" customHeight="1">
      <c r="A227" s="1"/>
      <c r="B227" s="6" t="s">
        <v>31</v>
      </c>
      <c r="C227" s="6">
        <v>1189833</v>
      </c>
      <c r="D227" s="7">
        <v>44211</v>
      </c>
      <c r="E227" s="6" t="s">
        <v>28</v>
      </c>
      <c r="F227" s="6" t="s">
        <v>29</v>
      </c>
      <c r="G227" s="6" t="s">
        <v>32</v>
      </c>
      <c r="H227" s="6" t="s">
        <v>22</v>
      </c>
      <c r="I227" s="8">
        <v>0.45</v>
      </c>
      <c r="J227" s="9">
        <v>7000</v>
      </c>
      <c r="K227" s="10">
        <f t="shared" si="0"/>
        <v>3150</v>
      </c>
      <c r="L227" s="10">
        <f t="shared" si="1"/>
        <v>630</v>
      </c>
      <c r="M227" s="11">
        <v>0.2</v>
      </c>
      <c r="O227" s="1"/>
    </row>
    <row r="228" spans="1:15" ht="15.75" customHeight="1">
      <c r="A228" s="1"/>
      <c r="B228" s="6" t="s">
        <v>31</v>
      </c>
      <c r="C228" s="6">
        <v>1189833</v>
      </c>
      <c r="D228" s="7">
        <v>44242</v>
      </c>
      <c r="E228" s="6" t="s">
        <v>28</v>
      </c>
      <c r="F228" s="6" t="s">
        <v>29</v>
      </c>
      <c r="G228" s="6" t="s">
        <v>32</v>
      </c>
      <c r="H228" s="6" t="s">
        <v>17</v>
      </c>
      <c r="I228" s="8">
        <v>0.35</v>
      </c>
      <c r="J228" s="9">
        <v>7500</v>
      </c>
      <c r="K228" s="10">
        <f t="shared" si="0"/>
        <v>2625</v>
      </c>
      <c r="L228" s="10">
        <f t="shared" si="1"/>
        <v>1050</v>
      </c>
      <c r="M228" s="11">
        <v>0.4</v>
      </c>
      <c r="O228" s="1"/>
    </row>
    <row r="229" spans="1:15" ht="15.75" customHeight="1">
      <c r="A229" s="1"/>
      <c r="B229" s="6" t="s">
        <v>31</v>
      </c>
      <c r="C229" s="6">
        <v>1189833</v>
      </c>
      <c r="D229" s="7">
        <v>44242</v>
      </c>
      <c r="E229" s="6" t="s">
        <v>28</v>
      </c>
      <c r="F229" s="6" t="s">
        <v>29</v>
      </c>
      <c r="G229" s="6" t="s">
        <v>32</v>
      </c>
      <c r="H229" s="6" t="s">
        <v>18</v>
      </c>
      <c r="I229" s="8">
        <v>0.45</v>
      </c>
      <c r="J229" s="9">
        <v>6500</v>
      </c>
      <c r="K229" s="10">
        <f t="shared" si="0"/>
        <v>2925</v>
      </c>
      <c r="L229" s="10">
        <f t="shared" si="1"/>
        <v>731.25</v>
      </c>
      <c r="M229" s="11">
        <v>0.25</v>
      </c>
      <c r="O229" s="1"/>
    </row>
    <row r="230" spans="1:15" ht="15.75" customHeight="1">
      <c r="A230" s="1"/>
      <c r="B230" s="6" t="s">
        <v>31</v>
      </c>
      <c r="C230" s="6">
        <v>1189833</v>
      </c>
      <c r="D230" s="7">
        <v>44242</v>
      </c>
      <c r="E230" s="6" t="s">
        <v>28</v>
      </c>
      <c r="F230" s="6" t="s">
        <v>29</v>
      </c>
      <c r="G230" s="6" t="s">
        <v>32</v>
      </c>
      <c r="H230" s="6" t="s">
        <v>19</v>
      </c>
      <c r="I230" s="8">
        <v>0.45</v>
      </c>
      <c r="J230" s="9">
        <v>6750</v>
      </c>
      <c r="K230" s="10">
        <f t="shared" si="0"/>
        <v>3037.5</v>
      </c>
      <c r="L230" s="10">
        <f t="shared" si="1"/>
        <v>1215</v>
      </c>
      <c r="M230" s="11">
        <v>0.4</v>
      </c>
      <c r="O230" s="1"/>
    </row>
    <row r="231" spans="1:15" ht="15.75" customHeight="1">
      <c r="A231" s="1"/>
      <c r="B231" s="6" t="s">
        <v>31</v>
      </c>
      <c r="C231" s="6">
        <v>1189833</v>
      </c>
      <c r="D231" s="7">
        <v>44242</v>
      </c>
      <c r="E231" s="6" t="s">
        <v>28</v>
      </c>
      <c r="F231" s="6" t="s">
        <v>29</v>
      </c>
      <c r="G231" s="6" t="s">
        <v>32</v>
      </c>
      <c r="H231" s="6" t="s">
        <v>20</v>
      </c>
      <c r="I231" s="8">
        <v>0.45</v>
      </c>
      <c r="J231" s="9">
        <v>5250</v>
      </c>
      <c r="K231" s="10">
        <f t="shared" si="0"/>
        <v>2362.5</v>
      </c>
      <c r="L231" s="10">
        <f t="shared" si="1"/>
        <v>826.875</v>
      </c>
      <c r="M231" s="11">
        <v>0.35</v>
      </c>
      <c r="O231" s="1"/>
    </row>
    <row r="232" spans="1:15" ht="15.75" customHeight="1">
      <c r="A232" s="1"/>
      <c r="B232" s="6" t="s">
        <v>31</v>
      </c>
      <c r="C232" s="6">
        <v>1189833</v>
      </c>
      <c r="D232" s="7">
        <v>44242</v>
      </c>
      <c r="E232" s="6" t="s">
        <v>28</v>
      </c>
      <c r="F232" s="6" t="s">
        <v>29</v>
      </c>
      <c r="G232" s="6" t="s">
        <v>32</v>
      </c>
      <c r="H232" s="6" t="s">
        <v>21</v>
      </c>
      <c r="I232" s="8">
        <v>0.5</v>
      </c>
      <c r="J232" s="9">
        <v>4500</v>
      </c>
      <c r="K232" s="10">
        <f t="shared" si="0"/>
        <v>2250</v>
      </c>
      <c r="L232" s="10">
        <f t="shared" si="1"/>
        <v>1237.5</v>
      </c>
      <c r="M232" s="11">
        <v>0.55000000000000004</v>
      </c>
      <c r="O232" s="1"/>
    </row>
    <row r="233" spans="1:15" ht="15.75" customHeight="1">
      <c r="A233" s="1"/>
      <c r="B233" s="6" t="s">
        <v>31</v>
      </c>
      <c r="C233" s="6">
        <v>1189833</v>
      </c>
      <c r="D233" s="7">
        <v>44242</v>
      </c>
      <c r="E233" s="6" t="s">
        <v>28</v>
      </c>
      <c r="F233" s="6" t="s">
        <v>29</v>
      </c>
      <c r="G233" s="6" t="s">
        <v>32</v>
      </c>
      <c r="H233" s="6" t="s">
        <v>22</v>
      </c>
      <c r="I233" s="8">
        <v>0.45</v>
      </c>
      <c r="J233" s="9">
        <v>6500</v>
      </c>
      <c r="K233" s="10">
        <f t="shared" si="0"/>
        <v>2925</v>
      </c>
      <c r="L233" s="10">
        <f t="shared" si="1"/>
        <v>585</v>
      </c>
      <c r="M233" s="11">
        <v>0.2</v>
      </c>
      <c r="O233" s="1"/>
    </row>
    <row r="234" spans="1:15" ht="15.75" customHeight="1">
      <c r="A234" s="1"/>
      <c r="B234" s="6" t="s">
        <v>31</v>
      </c>
      <c r="C234" s="6">
        <v>1189833</v>
      </c>
      <c r="D234" s="7">
        <v>44269</v>
      </c>
      <c r="E234" s="6" t="s">
        <v>28</v>
      </c>
      <c r="F234" s="6" t="s">
        <v>29</v>
      </c>
      <c r="G234" s="6" t="s">
        <v>32</v>
      </c>
      <c r="H234" s="6" t="s">
        <v>17</v>
      </c>
      <c r="I234" s="8">
        <v>0.35</v>
      </c>
      <c r="J234" s="9">
        <v>8000</v>
      </c>
      <c r="K234" s="10">
        <f t="shared" si="0"/>
        <v>2800</v>
      </c>
      <c r="L234" s="10">
        <f t="shared" si="1"/>
        <v>1120</v>
      </c>
      <c r="M234" s="11">
        <v>0.4</v>
      </c>
      <c r="O234" s="1"/>
    </row>
    <row r="235" spans="1:15" ht="15.75" customHeight="1">
      <c r="A235" s="1"/>
      <c r="B235" s="6" t="s">
        <v>31</v>
      </c>
      <c r="C235" s="6">
        <v>1189833</v>
      </c>
      <c r="D235" s="7">
        <v>44269</v>
      </c>
      <c r="E235" s="6" t="s">
        <v>28</v>
      </c>
      <c r="F235" s="6" t="s">
        <v>29</v>
      </c>
      <c r="G235" s="6" t="s">
        <v>32</v>
      </c>
      <c r="H235" s="6" t="s">
        <v>18</v>
      </c>
      <c r="I235" s="8">
        <v>0.45</v>
      </c>
      <c r="J235" s="9">
        <v>6500</v>
      </c>
      <c r="K235" s="10">
        <f t="shared" si="0"/>
        <v>2925</v>
      </c>
      <c r="L235" s="10">
        <f t="shared" si="1"/>
        <v>731.25</v>
      </c>
      <c r="M235" s="11">
        <v>0.25</v>
      </c>
      <c r="O235" s="1"/>
    </row>
    <row r="236" spans="1:15" ht="15.75" customHeight="1">
      <c r="A236" s="1"/>
      <c r="B236" s="6" t="s">
        <v>31</v>
      </c>
      <c r="C236" s="6">
        <v>1189833</v>
      </c>
      <c r="D236" s="7">
        <v>44269</v>
      </c>
      <c r="E236" s="6" t="s">
        <v>28</v>
      </c>
      <c r="F236" s="6" t="s">
        <v>29</v>
      </c>
      <c r="G236" s="6" t="s">
        <v>32</v>
      </c>
      <c r="H236" s="6" t="s">
        <v>19</v>
      </c>
      <c r="I236" s="8">
        <v>0.45</v>
      </c>
      <c r="J236" s="9">
        <v>6500</v>
      </c>
      <c r="K236" s="10">
        <f t="shared" si="0"/>
        <v>2925</v>
      </c>
      <c r="L236" s="10">
        <f t="shared" si="1"/>
        <v>1170</v>
      </c>
      <c r="M236" s="11">
        <v>0.4</v>
      </c>
      <c r="O236" s="1"/>
    </row>
    <row r="237" spans="1:15" ht="15.75" customHeight="1">
      <c r="A237" s="1"/>
      <c r="B237" s="6" t="s">
        <v>31</v>
      </c>
      <c r="C237" s="6">
        <v>1189833</v>
      </c>
      <c r="D237" s="7">
        <v>44269</v>
      </c>
      <c r="E237" s="6" t="s">
        <v>28</v>
      </c>
      <c r="F237" s="6" t="s">
        <v>29</v>
      </c>
      <c r="G237" s="6" t="s">
        <v>32</v>
      </c>
      <c r="H237" s="6" t="s">
        <v>20</v>
      </c>
      <c r="I237" s="8">
        <v>0.45</v>
      </c>
      <c r="J237" s="9">
        <v>5500</v>
      </c>
      <c r="K237" s="10">
        <f t="shared" si="0"/>
        <v>2475</v>
      </c>
      <c r="L237" s="10">
        <f t="shared" si="1"/>
        <v>866.25</v>
      </c>
      <c r="M237" s="11">
        <v>0.35</v>
      </c>
      <c r="O237" s="1"/>
    </row>
    <row r="238" spans="1:15" ht="15.75" customHeight="1">
      <c r="A238" s="1"/>
      <c r="B238" s="6" t="s">
        <v>31</v>
      </c>
      <c r="C238" s="6">
        <v>1189833</v>
      </c>
      <c r="D238" s="7">
        <v>44269</v>
      </c>
      <c r="E238" s="6" t="s">
        <v>28</v>
      </c>
      <c r="F238" s="6" t="s">
        <v>29</v>
      </c>
      <c r="G238" s="6" t="s">
        <v>32</v>
      </c>
      <c r="H238" s="6" t="s">
        <v>21</v>
      </c>
      <c r="I238" s="8">
        <v>0.5</v>
      </c>
      <c r="J238" s="9">
        <v>4250</v>
      </c>
      <c r="K238" s="10">
        <f t="shared" si="0"/>
        <v>2125</v>
      </c>
      <c r="L238" s="10">
        <f t="shared" si="1"/>
        <v>1168.75</v>
      </c>
      <c r="M238" s="11">
        <v>0.55000000000000004</v>
      </c>
      <c r="O238" s="1"/>
    </row>
    <row r="239" spans="1:15" ht="15.75" customHeight="1">
      <c r="A239" s="1"/>
      <c r="B239" s="6" t="s">
        <v>31</v>
      </c>
      <c r="C239" s="6">
        <v>1189833</v>
      </c>
      <c r="D239" s="7">
        <v>44269</v>
      </c>
      <c r="E239" s="6" t="s">
        <v>28</v>
      </c>
      <c r="F239" s="6" t="s">
        <v>29</v>
      </c>
      <c r="G239" s="6" t="s">
        <v>32</v>
      </c>
      <c r="H239" s="6" t="s">
        <v>22</v>
      </c>
      <c r="I239" s="8">
        <v>0.45</v>
      </c>
      <c r="J239" s="9">
        <v>6250</v>
      </c>
      <c r="K239" s="10">
        <f t="shared" si="0"/>
        <v>2812.5</v>
      </c>
      <c r="L239" s="10">
        <f t="shared" si="1"/>
        <v>562.5</v>
      </c>
      <c r="M239" s="11">
        <v>0.2</v>
      </c>
      <c r="O239" s="1"/>
    </row>
    <row r="240" spans="1:15" ht="15.75" customHeight="1">
      <c r="A240" s="1"/>
      <c r="B240" s="6" t="s">
        <v>31</v>
      </c>
      <c r="C240" s="6">
        <v>1189833</v>
      </c>
      <c r="D240" s="7">
        <v>44301</v>
      </c>
      <c r="E240" s="6" t="s">
        <v>28</v>
      </c>
      <c r="F240" s="6" t="s">
        <v>29</v>
      </c>
      <c r="G240" s="6" t="s">
        <v>32</v>
      </c>
      <c r="H240" s="6" t="s">
        <v>17</v>
      </c>
      <c r="I240" s="8">
        <v>0.45</v>
      </c>
      <c r="J240" s="9">
        <v>8000</v>
      </c>
      <c r="K240" s="10">
        <f t="shared" si="0"/>
        <v>3600</v>
      </c>
      <c r="L240" s="10">
        <f t="shared" si="1"/>
        <v>1440</v>
      </c>
      <c r="M240" s="11">
        <v>0.4</v>
      </c>
      <c r="O240" s="1"/>
    </row>
    <row r="241" spans="1:15" ht="15.75" customHeight="1">
      <c r="A241" s="1"/>
      <c r="B241" s="6" t="s">
        <v>31</v>
      </c>
      <c r="C241" s="6">
        <v>1189833</v>
      </c>
      <c r="D241" s="7">
        <v>44301</v>
      </c>
      <c r="E241" s="6" t="s">
        <v>28</v>
      </c>
      <c r="F241" s="6" t="s">
        <v>29</v>
      </c>
      <c r="G241" s="6" t="s">
        <v>32</v>
      </c>
      <c r="H241" s="6" t="s">
        <v>18</v>
      </c>
      <c r="I241" s="8">
        <v>0.5</v>
      </c>
      <c r="J241" s="9">
        <v>6000</v>
      </c>
      <c r="K241" s="10">
        <f t="shared" si="0"/>
        <v>3000</v>
      </c>
      <c r="L241" s="10">
        <f t="shared" si="1"/>
        <v>750</v>
      </c>
      <c r="M241" s="11">
        <v>0.25</v>
      </c>
      <c r="O241" s="1"/>
    </row>
    <row r="242" spans="1:15" ht="15.75" customHeight="1">
      <c r="A242" s="1"/>
      <c r="B242" s="6" t="s">
        <v>31</v>
      </c>
      <c r="C242" s="6">
        <v>1189833</v>
      </c>
      <c r="D242" s="7">
        <v>44301</v>
      </c>
      <c r="E242" s="6" t="s">
        <v>28</v>
      </c>
      <c r="F242" s="6" t="s">
        <v>29</v>
      </c>
      <c r="G242" s="6" t="s">
        <v>32</v>
      </c>
      <c r="H242" s="6" t="s">
        <v>19</v>
      </c>
      <c r="I242" s="8">
        <v>0.5</v>
      </c>
      <c r="J242" s="9">
        <v>6250</v>
      </c>
      <c r="K242" s="10">
        <f t="shared" si="0"/>
        <v>3125</v>
      </c>
      <c r="L242" s="10">
        <f t="shared" si="1"/>
        <v>1250</v>
      </c>
      <c r="M242" s="11">
        <v>0.4</v>
      </c>
      <c r="O242" s="1"/>
    </row>
    <row r="243" spans="1:15" ht="15.75" customHeight="1">
      <c r="A243" s="1"/>
      <c r="B243" s="6" t="s">
        <v>31</v>
      </c>
      <c r="C243" s="6">
        <v>1189833</v>
      </c>
      <c r="D243" s="7">
        <v>44301</v>
      </c>
      <c r="E243" s="6" t="s">
        <v>28</v>
      </c>
      <c r="F243" s="6" t="s">
        <v>29</v>
      </c>
      <c r="G243" s="6" t="s">
        <v>32</v>
      </c>
      <c r="H243" s="6" t="s">
        <v>20</v>
      </c>
      <c r="I243" s="8">
        <v>0.45</v>
      </c>
      <c r="J243" s="9">
        <v>5250</v>
      </c>
      <c r="K243" s="10">
        <f t="shared" si="0"/>
        <v>2362.5</v>
      </c>
      <c r="L243" s="10">
        <f t="shared" si="1"/>
        <v>826.875</v>
      </c>
      <c r="M243" s="11">
        <v>0.35</v>
      </c>
      <c r="O243" s="1"/>
    </row>
    <row r="244" spans="1:15" ht="15.75" customHeight="1">
      <c r="A244" s="1"/>
      <c r="B244" s="6" t="s">
        <v>31</v>
      </c>
      <c r="C244" s="6">
        <v>1189833</v>
      </c>
      <c r="D244" s="7">
        <v>44301</v>
      </c>
      <c r="E244" s="6" t="s">
        <v>28</v>
      </c>
      <c r="F244" s="6" t="s">
        <v>29</v>
      </c>
      <c r="G244" s="6" t="s">
        <v>32</v>
      </c>
      <c r="H244" s="6" t="s">
        <v>21</v>
      </c>
      <c r="I244" s="8">
        <v>0.5</v>
      </c>
      <c r="J244" s="9">
        <v>4250</v>
      </c>
      <c r="K244" s="10">
        <f t="shared" si="0"/>
        <v>2125</v>
      </c>
      <c r="L244" s="10">
        <f t="shared" si="1"/>
        <v>1168.75</v>
      </c>
      <c r="M244" s="11">
        <v>0.55000000000000004</v>
      </c>
      <c r="O244" s="1"/>
    </row>
    <row r="245" spans="1:15" ht="15.75" customHeight="1">
      <c r="A245" s="1"/>
      <c r="B245" s="6" t="s">
        <v>31</v>
      </c>
      <c r="C245" s="6">
        <v>1189833</v>
      </c>
      <c r="D245" s="7">
        <v>44301</v>
      </c>
      <c r="E245" s="6" t="s">
        <v>28</v>
      </c>
      <c r="F245" s="6" t="s">
        <v>29</v>
      </c>
      <c r="G245" s="6" t="s">
        <v>32</v>
      </c>
      <c r="H245" s="6" t="s">
        <v>22</v>
      </c>
      <c r="I245" s="8">
        <v>0.65</v>
      </c>
      <c r="J245" s="9">
        <v>6000</v>
      </c>
      <c r="K245" s="10">
        <f t="shared" si="0"/>
        <v>3900</v>
      </c>
      <c r="L245" s="10">
        <f t="shared" si="1"/>
        <v>780</v>
      </c>
      <c r="M245" s="11">
        <v>0.2</v>
      </c>
      <c r="O245" s="1"/>
    </row>
    <row r="246" spans="1:15" ht="15.75" customHeight="1">
      <c r="A246" s="1"/>
      <c r="B246" s="6" t="s">
        <v>31</v>
      </c>
      <c r="C246" s="6">
        <v>1189833</v>
      </c>
      <c r="D246" s="7">
        <v>44332</v>
      </c>
      <c r="E246" s="6" t="s">
        <v>28</v>
      </c>
      <c r="F246" s="6" t="s">
        <v>29</v>
      </c>
      <c r="G246" s="6" t="s">
        <v>32</v>
      </c>
      <c r="H246" s="6" t="s">
        <v>17</v>
      </c>
      <c r="I246" s="8">
        <v>0.45</v>
      </c>
      <c r="J246" s="9">
        <v>8000</v>
      </c>
      <c r="K246" s="10">
        <f t="shared" si="0"/>
        <v>3600</v>
      </c>
      <c r="L246" s="10">
        <f t="shared" si="1"/>
        <v>1440</v>
      </c>
      <c r="M246" s="11">
        <v>0.4</v>
      </c>
      <c r="O246" s="1"/>
    </row>
    <row r="247" spans="1:15" ht="15.75" customHeight="1">
      <c r="A247" s="1"/>
      <c r="B247" s="6" t="s">
        <v>31</v>
      </c>
      <c r="C247" s="6">
        <v>1189833</v>
      </c>
      <c r="D247" s="7">
        <v>44332</v>
      </c>
      <c r="E247" s="6" t="s">
        <v>28</v>
      </c>
      <c r="F247" s="6" t="s">
        <v>29</v>
      </c>
      <c r="G247" s="6" t="s">
        <v>32</v>
      </c>
      <c r="H247" s="6" t="s">
        <v>18</v>
      </c>
      <c r="I247" s="8">
        <v>0.5</v>
      </c>
      <c r="J247" s="9">
        <v>6500</v>
      </c>
      <c r="K247" s="10">
        <f t="shared" si="0"/>
        <v>3250</v>
      </c>
      <c r="L247" s="10">
        <f t="shared" si="1"/>
        <v>812.5</v>
      </c>
      <c r="M247" s="11">
        <v>0.25</v>
      </c>
      <c r="O247" s="1"/>
    </row>
    <row r="248" spans="1:15" ht="15.75" customHeight="1">
      <c r="A248" s="1"/>
      <c r="B248" s="6" t="s">
        <v>31</v>
      </c>
      <c r="C248" s="6">
        <v>1189833</v>
      </c>
      <c r="D248" s="7">
        <v>44332</v>
      </c>
      <c r="E248" s="6" t="s">
        <v>28</v>
      </c>
      <c r="F248" s="6" t="s">
        <v>29</v>
      </c>
      <c r="G248" s="6" t="s">
        <v>32</v>
      </c>
      <c r="H248" s="6" t="s">
        <v>19</v>
      </c>
      <c r="I248" s="8">
        <v>0.5</v>
      </c>
      <c r="J248" s="9">
        <v>6500</v>
      </c>
      <c r="K248" s="10">
        <f t="shared" si="0"/>
        <v>3250</v>
      </c>
      <c r="L248" s="10">
        <f t="shared" si="1"/>
        <v>1300</v>
      </c>
      <c r="M248" s="11">
        <v>0.4</v>
      </c>
      <c r="O248" s="1"/>
    </row>
    <row r="249" spans="1:15" ht="15.75" customHeight="1">
      <c r="A249" s="1"/>
      <c r="B249" s="6" t="s">
        <v>31</v>
      </c>
      <c r="C249" s="6">
        <v>1189833</v>
      </c>
      <c r="D249" s="7">
        <v>44332</v>
      </c>
      <c r="E249" s="6" t="s">
        <v>28</v>
      </c>
      <c r="F249" s="6" t="s">
        <v>29</v>
      </c>
      <c r="G249" s="6" t="s">
        <v>32</v>
      </c>
      <c r="H249" s="6" t="s">
        <v>20</v>
      </c>
      <c r="I249" s="8">
        <v>0.45</v>
      </c>
      <c r="J249" s="9">
        <v>5500</v>
      </c>
      <c r="K249" s="10">
        <f t="shared" si="0"/>
        <v>2475</v>
      </c>
      <c r="L249" s="10">
        <f t="shared" si="1"/>
        <v>866.25</v>
      </c>
      <c r="M249" s="11">
        <v>0.35</v>
      </c>
      <c r="O249" s="1"/>
    </row>
    <row r="250" spans="1:15" ht="15.75" customHeight="1">
      <c r="A250" s="1"/>
      <c r="B250" s="6" t="s">
        <v>31</v>
      </c>
      <c r="C250" s="6">
        <v>1189833</v>
      </c>
      <c r="D250" s="7">
        <v>44332</v>
      </c>
      <c r="E250" s="6" t="s">
        <v>28</v>
      </c>
      <c r="F250" s="6" t="s">
        <v>29</v>
      </c>
      <c r="G250" s="6" t="s">
        <v>32</v>
      </c>
      <c r="H250" s="6" t="s">
        <v>21</v>
      </c>
      <c r="I250" s="8">
        <v>0.5</v>
      </c>
      <c r="J250" s="9">
        <v>4500</v>
      </c>
      <c r="K250" s="10">
        <f t="shared" si="0"/>
        <v>2250</v>
      </c>
      <c r="L250" s="10">
        <f t="shared" si="1"/>
        <v>1237.5</v>
      </c>
      <c r="M250" s="11">
        <v>0.55000000000000004</v>
      </c>
      <c r="O250" s="1"/>
    </row>
    <row r="251" spans="1:15" ht="15.75" customHeight="1">
      <c r="A251" s="1"/>
      <c r="B251" s="6" t="s">
        <v>31</v>
      </c>
      <c r="C251" s="6">
        <v>1189833</v>
      </c>
      <c r="D251" s="7">
        <v>44332</v>
      </c>
      <c r="E251" s="6" t="s">
        <v>28</v>
      </c>
      <c r="F251" s="6" t="s">
        <v>29</v>
      </c>
      <c r="G251" s="6" t="s">
        <v>32</v>
      </c>
      <c r="H251" s="6" t="s">
        <v>22</v>
      </c>
      <c r="I251" s="8">
        <v>0.65</v>
      </c>
      <c r="J251" s="9">
        <v>6250</v>
      </c>
      <c r="K251" s="10">
        <f t="shared" si="0"/>
        <v>4062.5</v>
      </c>
      <c r="L251" s="10">
        <f t="shared" si="1"/>
        <v>812.5</v>
      </c>
      <c r="M251" s="11">
        <v>0.2</v>
      </c>
      <c r="O251" s="1"/>
    </row>
    <row r="252" spans="1:15" ht="15.75" customHeight="1">
      <c r="A252" s="1"/>
      <c r="B252" s="6" t="s">
        <v>31</v>
      </c>
      <c r="C252" s="6">
        <v>1189833</v>
      </c>
      <c r="D252" s="7">
        <v>44362</v>
      </c>
      <c r="E252" s="6" t="s">
        <v>28</v>
      </c>
      <c r="F252" s="6" t="s">
        <v>29</v>
      </c>
      <c r="G252" s="6" t="s">
        <v>32</v>
      </c>
      <c r="H252" s="6" t="s">
        <v>17</v>
      </c>
      <c r="I252" s="8">
        <v>0.45</v>
      </c>
      <c r="J252" s="9">
        <v>9000</v>
      </c>
      <c r="K252" s="10">
        <f t="shared" si="0"/>
        <v>4050</v>
      </c>
      <c r="L252" s="10">
        <f t="shared" si="1"/>
        <v>1620</v>
      </c>
      <c r="M252" s="11">
        <v>0.4</v>
      </c>
      <c r="O252" s="1"/>
    </row>
    <row r="253" spans="1:15" ht="15.75" customHeight="1">
      <c r="A253" s="1"/>
      <c r="B253" s="6" t="s">
        <v>31</v>
      </c>
      <c r="C253" s="6">
        <v>1189833</v>
      </c>
      <c r="D253" s="7">
        <v>44362</v>
      </c>
      <c r="E253" s="6" t="s">
        <v>28</v>
      </c>
      <c r="F253" s="6" t="s">
        <v>29</v>
      </c>
      <c r="G253" s="6" t="s">
        <v>32</v>
      </c>
      <c r="H253" s="6" t="s">
        <v>18</v>
      </c>
      <c r="I253" s="8">
        <v>0.5</v>
      </c>
      <c r="J253" s="9">
        <v>7500</v>
      </c>
      <c r="K253" s="10">
        <f t="shared" si="0"/>
        <v>3750</v>
      </c>
      <c r="L253" s="10">
        <f t="shared" si="1"/>
        <v>937.5</v>
      </c>
      <c r="M253" s="11">
        <v>0.25</v>
      </c>
      <c r="O253" s="1"/>
    </row>
    <row r="254" spans="1:15" ht="15.75" customHeight="1">
      <c r="A254" s="1"/>
      <c r="B254" s="6" t="s">
        <v>31</v>
      </c>
      <c r="C254" s="6">
        <v>1189833</v>
      </c>
      <c r="D254" s="7">
        <v>44362</v>
      </c>
      <c r="E254" s="6" t="s">
        <v>28</v>
      </c>
      <c r="F254" s="6" t="s">
        <v>29</v>
      </c>
      <c r="G254" s="6" t="s">
        <v>32</v>
      </c>
      <c r="H254" s="6" t="s">
        <v>19</v>
      </c>
      <c r="I254" s="8">
        <v>0.5</v>
      </c>
      <c r="J254" s="9">
        <v>7500</v>
      </c>
      <c r="K254" s="10">
        <f t="shared" si="0"/>
        <v>3750</v>
      </c>
      <c r="L254" s="10">
        <f t="shared" si="1"/>
        <v>1500</v>
      </c>
      <c r="M254" s="11">
        <v>0.4</v>
      </c>
      <c r="O254" s="1"/>
    </row>
    <row r="255" spans="1:15" ht="15.75" customHeight="1">
      <c r="A255" s="1"/>
      <c r="B255" s="6" t="s">
        <v>31</v>
      </c>
      <c r="C255" s="6">
        <v>1189833</v>
      </c>
      <c r="D255" s="7">
        <v>44362</v>
      </c>
      <c r="E255" s="6" t="s">
        <v>28</v>
      </c>
      <c r="F255" s="6" t="s">
        <v>29</v>
      </c>
      <c r="G255" s="6" t="s">
        <v>32</v>
      </c>
      <c r="H255" s="6" t="s">
        <v>20</v>
      </c>
      <c r="I255" s="8">
        <v>0.45</v>
      </c>
      <c r="J255" s="9">
        <v>6250</v>
      </c>
      <c r="K255" s="10">
        <f t="shared" si="0"/>
        <v>2812.5</v>
      </c>
      <c r="L255" s="10">
        <f t="shared" si="1"/>
        <v>984.37499999999989</v>
      </c>
      <c r="M255" s="11">
        <v>0.35</v>
      </c>
      <c r="O255" s="1"/>
    </row>
    <row r="256" spans="1:15" ht="15.75" customHeight="1">
      <c r="A256" s="1"/>
      <c r="B256" s="6" t="s">
        <v>31</v>
      </c>
      <c r="C256" s="6">
        <v>1189833</v>
      </c>
      <c r="D256" s="7">
        <v>44362</v>
      </c>
      <c r="E256" s="6" t="s">
        <v>28</v>
      </c>
      <c r="F256" s="6" t="s">
        <v>29</v>
      </c>
      <c r="G256" s="6" t="s">
        <v>32</v>
      </c>
      <c r="H256" s="6" t="s">
        <v>21</v>
      </c>
      <c r="I256" s="8">
        <v>0.5</v>
      </c>
      <c r="J256" s="9">
        <v>5000</v>
      </c>
      <c r="K256" s="10">
        <f t="shared" si="0"/>
        <v>2500</v>
      </c>
      <c r="L256" s="10">
        <f t="shared" si="1"/>
        <v>1375</v>
      </c>
      <c r="M256" s="11">
        <v>0.55000000000000004</v>
      </c>
      <c r="O256" s="1"/>
    </row>
    <row r="257" spans="1:15" ht="15.75" customHeight="1">
      <c r="A257" s="1"/>
      <c r="B257" s="6" t="s">
        <v>31</v>
      </c>
      <c r="C257" s="6">
        <v>1189833</v>
      </c>
      <c r="D257" s="7">
        <v>44362</v>
      </c>
      <c r="E257" s="6" t="s">
        <v>28</v>
      </c>
      <c r="F257" s="6" t="s">
        <v>29</v>
      </c>
      <c r="G257" s="6" t="s">
        <v>32</v>
      </c>
      <c r="H257" s="6" t="s">
        <v>22</v>
      </c>
      <c r="I257" s="8">
        <v>0.65</v>
      </c>
      <c r="J257" s="9">
        <v>8000</v>
      </c>
      <c r="K257" s="10">
        <f t="shared" si="0"/>
        <v>5200</v>
      </c>
      <c r="L257" s="10">
        <f t="shared" si="1"/>
        <v>1040</v>
      </c>
      <c r="M257" s="11">
        <v>0.2</v>
      </c>
      <c r="O257" s="1"/>
    </row>
    <row r="258" spans="1:15" ht="15.75" customHeight="1">
      <c r="A258" s="1"/>
      <c r="B258" s="6" t="s">
        <v>31</v>
      </c>
      <c r="C258" s="6">
        <v>1189833</v>
      </c>
      <c r="D258" s="7">
        <v>44391</v>
      </c>
      <c r="E258" s="6" t="s">
        <v>28</v>
      </c>
      <c r="F258" s="6" t="s">
        <v>29</v>
      </c>
      <c r="G258" s="6" t="s">
        <v>32</v>
      </c>
      <c r="H258" s="6" t="s">
        <v>17</v>
      </c>
      <c r="I258" s="8">
        <v>0.45</v>
      </c>
      <c r="J258" s="9">
        <v>9500</v>
      </c>
      <c r="K258" s="10">
        <f t="shared" si="0"/>
        <v>4275</v>
      </c>
      <c r="L258" s="10">
        <f t="shared" si="1"/>
        <v>1710</v>
      </c>
      <c r="M258" s="11">
        <v>0.4</v>
      </c>
      <c r="O258" s="1"/>
    </row>
    <row r="259" spans="1:15" ht="15.75" customHeight="1">
      <c r="A259" s="1"/>
      <c r="B259" s="6" t="s">
        <v>31</v>
      </c>
      <c r="C259" s="6">
        <v>1189833</v>
      </c>
      <c r="D259" s="7">
        <v>44391</v>
      </c>
      <c r="E259" s="6" t="s">
        <v>28</v>
      </c>
      <c r="F259" s="6" t="s">
        <v>29</v>
      </c>
      <c r="G259" s="6" t="s">
        <v>32</v>
      </c>
      <c r="H259" s="6" t="s">
        <v>18</v>
      </c>
      <c r="I259" s="8">
        <v>0.5</v>
      </c>
      <c r="J259" s="9">
        <v>8000</v>
      </c>
      <c r="K259" s="10">
        <f t="shared" si="0"/>
        <v>4000</v>
      </c>
      <c r="L259" s="10">
        <f t="shared" si="1"/>
        <v>1000</v>
      </c>
      <c r="M259" s="11">
        <v>0.25</v>
      </c>
      <c r="O259" s="1"/>
    </row>
    <row r="260" spans="1:15" ht="15.75" customHeight="1">
      <c r="A260" s="1"/>
      <c r="B260" s="6" t="s">
        <v>31</v>
      </c>
      <c r="C260" s="6">
        <v>1189833</v>
      </c>
      <c r="D260" s="7">
        <v>44391</v>
      </c>
      <c r="E260" s="6" t="s">
        <v>28</v>
      </c>
      <c r="F260" s="6" t="s">
        <v>29</v>
      </c>
      <c r="G260" s="6" t="s">
        <v>32</v>
      </c>
      <c r="H260" s="6" t="s">
        <v>19</v>
      </c>
      <c r="I260" s="8">
        <v>0.5</v>
      </c>
      <c r="J260" s="9">
        <v>7500</v>
      </c>
      <c r="K260" s="10">
        <f t="shared" si="0"/>
        <v>3750</v>
      </c>
      <c r="L260" s="10">
        <f t="shared" si="1"/>
        <v>1500</v>
      </c>
      <c r="M260" s="11">
        <v>0.4</v>
      </c>
      <c r="O260" s="1"/>
    </row>
    <row r="261" spans="1:15" ht="15.75" customHeight="1">
      <c r="A261" s="1"/>
      <c r="B261" s="6" t="s">
        <v>31</v>
      </c>
      <c r="C261" s="6">
        <v>1189833</v>
      </c>
      <c r="D261" s="7">
        <v>44391</v>
      </c>
      <c r="E261" s="6" t="s">
        <v>28</v>
      </c>
      <c r="F261" s="6" t="s">
        <v>29</v>
      </c>
      <c r="G261" s="6" t="s">
        <v>32</v>
      </c>
      <c r="H261" s="6" t="s">
        <v>20</v>
      </c>
      <c r="I261" s="8">
        <v>0.45</v>
      </c>
      <c r="J261" s="9">
        <v>6500</v>
      </c>
      <c r="K261" s="10">
        <f t="shared" ref="K261:K515" si="2">I261*J261</f>
        <v>2925</v>
      </c>
      <c r="L261" s="10">
        <f t="shared" ref="L261:L515" si="3">K261*M261</f>
        <v>1023.7499999999999</v>
      </c>
      <c r="M261" s="11">
        <v>0.35</v>
      </c>
      <c r="O261" s="1"/>
    </row>
    <row r="262" spans="1:15" ht="15.75" customHeight="1">
      <c r="A262" s="1"/>
      <c r="B262" s="6" t="s">
        <v>31</v>
      </c>
      <c r="C262" s="6">
        <v>1189833</v>
      </c>
      <c r="D262" s="7">
        <v>44391</v>
      </c>
      <c r="E262" s="6" t="s">
        <v>28</v>
      </c>
      <c r="F262" s="6" t="s">
        <v>29</v>
      </c>
      <c r="G262" s="6" t="s">
        <v>32</v>
      </c>
      <c r="H262" s="6" t="s">
        <v>21</v>
      </c>
      <c r="I262" s="8">
        <v>0.5</v>
      </c>
      <c r="J262" s="9">
        <v>7000</v>
      </c>
      <c r="K262" s="10">
        <f t="shared" si="2"/>
        <v>3500</v>
      </c>
      <c r="L262" s="10">
        <f t="shared" si="3"/>
        <v>1925.0000000000002</v>
      </c>
      <c r="M262" s="11">
        <v>0.55000000000000004</v>
      </c>
      <c r="O262" s="1"/>
    </row>
    <row r="263" spans="1:15" ht="15.75" customHeight="1">
      <c r="A263" s="1"/>
      <c r="B263" s="6" t="s">
        <v>31</v>
      </c>
      <c r="C263" s="6">
        <v>1189833</v>
      </c>
      <c r="D263" s="7">
        <v>44391</v>
      </c>
      <c r="E263" s="6" t="s">
        <v>28</v>
      </c>
      <c r="F263" s="6" t="s">
        <v>29</v>
      </c>
      <c r="G263" s="6" t="s">
        <v>32</v>
      </c>
      <c r="H263" s="6" t="s">
        <v>22</v>
      </c>
      <c r="I263" s="8">
        <v>0.65</v>
      </c>
      <c r="J263" s="9">
        <v>7000</v>
      </c>
      <c r="K263" s="10">
        <f t="shared" si="2"/>
        <v>4550</v>
      </c>
      <c r="L263" s="10">
        <f t="shared" si="3"/>
        <v>910</v>
      </c>
      <c r="M263" s="11">
        <v>0.2</v>
      </c>
      <c r="O263" s="1"/>
    </row>
    <row r="264" spans="1:15" ht="15.75" customHeight="1">
      <c r="A264" s="1"/>
      <c r="B264" s="6" t="s">
        <v>31</v>
      </c>
      <c r="C264" s="6">
        <v>1189833</v>
      </c>
      <c r="D264" s="7">
        <v>44423</v>
      </c>
      <c r="E264" s="6" t="s">
        <v>28</v>
      </c>
      <c r="F264" s="6" t="s">
        <v>29</v>
      </c>
      <c r="G264" s="6" t="s">
        <v>32</v>
      </c>
      <c r="H264" s="6" t="s">
        <v>17</v>
      </c>
      <c r="I264" s="8">
        <v>0.5</v>
      </c>
      <c r="J264" s="9">
        <v>9000</v>
      </c>
      <c r="K264" s="10">
        <f t="shared" si="2"/>
        <v>4500</v>
      </c>
      <c r="L264" s="10">
        <f t="shared" si="3"/>
        <v>1800</v>
      </c>
      <c r="M264" s="11">
        <v>0.4</v>
      </c>
      <c r="O264" s="1"/>
    </row>
    <row r="265" spans="1:15" ht="15.75" customHeight="1">
      <c r="A265" s="1"/>
      <c r="B265" s="6" t="s">
        <v>31</v>
      </c>
      <c r="C265" s="6">
        <v>1189833</v>
      </c>
      <c r="D265" s="7">
        <v>44423</v>
      </c>
      <c r="E265" s="6" t="s">
        <v>28</v>
      </c>
      <c r="F265" s="6" t="s">
        <v>29</v>
      </c>
      <c r="G265" s="6" t="s">
        <v>32</v>
      </c>
      <c r="H265" s="6" t="s">
        <v>18</v>
      </c>
      <c r="I265" s="8">
        <v>0.55000000000000004</v>
      </c>
      <c r="J265" s="9">
        <v>8500</v>
      </c>
      <c r="K265" s="10">
        <f t="shared" si="2"/>
        <v>4675</v>
      </c>
      <c r="L265" s="10">
        <f t="shared" si="3"/>
        <v>1168.75</v>
      </c>
      <c r="M265" s="11">
        <v>0.25</v>
      </c>
      <c r="O265" s="1"/>
    </row>
    <row r="266" spans="1:15" ht="15.75" customHeight="1">
      <c r="A266" s="1"/>
      <c r="B266" s="6" t="s">
        <v>31</v>
      </c>
      <c r="C266" s="6">
        <v>1189833</v>
      </c>
      <c r="D266" s="7">
        <v>44423</v>
      </c>
      <c r="E266" s="6" t="s">
        <v>28</v>
      </c>
      <c r="F266" s="6" t="s">
        <v>29</v>
      </c>
      <c r="G266" s="6" t="s">
        <v>32</v>
      </c>
      <c r="H266" s="6" t="s">
        <v>19</v>
      </c>
      <c r="I266" s="8">
        <v>0.5</v>
      </c>
      <c r="J266" s="9">
        <v>7250</v>
      </c>
      <c r="K266" s="10">
        <f t="shared" si="2"/>
        <v>3625</v>
      </c>
      <c r="L266" s="10">
        <f t="shared" si="3"/>
        <v>1450</v>
      </c>
      <c r="M266" s="11">
        <v>0.4</v>
      </c>
      <c r="O266" s="1"/>
    </row>
    <row r="267" spans="1:15" ht="15.75" customHeight="1">
      <c r="A267" s="1"/>
      <c r="B267" s="6" t="s">
        <v>31</v>
      </c>
      <c r="C267" s="6">
        <v>1189833</v>
      </c>
      <c r="D267" s="7">
        <v>44423</v>
      </c>
      <c r="E267" s="6" t="s">
        <v>28</v>
      </c>
      <c r="F267" s="6" t="s">
        <v>29</v>
      </c>
      <c r="G267" s="6" t="s">
        <v>32</v>
      </c>
      <c r="H267" s="6" t="s">
        <v>20</v>
      </c>
      <c r="I267" s="8">
        <v>0.5</v>
      </c>
      <c r="J267" s="9">
        <v>6750</v>
      </c>
      <c r="K267" s="10">
        <f t="shared" si="2"/>
        <v>3375</v>
      </c>
      <c r="L267" s="10">
        <f t="shared" si="3"/>
        <v>1181.25</v>
      </c>
      <c r="M267" s="11">
        <v>0.35</v>
      </c>
      <c r="O267" s="1"/>
    </row>
    <row r="268" spans="1:15" ht="15.75" customHeight="1">
      <c r="A268" s="1"/>
      <c r="B268" s="6" t="s">
        <v>31</v>
      </c>
      <c r="C268" s="6">
        <v>1189833</v>
      </c>
      <c r="D268" s="7">
        <v>44423</v>
      </c>
      <c r="E268" s="6" t="s">
        <v>28</v>
      </c>
      <c r="F268" s="6" t="s">
        <v>29</v>
      </c>
      <c r="G268" s="6" t="s">
        <v>32</v>
      </c>
      <c r="H268" s="6" t="s">
        <v>21</v>
      </c>
      <c r="I268" s="8">
        <v>0.6</v>
      </c>
      <c r="J268" s="9">
        <v>6750</v>
      </c>
      <c r="K268" s="10">
        <f t="shared" si="2"/>
        <v>4050</v>
      </c>
      <c r="L268" s="10">
        <f t="shared" si="3"/>
        <v>2227.5</v>
      </c>
      <c r="M268" s="11">
        <v>0.55000000000000004</v>
      </c>
      <c r="O268" s="1"/>
    </row>
    <row r="269" spans="1:15" ht="15.75" customHeight="1">
      <c r="A269" s="1"/>
      <c r="B269" s="6" t="s">
        <v>31</v>
      </c>
      <c r="C269" s="6">
        <v>1189833</v>
      </c>
      <c r="D269" s="7">
        <v>44423</v>
      </c>
      <c r="E269" s="6" t="s">
        <v>28</v>
      </c>
      <c r="F269" s="6" t="s">
        <v>29</v>
      </c>
      <c r="G269" s="6" t="s">
        <v>32</v>
      </c>
      <c r="H269" s="6" t="s">
        <v>22</v>
      </c>
      <c r="I269" s="8">
        <v>0.65</v>
      </c>
      <c r="J269" s="9">
        <v>6500</v>
      </c>
      <c r="K269" s="10">
        <f t="shared" si="2"/>
        <v>4225</v>
      </c>
      <c r="L269" s="10">
        <f t="shared" si="3"/>
        <v>845</v>
      </c>
      <c r="M269" s="11">
        <v>0.2</v>
      </c>
      <c r="O269" s="1"/>
    </row>
    <row r="270" spans="1:15" ht="15.75" customHeight="1">
      <c r="A270" s="1"/>
      <c r="B270" s="6" t="s">
        <v>31</v>
      </c>
      <c r="C270" s="6">
        <v>1189833</v>
      </c>
      <c r="D270" s="7">
        <v>44455</v>
      </c>
      <c r="E270" s="6" t="s">
        <v>28</v>
      </c>
      <c r="F270" s="6" t="s">
        <v>29</v>
      </c>
      <c r="G270" s="6" t="s">
        <v>32</v>
      </c>
      <c r="H270" s="6" t="s">
        <v>17</v>
      </c>
      <c r="I270" s="8">
        <v>0.5</v>
      </c>
      <c r="J270" s="9">
        <v>8500</v>
      </c>
      <c r="K270" s="10">
        <f t="shared" si="2"/>
        <v>4250</v>
      </c>
      <c r="L270" s="10">
        <f t="shared" si="3"/>
        <v>1700</v>
      </c>
      <c r="M270" s="11">
        <v>0.4</v>
      </c>
      <c r="O270" s="1"/>
    </row>
    <row r="271" spans="1:15" ht="15.75" customHeight="1">
      <c r="A271" s="1"/>
      <c r="B271" s="6" t="s">
        <v>31</v>
      </c>
      <c r="C271" s="6">
        <v>1189833</v>
      </c>
      <c r="D271" s="7">
        <v>44455</v>
      </c>
      <c r="E271" s="6" t="s">
        <v>28</v>
      </c>
      <c r="F271" s="6" t="s">
        <v>29</v>
      </c>
      <c r="G271" s="6" t="s">
        <v>32</v>
      </c>
      <c r="H271" s="6" t="s">
        <v>18</v>
      </c>
      <c r="I271" s="8">
        <v>0.55000000000000004</v>
      </c>
      <c r="J271" s="9">
        <v>8500</v>
      </c>
      <c r="K271" s="10">
        <f t="shared" si="2"/>
        <v>4675</v>
      </c>
      <c r="L271" s="10">
        <f t="shared" si="3"/>
        <v>1168.75</v>
      </c>
      <c r="M271" s="11">
        <v>0.25</v>
      </c>
      <c r="O271" s="1"/>
    </row>
    <row r="272" spans="1:15" ht="15.75" customHeight="1">
      <c r="A272" s="1"/>
      <c r="B272" s="6" t="s">
        <v>31</v>
      </c>
      <c r="C272" s="6">
        <v>1189833</v>
      </c>
      <c r="D272" s="7">
        <v>44455</v>
      </c>
      <c r="E272" s="6" t="s">
        <v>28</v>
      </c>
      <c r="F272" s="6" t="s">
        <v>29</v>
      </c>
      <c r="G272" s="6" t="s">
        <v>32</v>
      </c>
      <c r="H272" s="6" t="s">
        <v>19</v>
      </c>
      <c r="I272" s="8">
        <v>0.5</v>
      </c>
      <c r="J272" s="9">
        <v>7000</v>
      </c>
      <c r="K272" s="10">
        <f t="shared" si="2"/>
        <v>3500</v>
      </c>
      <c r="L272" s="10">
        <f t="shared" si="3"/>
        <v>1400</v>
      </c>
      <c r="M272" s="11">
        <v>0.4</v>
      </c>
      <c r="O272" s="1"/>
    </row>
    <row r="273" spans="1:15" ht="15.75" customHeight="1">
      <c r="A273" s="1"/>
      <c r="B273" s="6" t="s">
        <v>31</v>
      </c>
      <c r="C273" s="6">
        <v>1189833</v>
      </c>
      <c r="D273" s="7">
        <v>44455</v>
      </c>
      <c r="E273" s="6" t="s">
        <v>28</v>
      </c>
      <c r="F273" s="6" t="s">
        <v>29</v>
      </c>
      <c r="G273" s="6" t="s">
        <v>32</v>
      </c>
      <c r="H273" s="6" t="s">
        <v>20</v>
      </c>
      <c r="I273" s="8">
        <v>0.5</v>
      </c>
      <c r="J273" s="9">
        <v>6500</v>
      </c>
      <c r="K273" s="10">
        <f t="shared" si="2"/>
        <v>3250</v>
      </c>
      <c r="L273" s="10">
        <f t="shared" si="3"/>
        <v>1137.5</v>
      </c>
      <c r="M273" s="11">
        <v>0.35</v>
      </c>
      <c r="O273" s="1"/>
    </row>
    <row r="274" spans="1:15" ht="15.75" customHeight="1">
      <c r="A274" s="1"/>
      <c r="B274" s="6" t="s">
        <v>31</v>
      </c>
      <c r="C274" s="6">
        <v>1189833</v>
      </c>
      <c r="D274" s="7">
        <v>44455</v>
      </c>
      <c r="E274" s="6" t="s">
        <v>28</v>
      </c>
      <c r="F274" s="6" t="s">
        <v>29</v>
      </c>
      <c r="G274" s="6" t="s">
        <v>32</v>
      </c>
      <c r="H274" s="6" t="s">
        <v>21</v>
      </c>
      <c r="I274" s="8">
        <v>0.6</v>
      </c>
      <c r="J274" s="9">
        <v>6500</v>
      </c>
      <c r="K274" s="10">
        <f t="shared" si="2"/>
        <v>3900</v>
      </c>
      <c r="L274" s="10">
        <f t="shared" si="3"/>
        <v>2145</v>
      </c>
      <c r="M274" s="11">
        <v>0.55000000000000004</v>
      </c>
      <c r="O274" s="1"/>
    </row>
    <row r="275" spans="1:15" ht="15.75" customHeight="1">
      <c r="A275" s="1"/>
      <c r="B275" s="6" t="s">
        <v>31</v>
      </c>
      <c r="C275" s="6">
        <v>1189833</v>
      </c>
      <c r="D275" s="7">
        <v>44455</v>
      </c>
      <c r="E275" s="6" t="s">
        <v>28</v>
      </c>
      <c r="F275" s="6" t="s">
        <v>29</v>
      </c>
      <c r="G275" s="6" t="s">
        <v>32</v>
      </c>
      <c r="H275" s="6" t="s">
        <v>22</v>
      </c>
      <c r="I275" s="8">
        <v>0.65</v>
      </c>
      <c r="J275" s="9">
        <v>7000</v>
      </c>
      <c r="K275" s="10">
        <f t="shared" si="2"/>
        <v>4550</v>
      </c>
      <c r="L275" s="10">
        <f t="shared" si="3"/>
        <v>910</v>
      </c>
      <c r="M275" s="11">
        <v>0.2</v>
      </c>
      <c r="O275" s="1"/>
    </row>
    <row r="276" spans="1:15" ht="15.75" customHeight="1">
      <c r="A276" s="1"/>
      <c r="B276" s="6" t="s">
        <v>31</v>
      </c>
      <c r="C276" s="6">
        <v>1189833</v>
      </c>
      <c r="D276" s="7">
        <v>44484</v>
      </c>
      <c r="E276" s="6" t="s">
        <v>28</v>
      </c>
      <c r="F276" s="6" t="s">
        <v>29</v>
      </c>
      <c r="G276" s="6" t="s">
        <v>32</v>
      </c>
      <c r="H276" s="6" t="s">
        <v>17</v>
      </c>
      <c r="I276" s="8">
        <v>0.5</v>
      </c>
      <c r="J276" s="9">
        <v>8000</v>
      </c>
      <c r="K276" s="10">
        <f t="shared" si="2"/>
        <v>4000</v>
      </c>
      <c r="L276" s="10">
        <f t="shared" si="3"/>
        <v>1600</v>
      </c>
      <c r="M276" s="11">
        <v>0.4</v>
      </c>
      <c r="O276" s="1"/>
    </row>
    <row r="277" spans="1:15" ht="15.75" customHeight="1">
      <c r="A277" s="1"/>
      <c r="B277" s="6" t="s">
        <v>31</v>
      </c>
      <c r="C277" s="6">
        <v>1189833</v>
      </c>
      <c r="D277" s="7">
        <v>44484</v>
      </c>
      <c r="E277" s="6" t="s">
        <v>28</v>
      </c>
      <c r="F277" s="6" t="s">
        <v>29</v>
      </c>
      <c r="G277" s="6" t="s">
        <v>32</v>
      </c>
      <c r="H277" s="6" t="s">
        <v>18</v>
      </c>
      <c r="I277" s="8">
        <v>0.55000000000000004</v>
      </c>
      <c r="J277" s="9">
        <v>8000</v>
      </c>
      <c r="K277" s="10">
        <f t="shared" si="2"/>
        <v>4400</v>
      </c>
      <c r="L277" s="10">
        <f t="shared" si="3"/>
        <v>1100</v>
      </c>
      <c r="M277" s="11">
        <v>0.25</v>
      </c>
      <c r="O277" s="1"/>
    </row>
    <row r="278" spans="1:15" ht="15.75" customHeight="1">
      <c r="A278" s="1"/>
      <c r="B278" s="6" t="s">
        <v>31</v>
      </c>
      <c r="C278" s="6">
        <v>1189833</v>
      </c>
      <c r="D278" s="7">
        <v>44484</v>
      </c>
      <c r="E278" s="6" t="s">
        <v>28</v>
      </c>
      <c r="F278" s="6" t="s">
        <v>29</v>
      </c>
      <c r="G278" s="6" t="s">
        <v>32</v>
      </c>
      <c r="H278" s="6" t="s">
        <v>19</v>
      </c>
      <c r="I278" s="8">
        <v>0.5</v>
      </c>
      <c r="J278" s="9">
        <v>6500</v>
      </c>
      <c r="K278" s="10">
        <f t="shared" si="2"/>
        <v>3250</v>
      </c>
      <c r="L278" s="10">
        <f t="shared" si="3"/>
        <v>1300</v>
      </c>
      <c r="M278" s="11">
        <v>0.4</v>
      </c>
      <c r="O278" s="1"/>
    </row>
    <row r="279" spans="1:15" ht="15.75" customHeight="1">
      <c r="A279" s="1"/>
      <c r="B279" s="6" t="s">
        <v>31</v>
      </c>
      <c r="C279" s="6">
        <v>1189833</v>
      </c>
      <c r="D279" s="7">
        <v>44484</v>
      </c>
      <c r="E279" s="6" t="s">
        <v>28</v>
      </c>
      <c r="F279" s="6" t="s">
        <v>29</v>
      </c>
      <c r="G279" s="6" t="s">
        <v>32</v>
      </c>
      <c r="H279" s="6" t="s">
        <v>20</v>
      </c>
      <c r="I279" s="8">
        <v>0.5</v>
      </c>
      <c r="J279" s="9">
        <v>6250</v>
      </c>
      <c r="K279" s="10">
        <f t="shared" si="2"/>
        <v>3125</v>
      </c>
      <c r="L279" s="10">
        <f t="shared" si="3"/>
        <v>1093.75</v>
      </c>
      <c r="M279" s="11">
        <v>0.35</v>
      </c>
      <c r="O279" s="1"/>
    </row>
    <row r="280" spans="1:15" ht="15.75" customHeight="1">
      <c r="A280" s="1"/>
      <c r="B280" s="6" t="s">
        <v>31</v>
      </c>
      <c r="C280" s="6">
        <v>1189833</v>
      </c>
      <c r="D280" s="7">
        <v>44484</v>
      </c>
      <c r="E280" s="6" t="s">
        <v>28</v>
      </c>
      <c r="F280" s="6" t="s">
        <v>29</v>
      </c>
      <c r="G280" s="6" t="s">
        <v>32</v>
      </c>
      <c r="H280" s="6" t="s">
        <v>21</v>
      </c>
      <c r="I280" s="8">
        <v>0.6</v>
      </c>
      <c r="J280" s="9">
        <v>6000</v>
      </c>
      <c r="K280" s="10">
        <f t="shared" si="2"/>
        <v>3600</v>
      </c>
      <c r="L280" s="10">
        <f t="shared" si="3"/>
        <v>1980.0000000000002</v>
      </c>
      <c r="M280" s="11">
        <v>0.55000000000000004</v>
      </c>
      <c r="O280" s="1"/>
    </row>
    <row r="281" spans="1:15" ht="15.75" customHeight="1">
      <c r="A281" s="1"/>
      <c r="B281" s="6" t="s">
        <v>31</v>
      </c>
      <c r="C281" s="6">
        <v>1189833</v>
      </c>
      <c r="D281" s="7">
        <v>44484</v>
      </c>
      <c r="E281" s="6" t="s">
        <v>28</v>
      </c>
      <c r="F281" s="6" t="s">
        <v>29</v>
      </c>
      <c r="G281" s="6" t="s">
        <v>32</v>
      </c>
      <c r="H281" s="6" t="s">
        <v>22</v>
      </c>
      <c r="I281" s="8">
        <v>0.65</v>
      </c>
      <c r="J281" s="9">
        <v>6500</v>
      </c>
      <c r="K281" s="10">
        <f t="shared" si="2"/>
        <v>4225</v>
      </c>
      <c r="L281" s="10">
        <f t="shared" si="3"/>
        <v>845</v>
      </c>
      <c r="M281" s="11">
        <v>0.2</v>
      </c>
      <c r="O281" s="1"/>
    </row>
    <row r="282" spans="1:15" ht="15.75" customHeight="1">
      <c r="A282" s="1"/>
      <c r="B282" s="6" t="s">
        <v>31</v>
      </c>
      <c r="C282" s="6">
        <v>1189833</v>
      </c>
      <c r="D282" s="7">
        <v>44515</v>
      </c>
      <c r="E282" s="6" t="s">
        <v>28</v>
      </c>
      <c r="F282" s="6" t="s">
        <v>29</v>
      </c>
      <c r="G282" s="6" t="s">
        <v>32</v>
      </c>
      <c r="H282" s="6" t="s">
        <v>17</v>
      </c>
      <c r="I282" s="8">
        <v>0.5</v>
      </c>
      <c r="J282" s="9">
        <v>8250</v>
      </c>
      <c r="K282" s="10">
        <f t="shared" si="2"/>
        <v>4125</v>
      </c>
      <c r="L282" s="10">
        <f t="shared" si="3"/>
        <v>1650</v>
      </c>
      <c r="M282" s="11">
        <v>0.4</v>
      </c>
      <c r="O282" s="1"/>
    </row>
    <row r="283" spans="1:15" ht="15.75" customHeight="1">
      <c r="A283" s="1"/>
      <c r="B283" s="6" t="s">
        <v>31</v>
      </c>
      <c r="C283" s="6">
        <v>1189833</v>
      </c>
      <c r="D283" s="7">
        <v>44515</v>
      </c>
      <c r="E283" s="6" t="s">
        <v>28</v>
      </c>
      <c r="F283" s="6" t="s">
        <v>29</v>
      </c>
      <c r="G283" s="6" t="s">
        <v>32</v>
      </c>
      <c r="H283" s="6" t="s">
        <v>18</v>
      </c>
      <c r="I283" s="8">
        <v>0.55000000000000004</v>
      </c>
      <c r="J283" s="9">
        <v>8250</v>
      </c>
      <c r="K283" s="10">
        <f t="shared" si="2"/>
        <v>4537.5</v>
      </c>
      <c r="L283" s="10">
        <f t="shared" si="3"/>
        <v>1134.375</v>
      </c>
      <c r="M283" s="11">
        <v>0.25</v>
      </c>
      <c r="O283" s="1"/>
    </row>
    <row r="284" spans="1:15" ht="15.75" customHeight="1">
      <c r="A284" s="1"/>
      <c r="B284" s="6" t="s">
        <v>31</v>
      </c>
      <c r="C284" s="6">
        <v>1189833</v>
      </c>
      <c r="D284" s="7">
        <v>44515</v>
      </c>
      <c r="E284" s="6" t="s">
        <v>28</v>
      </c>
      <c r="F284" s="6" t="s">
        <v>29</v>
      </c>
      <c r="G284" s="6" t="s">
        <v>32</v>
      </c>
      <c r="H284" s="6" t="s">
        <v>19</v>
      </c>
      <c r="I284" s="8">
        <v>0.5</v>
      </c>
      <c r="J284" s="9">
        <v>6750</v>
      </c>
      <c r="K284" s="10">
        <f t="shared" si="2"/>
        <v>3375</v>
      </c>
      <c r="L284" s="10">
        <f t="shared" si="3"/>
        <v>1350</v>
      </c>
      <c r="M284" s="11">
        <v>0.4</v>
      </c>
      <c r="O284" s="1"/>
    </row>
    <row r="285" spans="1:15" ht="15.75" customHeight="1">
      <c r="A285" s="1"/>
      <c r="B285" s="6" t="s">
        <v>31</v>
      </c>
      <c r="C285" s="6">
        <v>1189833</v>
      </c>
      <c r="D285" s="7">
        <v>44515</v>
      </c>
      <c r="E285" s="6" t="s">
        <v>28</v>
      </c>
      <c r="F285" s="6" t="s">
        <v>29</v>
      </c>
      <c r="G285" s="6" t="s">
        <v>32</v>
      </c>
      <c r="H285" s="6" t="s">
        <v>20</v>
      </c>
      <c r="I285" s="8">
        <v>0.5</v>
      </c>
      <c r="J285" s="9">
        <v>6500</v>
      </c>
      <c r="K285" s="10">
        <f t="shared" si="2"/>
        <v>3250</v>
      </c>
      <c r="L285" s="10">
        <f t="shared" si="3"/>
        <v>1137.5</v>
      </c>
      <c r="M285" s="11">
        <v>0.35</v>
      </c>
      <c r="O285" s="1"/>
    </row>
    <row r="286" spans="1:15" ht="15.75" customHeight="1">
      <c r="A286" s="1"/>
      <c r="B286" s="6" t="s">
        <v>31</v>
      </c>
      <c r="C286" s="6">
        <v>1189833</v>
      </c>
      <c r="D286" s="7">
        <v>44515</v>
      </c>
      <c r="E286" s="6" t="s">
        <v>28</v>
      </c>
      <c r="F286" s="6" t="s">
        <v>29</v>
      </c>
      <c r="G286" s="6" t="s">
        <v>32</v>
      </c>
      <c r="H286" s="6" t="s">
        <v>21</v>
      </c>
      <c r="I286" s="8">
        <v>0.6</v>
      </c>
      <c r="J286" s="9">
        <v>6000</v>
      </c>
      <c r="K286" s="10">
        <f t="shared" si="2"/>
        <v>3600</v>
      </c>
      <c r="L286" s="10">
        <f t="shared" si="3"/>
        <v>1980.0000000000002</v>
      </c>
      <c r="M286" s="11">
        <v>0.55000000000000004</v>
      </c>
      <c r="O286" s="1"/>
    </row>
    <row r="287" spans="1:15" ht="15.75" customHeight="1">
      <c r="A287" s="1"/>
      <c r="B287" s="6" t="s">
        <v>31</v>
      </c>
      <c r="C287" s="6">
        <v>1189833</v>
      </c>
      <c r="D287" s="7">
        <v>44515</v>
      </c>
      <c r="E287" s="6" t="s">
        <v>28</v>
      </c>
      <c r="F287" s="6" t="s">
        <v>29</v>
      </c>
      <c r="G287" s="6" t="s">
        <v>32</v>
      </c>
      <c r="H287" s="6" t="s">
        <v>22</v>
      </c>
      <c r="I287" s="8">
        <v>0.65</v>
      </c>
      <c r="J287" s="9">
        <v>7000</v>
      </c>
      <c r="K287" s="10">
        <f t="shared" si="2"/>
        <v>4550</v>
      </c>
      <c r="L287" s="10">
        <f t="shared" si="3"/>
        <v>910</v>
      </c>
      <c r="M287" s="11">
        <v>0.2</v>
      </c>
      <c r="O287" s="1"/>
    </row>
    <row r="288" spans="1:15" ht="15.75" customHeight="1">
      <c r="A288" s="1"/>
      <c r="B288" s="6" t="s">
        <v>31</v>
      </c>
      <c r="C288" s="6">
        <v>1189833</v>
      </c>
      <c r="D288" s="7">
        <v>44544</v>
      </c>
      <c r="E288" s="6" t="s">
        <v>28</v>
      </c>
      <c r="F288" s="6" t="s">
        <v>29</v>
      </c>
      <c r="G288" s="6" t="s">
        <v>32</v>
      </c>
      <c r="H288" s="6" t="s">
        <v>17</v>
      </c>
      <c r="I288" s="8">
        <v>0.5</v>
      </c>
      <c r="J288" s="9">
        <v>9000</v>
      </c>
      <c r="K288" s="10">
        <f t="shared" si="2"/>
        <v>4500</v>
      </c>
      <c r="L288" s="10">
        <f t="shared" si="3"/>
        <v>1800</v>
      </c>
      <c r="M288" s="11">
        <v>0.4</v>
      </c>
      <c r="O288" s="1"/>
    </row>
    <row r="289" spans="1:16" ht="15.75" customHeight="1">
      <c r="A289" s="1"/>
      <c r="B289" s="6" t="s">
        <v>31</v>
      </c>
      <c r="C289" s="6">
        <v>1189833</v>
      </c>
      <c r="D289" s="7">
        <v>44544</v>
      </c>
      <c r="E289" s="6" t="s">
        <v>28</v>
      </c>
      <c r="F289" s="6" t="s">
        <v>29</v>
      </c>
      <c r="G289" s="6" t="s">
        <v>32</v>
      </c>
      <c r="H289" s="6" t="s">
        <v>18</v>
      </c>
      <c r="I289" s="8">
        <v>0.55000000000000004</v>
      </c>
      <c r="J289" s="9">
        <v>9000</v>
      </c>
      <c r="K289" s="10">
        <f t="shared" si="2"/>
        <v>4950</v>
      </c>
      <c r="L289" s="10">
        <f t="shared" si="3"/>
        <v>1237.5</v>
      </c>
      <c r="M289" s="11">
        <v>0.25</v>
      </c>
      <c r="O289" s="1"/>
    </row>
    <row r="290" spans="1:16" ht="15.75" customHeight="1">
      <c r="A290" s="1"/>
      <c r="B290" s="6" t="s">
        <v>31</v>
      </c>
      <c r="C290" s="6">
        <v>1189833</v>
      </c>
      <c r="D290" s="7">
        <v>44544</v>
      </c>
      <c r="E290" s="6" t="s">
        <v>28</v>
      </c>
      <c r="F290" s="6" t="s">
        <v>29</v>
      </c>
      <c r="G290" s="6" t="s">
        <v>32</v>
      </c>
      <c r="H290" s="6" t="s">
        <v>19</v>
      </c>
      <c r="I290" s="8">
        <v>0.5</v>
      </c>
      <c r="J290" s="9">
        <v>7000</v>
      </c>
      <c r="K290" s="10">
        <f t="shared" si="2"/>
        <v>3500</v>
      </c>
      <c r="L290" s="10">
        <f t="shared" si="3"/>
        <v>1400</v>
      </c>
      <c r="M290" s="11">
        <v>0.4</v>
      </c>
      <c r="O290" s="1"/>
    </row>
    <row r="291" spans="1:16" ht="15.75" customHeight="1">
      <c r="A291" s="1"/>
      <c r="B291" s="6" t="s">
        <v>31</v>
      </c>
      <c r="C291" s="6">
        <v>1189833</v>
      </c>
      <c r="D291" s="7">
        <v>44544</v>
      </c>
      <c r="E291" s="6" t="s">
        <v>28</v>
      </c>
      <c r="F291" s="6" t="s">
        <v>29</v>
      </c>
      <c r="G291" s="6" t="s">
        <v>32</v>
      </c>
      <c r="H291" s="6" t="s">
        <v>20</v>
      </c>
      <c r="I291" s="8">
        <v>0.5</v>
      </c>
      <c r="J291" s="9">
        <v>7000</v>
      </c>
      <c r="K291" s="10">
        <f t="shared" si="2"/>
        <v>3500</v>
      </c>
      <c r="L291" s="10">
        <f t="shared" si="3"/>
        <v>1225</v>
      </c>
      <c r="M291" s="11">
        <v>0.35</v>
      </c>
      <c r="O291" s="1"/>
    </row>
    <row r="292" spans="1:16" ht="15.75" customHeight="1">
      <c r="A292" s="1"/>
      <c r="B292" s="6" t="s">
        <v>31</v>
      </c>
      <c r="C292" s="6">
        <v>1189833</v>
      </c>
      <c r="D292" s="7">
        <v>44544</v>
      </c>
      <c r="E292" s="6" t="s">
        <v>28</v>
      </c>
      <c r="F292" s="6" t="s">
        <v>29</v>
      </c>
      <c r="G292" s="6" t="s">
        <v>32</v>
      </c>
      <c r="H292" s="6" t="s">
        <v>21</v>
      </c>
      <c r="I292" s="8">
        <v>0.6</v>
      </c>
      <c r="J292" s="9">
        <v>6250</v>
      </c>
      <c r="K292" s="10">
        <f t="shared" si="2"/>
        <v>3750</v>
      </c>
      <c r="L292" s="10">
        <f t="shared" si="3"/>
        <v>2062.5</v>
      </c>
      <c r="M292" s="11">
        <v>0.55000000000000004</v>
      </c>
      <c r="O292" s="1"/>
    </row>
    <row r="293" spans="1:16" ht="15.75" customHeight="1">
      <c r="A293" s="1"/>
      <c r="B293" s="6" t="s">
        <v>31</v>
      </c>
      <c r="C293" s="6">
        <v>1189833</v>
      </c>
      <c r="D293" s="7">
        <v>44544</v>
      </c>
      <c r="E293" s="6" t="s">
        <v>28</v>
      </c>
      <c r="F293" s="6" t="s">
        <v>29</v>
      </c>
      <c r="G293" s="6" t="s">
        <v>32</v>
      </c>
      <c r="H293" s="6" t="s">
        <v>22</v>
      </c>
      <c r="I293" s="8">
        <v>0.65</v>
      </c>
      <c r="J293" s="9">
        <v>7250</v>
      </c>
      <c r="K293" s="10">
        <f t="shared" si="2"/>
        <v>4712.5</v>
      </c>
      <c r="L293" s="10">
        <f t="shared" si="3"/>
        <v>942.5</v>
      </c>
      <c r="M293" s="11">
        <v>0.2</v>
      </c>
      <c r="O293" s="1"/>
    </row>
    <row r="294" spans="1:16" ht="15.75" customHeight="1">
      <c r="A294" s="1"/>
      <c r="B294" s="6" t="s">
        <v>14</v>
      </c>
      <c r="C294" s="6">
        <v>1185732</v>
      </c>
      <c r="D294" s="7">
        <v>44211</v>
      </c>
      <c r="E294" s="6" t="s">
        <v>33</v>
      </c>
      <c r="F294" s="6" t="s">
        <v>34</v>
      </c>
      <c r="G294" s="6" t="s">
        <v>35</v>
      </c>
      <c r="H294" s="6" t="s">
        <v>17</v>
      </c>
      <c r="I294" s="8">
        <v>0.45</v>
      </c>
      <c r="J294" s="9">
        <v>4750</v>
      </c>
      <c r="K294" s="10">
        <f t="shared" si="2"/>
        <v>2137.5</v>
      </c>
      <c r="L294" s="10">
        <f t="shared" si="3"/>
        <v>855</v>
      </c>
      <c r="M294" s="11">
        <v>0.4</v>
      </c>
      <c r="O294" s="13"/>
      <c r="P294" s="12"/>
    </row>
    <row r="295" spans="1:16" ht="15.75" customHeight="1">
      <c r="A295" s="1"/>
      <c r="B295" s="6" t="s">
        <v>14</v>
      </c>
      <c r="C295" s="6">
        <v>1185732</v>
      </c>
      <c r="D295" s="7">
        <v>44211</v>
      </c>
      <c r="E295" s="6" t="s">
        <v>33</v>
      </c>
      <c r="F295" s="6" t="s">
        <v>34</v>
      </c>
      <c r="G295" s="6" t="s">
        <v>35</v>
      </c>
      <c r="H295" s="6" t="s">
        <v>18</v>
      </c>
      <c r="I295" s="8">
        <v>0.45</v>
      </c>
      <c r="J295" s="9">
        <v>2750</v>
      </c>
      <c r="K295" s="10">
        <f t="shared" si="2"/>
        <v>1237.5</v>
      </c>
      <c r="L295" s="10">
        <f t="shared" si="3"/>
        <v>433.125</v>
      </c>
      <c r="M295" s="11">
        <v>0.35</v>
      </c>
      <c r="O295" s="13"/>
      <c r="P295" s="12"/>
    </row>
    <row r="296" spans="1:16" ht="15.75" customHeight="1">
      <c r="A296" s="1"/>
      <c r="B296" s="6" t="s">
        <v>14</v>
      </c>
      <c r="C296" s="6">
        <v>1185732</v>
      </c>
      <c r="D296" s="7">
        <v>44211</v>
      </c>
      <c r="E296" s="6" t="s">
        <v>33</v>
      </c>
      <c r="F296" s="6" t="s">
        <v>34</v>
      </c>
      <c r="G296" s="6" t="s">
        <v>35</v>
      </c>
      <c r="H296" s="6" t="s">
        <v>19</v>
      </c>
      <c r="I296" s="8">
        <v>0.35000000000000003</v>
      </c>
      <c r="J296" s="9">
        <v>2750</v>
      </c>
      <c r="K296" s="10">
        <f t="shared" si="2"/>
        <v>962.50000000000011</v>
      </c>
      <c r="L296" s="10">
        <f t="shared" si="3"/>
        <v>336.875</v>
      </c>
      <c r="M296" s="11">
        <v>0.35</v>
      </c>
      <c r="O296" s="13"/>
      <c r="P296" s="12"/>
    </row>
    <row r="297" spans="1:16" ht="15.75" customHeight="1">
      <c r="A297" s="1"/>
      <c r="B297" s="6" t="s">
        <v>14</v>
      </c>
      <c r="C297" s="6">
        <v>1185732</v>
      </c>
      <c r="D297" s="7">
        <v>44211</v>
      </c>
      <c r="E297" s="6" t="s">
        <v>33</v>
      </c>
      <c r="F297" s="6" t="s">
        <v>34</v>
      </c>
      <c r="G297" s="6" t="s">
        <v>35</v>
      </c>
      <c r="H297" s="6" t="s">
        <v>20</v>
      </c>
      <c r="I297" s="8">
        <v>0.4</v>
      </c>
      <c r="J297" s="9">
        <v>1250</v>
      </c>
      <c r="K297" s="10">
        <f t="shared" si="2"/>
        <v>500</v>
      </c>
      <c r="L297" s="10">
        <f t="shared" si="3"/>
        <v>200</v>
      </c>
      <c r="M297" s="11">
        <v>0.4</v>
      </c>
      <c r="O297" s="14"/>
      <c r="P297" s="12"/>
    </row>
    <row r="298" spans="1:16" ht="15.75" customHeight="1">
      <c r="A298" s="1"/>
      <c r="B298" s="6" t="s">
        <v>14</v>
      </c>
      <c r="C298" s="6">
        <v>1185732</v>
      </c>
      <c r="D298" s="7">
        <v>44211</v>
      </c>
      <c r="E298" s="6" t="s">
        <v>33</v>
      </c>
      <c r="F298" s="6" t="s">
        <v>34</v>
      </c>
      <c r="G298" s="6" t="s">
        <v>35</v>
      </c>
      <c r="H298" s="6" t="s">
        <v>21</v>
      </c>
      <c r="I298" s="8">
        <v>0.54999999999999993</v>
      </c>
      <c r="J298" s="9">
        <v>1750</v>
      </c>
      <c r="K298" s="10">
        <f t="shared" si="2"/>
        <v>962.49999999999989</v>
      </c>
      <c r="L298" s="10">
        <f t="shared" si="3"/>
        <v>336.87499999999994</v>
      </c>
      <c r="M298" s="11">
        <v>0.35</v>
      </c>
      <c r="O298" s="14"/>
      <c r="P298" s="12"/>
    </row>
    <row r="299" spans="1:16" ht="15.75" customHeight="1">
      <c r="A299" s="1"/>
      <c r="B299" s="6" t="s">
        <v>14</v>
      </c>
      <c r="C299" s="6">
        <v>1185732</v>
      </c>
      <c r="D299" s="7">
        <v>44211</v>
      </c>
      <c r="E299" s="6" t="s">
        <v>33</v>
      </c>
      <c r="F299" s="6" t="s">
        <v>34</v>
      </c>
      <c r="G299" s="6" t="s">
        <v>35</v>
      </c>
      <c r="H299" s="6" t="s">
        <v>22</v>
      </c>
      <c r="I299" s="8">
        <v>0.45</v>
      </c>
      <c r="J299" s="9">
        <v>2750</v>
      </c>
      <c r="K299" s="10">
        <f t="shared" si="2"/>
        <v>1237.5</v>
      </c>
      <c r="L299" s="10">
        <f t="shared" si="3"/>
        <v>618.75</v>
      </c>
      <c r="M299" s="11">
        <v>0.5</v>
      </c>
      <c r="O299" s="14"/>
      <c r="P299" s="12"/>
    </row>
    <row r="300" spans="1:16" ht="15.75" customHeight="1">
      <c r="A300" s="1"/>
      <c r="B300" s="6" t="s">
        <v>14</v>
      </c>
      <c r="C300" s="6">
        <v>1185732</v>
      </c>
      <c r="D300" s="7">
        <v>44242</v>
      </c>
      <c r="E300" s="6" t="s">
        <v>33</v>
      </c>
      <c r="F300" s="6" t="s">
        <v>34</v>
      </c>
      <c r="G300" s="6" t="s">
        <v>35</v>
      </c>
      <c r="H300" s="6" t="s">
        <v>17</v>
      </c>
      <c r="I300" s="8">
        <v>0.45</v>
      </c>
      <c r="J300" s="9">
        <v>5250</v>
      </c>
      <c r="K300" s="10">
        <f t="shared" si="2"/>
        <v>2362.5</v>
      </c>
      <c r="L300" s="10">
        <f t="shared" si="3"/>
        <v>945</v>
      </c>
      <c r="M300" s="11">
        <v>0.4</v>
      </c>
      <c r="O300" s="14"/>
      <c r="P300" s="12"/>
    </row>
    <row r="301" spans="1:16" ht="15.75" customHeight="1">
      <c r="A301" s="1"/>
      <c r="B301" s="6" t="s">
        <v>14</v>
      </c>
      <c r="C301" s="6">
        <v>1185732</v>
      </c>
      <c r="D301" s="7">
        <v>44242</v>
      </c>
      <c r="E301" s="6" t="s">
        <v>33</v>
      </c>
      <c r="F301" s="6" t="s">
        <v>34</v>
      </c>
      <c r="G301" s="6" t="s">
        <v>35</v>
      </c>
      <c r="H301" s="6" t="s">
        <v>18</v>
      </c>
      <c r="I301" s="8">
        <v>0.45</v>
      </c>
      <c r="J301" s="9">
        <v>1750</v>
      </c>
      <c r="K301" s="10">
        <f t="shared" si="2"/>
        <v>787.5</v>
      </c>
      <c r="L301" s="10">
        <f t="shared" si="3"/>
        <v>275.625</v>
      </c>
      <c r="M301" s="11">
        <v>0.35</v>
      </c>
      <c r="O301" s="14"/>
      <c r="P301" s="12"/>
    </row>
    <row r="302" spans="1:16" ht="15.75" customHeight="1">
      <c r="A302" s="1"/>
      <c r="B302" s="6" t="s">
        <v>14</v>
      </c>
      <c r="C302" s="6">
        <v>1185732</v>
      </c>
      <c r="D302" s="7">
        <v>44242</v>
      </c>
      <c r="E302" s="6" t="s">
        <v>33</v>
      </c>
      <c r="F302" s="6" t="s">
        <v>34</v>
      </c>
      <c r="G302" s="6" t="s">
        <v>35</v>
      </c>
      <c r="H302" s="6" t="s">
        <v>19</v>
      </c>
      <c r="I302" s="8">
        <v>0.35000000000000003</v>
      </c>
      <c r="J302" s="9">
        <v>2250</v>
      </c>
      <c r="K302" s="10">
        <f t="shared" si="2"/>
        <v>787.50000000000011</v>
      </c>
      <c r="L302" s="10">
        <f t="shared" si="3"/>
        <v>275.625</v>
      </c>
      <c r="M302" s="11">
        <v>0.35</v>
      </c>
      <c r="O302" s="14"/>
      <c r="P302" s="12"/>
    </row>
    <row r="303" spans="1:16" ht="15.75" customHeight="1">
      <c r="A303" s="1"/>
      <c r="B303" s="6" t="s">
        <v>14</v>
      </c>
      <c r="C303" s="6">
        <v>1185732</v>
      </c>
      <c r="D303" s="7">
        <v>44242</v>
      </c>
      <c r="E303" s="6" t="s">
        <v>33</v>
      </c>
      <c r="F303" s="6" t="s">
        <v>34</v>
      </c>
      <c r="G303" s="6" t="s">
        <v>35</v>
      </c>
      <c r="H303" s="6" t="s">
        <v>20</v>
      </c>
      <c r="I303" s="8">
        <v>0.4</v>
      </c>
      <c r="J303" s="9">
        <v>1000</v>
      </c>
      <c r="K303" s="10">
        <f t="shared" si="2"/>
        <v>400</v>
      </c>
      <c r="L303" s="10">
        <f t="shared" si="3"/>
        <v>160</v>
      </c>
      <c r="M303" s="11">
        <v>0.4</v>
      </c>
      <c r="O303" s="14"/>
      <c r="P303" s="12"/>
    </row>
    <row r="304" spans="1:16" ht="15.75" customHeight="1">
      <c r="A304" s="1"/>
      <c r="B304" s="6" t="s">
        <v>14</v>
      </c>
      <c r="C304" s="6">
        <v>1185732</v>
      </c>
      <c r="D304" s="7">
        <v>44242</v>
      </c>
      <c r="E304" s="6" t="s">
        <v>33</v>
      </c>
      <c r="F304" s="6" t="s">
        <v>34</v>
      </c>
      <c r="G304" s="6" t="s">
        <v>35</v>
      </c>
      <c r="H304" s="6" t="s">
        <v>21</v>
      </c>
      <c r="I304" s="8">
        <v>0.54999999999999993</v>
      </c>
      <c r="J304" s="9">
        <v>1750</v>
      </c>
      <c r="K304" s="10">
        <f t="shared" si="2"/>
        <v>962.49999999999989</v>
      </c>
      <c r="L304" s="10">
        <f t="shared" si="3"/>
        <v>336.87499999999994</v>
      </c>
      <c r="M304" s="11">
        <v>0.35</v>
      </c>
      <c r="O304" s="14"/>
      <c r="P304" s="12"/>
    </row>
    <row r="305" spans="1:16" ht="15.75" customHeight="1">
      <c r="A305" s="1"/>
      <c r="B305" s="6" t="s">
        <v>14</v>
      </c>
      <c r="C305" s="6">
        <v>1185732</v>
      </c>
      <c r="D305" s="7">
        <v>44242</v>
      </c>
      <c r="E305" s="6" t="s">
        <v>33</v>
      </c>
      <c r="F305" s="6" t="s">
        <v>34</v>
      </c>
      <c r="G305" s="6" t="s">
        <v>35</v>
      </c>
      <c r="H305" s="6" t="s">
        <v>22</v>
      </c>
      <c r="I305" s="8">
        <v>0.45</v>
      </c>
      <c r="J305" s="9">
        <v>2750</v>
      </c>
      <c r="K305" s="10">
        <f t="shared" si="2"/>
        <v>1237.5</v>
      </c>
      <c r="L305" s="10">
        <f t="shared" si="3"/>
        <v>618.75</v>
      </c>
      <c r="M305" s="11">
        <v>0.5</v>
      </c>
      <c r="O305" s="14"/>
      <c r="P305" s="12"/>
    </row>
    <row r="306" spans="1:16" ht="15.75" customHeight="1">
      <c r="A306" s="1"/>
      <c r="B306" s="6" t="s">
        <v>14</v>
      </c>
      <c r="C306" s="6">
        <v>1185732</v>
      </c>
      <c r="D306" s="7">
        <v>44269</v>
      </c>
      <c r="E306" s="6" t="s">
        <v>33</v>
      </c>
      <c r="F306" s="6" t="s">
        <v>34</v>
      </c>
      <c r="G306" s="6" t="s">
        <v>35</v>
      </c>
      <c r="H306" s="6" t="s">
        <v>17</v>
      </c>
      <c r="I306" s="8">
        <v>0.5</v>
      </c>
      <c r="J306" s="9">
        <v>4950</v>
      </c>
      <c r="K306" s="10">
        <f t="shared" si="2"/>
        <v>2475</v>
      </c>
      <c r="L306" s="10">
        <f t="shared" si="3"/>
        <v>990</v>
      </c>
      <c r="M306" s="11">
        <v>0.4</v>
      </c>
      <c r="O306" s="14"/>
      <c r="P306" s="12"/>
    </row>
    <row r="307" spans="1:16" ht="15.75" customHeight="1">
      <c r="A307" s="1"/>
      <c r="B307" s="6" t="s">
        <v>14</v>
      </c>
      <c r="C307" s="6">
        <v>1185732</v>
      </c>
      <c r="D307" s="7">
        <v>44269</v>
      </c>
      <c r="E307" s="6" t="s">
        <v>33</v>
      </c>
      <c r="F307" s="6" t="s">
        <v>34</v>
      </c>
      <c r="G307" s="6" t="s">
        <v>35</v>
      </c>
      <c r="H307" s="6" t="s">
        <v>18</v>
      </c>
      <c r="I307" s="8">
        <v>0.5</v>
      </c>
      <c r="J307" s="9">
        <v>2000</v>
      </c>
      <c r="K307" s="10">
        <f t="shared" si="2"/>
        <v>1000</v>
      </c>
      <c r="L307" s="10">
        <f t="shared" si="3"/>
        <v>350</v>
      </c>
      <c r="M307" s="11">
        <v>0.35</v>
      </c>
      <c r="O307" s="14"/>
      <c r="P307" s="12"/>
    </row>
    <row r="308" spans="1:16" ht="15.75" customHeight="1">
      <c r="A308" s="1"/>
      <c r="B308" s="6" t="s">
        <v>14</v>
      </c>
      <c r="C308" s="6">
        <v>1185732</v>
      </c>
      <c r="D308" s="7">
        <v>44269</v>
      </c>
      <c r="E308" s="6" t="s">
        <v>33</v>
      </c>
      <c r="F308" s="6" t="s">
        <v>34</v>
      </c>
      <c r="G308" s="6" t="s">
        <v>35</v>
      </c>
      <c r="H308" s="6" t="s">
        <v>19</v>
      </c>
      <c r="I308" s="8">
        <v>0.4</v>
      </c>
      <c r="J308" s="9">
        <v>2250</v>
      </c>
      <c r="K308" s="10">
        <f t="shared" si="2"/>
        <v>900</v>
      </c>
      <c r="L308" s="10">
        <f t="shared" si="3"/>
        <v>315</v>
      </c>
      <c r="M308" s="11">
        <v>0.35</v>
      </c>
      <c r="O308" s="14"/>
      <c r="P308" s="12"/>
    </row>
    <row r="309" spans="1:16" ht="15.75" customHeight="1">
      <c r="A309" s="1"/>
      <c r="B309" s="6" t="s">
        <v>14</v>
      </c>
      <c r="C309" s="6">
        <v>1185732</v>
      </c>
      <c r="D309" s="7">
        <v>44269</v>
      </c>
      <c r="E309" s="6" t="s">
        <v>33</v>
      </c>
      <c r="F309" s="6" t="s">
        <v>34</v>
      </c>
      <c r="G309" s="6" t="s">
        <v>35</v>
      </c>
      <c r="H309" s="6" t="s">
        <v>20</v>
      </c>
      <c r="I309" s="8">
        <v>0.45</v>
      </c>
      <c r="J309" s="9">
        <v>750</v>
      </c>
      <c r="K309" s="10">
        <f t="shared" si="2"/>
        <v>337.5</v>
      </c>
      <c r="L309" s="10">
        <f t="shared" si="3"/>
        <v>135</v>
      </c>
      <c r="M309" s="11">
        <v>0.4</v>
      </c>
      <c r="O309" s="14"/>
      <c r="P309" s="12"/>
    </row>
    <row r="310" spans="1:16" ht="15.75" customHeight="1">
      <c r="A310" s="1"/>
      <c r="B310" s="6" t="s">
        <v>14</v>
      </c>
      <c r="C310" s="6">
        <v>1185732</v>
      </c>
      <c r="D310" s="7">
        <v>44269</v>
      </c>
      <c r="E310" s="6" t="s">
        <v>33</v>
      </c>
      <c r="F310" s="6" t="s">
        <v>34</v>
      </c>
      <c r="G310" s="6" t="s">
        <v>35</v>
      </c>
      <c r="H310" s="6" t="s">
        <v>21</v>
      </c>
      <c r="I310" s="8">
        <v>0.6</v>
      </c>
      <c r="J310" s="9">
        <v>1250</v>
      </c>
      <c r="K310" s="10">
        <f t="shared" si="2"/>
        <v>750</v>
      </c>
      <c r="L310" s="10">
        <f t="shared" si="3"/>
        <v>262.5</v>
      </c>
      <c r="M310" s="11">
        <v>0.35</v>
      </c>
      <c r="O310" s="14"/>
      <c r="P310" s="12"/>
    </row>
    <row r="311" spans="1:16" ht="15.75" customHeight="1">
      <c r="A311" s="1"/>
      <c r="B311" s="6" t="s">
        <v>14</v>
      </c>
      <c r="C311" s="6">
        <v>1185732</v>
      </c>
      <c r="D311" s="7">
        <v>44269</v>
      </c>
      <c r="E311" s="6" t="s">
        <v>33</v>
      </c>
      <c r="F311" s="6" t="s">
        <v>34</v>
      </c>
      <c r="G311" s="6" t="s">
        <v>35</v>
      </c>
      <c r="H311" s="6" t="s">
        <v>22</v>
      </c>
      <c r="I311" s="8">
        <v>0.5</v>
      </c>
      <c r="J311" s="9">
        <v>2250</v>
      </c>
      <c r="K311" s="10">
        <f t="shared" si="2"/>
        <v>1125</v>
      </c>
      <c r="L311" s="10">
        <f t="shared" si="3"/>
        <v>562.5</v>
      </c>
      <c r="M311" s="11">
        <v>0.5</v>
      </c>
      <c r="O311" s="14"/>
      <c r="P311" s="12"/>
    </row>
    <row r="312" spans="1:16" ht="15.75" customHeight="1">
      <c r="A312" s="1"/>
      <c r="B312" s="6" t="s">
        <v>14</v>
      </c>
      <c r="C312" s="6">
        <v>1185732</v>
      </c>
      <c r="D312" s="7">
        <v>44301</v>
      </c>
      <c r="E312" s="6" t="s">
        <v>33</v>
      </c>
      <c r="F312" s="6" t="s">
        <v>34</v>
      </c>
      <c r="G312" s="6" t="s">
        <v>35</v>
      </c>
      <c r="H312" s="6" t="s">
        <v>17</v>
      </c>
      <c r="I312" s="8">
        <v>0.5</v>
      </c>
      <c r="J312" s="9">
        <v>4500</v>
      </c>
      <c r="K312" s="10">
        <f t="shared" si="2"/>
        <v>2250</v>
      </c>
      <c r="L312" s="10">
        <f t="shared" si="3"/>
        <v>900</v>
      </c>
      <c r="M312" s="11">
        <v>0.4</v>
      </c>
      <c r="O312" s="14"/>
      <c r="P312" s="12"/>
    </row>
    <row r="313" spans="1:16" ht="15.75" customHeight="1">
      <c r="A313" s="1"/>
      <c r="B313" s="6" t="s">
        <v>14</v>
      </c>
      <c r="C313" s="6">
        <v>1185732</v>
      </c>
      <c r="D313" s="7">
        <v>44301</v>
      </c>
      <c r="E313" s="6" t="s">
        <v>33</v>
      </c>
      <c r="F313" s="6" t="s">
        <v>34</v>
      </c>
      <c r="G313" s="6" t="s">
        <v>35</v>
      </c>
      <c r="H313" s="6" t="s">
        <v>18</v>
      </c>
      <c r="I313" s="8">
        <v>0.5</v>
      </c>
      <c r="J313" s="9">
        <v>1500</v>
      </c>
      <c r="K313" s="10">
        <f t="shared" si="2"/>
        <v>750</v>
      </c>
      <c r="L313" s="10">
        <f t="shared" si="3"/>
        <v>262.5</v>
      </c>
      <c r="M313" s="11">
        <v>0.35</v>
      </c>
      <c r="O313" s="14"/>
      <c r="P313" s="12"/>
    </row>
    <row r="314" spans="1:16" ht="15.75" customHeight="1">
      <c r="A314" s="1"/>
      <c r="B314" s="6" t="s">
        <v>14</v>
      </c>
      <c r="C314" s="6">
        <v>1185732</v>
      </c>
      <c r="D314" s="7">
        <v>44301</v>
      </c>
      <c r="E314" s="6" t="s">
        <v>33</v>
      </c>
      <c r="F314" s="6" t="s">
        <v>34</v>
      </c>
      <c r="G314" s="6" t="s">
        <v>35</v>
      </c>
      <c r="H314" s="6" t="s">
        <v>19</v>
      </c>
      <c r="I314" s="8">
        <v>0.4</v>
      </c>
      <c r="J314" s="9">
        <v>1500</v>
      </c>
      <c r="K314" s="10">
        <f t="shared" si="2"/>
        <v>600</v>
      </c>
      <c r="L314" s="10">
        <f t="shared" si="3"/>
        <v>210</v>
      </c>
      <c r="M314" s="11">
        <v>0.35</v>
      </c>
      <c r="O314" s="14"/>
      <c r="P314" s="12"/>
    </row>
    <row r="315" spans="1:16" ht="15.75" customHeight="1">
      <c r="A315" s="1"/>
      <c r="B315" s="6" t="s">
        <v>14</v>
      </c>
      <c r="C315" s="6">
        <v>1185732</v>
      </c>
      <c r="D315" s="7">
        <v>44301</v>
      </c>
      <c r="E315" s="6" t="s">
        <v>33</v>
      </c>
      <c r="F315" s="6" t="s">
        <v>34</v>
      </c>
      <c r="G315" s="6" t="s">
        <v>35</v>
      </c>
      <c r="H315" s="6" t="s">
        <v>20</v>
      </c>
      <c r="I315" s="8">
        <v>0.45</v>
      </c>
      <c r="J315" s="9">
        <v>750</v>
      </c>
      <c r="K315" s="10">
        <f t="shared" si="2"/>
        <v>337.5</v>
      </c>
      <c r="L315" s="10">
        <f t="shared" si="3"/>
        <v>135</v>
      </c>
      <c r="M315" s="11">
        <v>0.4</v>
      </c>
      <c r="O315" s="14"/>
      <c r="P315" s="12"/>
    </row>
    <row r="316" spans="1:16" ht="15.75" customHeight="1">
      <c r="A316" s="1"/>
      <c r="B316" s="6" t="s">
        <v>14</v>
      </c>
      <c r="C316" s="6">
        <v>1185732</v>
      </c>
      <c r="D316" s="7">
        <v>44301</v>
      </c>
      <c r="E316" s="6" t="s">
        <v>33</v>
      </c>
      <c r="F316" s="6" t="s">
        <v>34</v>
      </c>
      <c r="G316" s="6" t="s">
        <v>35</v>
      </c>
      <c r="H316" s="6" t="s">
        <v>21</v>
      </c>
      <c r="I316" s="8">
        <v>0.6</v>
      </c>
      <c r="J316" s="9">
        <v>1000</v>
      </c>
      <c r="K316" s="10">
        <f t="shared" si="2"/>
        <v>600</v>
      </c>
      <c r="L316" s="10">
        <f t="shared" si="3"/>
        <v>210</v>
      </c>
      <c r="M316" s="11">
        <v>0.35</v>
      </c>
      <c r="O316" s="14"/>
      <c r="P316" s="12"/>
    </row>
    <row r="317" spans="1:16" ht="15.75" customHeight="1">
      <c r="A317" s="1"/>
      <c r="B317" s="6" t="s">
        <v>14</v>
      </c>
      <c r="C317" s="6">
        <v>1185732</v>
      </c>
      <c r="D317" s="7">
        <v>44301</v>
      </c>
      <c r="E317" s="6" t="s">
        <v>33</v>
      </c>
      <c r="F317" s="6" t="s">
        <v>34</v>
      </c>
      <c r="G317" s="6" t="s">
        <v>35</v>
      </c>
      <c r="H317" s="6" t="s">
        <v>22</v>
      </c>
      <c r="I317" s="8">
        <v>0.5</v>
      </c>
      <c r="J317" s="9">
        <v>2250</v>
      </c>
      <c r="K317" s="10">
        <f t="shared" si="2"/>
        <v>1125</v>
      </c>
      <c r="L317" s="10">
        <f t="shared" si="3"/>
        <v>562.5</v>
      </c>
      <c r="M317" s="11">
        <v>0.5</v>
      </c>
      <c r="O317" s="14"/>
      <c r="P317" s="12"/>
    </row>
    <row r="318" spans="1:16" ht="15.75" customHeight="1">
      <c r="A318" s="1"/>
      <c r="B318" s="6" t="s">
        <v>14</v>
      </c>
      <c r="C318" s="6">
        <v>1185732</v>
      </c>
      <c r="D318" s="7">
        <v>44332</v>
      </c>
      <c r="E318" s="6" t="s">
        <v>33</v>
      </c>
      <c r="F318" s="6" t="s">
        <v>34</v>
      </c>
      <c r="G318" s="6" t="s">
        <v>35</v>
      </c>
      <c r="H318" s="6" t="s">
        <v>17</v>
      </c>
      <c r="I318" s="8">
        <v>0.6</v>
      </c>
      <c r="J318" s="9">
        <v>4950</v>
      </c>
      <c r="K318" s="10">
        <f t="shared" si="2"/>
        <v>2970</v>
      </c>
      <c r="L318" s="10">
        <f t="shared" si="3"/>
        <v>1188</v>
      </c>
      <c r="M318" s="11">
        <v>0.4</v>
      </c>
      <c r="O318" s="14"/>
      <c r="P318" s="12"/>
    </row>
    <row r="319" spans="1:16" ht="15.75" customHeight="1">
      <c r="A319" s="1"/>
      <c r="B319" s="6" t="s">
        <v>14</v>
      </c>
      <c r="C319" s="6">
        <v>1185732</v>
      </c>
      <c r="D319" s="7">
        <v>44332</v>
      </c>
      <c r="E319" s="6" t="s">
        <v>33</v>
      </c>
      <c r="F319" s="6" t="s">
        <v>34</v>
      </c>
      <c r="G319" s="6" t="s">
        <v>35</v>
      </c>
      <c r="H319" s="6" t="s">
        <v>18</v>
      </c>
      <c r="I319" s="8">
        <v>0.55000000000000004</v>
      </c>
      <c r="J319" s="9">
        <v>2000</v>
      </c>
      <c r="K319" s="10">
        <f t="shared" si="2"/>
        <v>1100</v>
      </c>
      <c r="L319" s="10">
        <f t="shared" si="3"/>
        <v>385</v>
      </c>
      <c r="M319" s="11">
        <v>0.35</v>
      </c>
      <c r="O319" s="14"/>
      <c r="P319" s="12"/>
    </row>
    <row r="320" spans="1:16" ht="15.75" customHeight="1">
      <c r="A320" s="1"/>
      <c r="B320" s="6" t="s">
        <v>14</v>
      </c>
      <c r="C320" s="6">
        <v>1185732</v>
      </c>
      <c r="D320" s="7">
        <v>44332</v>
      </c>
      <c r="E320" s="6" t="s">
        <v>33</v>
      </c>
      <c r="F320" s="6" t="s">
        <v>34</v>
      </c>
      <c r="G320" s="6" t="s">
        <v>35</v>
      </c>
      <c r="H320" s="6" t="s">
        <v>19</v>
      </c>
      <c r="I320" s="8">
        <v>0.5</v>
      </c>
      <c r="J320" s="9">
        <v>1750</v>
      </c>
      <c r="K320" s="10">
        <f t="shared" si="2"/>
        <v>875</v>
      </c>
      <c r="L320" s="10">
        <f t="shared" si="3"/>
        <v>306.25</v>
      </c>
      <c r="M320" s="11">
        <v>0.35</v>
      </c>
      <c r="O320" s="14"/>
      <c r="P320" s="12"/>
    </row>
    <row r="321" spans="1:16" ht="15.75" customHeight="1">
      <c r="A321" s="1"/>
      <c r="B321" s="6" t="s">
        <v>14</v>
      </c>
      <c r="C321" s="6">
        <v>1185732</v>
      </c>
      <c r="D321" s="7">
        <v>44332</v>
      </c>
      <c r="E321" s="6" t="s">
        <v>33</v>
      </c>
      <c r="F321" s="6" t="s">
        <v>34</v>
      </c>
      <c r="G321" s="6" t="s">
        <v>35</v>
      </c>
      <c r="H321" s="6" t="s">
        <v>20</v>
      </c>
      <c r="I321" s="8">
        <v>0.5</v>
      </c>
      <c r="J321" s="9">
        <v>1000</v>
      </c>
      <c r="K321" s="10">
        <f t="shared" si="2"/>
        <v>500</v>
      </c>
      <c r="L321" s="10">
        <f t="shared" si="3"/>
        <v>200</v>
      </c>
      <c r="M321" s="11">
        <v>0.4</v>
      </c>
      <c r="O321" s="14"/>
      <c r="P321" s="12"/>
    </row>
    <row r="322" spans="1:16" ht="15.75" customHeight="1">
      <c r="A322" s="1"/>
      <c r="B322" s="6" t="s">
        <v>14</v>
      </c>
      <c r="C322" s="6">
        <v>1185732</v>
      </c>
      <c r="D322" s="7">
        <v>44332</v>
      </c>
      <c r="E322" s="6" t="s">
        <v>33</v>
      </c>
      <c r="F322" s="6" t="s">
        <v>34</v>
      </c>
      <c r="G322" s="6" t="s">
        <v>35</v>
      </c>
      <c r="H322" s="6" t="s">
        <v>21</v>
      </c>
      <c r="I322" s="8">
        <v>0.6</v>
      </c>
      <c r="J322" s="9">
        <v>1250</v>
      </c>
      <c r="K322" s="10">
        <f t="shared" si="2"/>
        <v>750</v>
      </c>
      <c r="L322" s="10">
        <f t="shared" si="3"/>
        <v>262.5</v>
      </c>
      <c r="M322" s="11">
        <v>0.35</v>
      </c>
      <c r="O322" s="14"/>
      <c r="P322" s="12"/>
    </row>
    <row r="323" spans="1:16" ht="15.75" customHeight="1">
      <c r="A323" s="1"/>
      <c r="B323" s="6" t="s">
        <v>14</v>
      </c>
      <c r="C323" s="6">
        <v>1185732</v>
      </c>
      <c r="D323" s="7">
        <v>44332</v>
      </c>
      <c r="E323" s="6" t="s">
        <v>33</v>
      </c>
      <c r="F323" s="6" t="s">
        <v>34</v>
      </c>
      <c r="G323" s="6" t="s">
        <v>35</v>
      </c>
      <c r="H323" s="6" t="s">
        <v>22</v>
      </c>
      <c r="I323" s="8">
        <v>0.65</v>
      </c>
      <c r="J323" s="9">
        <v>2500</v>
      </c>
      <c r="K323" s="10">
        <f t="shared" si="2"/>
        <v>1625</v>
      </c>
      <c r="L323" s="10">
        <f t="shared" si="3"/>
        <v>812.5</v>
      </c>
      <c r="M323" s="11">
        <v>0.5</v>
      </c>
      <c r="O323" s="14"/>
      <c r="P323" s="12"/>
    </row>
    <row r="324" spans="1:16" ht="15.75" customHeight="1">
      <c r="A324" s="1"/>
      <c r="B324" s="6" t="s">
        <v>14</v>
      </c>
      <c r="C324" s="6">
        <v>1185732</v>
      </c>
      <c r="D324" s="7">
        <v>44362</v>
      </c>
      <c r="E324" s="6" t="s">
        <v>33</v>
      </c>
      <c r="F324" s="6" t="s">
        <v>34</v>
      </c>
      <c r="G324" s="6" t="s">
        <v>35</v>
      </c>
      <c r="H324" s="6" t="s">
        <v>17</v>
      </c>
      <c r="I324" s="8">
        <v>0.5</v>
      </c>
      <c r="J324" s="9">
        <v>5000</v>
      </c>
      <c r="K324" s="10">
        <f t="shared" si="2"/>
        <v>2500</v>
      </c>
      <c r="L324" s="10">
        <f t="shared" si="3"/>
        <v>1000</v>
      </c>
      <c r="M324" s="11">
        <v>0.4</v>
      </c>
      <c r="O324" s="14"/>
      <c r="P324" s="12"/>
    </row>
    <row r="325" spans="1:16" ht="15.75" customHeight="1">
      <c r="A325" s="1"/>
      <c r="B325" s="6" t="s">
        <v>14</v>
      </c>
      <c r="C325" s="6">
        <v>1185732</v>
      </c>
      <c r="D325" s="7">
        <v>44362</v>
      </c>
      <c r="E325" s="6" t="s">
        <v>33</v>
      </c>
      <c r="F325" s="6" t="s">
        <v>34</v>
      </c>
      <c r="G325" s="6" t="s">
        <v>35</v>
      </c>
      <c r="H325" s="6" t="s">
        <v>18</v>
      </c>
      <c r="I325" s="8">
        <v>0.45000000000000007</v>
      </c>
      <c r="J325" s="9">
        <v>2500</v>
      </c>
      <c r="K325" s="10">
        <f t="shared" si="2"/>
        <v>1125.0000000000002</v>
      </c>
      <c r="L325" s="10">
        <f t="shared" si="3"/>
        <v>393.75000000000006</v>
      </c>
      <c r="M325" s="11">
        <v>0.35</v>
      </c>
      <c r="O325" s="14"/>
      <c r="P325" s="12"/>
    </row>
    <row r="326" spans="1:16" ht="15.75" customHeight="1">
      <c r="A326" s="1"/>
      <c r="B326" s="6" t="s">
        <v>14</v>
      </c>
      <c r="C326" s="6">
        <v>1185732</v>
      </c>
      <c r="D326" s="7">
        <v>44362</v>
      </c>
      <c r="E326" s="6" t="s">
        <v>33</v>
      </c>
      <c r="F326" s="6" t="s">
        <v>34</v>
      </c>
      <c r="G326" s="6" t="s">
        <v>35</v>
      </c>
      <c r="H326" s="6" t="s">
        <v>19</v>
      </c>
      <c r="I326" s="8">
        <v>0.4</v>
      </c>
      <c r="J326" s="9">
        <v>2000</v>
      </c>
      <c r="K326" s="10">
        <f t="shared" si="2"/>
        <v>800</v>
      </c>
      <c r="L326" s="10">
        <f t="shared" si="3"/>
        <v>280</v>
      </c>
      <c r="M326" s="11">
        <v>0.35</v>
      </c>
      <c r="O326" s="14"/>
      <c r="P326" s="12"/>
    </row>
    <row r="327" spans="1:16" ht="15.75" customHeight="1">
      <c r="A327" s="1"/>
      <c r="B327" s="6" t="s">
        <v>14</v>
      </c>
      <c r="C327" s="6">
        <v>1185732</v>
      </c>
      <c r="D327" s="7">
        <v>44362</v>
      </c>
      <c r="E327" s="6" t="s">
        <v>33</v>
      </c>
      <c r="F327" s="6" t="s">
        <v>34</v>
      </c>
      <c r="G327" s="6" t="s">
        <v>35</v>
      </c>
      <c r="H327" s="6" t="s">
        <v>20</v>
      </c>
      <c r="I327" s="8">
        <v>0.4</v>
      </c>
      <c r="J327" s="9">
        <v>1750</v>
      </c>
      <c r="K327" s="10">
        <f t="shared" si="2"/>
        <v>700</v>
      </c>
      <c r="L327" s="10">
        <f t="shared" si="3"/>
        <v>280</v>
      </c>
      <c r="M327" s="11">
        <v>0.4</v>
      </c>
      <c r="O327" s="14"/>
      <c r="P327" s="12"/>
    </row>
    <row r="328" spans="1:16" ht="15.75" customHeight="1">
      <c r="A328" s="1"/>
      <c r="B328" s="6" t="s">
        <v>14</v>
      </c>
      <c r="C328" s="6">
        <v>1185732</v>
      </c>
      <c r="D328" s="7">
        <v>44362</v>
      </c>
      <c r="E328" s="6" t="s">
        <v>33</v>
      </c>
      <c r="F328" s="6" t="s">
        <v>34</v>
      </c>
      <c r="G328" s="6" t="s">
        <v>35</v>
      </c>
      <c r="H328" s="6" t="s">
        <v>21</v>
      </c>
      <c r="I328" s="8">
        <v>0.5</v>
      </c>
      <c r="J328" s="9">
        <v>1750</v>
      </c>
      <c r="K328" s="10">
        <f t="shared" si="2"/>
        <v>875</v>
      </c>
      <c r="L328" s="10">
        <f t="shared" si="3"/>
        <v>306.25</v>
      </c>
      <c r="M328" s="11">
        <v>0.35</v>
      </c>
      <c r="O328" s="14"/>
      <c r="P328" s="12"/>
    </row>
    <row r="329" spans="1:16" ht="15.75" customHeight="1">
      <c r="A329" s="1"/>
      <c r="B329" s="6" t="s">
        <v>14</v>
      </c>
      <c r="C329" s="6">
        <v>1185732</v>
      </c>
      <c r="D329" s="7">
        <v>44362</v>
      </c>
      <c r="E329" s="6" t="s">
        <v>33</v>
      </c>
      <c r="F329" s="6" t="s">
        <v>34</v>
      </c>
      <c r="G329" s="6" t="s">
        <v>35</v>
      </c>
      <c r="H329" s="6" t="s">
        <v>22</v>
      </c>
      <c r="I329" s="8">
        <v>0.55000000000000004</v>
      </c>
      <c r="J329" s="9">
        <v>3500</v>
      </c>
      <c r="K329" s="10">
        <f t="shared" si="2"/>
        <v>1925.0000000000002</v>
      </c>
      <c r="L329" s="10">
        <f t="shared" si="3"/>
        <v>962.50000000000011</v>
      </c>
      <c r="M329" s="11">
        <v>0.5</v>
      </c>
      <c r="O329" s="14"/>
      <c r="P329" s="12"/>
    </row>
    <row r="330" spans="1:16" ht="15.75" customHeight="1">
      <c r="A330" s="1"/>
      <c r="B330" s="6" t="s">
        <v>14</v>
      </c>
      <c r="C330" s="6">
        <v>1185732</v>
      </c>
      <c r="D330" s="7">
        <v>44391</v>
      </c>
      <c r="E330" s="6" t="s">
        <v>33</v>
      </c>
      <c r="F330" s="6" t="s">
        <v>34</v>
      </c>
      <c r="G330" s="6" t="s">
        <v>35</v>
      </c>
      <c r="H330" s="6" t="s">
        <v>17</v>
      </c>
      <c r="I330" s="8">
        <v>0.5</v>
      </c>
      <c r="J330" s="9">
        <v>5750</v>
      </c>
      <c r="K330" s="10">
        <f t="shared" si="2"/>
        <v>2875</v>
      </c>
      <c r="L330" s="10">
        <f t="shared" si="3"/>
        <v>1150</v>
      </c>
      <c r="M330" s="11">
        <v>0.4</v>
      </c>
      <c r="O330" s="14"/>
      <c r="P330" s="12"/>
    </row>
    <row r="331" spans="1:16" ht="15.75" customHeight="1">
      <c r="A331" s="1"/>
      <c r="B331" s="6" t="s">
        <v>14</v>
      </c>
      <c r="C331" s="6">
        <v>1185732</v>
      </c>
      <c r="D331" s="7">
        <v>44391</v>
      </c>
      <c r="E331" s="6" t="s">
        <v>33</v>
      </c>
      <c r="F331" s="6" t="s">
        <v>34</v>
      </c>
      <c r="G331" s="6" t="s">
        <v>35</v>
      </c>
      <c r="H331" s="6" t="s">
        <v>18</v>
      </c>
      <c r="I331" s="8">
        <v>0.45000000000000007</v>
      </c>
      <c r="J331" s="9">
        <v>3250</v>
      </c>
      <c r="K331" s="10">
        <f t="shared" si="2"/>
        <v>1462.5000000000002</v>
      </c>
      <c r="L331" s="10">
        <f t="shared" si="3"/>
        <v>511.87500000000006</v>
      </c>
      <c r="M331" s="11">
        <v>0.35</v>
      </c>
      <c r="O331" s="14"/>
      <c r="P331" s="12"/>
    </row>
    <row r="332" spans="1:16" ht="15.75" customHeight="1">
      <c r="A332" s="1"/>
      <c r="B332" s="6" t="s">
        <v>14</v>
      </c>
      <c r="C332" s="6">
        <v>1185732</v>
      </c>
      <c r="D332" s="7">
        <v>44391</v>
      </c>
      <c r="E332" s="6" t="s">
        <v>33</v>
      </c>
      <c r="F332" s="6" t="s">
        <v>34</v>
      </c>
      <c r="G332" s="6" t="s">
        <v>35</v>
      </c>
      <c r="H332" s="6" t="s">
        <v>19</v>
      </c>
      <c r="I332" s="8">
        <v>0.4</v>
      </c>
      <c r="J332" s="9">
        <v>2500</v>
      </c>
      <c r="K332" s="10">
        <f t="shared" si="2"/>
        <v>1000</v>
      </c>
      <c r="L332" s="10">
        <f t="shared" si="3"/>
        <v>350</v>
      </c>
      <c r="M332" s="11">
        <v>0.35</v>
      </c>
      <c r="O332" s="14"/>
      <c r="P332" s="12"/>
    </row>
    <row r="333" spans="1:16" ht="15.75" customHeight="1">
      <c r="A333" s="1"/>
      <c r="B333" s="6" t="s">
        <v>14</v>
      </c>
      <c r="C333" s="6">
        <v>1185732</v>
      </c>
      <c r="D333" s="7">
        <v>44391</v>
      </c>
      <c r="E333" s="6" t="s">
        <v>33</v>
      </c>
      <c r="F333" s="6" t="s">
        <v>34</v>
      </c>
      <c r="G333" s="6" t="s">
        <v>35</v>
      </c>
      <c r="H333" s="6" t="s">
        <v>20</v>
      </c>
      <c r="I333" s="8">
        <v>0.4</v>
      </c>
      <c r="J333" s="9">
        <v>2000</v>
      </c>
      <c r="K333" s="10">
        <f t="shared" si="2"/>
        <v>800</v>
      </c>
      <c r="L333" s="10">
        <f t="shared" si="3"/>
        <v>320</v>
      </c>
      <c r="M333" s="11">
        <v>0.4</v>
      </c>
      <c r="O333" s="14"/>
      <c r="P333" s="12"/>
    </row>
    <row r="334" spans="1:16" ht="15.75" customHeight="1">
      <c r="A334" s="1"/>
      <c r="B334" s="6" t="s">
        <v>14</v>
      </c>
      <c r="C334" s="6">
        <v>1185732</v>
      </c>
      <c r="D334" s="7">
        <v>44391</v>
      </c>
      <c r="E334" s="6" t="s">
        <v>33</v>
      </c>
      <c r="F334" s="6" t="s">
        <v>34</v>
      </c>
      <c r="G334" s="6" t="s">
        <v>35</v>
      </c>
      <c r="H334" s="6" t="s">
        <v>21</v>
      </c>
      <c r="I334" s="8">
        <v>0.5</v>
      </c>
      <c r="J334" s="9">
        <v>2250</v>
      </c>
      <c r="K334" s="10">
        <f t="shared" si="2"/>
        <v>1125</v>
      </c>
      <c r="L334" s="10">
        <f t="shared" si="3"/>
        <v>393.75</v>
      </c>
      <c r="M334" s="11">
        <v>0.35</v>
      </c>
      <c r="O334" s="14"/>
      <c r="P334" s="12"/>
    </row>
    <row r="335" spans="1:16" ht="15.75" customHeight="1">
      <c r="A335" s="1"/>
      <c r="B335" s="6" t="s">
        <v>14</v>
      </c>
      <c r="C335" s="6">
        <v>1185732</v>
      </c>
      <c r="D335" s="7">
        <v>44391</v>
      </c>
      <c r="E335" s="6" t="s">
        <v>33</v>
      </c>
      <c r="F335" s="6" t="s">
        <v>34</v>
      </c>
      <c r="G335" s="6" t="s">
        <v>35</v>
      </c>
      <c r="H335" s="6" t="s">
        <v>22</v>
      </c>
      <c r="I335" s="8">
        <v>0.55000000000000004</v>
      </c>
      <c r="J335" s="9">
        <v>4000</v>
      </c>
      <c r="K335" s="10">
        <f t="shared" si="2"/>
        <v>2200</v>
      </c>
      <c r="L335" s="10">
        <f t="shared" si="3"/>
        <v>1100</v>
      </c>
      <c r="M335" s="11">
        <v>0.5</v>
      </c>
      <c r="O335" s="14"/>
      <c r="P335" s="12"/>
    </row>
    <row r="336" spans="1:16" ht="15.75" customHeight="1">
      <c r="A336" s="1"/>
      <c r="B336" s="6" t="s">
        <v>14</v>
      </c>
      <c r="C336" s="6">
        <v>1185732</v>
      </c>
      <c r="D336" s="7">
        <v>44423</v>
      </c>
      <c r="E336" s="6" t="s">
        <v>33</v>
      </c>
      <c r="F336" s="6" t="s">
        <v>34</v>
      </c>
      <c r="G336" s="6" t="s">
        <v>35</v>
      </c>
      <c r="H336" s="6" t="s">
        <v>17</v>
      </c>
      <c r="I336" s="8">
        <v>0.5</v>
      </c>
      <c r="J336" s="9">
        <v>5500</v>
      </c>
      <c r="K336" s="10">
        <f t="shared" si="2"/>
        <v>2750</v>
      </c>
      <c r="L336" s="10">
        <f t="shared" si="3"/>
        <v>1100</v>
      </c>
      <c r="M336" s="11">
        <v>0.4</v>
      </c>
      <c r="O336" s="14"/>
      <c r="P336" s="12"/>
    </row>
    <row r="337" spans="1:16" ht="15.75" customHeight="1">
      <c r="A337" s="1"/>
      <c r="B337" s="6" t="s">
        <v>14</v>
      </c>
      <c r="C337" s="6">
        <v>1185732</v>
      </c>
      <c r="D337" s="7">
        <v>44423</v>
      </c>
      <c r="E337" s="6" t="s">
        <v>33</v>
      </c>
      <c r="F337" s="6" t="s">
        <v>34</v>
      </c>
      <c r="G337" s="6" t="s">
        <v>35</v>
      </c>
      <c r="H337" s="6" t="s">
        <v>18</v>
      </c>
      <c r="I337" s="8">
        <v>0.45000000000000007</v>
      </c>
      <c r="J337" s="9">
        <v>3250</v>
      </c>
      <c r="K337" s="10">
        <f t="shared" si="2"/>
        <v>1462.5000000000002</v>
      </c>
      <c r="L337" s="10">
        <f t="shared" si="3"/>
        <v>511.87500000000006</v>
      </c>
      <c r="M337" s="11">
        <v>0.35</v>
      </c>
      <c r="O337" s="14"/>
      <c r="P337" s="12"/>
    </row>
    <row r="338" spans="1:16" ht="15.75" customHeight="1">
      <c r="A338" s="1"/>
      <c r="B338" s="6" t="s">
        <v>14</v>
      </c>
      <c r="C338" s="6">
        <v>1185732</v>
      </c>
      <c r="D338" s="7">
        <v>44423</v>
      </c>
      <c r="E338" s="6" t="s">
        <v>33</v>
      </c>
      <c r="F338" s="6" t="s">
        <v>34</v>
      </c>
      <c r="G338" s="6" t="s">
        <v>35</v>
      </c>
      <c r="H338" s="6" t="s">
        <v>19</v>
      </c>
      <c r="I338" s="8">
        <v>0.4</v>
      </c>
      <c r="J338" s="9">
        <v>2500</v>
      </c>
      <c r="K338" s="10">
        <f t="shared" si="2"/>
        <v>1000</v>
      </c>
      <c r="L338" s="10">
        <f t="shared" si="3"/>
        <v>350</v>
      </c>
      <c r="M338" s="11">
        <v>0.35</v>
      </c>
      <c r="O338" s="14"/>
      <c r="P338" s="12"/>
    </row>
    <row r="339" spans="1:16" ht="15.75" customHeight="1">
      <c r="A339" s="1"/>
      <c r="B339" s="6" t="s">
        <v>14</v>
      </c>
      <c r="C339" s="6">
        <v>1185732</v>
      </c>
      <c r="D339" s="7">
        <v>44423</v>
      </c>
      <c r="E339" s="6" t="s">
        <v>33</v>
      </c>
      <c r="F339" s="6" t="s">
        <v>34</v>
      </c>
      <c r="G339" s="6" t="s">
        <v>35</v>
      </c>
      <c r="H339" s="6" t="s">
        <v>20</v>
      </c>
      <c r="I339" s="8">
        <v>0.4</v>
      </c>
      <c r="J339" s="9">
        <v>2250</v>
      </c>
      <c r="K339" s="10">
        <f t="shared" si="2"/>
        <v>900</v>
      </c>
      <c r="L339" s="10">
        <f t="shared" si="3"/>
        <v>360</v>
      </c>
      <c r="M339" s="11">
        <v>0.4</v>
      </c>
      <c r="O339" s="14"/>
      <c r="P339" s="12"/>
    </row>
    <row r="340" spans="1:16" ht="15.75" customHeight="1">
      <c r="A340" s="1"/>
      <c r="B340" s="6" t="s">
        <v>14</v>
      </c>
      <c r="C340" s="6">
        <v>1185732</v>
      </c>
      <c r="D340" s="7">
        <v>44423</v>
      </c>
      <c r="E340" s="6" t="s">
        <v>33</v>
      </c>
      <c r="F340" s="6" t="s">
        <v>34</v>
      </c>
      <c r="G340" s="6" t="s">
        <v>35</v>
      </c>
      <c r="H340" s="6" t="s">
        <v>21</v>
      </c>
      <c r="I340" s="8">
        <v>0.5</v>
      </c>
      <c r="J340" s="9">
        <v>2000</v>
      </c>
      <c r="K340" s="10">
        <f t="shared" si="2"/>
        <v>1000</v>
      </c>
      <c r="L340" s="10">
        <f t="shared" si="3"/>
        <v>350</v>
      </c>
      <c r="M340" s="11">
        <v>0.35</v>
      </c>
      <c r="O340" s="14"/>
      <c r="P340" s="12"/>
    </row>
    <row r="341" spans="1:16" ht="15.75" customHeight="1">
      <c r="A341" s="1"/>
      <c r="B341" s="6" t="s">
        <v>14</v>
      </c>
      <c r="C341" s="6">
        <v>1185732</v>
      </c>
      <c r="D341" s="7">
        <v>44423</v>
      </c>
      <c r="E341" s="6" t="s">
        <v>33</v>
      </c>
      <c r="F341" s="6" t="s">
        <v>34</v>
      </c>
      <c r="G341" s="6" t="s">
        <v>35</v>
      </c>
      <c r="H341" s="6" t="s">
        <v>22</v>
      </c>
      <c r="I341" s="8">
        <v>0.55000000000000004</v>
      </c>
      <c r="J341" s="9">
        <v>3750</v>
      </c>
      <c r="K341" s="10">
        <f t="shared" si="2"/>
        <v>2062.5</v>
      </c>
      <c r="L341" s="10">
        <f t="shared" si="3"/>
        <v>1031.25</v>
      </c>
      <c r="M341" s="11">
        <v>0.5</v>
      </c>
      <c r="O341" s="14"/>
      <c r="P341" s="12"/>
    </row>
    <row r="342" spans="1:16" ht="15.75" customHeight="1">
      <c r="A342" s="1"/>
      <c r="B342" s="6" t="s">
        <v>14</v>
      </c>
      <c r="C342" s="6">
        <v>1185732</v>
      </c>
      <c r="D342" s="7">
        <v>44455</v>
      </c>
      <c r="E342" s="6" t="s">
        <v>33</v>
      </c>
      <c r="F342" s="6" t="s">
        <v>34</v>
      </c>
      <c r="G342" s="6" t="s">
        <v>35</v>
      </c>
      <c r="H342" s="6" t="s">
        <v>17</v>
      </c>
      <c r="I342" s="8">
        <v>0.5</v>
      </c>
      <c r="J342" s="9">
        <v>5000</v>
      </c>
      <c r="K342" s="10">
        <f t="shared" si="2"/>
        <v>2500</v>
      </c>
      <c r="L342" s="10">
        <f t="shared" si="3"/>
        <v>1000</v>
      </c>
      <c r="M342" s="11">
        <v>0.4</v>
      </c>
      <c r="O342" s="14"/>
      <c r="P342" s="12"/>
    </row>
    <row r="343" spans="1:16" ht="15.75" customHeight="1">
      <c r="A343" s="1"/>
      <c r="B343" s="6" t="s">
        <v>14</v>
      </c>
      <c r="C343" s="6">
        <v>1185732</v>
      </c>
      <c r="D343" s="7">
        <v>44455</v>
      </c>
      <c r="E343" s="6" t="s">
        <v>33</v>
      </c>
      <c r="F343" s="6" t="s">
        <v>34</v>
      </c>
      <c r="G343" s="6" t="s">
        <v>35</v>
      </c>
      <c r="H343" s="6" t="s">
        <v>18</v>
      </c>
      <c r="I343" s="8">
        <v>0.45000000000000007</v>
      </c>
      <c r="J343" s="9">
        <v>3000</v>
      </c>
      <c r="K343" s="10">
        <f t="shared" si="2"/>
        <v>1350.0000000000002</v>
      </c>
      <c r="L343" s="10">
        <f t="shared" si="3"/>
        <v>472.50000000000006</v>
      </c>
      <c r="M343" s="11">
        <v>0.35</v>
      </c>
      <c r="O343" s="14"/>
      <c r="P343" s="12"/>
    </row>
    <row r="344" spans="1:16" ht="15.75" customHeight="1">
      <c r="A344" s="1"/>
      <c r="B344" s="6" t="s">
        <v>14</v>
      </c>
      <c r="C344" s="6">
        <v>1185732</v>
      </c>
      <c r="D344" s="7">
        <v>44455</v>
      </c>
      <c r="E344" s="6" t="s">
        <v>33</v>
      </c>
      <c r="F344" s="6" t="s">
        <v>34</v>
      </c>
      <c r="G344" s="6" t="s">
        <v>35</v>
      </c>
      <c r="H344" s="6" t="s">
        <v>19</v>
      </c>
      <c r="I344" s="8">
        <v>0.4</v>
      </c>
      <c r="J344" s="9">
        <v>2000</v>
      </c>
      <c r="K344" s="10">
        <f t="shared" si="2"/>
        <v>800</v>
      </c>
      <c r="L344" s="10">
        <f t="shared" si="3"/>
        <v>280</v>
      </c>
      <c r="M344" s="11">
        <v>0.35</v>
      </c>
      <c r="O344" s="14"/>
      <c r="P344" s="12"/>
    </row>
    <row r="345" spans="1:16" ht="15.75" customHeight="1">
      <c r="A345" s="1"/>
      <c r="B345" s="6" t="s">
        <v>14</v>
      </c>
      <c r="C345" s="6">
        <v>1185732</v>
      </c>
      <c r="D345" s="7">
        <v>44455</v>
      </c>
      <c r="E345" s="6" t="s">
        <v>33</v>
      </c>
      <c r="F345" s="6" t="s">
        <v>34</v>
      </c>
      <c r="G345" s="6" t="s">
        <v>35</v>
      </c>
      <c r="H345" s="6" t="s">
        <v>20</v>
      </c>
      <c r="I345" s="8">
        <v>0.4</v>
      </c>
      <c r="J345" s="9">
        <v>1750</v>
      </c>
      <c r="K345" s="10">
        <f t="shared" si="2"/>
        <v>700</v>
      </c>
      <c r="L345" s="10">
        <f t="shared" si="3"/>
        <v>280</v>
      </c>
      <c r="M345" s="11">
        <v>0.4</v>
      </c>
      <c r="O345" s="14"/>
      <c r="P345" s="12"/>
    </row>
    <row r="346" spans="1:16" ht="15.75" customHeight="1">
      <c r="A346" s="1"/>
      <c r="B346" s="6" t="s">
        <v>14</v>
      </c>
      <c r="C346" s="6">
        <v>1185732</v>
      </c>
      <c r="D346" s="7">
        <v>44455</v>
      </c>
      <c r="E346" s="6" t="s">
        <v>33</v>
      </c>
      <c r="F346" s="6" t="s">
        <v>34</v>
      </c>
      <c r="G346" s="6" t="s">
        <v>35</v>
      </c>
      <c r="H346" s="6" t="s">
        <v>21</v>
      </c>
      <c r="I346" s="8">
        <v>0.5</v>
      </c>
      <c r="J346" s="9">
        <v>1750</v>
      </c>
      <c r="K346" s="10">
        <f t="shared" si="2"/>
        <v>875</v>
      </c>
      <c r="L346" s="10">
        <f t="shared" si="3"/>
        <v>306.25</v>
      </c>
      <c r="M346" s="11">
        <v>0.35</v>
      </c>
      <c r="O346" s="14"/>
      <c r="P346" s="12"/>
    </row>
    <row r="347" spans="1:16" ht="15.75" customHeight="1">
      <c r="A347" s="1"/>
      <c r="B347" s="6" t="s">
        <v>14</v>
      </c>
      <c r="C347" s="6">
        <v>1185732</v>
      </c>
      <c r="D347" s="7">
        <v>44455</v>
      </c>
      <c r="E347" s="6" t="s">
        <v>33</v>
      </c>
      <c r="F347" s="6" t="s">
        <v>34</v>
      </c>
      <c r="G347" s="6" t="s">
        <v>35</v>
      </c>
      <c r="H347" s="6" t="s">
        <v>22</v>
      </c>
      <c r="I347" s="8">
        <v>0.55000000000000004</v>
      </c>
      <c r="J347" s="9">
        <v>2500</v>
      </c>
      <c r="K347" s="10">
        <f t="shared" si="2"/>
        <v>1375</v>
      </c>
      <c r="L347" s="10">
        <f t="shared" si="3"/>
        <v>687.5</v>
      </c>
      <c r="M347" s="11">
        <v>0.5</v>
      </c>
      <c r="O347" s="14"/>
      <c r="P347" s="12"/>
    </row>
    <row r="348" spans="1:16" ht="15.75" customHeight="1">
      <c r="A348" s="1"/>
      <c r="B348" s="6" t="s">
        <v>14</v>
      </c>
      <c r="C348" s="6">
        <v>1185732</v>
      </c>
      <c r="D348" s="7">
        <v>44484</v>
      </c>
      <c r="E348" s="6" t="s">
        <v>33</v>
      </c>
      <c r="F348" s="6" t="s">
        <v>34</v>
      </c>
      <c r="G348" s="6" t="s">
        <v>35</v>
      </c>
      <c r="H348" s="6" t="s">
        <v>17</v>
      </c>
      <c r="I348" s="8">
        <v>0.6</v>
      </c>
      <c r="J348" s="9">
        <v>4250</v>
      </c>
      <c r="K348" s="10">
        <f t="shared" si="2"/>
        <v>2550</v>
      </c>
      <c r="L348" s="10">
        <f t="shared" si="3"/>
        <v>1020</v>
      </c>
      <c r="M348" s="11">
        <v>0.4</v>
      </c>
      <c r="O348" s="14"/>
      <c r="P348" s="12"/>
    </row>
    <row r="349" spans="1:16" ht="15.75" customHeight="1">
      <c r="A349" s="1"/>
      <c r="B349" s="6" t="s">
        <v>14</v>
      </c>
      <c r="C349" s="6">
        <v>1185732</v>
      </c>
      <c r="D349" s="7">
        <v>44484</v>
      </c>
      <c r="E349" s="6" t="s">
        <v>33</v>
      </c>
      <c r="F349" s="6" t="s">
        <v>34</v>
      </c>
      <c r="G349" s="6" t="s">
        <v>35</v>
      </c>
      <c r="H349" s="6" t="s">
        <v>18</v>
      </c>
      <c r="I349" s="8">
        <v>0.5</v>
      </c>
      <c r="J349" s="9">
        <v>2500</v>
      </c>
      <c r="K349" s="10">
        <f t="shared" si="2"/>
        <v>1250</v>
      </c>
      <c r="L349" s="10">
        <f t="shared" si="3"/>
        <v>437.5</v>
      </c>
      <c r="M349" s="11">
        <v>0.35</v>
      </c>
      <c r="O349" s="14"/>
      <c r="P349" s="12"/>
    </row>
    <row r="350" spans="1:16" ht="15.75" customHeight="1">
      <c r="A350" s="1"/>
      <c r="B350" s="6" t="s">
        <v>14</v>
      </c>
      <c r="C350" s="6">
        <v>1185732</v>
      </c>
      <c r="D350" s="7">
        <v>44484</v>
      </c>
      <c r="E350" s="6" t="s">
        <v>33</v>
      </c>
      <c r="F350" s="6" t="s">
        <v>34</v>
      </c>
      <c r="G350" s="6" t="s">
        <v>35</v>
      </c>
      <c r="H350" s="6" t="s">
        <v>19</v>
      </c>
      <c r="I350" s="8">
        <v>0.5</v>
      </c>
      <c r="J350" s="9">
        <v>1500</v>
      </c>
      <c r="K350" s="10">
        <f t="shared" si="2"/>
        <v>750</v>
      </c>
      <c r="L350" s="10">
        <f t="shared" si="3"/>
        <v>262.5</v>
      </c>
      <c r="M350" s="11">
        <v>0.35</v>
      </c>
      <c r="O350" s="14"/>
      <c r="P350" s="12"/>
    </row>
    <row r="351" spans="1:16" ht="15.75" customHeight="1">
      <c r="A351" s="1"/>
      <c r="B351" s="6" t="s">
        <v>14</v>
      </c>
      <c r="C351" s="6">
        <v>1185732</v>
      </c>
      <c r="D351" s="7">
        <v>44484</v>
      </c>
      <c r="E351" s="6" t="s">
        <v>33</v>
      </c>
      <c r="F351" s="6" t="s">
        <v>34</v>
      </c>
      <c r="G351" s="6" t="s">
        <v>35</v>
      </c>
      <c r="H351" s="6" t="s">
        <v>20</v>
      </c>
      <c r="I351" s="8">
        <v>0.5</v>
      </c>
      <c r="J351" s="9">
        <v>1250</v>
      </c>
      <c r="K351" s="10">
        <f t="shared" si="2"/>
        <v>625</v>
      </c>
      <c r="L351" s="10">
        <f t="shared" si="3"/>
        <v>250</v>
      </c>
      <c r="M351" s="11">
        <v>0.4</v>
      </c>
      <c r="O351" s="14"/>
      <c r="P351" s="12"/>
    </row>
    <row r="352" spans="1:16" ht="15.75" customHeight="1">
      <c r="A352" s="1"/>
      <c r="B352" s="6" t="s">
        <v>14</v>
      </c>
      <c r="C352" s="6">
        <v>1185732</v>
      </c>
      <c r="D352" s="7">
        <v>44484</v>
      </c>
      <c r="E352" s="6" t="s">
        <v>33</v>
      </c>
      <c r="F352" s="6" t="s">
        <v>34</v>
      </c>
      <c r="G352" s="6" t="s">
        <v>35</v>
      </c>
      <c r="H352" s="6" t="s">
        <v>21</v>
      </c>
      <c r="I352" s="8">
        <v>0.6</v>
      </c>
      <c r="J352" s="9">
        <v>1250</v>
      </c>
      <c r="K352" s="10">
        <f t="shared" si="2"/>
        <v>750</v>
      </c>
      <c r="L352" s="10">
        <f t="shared" si="3"/>
        <v>262.5</v>
      </c>
      <c r="M352" s="11">
        <v>0.35</v>
      </c>
      <c r="O352" s="14"/>
      <c r="P352" s="12"/>
    </row>
    <row r="353" spans="1:16" ht="15.75" customHeight="1">
      <c r="A353" s="1"/>
      <c r="B353" s="6" t="s">
        <v>14</v>
      </c>
      <c r="C353" s="6">
        <v>1185732</v>
      </c>
      <c r="D353" s="7">
        <v>44484</v>
      </c>
      <c r="E353" s="6" t="s">
        <v>33</v>
      </c>
      <c r="F353" s="6" t="s">
        <v>34</v>
      </c>
      <c r="G353" s="6" t="s">
        <v>35</v>
      </c>
      <c r="H353" s="6" t="s">
        <v>22</v>
      </c>
      <c r="I353" s="8">
        <v>0.64999999999999991</v>
      </c>
      <c r="J353" s="9">
        <v>2500</v>
      </c>
      <c r="K353" s="10">
        <f t="shared" si="2"/>
        <v>1624.9999999999998</v>
      </c>
      <c r="L353" s="10">
        <f t="shared" si="3"/>
        <v>812.49999999999989</v>
      </c>
      <c r="M353" s="11">
        <v>0.5</v>
      </c>
      <c r="O353" s="14"/>
      <c r="P353" s="12"/>
    </row>
    <row r="354" spans="1:16" ht="15.75" customHeight="1">
      <c r="A354" s="1"/>
      <c r="B354" s="6" t="s">
        <v>14</v>
      </c>
      <c r="C354" s="6">
        <v>1185732</v>
      </c>
      <c r="D354" s="7">
        <v>44515</v>
      </c>
      <c r="E354" s="6" t="s">
        <v>33</v>
      </c>
      <c r="F354" s="6" t="s">
        <v>34</v>
      </c>
      <c r="G354" s="6" t="s">
        <v>35</v>
      </c>
      <c r="H354" s="6" t="s">
        <v>17</v>
      </c>
      <c r="I354" s="8">
        <v>0.6</v>
      </c>
      <c r="J354" s="9">
        <v>4000</v>
      </c>
      <c r="K354" s="10">
        <f t="shared" si="2"/>
        <v>2400</v>
      </c>
      <c r="L354" s="10">
        <f t="shared" si="3"/>
        <v>960</v>
      </c>
      <c r="M354" s="11">
        <v>0.4</v>
      </c>
      <c r="O354" s="14"/>
      <c r="P354" s="12"/>
    </row>
    <row r="355" spans="1:16" ht="15.75" customHeight="1">
      <c r="A355" s="1"/>
      <c r="B355" s="6" t="s">
        <v>14</v>
      </c>
      <c r="C355" s="6">
        <v>1185732</v>
      </c>
      <c r="D355" s="7">
        <v>44515</v>
      </c>
      <c r="E355" s="6" t="s">
        <v>33</v>
      </c>
      <c r="F355" s="6" t="s">
        <v>34</v>
      </c>
      <c r="G355" s="6" t="s">
        <v>35</v>
      </c>
      <c r="H355" s="6" t="s">
        <v>18</v>
      </c>
      <c r="I355" s="8">
        <v>0.5</v>
      </c>
      <c r="J355" s="9">
        <v>2500</v>
      </c>
      <c r="K355" s="10">
        <f t="shared" si="2"/>
        <v>1250</v>
      </c>
      <c r="L355" s="10">
        <f t="shared" si="3"/>
        <v>437.5</v>
      </c>
      <c r="M355" s="11">
        <v>0.35</v>
      </c>
      <c r="O355" s="14"/>
      <c r="P355" s="12"/>
    </row>
    <row r="356" spans="1:16" ht="15.75" customHeight="1">
      <c r="A356" s="1"/>
      <c r="B356" s="6" t="s">
        <v>14</v>
      </c>
      <c r="C356" s="6">
        <v>1185732</v>
      </c>
      <c r="D356" s="7">
        <v>44515</v>
      </c>
      <c r="E356" s="6" t="s">
        <v>33</v>
      </c>
      <c r="F356" s="6" t="s">
        <v>34</v>
      </c>
      <c r="G356" s="6" t="s">
        <v>35</v>
      </c>
      <c r="H356" s="6" t="s">
        <v>19</v>
      </c>
      <c r="I356" s="8">
        <v>0.5</v>
      </c>
      <c r="J356" s="9">
        <v>1950</v>
      </c>
      <c r="K356" s="10">
        <f t="shared" si="2"/>
        <v>975</v>
      </c>
      <c r="L356" s="10">
        <f t="shared" si="3"/>
        <v>341.25</v>
      </c>
      <c r="M356" s="11">
        <v>0.35</v>
      </c>
      <c r="O356" s="14"/>
      <c r="P356" s="12"/>
    </row>
    <row r="357" spans="1:16" ht="15.75" customHeight="1">
      <c r="A357" s="1"/>
      <c r="B357" s="6" t="s">
        <v>14</v>
      </c>
      <c r="C357" s="6">
        <v>1185732</v>
      </c>
      <c r="D357" s="7">
        <v>44515</v>
      </c>
      <c r="E357" s="6" t="s">
        <v>33</v>
      </c>
      <c r="F357" s="6" t="s">
        <v>34</v>
      </c>
      <c r="G357" s="6" t="s">
        <v>35</v>
      </c>
      <c r="H357" s="6" t="s">
        <v>20</v>
      </c>
      <c r="I357" s="8">
        <v>0.5</v>
      </c>
      <c r="J357" s="9">
        <v>1750</v>
      </c>
      <c r="K357" s="10">
        <f t="shared" si="2"/>
        <v>875</v>
      </c>
      <c r="L357" s="10">
        <f t="shared" si="3"/>
        <v>350</v>
      </c>
      <c r="M357" s="11">
        <v>0.4</v>
      </c>
      <c r="O357" s="14"/>
      <c r="P357" s="12"/>
    </row>
    <row r="358" spans="1:16" ht="15.75" customHeight="1">
      <c r="A358" s="1"/>
      <c r="B358" s="6" t="s">
        <v>14</v>
      </c>
      <c r="C358" s="6">
        <v>1185732</v>
      </c>
      <c r="D358" s="7">
        <v>44515</v>
      </c>
      <c r="E358" s="6" t="s">
        <v>33</v>
      </c>
      <c r="F358" s="6" t="s">
        <v>34</v>
      </c>
      <c r="G358" s="6" t="s">
        <v>35</v>
      </c>
      <c r="H358" s="6" t="s">
        <v>21</v>
      </c>
      <c r="I358" s="8">
        <v>0.6</v>
      </c>
      <c r="J358" s="9">
        <v>1500</v>
      </c>
      <c r="K358" s="10">
        <f t="shared" si="2"/>
        <v>900</v>
      </c>
      <c r="L358" s="10">
        <f t="shared" si="3"/>
        <v>315</v>
      </c>
      <c r="M358" s="11">
        <v>0.35</v>
      </c>
      <c r="O358" s="14"/>
      <c r="P358" s="12"/>
    </row>
    <row r="359" spans="1:16" ht="15.75" customHeight="1">
      <c r="A359" s="1"/>
      <c r="B359" s="6" t="s">
        <v>14</v>
      </c>
      <c r="C359" s="6">
        <v>1185732</v>
      </c>
      <c r="D359" s="7">
        <v>44515</v>
      </c>
      <c r="E359" s="6" t="s">
        <v>33</v>
      </c>
      <c r="F359" s="6" t="s">
        <v>34</v>
      </c>
      <c r="G359" s="6" t="s">
        <v>35</v>
      </c>
      <c r="H359" s="6" t="s">
        <v>22</v>
      </c>
      <c r="I359" s="8">
        <v>0.64999999999999991</v>
      </c>
      <c r="J359" s="9">
        <v>2500</v>
      </c>
      <c r="K359" s="10">
        <f t="shared" si="2"/>
        <v>1624.9999999999998</v>
      </c>
      <c r="L359" s="10">
        <f t="shared" si="3"/>
        <v>812.49999999999989</v>
      </c>
      <c r="M359" s="11">
        <v>0.5</v>
      </c>
      <c r="O359" s="14"/>
      <c r="P359" s="12"/>
    </row>
    <row r="360" spans="1:16" ht="15.75" customHeight="1">
      <c r="A360" s="1"/>
      <c r="B360" s="6" t="s">
        <v>14</v>
      </c>
      <c r="C360" s="6">
        <v>1185732</v>
      </c>
      <c r="D360" s="7">
        <v>44544</v>
      </c>
      <c r="E360" s="6" t="s">
        <v>33</v>
      </c>
      <c r="F360" s="6" t="s">
        <v>34</v>
      </c>
      <c r="G360" s="6" t="s">
        <v>35</v>
      </c>
      <c r="H360" s="6" t="s">
        <v>17</v>
      </c>
      <c r="I360" s="8">
        <v>0.6</v>
      </c>
      <c r="J360" s="9">
        <v>5000</v>
      </c>
      <c r="K360" s="10">
        <f t="shared" si="2"/>
        <v>3000</v>
      </c>
      <c r="L360" s="10">
        <f t="shared" si="3"/>
        <v>1200</v>
      </c>
      <c r="M360" s="11">
        <v>0.4</v>
      </c>
      <c r="O360" s="14"/>
      <c r="P360" s="12"/>
    </row>
    <row r="361" spans="1:16" ht="15.75" customHeight="1">
      <c r="A361" s="1"/>
      <c r="B361" s="6" t="s">
        <v>14</v>
      </c>
      <c r="C361" s="6">
        <v>1185732</v>
      </c>
      <c r="D361" s="7">
        <v>44544</v>
      </c>
      <c r="E361" s="6" t="s">
        <v>33</v>
      </c>
      <c r="F361" s="6" t="s">
        <v>34</v>
      </c>
      <c r="G361" s="6" t="s">
        <v>35</v>
      </c>
      <c r="H361" s="6" t="s">
        <v>18</v>
      </c>
      <c r="I361" s="8">
        <v>0.5</v>
      </c>
      <c r="J361" s="9">
        <v>3000</v>
      </c>
      <c r="K361" s="10">
        <f t="shared" si="2"/>
        <v>1500</v>
      </c>
      <c r="L361" s="10">
        <f t="shared" si="3"/>
        <v>525</v>
      </c>
      <c r="M361" s="11">
        <v>0.35</v>
      </c>
      <c r="O361" s="14"/>
      <c r="P361" s="12"/>
    </row>
    <row r="362" spans="1:16" ht="15.75" customHeight="1">
      <c r="A362" s="1"/>
      <c r="B362" s="6" t="s">
        <v>14</v>
      </c>
      <c r="C362" s="6">
        <v>1185732</v>
      </c>
      <c r="D362" s="7">
        <v>44544</v>
      </c>
      <c r="E362" s="6" t="s">
        <v>33</v>
      </c>
      <c r="F362" s="6" t="s">
        <v>34</v>
      </c>
      <c r="G362" s="6" t="s">
        <v>35</v>
      </c>
      <c r="H362" s="6" t="s">
        <v>19</v>
      </c>
      <c r="I362" s="8">
        <v>0.5</v>
      </c>
      <c r="J362" s="9">
        <v>2500</v>
      </c>
      <c r="K362" s="10">
        <f t="shared" si="2"/>
        <v>1250</v>
      </c>
      <c r="L362" s="10">
        <f t="shared" si="3"/>
        <v>437.5</v>
      </c>
      <c r="M362" s="11">
        <v>0.35</v>
      </c>
      <c r="O362" s="14"/>
      <c r="P362" s="12"/>
    </row>
    <row r="363" spans="1:16" ht="15.75" customHeight="1">
      <c r="A363" s="1"/>
      <c r="B363" s="6" t="s">
        <v>14</v>
      </c>
      <c r="C363" s="6">
        <v>1185732</v>
      </c>
      <c r="D363" s="7">
        <v>44544</v>
      </c>
      <c r="E363" s="6" t="s">
        <v>33</v>
      </c>
      <c r="F363" s="6" t="s">
        <v>34</v>
      </c>
      <c r="G363" s="6" t="s">
        <v>35</v>
      </c>
      <c r="H363" s="6" t="s">
        <v>20</v>
      </c>
      <c r="I363" s="8">
        <v>0.5</v>
      </c>
      <c r="J363" s="9">
        <v>2000</v>
      </c>
      <c r="K363" s="10">
        <f t="shared" si="2"/>
        <v>1000</v>
      </c>
      <c r="L363" s="10">
        <f t="shared" si="3"/>
        <v>400</v>
      </c>
      <c r="M363" s="11">
        <v>0.4</v>
      </c>
      <c r="O363" s="14"/>
      <c r="P363" s="12"/>
    </row>
    <row r="364" spans="1:16" ht="15.75" customHeight="1">
      <c r="A364" s="1"/>
      <c r="B364" s="6" t="s">
        <v>14</v>
      </c>
      <c r="C364" s="6">
        <v>1185732</v>
      </c>
      <c r="D364" s="7">
        <v>44544</v>
      </c>
      <c r="E364" s="6" t="s">
        <v>33</v>
      </c>
      <c r="F364" s="6" t="s">
        <v>34</v>
      </c>
      <c r="G364" s="6" t="s">
        <v>35</v>
      </c>
      <c r="H364" s="6" t="s">
        <v>21</v>
      </c>
      <c r="I364" s="8">
        <v>0.6</v>
      </c>
      <c r="J364" s="9">
        <v>2000</v>
      </c>
      <c r="K364" s="10">
        <f t="shared" si="2"/>
        <v>1200</v>
      </c>
      <c r="L364" s="10">
        <f t="shared" si="3"/>
        <v>420</v>
      </c>
      <c r="M364" s="11">
        <v>0.35</v>
      </c>
      <c r="O364" s="14"/>
      <c r="P364" s="12"/>
    </row>
    <row r="365" spans="1:16" ht="15.75" customHeight="1">
      <c r="A365" s="1"/>
      <c r="B365" s="6" t="s">
        <v>14</v>
      </c>
      <c r="C365" s="6">
        <v>1185732</v>
      </c>
      <c r="D365" s="7">
        <v>44544</v>
      </c>
      <c r="E365" s="6" t="s">
        <v>33</v>
      </c>
      <c r="F365" s="6" t="s">
        <v>34</v>
      </c>
      <c r="G365" s="6" t="s">
        <v>35</v>
      </c>
      <c r="H365" s="6" t="s">
        <v>22</v>
      </c>
      <c r="I365" s="8">
        <v>0.64999999999999991</v>
      </c>
      <c r="J365" s="9">
        <v>3000</v>
      </c>
      <c r="K365" s="10">
        <f t="shared" si="2"/>
        <v>1949.9999999999998</v>
      </c>
      <c r="L365" s="10">
        <f t="shared" si="3"/>
        <v>974.99999999999989</v>
      </c>
      <c r="M365" s="11">
        <v>0.5</v>
      </c>
      <c r="O365" s="14"/>
      <c r="P365" s="12"/>
    </row>
    <row r="366" spans="1:16" ht="15.75" customHeight="1">
      <c r="A366" s="1"/>
      <c r="B366" s="6" t="s">
        <v>23</v>
      </c>
      <c r="C366" s="6">
        <v>1197831</v>
      </c>
      <c r="D366" s="7">
        <v>44198</v>
      </c>
      <c r="E366" s="6" t="s">
        <v>24</v>
      </c>
      <c r="F366" s="6" t="s">
        <v>25</v>
      </c>
      <c r="G366" s="6" t="s">
        <v>36</v>
      </c>
      <c r="H366" s="6" t="s">
        <v>17</v>
      </c>
      <c r="I366" s="8">
        <v>0.2</v>
      </c>
      <c r="J366" s="9">
        <v>7250</v>
      </c>
      <c r="K366" s="10">
        <f t="shared" si="2"/>
        <v>1450</v>
      </c>
      <c r="L366" s="10">
        <f t="shared" si="3"/>
        <v>435</v>
      </c>
      <c r="M366" s="11">
        <v>0.3</v>
      </c>
      <c r="O366" s="13"/>
      <c r="P366" s="12"/>
    </row>
    <row r="367" spans="1:16" ht="15.75" customHeight="1">
      <c r="A367" s="1"/>
      <c r="B367" s="6" t="s">
        <v>23</v>
      </c>
      <c r="C367" s="6">
        <v>1197831</v>
      </c>
      <c r="D367" s="7">
        <v>44198</v>
      </c>
      <c r="E367" s="6" t="s">
        <v>24</v>
      </c>
      <c r="F367" s="6" t="s">
        <v>25</v>
      </c>
      <c r="G367" s="6" t="s">
        <v>36</v>
      </c>
      <c r="H367" s="6" t="s">
        <v>18</v>
      </c>
      <c r="I367" s="8">
        <v>0.3</v>
      </c>
      <c r="J367" s="9">
        <v>7250</v>
      </c>
      <c r="K367" s="10">
        <f t="shared" si="2"/>
        <v>2175</v>
      </c>
      <c r="L367" s="10">
        <f t="shared" si="3"/>
        <v>652.5</v>
      </c>
      <c r="M367" s="11">
        <v>0.3</v>
      </c>
      <c r="O367" s="13"/>
      <c r="P367" s="12"/>
    </row>
    <row r="368" spans="1:16" ht="15.75" customHeight="1">
      <c r="A368" s="1"/>
      <c r="B368" s="6" t="s">
        <v>23</v>
      </c>
      <c r="C368" s="6">
        <v>1197831</v>
      </c>
      <c r="D368" s="7">
        <v>44198</v>
      </c>
      <c r="E368" s="6" t="s">
        <v>24</v>
      </c>
      <c r="F368" s="6" t="s">
        <v>25</v>
      </c>
      <c r="G368" s="6" t="s">
        <v>36</v>
      </c>
      <c r="H368" s="6" t="s">
        <v>19</v>
      </c>
      <c r="I368" s="8">
        <v>0.3</v>
      </c>
      <c r="J368" s="9">
        <v>5250</v>
      </c>
      <c r="K368" s="10">
        <f t="shared" si="2"/>
        <v>1575</v>
      </c>
      <c r="L368" s="10">
        <f t="shared" si="3"/>
        <v>472.5</v>
      </c>
      <c r="M368" s="11">
        <v>0.3</v>
      </c>
      <c r="O368" s="13"/>
      <c r="P368" s="12"/>
    </row>
    <row r="369" spans="1:16" ht="15.75" customHeight="1">
      <c r="A369" s="1"/>
      <c r="B369" s="6" t="s">
        <v>23</v>
      </c>
      <c r="C369" s="6">
        <v>1197831</v>
      </c>
      <c r="D369" s="7">
        <v>44198</v>
      </c>
      <c r="E369" s="6" t="s">
        <v>24</v>
      </c>
      <c r="F369" s="6" t="s">
        <v>25</v>
      </c>
      <c r="G369" s="6" t="s">
        <v>36</v>
      </c>
      <c r="H369" s="6" t="s">
        <v>20</v>
      </c>
      <c r="I369" s="8">
        <v>0.35</v>
      </c>
      <c r="J369" s="9">
        <v>5250</v>
      </c>
      <c r="K369" s="10">
        <f t="shared" si="2"/>
        <v>1837.4999999999998</v>
      </c>
      <c r="L369" s="10">
        <f t="shared" si="3"/>
        <v>735</v>
      </c>
      <c r="M369" s="11">
        <v>0.4</v>
      </c>
      <c r="O369" s="13"/>
      <c r="P369" s="12"/>
    </row>
    <row r="370" spans="1:16" ht="15.75" customHeight="1">
      <c r="A370" s="1"/>
      <c r="B370" s="6" t="s">
        <v>23</v>
      </c>
      <c r="C370" s="6">
        <v>1197831</v>
      </c>
      <c r="D370" s="7">
        <v>44198</v>
      </c>
      <c r="E370" s="6" t="s">
        <v>24</v>
      </c>
      <c r="F370" s="6" t="s">
        <v>25</v>
      </c>
      <c r="G370" s="6" t="s">
        <v>36</v>
      </c>
      <c r="H370" s="6" t="s">
        <v>21</v>
      </c>
      <c r="I370" s="8">
        <v>0.4</v>
      </c>
      <c r="J370" s="9">
        <v>3750</v>
      </c>
      <c r="K370" s="10">
        <f t="shared" si="2"/>
        <v>1500</v>
      </c>
      <c r="L370" s="10">
        <f t="shared" si="3"/>
        <v>375</v>
      </c>
      <c r="M370" s="11">
        <v>0.25</v>
      </c>
      <c r="O370" s="13"/>
      <c r="P370" s="12"/>
    </row>
    <row r="371" spans="1:16" ht="15.75" customHeight="1">
      <c r="A371" s="1"/>
      <c r="B371" s="6" t="s">
        <v>23</v>
      </c>
      <c r="C371" s="6">
        <v>1197831</v>
      </c>
      <c r="D371" s="7">
        <v>44198</v>
      </c>
      <c r="E371" s="6" t="s">
        <v>24</v>
      </c>
      <c r="F371" s="6" t="s">
        <v>25</v>
      </c>
      <c r="G371" s="6" t="s">
        <v>36</v>
      </c>
      <c r="H371" s="6" t="s">
        <v>22</v>
      </c>
      <c r="I371" s="8">
        <v>0.35</v>
      </c>
      <c r="J371" s="9">
        <v>5250</v>
      </c>
      <c r="K371" s="10">
        <f t="shared" si="2"/>
        <v>1837.4999999999998</v>
      </c>
      <c r="L371" s="10">
        <f t="shared" si="3"/>
        <v>826.87499999999989</v>
      </c>
      <c r="M371" s="11">
        <v>0.45</v>
      </c>
      <c r="O371" s="13"/>
      <c r="P371" s="12"/>
    </row>
    <row r="372" spans="1:16" ht="15.75" customHeight="1">
      <c r="A372" s="1"/>
      <c r="B372" s="6" t="s">
        <v>23</v>
      </c>
      <c r="C372" s="6">
        <v>1197831</v>
      </c>
      <c r="D372" s="7">
        <v>44228</v>
      </c>
      <c r="E372" s="6" t="s">
        <v>24</v>
      </c>
      <c r="F372" s="6" t="s">
        <v>25</v>
      </c>
      <c r="G372" s="6" t="s">
        <v>36</v>
      </c>
      <c r="H372" s="6" t="s">
        <v>17</v>
      </c>
      <c r="I372" s="8">
        <v>0.25</v>
      </c>
      <c r="J372" s="9">
        <v>6750</v>
      </c>
      <c r="K372" s="10">
        <f t="shared" si="2"/>
        <v>1687.5</v>
      </c>
      <c r="L372" s="10">
        <f t="shared" si="3"/>
        <v>506.25</v>
      </c>
      <c r="M372" s="11">
        <v>0.3</v>
      </c>
      <c r="O372" s="13"/>
      <c r="P372" s="12"/>
    </row>
    <row r="373" spans="1:16" ht="15.75" customHeight="1">
      <c r="A373" s="1"/>
      <c r="B373" s="6" t="s">
        <v>23</v>
      </c>
      <c r="C373" s="6">
        <v>1197831</v>
      </c>
      <c r="D373" s="7">
        <v>44228</v>
      </c>
      <c r="E373" s="6" t="s">
        <v>24</v>
      </c>
      <c r="F373" s="6" t="s">
        <v>25</v>
      </c>
      <c r="G373" s="6" t="s">
        <v>36</v>
      </c>
      <c r="H373" s="6" t="s">
        <v>18</v>
      </c>
      <c r="I373" s="8">
        <v>0.35</v>
      </c>
      <c r="J373" s="9">
        <v>6500</v>
      </c>
      <c r="K373" s="10">
        <f t="shared" si="2"/>
        <v>2275</v>
      </c>
      <c r="L373" s="10">
        <f t="shared" si="3"/>
        <v>682.5</v>
      </c>
      <c r="M373" s="11">
        <v>0.3</v>
      </c>
      <c r="O373" s="13"/>
      <c r="P373" s="12"/>
    </row>
    <row r="374" spans="1:16" ht="15.75" customHeight="1">
      <c r="A374" s="1"/>
      <c r="B374" s="6" t="s">
        <v>23</v>
      </c>
      <c r="C374" s="6">
        <v>1197831</v>
      </c>
      <c r="D374" s="7">
        <v>44228</v>
      </c>
      <c r="E374" s="6" t="s">
        <v>24</v>
      </c>
      <c r="F374" s="6" t="s">
        <v>25</v>
      </c>
      <c r="G374" s="6" t="s">
        <v>36</v>
      </c>
      <c r="H374" s="6" t="s">
        <v>19</v>
      </c>
      <c r="I374" s="8">
        <v>0.35</v>
      </c>
      <c r="J374" s="9">
        <v>4750</v>
      </c>
      <c r="K374" s="10">
        <f t="shared" si="2"/>
        <v>1662.5</v>
      </c>
      <c r="L374" s="10">
        <f t="shared" si="3"/>
        <v>498.75</v>
      </c>
      <c r="M374" s="11">
        <v>0.3</v>
      </c>
      <c r="O374" s="13"/>
      <c r="P374" s="12"/>
    </row>
    <row r="375" spans="1:16" ht="15.75" customHeight="1">
      <c r="A375" s="1"/>
      <c r="B375" s="6" t="s">
        <v>23</v>
      </c>
      <c r="C375" s="6">
        <v>1197831</v>
      </c>
      <c r="D375" s="7">
        <v>44228</v>
      </c>
      <c r="E375" s="6" t="s">
        <v>24</v>
      </c>
      <c r="F375" s="6" t="s">
        <v>25</v>
      </c>
      <c r="G375" s="6" t="s">
        <v>36</v>
      </c>
      <c r="H375" s="6" t="s">
        <v>20</v>
      </c>
      <c r="I375" s="8">
        <v>0.35</v>
      </c>
      <c r="J375" s="9">
        <v>4250</v>
      </c>
      <c r="K375" s="10">
        <f t="shared" si="2"/>
        <v>1487.5</v>
      </c>
      <c r="L375" s="10">
        <f t="shared" si="3"/>
        <v>595</v>
      </c>
      <c r="M375" s="11">
        <v>0.4</v>
      </c>
      <c r="O375" s="13"/>
      <c r="P375" s="12"/>
    </row>
    <row r="376" spans="1:16" ht="15.75" customHeight="1">
      <c r="A376" s="1"/>
      <c r="B376" s="6" t="s">
        <v>23</v>
      </c>
      <c r="C376" s="6">
        <v>1197831</v>
      </c>
      <c r="D376" s="7">
        <v>44228</v>
      </c>
      <c r="E376" s="6" t="s">
        <v>24</v>
      </c>
      <c r="F376" s="6" t="s">
        <v>25</v>
      </c>
      <c r="G376" s="6" t="s">
        <v>36</v>
      </c>
      <c r="H376" s="6" t="s">
        <v>21</v>
      </c>
      <c r="I376" s="8">
        <v>0.4</v>
      </c>
      <c r="J376" s="9">
        <v>3000</v>
      </c>
      <c r="K376" s="10">
        <f t="shared" si="2"/>
        <v>1200</v>
      </c>
      <c r="L376" s="10">
        <f t="shared" si="3"/>
        <v>300</v>
      </c>
      <c r="M376" s="11">
        <v>0.25</v>
      </c>
      <c r="O376" s="13"/>
      <c r="P376" s="12"/>
    </row>
    <row r="377" spans="1:16" ht="15.75" customHeight="1">
      <c r="A377" s="1"/>
      <c r="B377" s="6" t="s">
        <v>23</v>
      </c>
      <c r="C377" s="6">
        <v>1197831</v>
      </c>
      <c r="D377" s="7">
        <v>44228</v>
      </c>
      <c r="E377" s="6" t="s">
        <v>24</v>
      </c>
      <c r="F377" s="6" t="s">
        <v>25</v>
      </c>
      <c r="G377" s="6" t="s">
        <v>36</v>
      </c>
      <c r="H377" s="6" t="s">
        <v>22</v>
      </c>
      <c r="I377" s="8">
        <v>0.35</v>
      </c>
      <c r="J377" s="9">
        <v>5000</v>
      </c>
      <c r="K377" s="10">
        <f t="shared" si="2"/>
        <v>1750</v>
      </c>
      <c r="L377" s="10">
        <f t="shared" si="3"/>
        <v>787.5</v>
      </c>
      <c r="M377" s="11">
        <v>0.45</v>
      </c>
      <c r="O377" s="13"/>
      <c r="P377" s="12"/>
    </row>
    <row r="378" spans="1:16" ht="15.75" customHeight="1">
      <c r="A378" s="1"/>
      <c r="B378" s="6" t="s">
        <v>23</v>
      </c>
      <c r="C378" s="6">
        <v>1197831</v>
      </c>
      <c r="D378" s="7">
        <v>44258</v>
      </c>
      <c r="E378" s="6" t="s">
        <v>24</v>
      </c>
      <c r="F378" s="6" t="s">
        <v>25</v>
      </c>
      <c r="G378" s="6" t="s">
        <v>36</v>
      </c>
      <c r="H378" s="6" t="s">
        <v>17</v>
      </c>
      <c r="I378" s="8">
        <v>0.3</v>
      </c>
      <c r="J378" s="9">
        <v>6750</v>
      </c>
      <c r="K378" s="10">
        <f t="shared" si="2"/>
        <v>2025</v>
      </c>
      <c r="L378" s="10">
        <f t="shared" si="3"/>
        <v>708.75</v>
      </c>
      <c r="M378" s="11">
        <v>0.35</v>
      </c>
      <c r="O378" s="13"/>
      <c r="P378" s="12"/>
    </row>
    <row r="379" spans="1:16" ht="15.75" customHeight="1">
      <c r="A379" s="1"/>
      <c r="B379" s="6" t="s">
        <v>23</v>
      </c>
      <c r="C379" s="6">
        <v>1197831</v>
      </c>
      <c r="D379" s="7">
        <v>44258</v>
      </c>
      <c r="E379" s="6" t="s">
        <v>24</v>
      </c>
      <c r="F379" s="6" t="s">
        <v>25</v>
      </c>
      <c r="G379" s="6" t="s">
        <v>36</v>
      </c>
      <c r="H379" s="6" t="s">
        <v>18</v>
      </c>
      <c r="I379" s="8">
        <v>0.4</v>
      </c>
      <c r="J379" s="9">
        <v>6750</v>
      </c>
      <c r="K379" s="10">
        <f t="shared" si="2"/>
        <v>2700</v>
      </c>
      <c r="L379" s="10">
        <f t="shared" si="3"/>
        <v>944.99999999999989</v>
      </c>
      <c r="M379" s="11">
        <v>0.35</v>
      </c>
      <c r="O379" s="13"/>
      <c r="P379" s="12"/>
    </row>
    <row r="380" spans="1:16" ht="15.75" customHeight="1">
      <c r="A380" s="1"/>
      <c r="B380" s="6" t="s">
        <v>23</v>
      </c>
      <c r="C380" s="6">
        <v>1197831</v>
      </c>
      <c r="D380" s="7">
        <v>44258</v>
      </c>
      <c r="E380" s="6" t="s">
        <v>24</v>
      </c>
      <c r="F380" s="6" t="s">
        <v>25</v>
      </c>
      <c r="G380" s="6" t="s">
        <v>36</v>
      </c>
      <c r="H380" s="6" t="s">
        <v>19</v>
      </c>
      <c r="I380" s="8">
        <v>0.3</v>
      </c>
      <c r="J380" s="9">
        <v>5000</v>
      </c>
      <c r="K380" s="10">
        <f t="shared" si="2"/>
        <v>1500</v>
      </c>
      <c r="L380" s="10">
        <f t="shared" si="3"/>
        <v>525</v>
      </c>
      <c r="M380" s="11">
        <v>0.35</v>
      </c>
      <c r="O380" s="13"/>
      <c r="P380" s="12"/>
    </row>
    <row r="381" spans="1:16" ht="15.75" customHeight="1">
      <c r="A381" s="1"/>
      <c r="B381" s="6" t="s">
        <v>23</v>
      </c>
      <c r="C381" s="6">
        <v>1197831</v>
      </c>
      <c r="D381" s="7">
        <v>44258</v>
      </c>
      <c r="E381" s="6" t="s">
        <v>24</v>
      </c>
      <c r="F381" s="6" t="s">
        <v>25</v>
      </c>
      <c r="G381" s="6" t="s">
        <v>36</v>
      </c>
      <c r="H381" s="6" t="s">
        <v>20</v>
      </c>
      <c r="I381" s="8">
        <v>0.35000000000000003</v>
      </c>
      <c r="J381" s="9">
        <v>4000</v>
      </c>
      <c r="K381" s="10">
        <f t="shared" si="2"/>
        <v>1400.0000000000002</v>
      </c>
      <c r="L381" s="10">
        <f t="shared" si="3"/>
        <v>630.00000000000011</v>
      </c>
      <c r="M381" s="11">
        <v>0.45</v>
      </c>
      <c r="O381" s="13"/>
      <c r="P381" s="12"/>
    </row>
    <row r="382" spans="1:16" ht="15.75" customHeight="1">
      <c r="A382" s="1"/>
      <c r="B382" s="6" t="s">
        <v>23</v>
      </c>
      <c r="C382" s="6">
        <v>1197831</v>
      </c>
      <c r="D382" s="7">
        <v>44258</v>
      </c>
      <c r="E382" s="6" t="s">
        <v>24</v>
      </c>
      <c r="F382" s="6" t="s">
        <v>25</v>
      </c>
      <c r="G382" s="6" t="s">
        <v>36</v>
      </c>
      <c r="H382" s="6" t="s">
        <v>21</v>
      </c>
      <c r="I382" s="8">
        <v>0.4</v>
      </c>
      <c r="J382" s="9">
        <v>3000</v>
      </c>
      <c r="K382" s="10">
        <f t="shared" si="2"/>
        <v>1200</v>
      </c>
      <c r="L382" s="10">
        <f t="shared" si="3"/>
        <v>360</v>
      </c>
      <c r="M382" s="11">
        <v>0.3</v>
      </c>
      <c r="O382" s="13"/>
      <c r="P382" s="12"/>
    </row>
    <row r="383" spans="1:16" ht="15.75" customHeight="1">
      <c r="A383" s="1"/>
      <c r="B383" s="6" t="s">
        <v>23</v>
      </c>
      <c r="C383" s="6">
        <v>1197831</v>
      </c>
      <c r="D383" s="7">
        <v>44258</v>
      </c>
      <c r="E383" s="6" t="s">
        <v>24</v>
      </c>
      <c r="F383" s="6" t="s">
        <v>25</v>
      </c>
      <c r="G383" s="6" t="s">
        <v>36</v>
      </c>
      <c r="H383" s="6" t="s">
        <v>22</v>
      </c>
      <c r="I383" s="8">
        <v>0.35000000000000003</v>
      </c>
      <c r="J383" s="9">
        <v>4500</v>
      </c>
      <c r="K383" s="10">
        <f t="shared" si="2"/>
        <v>1575.0000000000002</v>
      </c>
      <c r="L383" s="10">
        <f t="shared" si="3"/>
        <v>787.50000000000011</v>
      </c>
      <c r="M383" s="11">
        <v>0.5</v>
      </c>
      <c r="O383" s="13"/>
      <c r="P383" s="12"/>
    </row>
    <row r="384" spans="1:16" ht="15.75" customHeight="1">
      <c r="A384" s="1"/>
      <c r="B384" s="6" t="s">
        <v>23</v>
      </c>
      <c r="C384" s="6">
        <v>1197831</v>
      </c>
      <c r="D384" s="7">
        <v>44288</v>
      </c>
      <c r="E384" s="6" t="s">
        <v>24</v>
      </c>
      <c r="F384" s="6" t="s">
        <v>25</v>
      </c>
      <c r="G384" s="6" t="s">
        <v>36</v>
      </c>
      <c r="H384" s="6" t="s">
        <v>17</v>
      </c>
      <c r="I384" s="8">
        <v>0.19999999999999998</v>
      </c>
      <c r="J384" s="9">
        <v>7000</v>
      </c>
      <c r="K384" s="10">
        <f t="shared" si="2"/>
        <v>1399.9999999999998</v>
      </c>
      <c r="L384" s="10">
        <f t="shared" si="3"/>
        <v>489.99999999999989</v>
      </c>
      <c r="M384" s="11">
        <v>0.35</v>
      </c>
      <c r="O384" s="13"/>
      <c r="P384" s="12"/>
    </row>
    <row r="385" spans="1:16" ht="15.75" customHeight="1">
      <c r="A385" s="1"/>
      <c r="B385" s="6" t="s">
        <v>23</v>
      </c>
      <c r="C385" s="6">
        <v>1197831</v>
      </c>
      <c r="D385" s="7">
        <v>44288</v>
      </c>
      <c r="E385" s="6" t="s">
        <v>24</v>
      </c>
      <c r="F385" s="6" t="s">
        <v>25</v>
      </c>
      <c r="G385" s="6" t="s">
        <v>36</v>
      </c>
      <c r="H385" s="6" t="s">
        <v>18</v>
      </c>
      <c r="I385" s="8">
        <v>0.30000000000000004</v>
      </c>
      <c r="J385" s="9">
        <v>7000</v>
      </c>
      <c r="K385" s="10">
        <f t="shared" si="2"/>
        <v>2100.0000000000005</v>
      </c>
      <c r="L385" s="10">
        <f t="shared" si="3"/>
        <v>735.00000000000011</v>
      </c>
      <c r="M385" s="11">
        <v>0.35</v>
      </c>
      <c r="O385" s="13"/>
      <c r="P385" s="12"/>
    </row>
    <row r="386" spans="1:16" ht="15.75" customHeight="1">
      <c r="A386" s="1"/>
      <c r="B386" s="6" t="s">
        <v>23</v>
      </c>
      <c r="C386" s="6">
        <v>1197831</v>
      </c>
      <c r="D386" s="7">
        <v>44288</v>
      </c>
      <c r="E386" s="6" t="s">
        <v>24</v>
      </c>
      <c r="F386" s="6" t="s">
        <v>25</v>
      </c>
      <c r="G386" s="6" t="s">
        <v>36</v>
      </c>
      <c r="H386" s="6" t="s">
        <v>19</v>
      </c>
      <c r="I386" s="8">
        <v>0.24999999999999997</v>
      </c>
      <c r="J386" s="9">
        <v>5250</v>
      </c>
      <c r="K386" s="10">
        <f t="shared" si="2"/>
        <v>1312.4999999999998</v>
      </c>
      <c r="L386" s="10">
        <f t="shared" si="3"/>
        <v>459.37499999999989</v>
      </c>
      <c r="M386" s="11">
        <v>0.35</v>
      </c>
      <c r="O386" s="13"/>
      <c r="P386" s="12"/>
    </row>
    <row r="387" spans="1:16" ht="15.75" customHeight="1">
      <c r="A387" s="1"/>
      <c r="B387" s="6" t="s">
        <v>23</v>
      </c>
      <c r="C387" s="6">
        <v>1197831</v>
      </c>
      <c r="D387" s="7">
        <v>44288</v>
      </c>
      <c r="E387" s="6" t="s">
        <v>24</v>
      </c>
      <c r="F387" s="6" t="s">
        <v>25</v>
      </c>
      <c r="G387" s="6" t="s">
        <v>36</v>
      </c>
      <c r="H387" s="6" t="s">
        <v>20</v>
      </c>
      <c r="I387" s="8">
        <v>0.30000000000000004</v>
      </c>
      <c r="J387" s="9">
        <v>4250</v>
      </c>
      <c r="K387" s="10">
        <f t="shared" si="2"/>
        <v>1275.0000000000002</v>
      </c>
      <c r="L387" s="10">
        <f t="shared" si="3"/>
        <v>573.75000000000011</v>
      </c>
      <c r="M387" s="11">
        <v>0.45</v>
      </c>
      <c r="O387" s="13"/>
      <c r="P387" s="12"/>
    </row>
    <row r="388" spans="1:16" ht="15.75" customHeight="1">
      <c r="A388" s="1"/>
      <c r="B388" s="6" t="s">
        <v>23</v>
      </c>
      <c r="C388" s="6">
        <v>1197831</v>
      </c>
      <c r="D388" s="7">
        <v>44288</v>
      </c>
      <c r="E388" s="6" t="s">
        <v>24</v>
      </c>
      <c r="F388" s="6" t="s">
        <v>25</v>
      </c>
      <c r="G388" s="6" t="s">
        <v>36</v>
      </c>
      <c r="H388" s="6" t="s">
        <v>21</v>
      </c>
      <c r="I388" s="8">
        <v>0.35</v>
      </c>
      <c r="J388" s="9">
        <v>3250</v>
      </c>
      <c r="K388" s="10">
        <f t="shared" si="2"/>
        <v>1137.5</v>
      </c>
      <c r="L388" s="10">
        <f t="shared" si="3"/>
        <v>341.25</v>
      </c>
      <c r="M388" s="11">
        <v>0.3</v>
      </c>
      <c r="O388" s="13"/>
      <c r="P388" s="12"/>
    </row>
    <row r="389" spans="1:16" ht="15.75" customHeight="1">
      <c r="A389" s="1"/>
      <c r="B389" s="6" t="s">
        <v>23</v>
      </c>
      <c r="C389" s="6">
        <v>1197831</v>
      </c>
      <c r="D389" s="7">
        <v>44288</v>
      </c>
      <c r="E389" s="6" t="s">
        <v>24</v>
      </c>
      <c r="F389" s="6" t="s">
        <v>25</v>
      </c>
      <c r="G389" s="6" t="s">
        <v>36</v>
      </c>
      <c r="H389" s="6" t="s">
        <v>22</v>
      </c>
      <c r="I389" s="8">
        <v>0.30000000000000004</v>
      </c>
      <c r="J389" s="9">
        <v>6000</v>
      </c>
      <c r="K389" s="10">
        <f t="shared" si="2"/>
        <v>1800.0000000000002</v>
      </c>
      <c r="L389" s="10">
        <f t="shared" si="3"/>
        <v>900.00000000000011</v>
      </c>
      <c r="M389" s="11">
        <v>0.5</v>
      </c>
      <c r="O389" s="13"/>
      <c r="P389" s="12"/>
    </row>
    <row r="390" spans="1:16" ht="15.75" customHeight="1">
      <c r="A390" s="1"/>
      <c r="B390" s="6" t="s">
        <v>23</v>
      </c>
      <c r="C390" s="6">
        <v>1197831</v>
      </c>
      <c r="D390" s="7">
        <v>44318</v>
      </c>
      <c r="E390" s="6" t="s">
        <v>24</v>
      </c>
      <c r="F390" s="6" t="s">
        <v>25</v>
      </c>
      <c r="G390" s="6" t="s">
        <v>36</v>
      </c>
      <c r="H390" s="6" t="s">
        <v>17</v>
      </c>
      <c r="I390" s="8">
        <v>0.19999999999999998</v>
      </c>
      <c r="J390" s="9">
        <v>7500</v>
      </c>
      <c r="K390" s="10">
        <f t="shared" si="2"/>
        <v>1499.9999999999998</v>
      </c>
      <c r="L390" s="10">
        <f t="shared" si="3"/>
        <v>524.99999999999989</v>
      </c>
      <c r="M390" s="11">
        <v>0.35</v>
      </c>
      <c r="O390" s="13"/>
      <c r="P390" s="12"/>
    </row>
    <row r="391" spans="1:16" ht="15.75" customHeight="1">
      <c r="A391" s="1"/>
      <c r="B391" s="6" t="s">
        <v>23</v>
      </c>
      <c r="C391" s="6">
        <v>1197831</v>
      </c>
      <c r="D391" s="7">
        <v>44318</v>
      </c>
      <c r="E391" s="6" t="s">
        <v>24</v>
      </c>
      <c r="F391" s="6" t="s">
        <v>25</v>
      </c>
      <c r="G391" s="6" t="s">
        <v>36</v>
      </c>
      <c r="H391" s="6" t="s">
        <v>18</v>
      </c>
      <c r="I391" s="8">
        <v>0.30000000000000004</v>
      </c>
      <c r="J391" s="9">
        <v>7750</v>
      </c>
      <c r="K391" s="10">
        <f t="shared" si="2"/>
        <v>2325.0000000000005</v>
      </c>
      <c r="L391" s="10">
        <f t="shared" si="3"/>
        <v>813.75000000000011</v>
      </c>
      <c r="M391" s="11">
        <v>0.35</v>
      </c>
      <c r="O391" s="13"/>
      <c r="P391" s="12"/>
    </row>
    <row r="392" spans="1:16" ht="15.75" customHeight="1">
      <c r="A392" s="1"/>
      <c r="B392" s="6" t="s">
        <v>23</v>
      </c>
      <c r="C392" s="6">
        <v>1197831</v>
      </c>
      <c r="D392" s="7">
        <v>44318</v>
      </c>
      <c r="E392" s="6" t="s">
        <v>24</v>
      </c>
      <c r="F392" s="6" t="s">
        <v>25</v>
      </c>
      <c r="G392" s="6" t="s">
        <v>36</v>
      </c>
      <c r="H392" s="6" t="s">
        <v>19</v>
      </c>
      <c r="I392" s="8">
        <v>0.24999999999999997</v>
      </c>
      <c r="J392" s="9">
        <v>6250</v>
      </c>
      <c r="K392" s="10">
        <f t="shared" si="2"/>
        <v>1562.4999999999998</v>
      </c>
      <c r="L392" s="10">
        <f t="shared" si="3"/>
        <v>546.87499999999989</v>
      </c>
      <c r="M392" s="11">
        <v>0.35</v>
      </c>
      <c r="O392" s="13"/>
      <c r="P392" s="12"/>
    </row>
    <row r="393" spans="1:16" ht="15.75" customHeight="1">
      <c r="A393" s="1"/>
      <c r="B393" s="6" t="s">
        <v>23</v>
      </c>
      <c r="C393" s="6">
        <v>1197831</v>
      </c>
      <c r="D393" s="7">
        <v>44318</v>
      </c>
      <c r="E393" s="6" t="s">
        <v>24</v>
      </c>
      <c r="F393" s="6" t="s">
        <v>25</v>
      </c>
      <c r="G393" s="6" t="s">
        <v>36</v>
      </c>
      <c r="H393" s="6" t="s">
        <v>20</v>
      </c>
      <c r="I393" s="8">
        <v>0.35000000000000003</v>
      </c>
      <c r="J393" s="9">
        <v>5500</v>
      </c>
      <c r="K393" s="10">
        <f t="shared" si="2"/>
        <v>1925.0000000000002</v>
      </c>
      <c r="L393" s="10">
        <f t="shared" si="3"/>
        <v>866.25000000000011</v>
      </c>
      <c r="M393" s="11">
        <v>0.45</v>
      </c>
      <c r="O393" s="13"/>
      <c r="P393" s="12"/>
    </row>
    <row r="394" spans="1:16" ht="15.75" customHeight="1">
      <c r="A394" s="1"/>
      <c r="B394" s="6" t="s">
        <v>23</v>
      </c>
      <c r="C394" s="6">
        <v>1197831</v>
      </c>
      <c r="D394" s="7">
        <v>44318</v>
      </c>
      <c r="E394" s="6" t="s">
        <v>24</v>
      </c>
      <c r="F394" s="6" t="s">
        <v>25</v>
      </c>
      <c r="G394" s="6" t="s">
        <v>36</v>
      </c>
      <c r="H394" s="6" t="s">
        <v>21</v>
      </c>
      <c r="I394" s="8">
        <v>0.5</v>
      </c>
      <c r="J394" s="9">
        <v>4500</v>
      </c>
      <c r="K394" s="10">
        <f t="shared" si="2"/>
        <v>2250</v>
      </c>
      <c r="L394" s="10">
        <f t="shared" si="3"/>
        <v>675</v>
      </c>
      <c r="M394" s="11">
        <v>0.3</v>
      </c>
      <c r="O394" s="13"/>
      <c r="P394" s="12"/>
    </row>
    <row r="395" spans="1:16" ht="15.75" customHeight="1">
      <c r="A395" s="1"/>
      <c r="B395" s="6" t="s">
        <v>23</v>
      </c>
      <c r="C395" s="6">
        <v>1197831</v>
      </c>
      <c r="D395" s="7">
        <v>44318</v>
      </c>
      <c r="E395" s="6" t="s">
        <v>24</v>
      </c>
      <c r="F395" s="6" t="s">
        <v>25</v>
      </c>
      <c r="G395" s="6" t="s">
        <v>36</v>
      </c>
      <c r="H395" s="6" t="s">
        <v>22</v>
      </c>
      <c r="I395" s="8">
        <v>0.45</v>
      </c>
      <c r="J395" s="9">
        <v>8000</v>
      </c>
      <c r="K395" s="10">
        <f t="shared" si="2"/>
        <v>3600</v>
      </c>
      <c r="L395" s="10">
        <f t="shared" si="3"/>
        <v>1800</v>
      </c>
      <c r="M395" s="11">
        <v>0.5</v>
      </c>
      <c r="O395" s="13"/>
      <c r="P395" s="12"/>
    </row>
    <row r="396" spans="1:16" ht="15.75" customHeight="1">
      <c r="A396" s="1"/>
      <c r="B396" s="6" t="s">
        <v>23</v>
      </c>
      <c r="C396" s="6">
        <v>1197831</v>
      </c>
      <c r="D396" s="7">
        <v>44348</v>
      </c>
      <c r="E396" s="6" t="s">
        <v>24</v>
      </c>
      <c r="F396" s="6" t="s">
        <v>25</v>
      </c>
      <c r="G396" s="6" t="s">
        <v>36</v>
      </c>
      <c r="H396" s="6" t="s">
        <v>17</v>
      </c>
      <c r="I396" s="8">
        <v>0.45</v>
      </c>
      <c r="J396" s="9">
        <v>8000</v>
      </c>
      <c r="K396" s="10">
        <f t="shared" si="2"/>
        <v>3600</v>
      </c>
      <c r="L396" s="10">
        <f t="shared" si="3"/>
        <v>1260</v>
      </c>
      <c r="M396" s="11">
        <v>0.35</v>
      </c>
      <c r="O396" s="13"/>
      <c r="P396" s="12"/>
    </row>
    <row r="397" spans="1:16" ht="15.75" customHeight="1">
      <c r="A397" s="1"/>
      <c r="B397" s="6" t="s">
        <v>23</v>
      </c>
      <c r="C397" s="6">
        <v>1197831</v>
      </c>
      <c r="D397" s="7">
        <v>44348</v>
      </c>
      <c r="E397" s="6" t="s">
        <v>24</v>
      </c>
      <c r="F397" s="6" t="s">
        <v>25</v>
      </c>
      <c r="G397" s="6" t="s">
        <v>36</v>
      </c>
      <c r="H397" s="6" t="s">
        <v>18</v>
      </c>
      <c r="I397" s="8">
        <v>0.5</v>
      </c>
      <c r="J397" s="9">
        <v>8000</v>
      </c>
      <c r="K397" s="10">
        <f t="shared" si="2"/>
        <v>4000</v>
      </c>
      <c r="L397" s="10">
        <f t="shared" si="3"/>
        <v>1400</v>
      </c>
      <c r="M397" s="11">
        <v>0.35</v>
      </c>
      <c r="O397" s="13"/>
      <c r="P397" s="12"/>
    </row>
    <row r="398" spans="1:16" ht="15.75" customHeight="1">
      <c r="A398" s="1"/>
      <c r="B398" s="6" t="s">
        <v>23</v>
      </c>
      <c r="C398" s="6">
        <v>1197831</v>
      </c>
      <c r="D398" s="7">
        <v>44348</v>
      </c>
      <c r="E398" s="6" t="s">
        <v>24</v>
      </c>
      <c r="F398" s="6" t="s">
        <v>25</v>
      </c>
      <c r="G398" s="6" t="s">
        <v>36</v>
      </c>
      <c r="H398" s="6" t="s">
        <v>19</v>
      </c>
      <c r="I398" s="8">
        <v>0.45</v>
      </c>
      <c r="J398" s="9">
        <v>6500</v>
      </c>
      <c r="K398" s="10">
        <f t="shared" si="2"/>
        <v>2925</v>
      </c>
      <c r="L398" s="10">
        <f t="shared" si="3"/>
        <v>1023.7499999999999</v>
      </c>
      <c r="M398" s="11">
        <v>0.35</v>
      </c>
      <c r="O398" s="13"/>
      <c r="P398" s="12"/>
    </row>
    <row r="399" spans="1:16" ht="15.75" customHeight="1">
      <c r="A399" s="1"/>
      <c r="B399" s="6" t="s">
        <v>23</v>
      </c>
      <c r="C399" s="6">
        <v>1197831</v>
      </c>
      <c r="D399" s="7">
        <v>44348</v>
      </c>
      <c r="E399" s="6" t="s">
        <v>24</v>
      </c>
      <c r="F399" s="6" t="s">
        <v>25</v>
      </c>
      <c r="G399" s="6" t="s">
        <v>36</v>
      </c>
      <c r="H399" s="6" t="s">
        <v>20</v>
      </c>
      <c r="I399" s="8">
        <v>0.45</v>
      </c>
      <c r="J399" s="9">
        <v>6000</v>
      </c>
      <c r="K399" s="10">
        <f t="shared" si="2"/>
        <v>2700</v>
      </c>
      <c r="L399" s="10">
        <f t="shared" si="3"/>
        <v>1215</v>
      </c>
      <c r="M399" s="11">
        <v>0.45</v>
      </c>
      <c r="O399" s="13"/>
      <c r="P399" s="12"/>
    </row>
    <row r="400" spans="1:16" ht="15.75" customHeight="1">
      <c r="A400" s="1"/>
      <c r="B400" s="6" t="s">
        <v>23</v>
      </c>
      <c r="C400" s="6">
        <v>1197831</v>
      </c>
      <c r="D400" s="7">
        <v>44348</v>
      </c>
      <c r="E400" s="6" t="s">
        <v>24</v>
      </c>
      <c r="F400" s="6" t="s">
        <v>25</v>
      </c>
      <c r="G400" s="6" t="s">
        <v>36</v>
      </c>
      <c r="H400" s="6" t="s">
        <v>21</v>
      </c>
      <c r="I400" s="8">
        <v>0.5</v>
      </c>
      <c r="J400" s="9">
        <v>5000</v>
      </c>
      <c r="K400" s="10">
        <f t="shared" si="2"/>
        <v>2500</v>
      </c>
      <c r="L400" s="10">
        <f t="shared" si="3"/>
        <v>750</v>
      </c>
      <c r="M400" s="11">
        <v>0.3</v>
      </c>
      <c r="O400" s="13"/>
      <c r="P400" s="12"/>
    </row>
    <row r="401" spans="1:16" ht="15.75" customHeight="1">
      <c r="A401" s="1"/>
      <c r="B401" s="6" t="s">
        <v>23</v>
      </c>
      <c r="C401" s="6">
        <v>1197831</v>
      </c>
      <c r="D401" s="7">
        <v>44348</v>
      </c>
      <c r="E401" s="6" t="s">
        <v>24</v>
      </c>
      <c r="F401" s="6" t="s">
        <v>25</v>
      </c>
      <c r="G401" s="6" t="s">
        <v>36</v>
      </c>
      <c r="H401" s="6" t="s">
        <v>22</v>
      </c>
      <c r="I401" s="8">
        <v>0.55000000000000004</v>
      </c>
      <c r="J401" s="9">
        <v>8750</v>
      </c>
      <c r="K401" s="10">
        <f t="shared" si="2"/>
        <v>4812.5</v>
      </c>
      <c r="L401" s="10">
        <f t="shared" si="3"/>
        <v>2406.25</v>
      </c>
      <c r="M401" s="11">
        <v>0.5</v>
      </c>
      <c r="O401" s="13"/>
      <c r="P401" s="12"/>
    </row>
    <row r="402" spans="1:16" ht="15.75" customHeight="1">
      <c r="A402" s="1"/>
      <c r="B402" s="6" t="s">
        <v>23</v>
      </c>
      <c r="C402" s="6">
        <v>1197831</v>
      </c>
      <c r="D402" s="7">
        <v>44380</v>
      </c>
      <c r="E402" s="6" t="s">
        <v>24</v>
      </c>
      <c r="F402" s="6" t="s">
        <v>25</v>
      </c>
      <c r="G402" s="6" t="s">
        <v>36</v>
      </c>
      <c r="H402" s="6" t="s">
        <v>17</v>
      </c>
      <c r="I402" s="8">
        <v>0.45</v>
      </c>
      <c r="J402" s="9">
        <v>8250</v>
      </c>
      <c r="K402" s="10">
        <f t="shared" si="2"/>
        <v>3712.5</v>
      </c>
      <c r="L402" s="10">
        <f t="shared" si="3"/>
        <v>1484.9999999999998</v>
      </c>
      <c r="M402" s="11">
        <v>0.39999999999999997</v>
      </c>
      <c r="O402" s="13"/>
      <c r="P402" s="12"/>
    </row>
    <row r="403" spans="1:16" ht="15.75" customHeight="1">
      <c r="A403" s="1"/>
      <c r="B403" s="6" t="s">
        <v>23</v>
      </c>
      <c r="C403" s="6">
        <v>1197831</v>
      </c>
      <c r="D403" s="7">
        <v>44380</v>
      </c>
      <c r="E403" s="6" t="s">
        <v>24</v>
      </c>
      <c r="F403" s="6" t="s">
        <v>25</v>
      </c>
      <c r="G403" s="6" t="s">
        <v>36</v>
      </c>
      <c r="H403" s="6" t="s">
        <v>18</v>
      </c>
      <c r="I403" s="8">
        <v>0.5</v>
      </c>
      <c r="J403" s="9">
        <v>8250</v>
      </c>
      <c r="K403" s="10">
        <f t="shared" si="2"/>
        <v>4125</v>
      </c>
      <c r="L403" s="10">
        <f t="shared" si="3"/>
        <v>1649.9999999999998</v>
      </c>
      <c r="M403" s="11">
        <v>0.39999999999999997</v>
      </c>
      <c r="O403" s="13"/>
      <c r="P403" s="12"/>
    </row>
    <row r="404" spans="1:16" ht="15.75" customHeight="1">
      <c r="A404" s="1"/>
      <c r="B404" s="6" t="s">
        <v>23</v>
      </c>
      <c r="C404" s="6">
        <v>1197831</v>
      </c>
      <c r="D404" s="7">
        <v>44380</v>
      </c>
      <c r="E404" s="6" t="s">
        <v>24</v>
      </c>
      <c r="F404" s="6" t="s">
        <v>25</v>
      </c>
      <c r="G404" s="6" t="s">
        <v>36</v>
      </c>
      <c r="H404" s="6" t="s">
        <v>19</v>
      </c>
      <c r="I404" s="8">
        <v>0.45</v>
      </c>
      <c r="J404" s="9">
        <v>9750</v>
      </c>
      <c r="K404" s="10">
        <f t="shared" si="2"/>
        <v>4387.5</v>
      </c>
      <c r="L404" s="10">
        <f t="shared" si="3"/>
        <v>1754.9999999999998</v>
      </c>
      <c r="M404" s="11">
        <v>0.39999999999999997</v>
      </c>
      <c r="O404" s="13"/>
      <c r="P404" s="12"/>
    </row>
    <row r="405" spans="1:16" ht="15.75" customHeight="1">
      <c r="A405" s="1"/>
      <c r="B405" s="6" t="s">
        <v>23</v>
      </c>
      <c r="C405" s="6">
        <v>1197831</v>
      </c>
      <c r="D405" s="7">
        <v>44380</v>
      </c>
      <c r="E405" s="6" t="s">
        <v>24</v>
      </c>
      <c r="F405" s="6" t="s">
        <v>25</v>
      </c>
      <c r="G405" s="6" t="s">
        <v>36</v>
      </c>
      <c r="H405" s="6" t="s">
        <v>20</v>
      </c>
      <c r="I405" s="8">
        <v>0.45</v>
      </c>
      <c r="J405" s="9">
        <v>5750</v>
      </c>
      <c r="K405" s="10">
        <f t="shared" si="2"/>
        <v>2587.5</v>
      </c>
      <c r="L405" s="10">
        <f t="shared" si="3"/>
        <v>1293.75</v>
      </c>
      <c r="M405" s="11">
        <v>0.5</v>
      </c>
      <c r="O405" s="13"/>
      <c r="P405" s="12"/>
    </row>
    <row r="406" spans="1:16" ht="15.75" customHeight="1">
      <c r="A406" s="1"/>
      <c r="B406" s="6" t="s">
        <v>23</v>
      </c>
      <c r="C406" s="6">
        <v>1197831</v>
      </c>
      <c r="D406" s="7">
        <v>44380</v>
      </c>
      <c r="E406" s="6" t="s">
        <v>24</v>
      </c>
      <c r="F406" s="6" t="s">
        <v>25</v>
      </c>
      <c r="G406" s="6" t="s">
        <v>36</v>
      </c>
      <c r="H406" s="6" t="s">
        <v>21</v>
      </c>
      <c r="I406" s="8">
        <v>0.5</v>
      </c>
      <c r="J406" s="9">
        <v>5750</v>
      </c>
      <c r="K406" s="10">
        <f t="shared" si="2"/>
        <v>2875</v>
      </c>
      <c r="L406" s="10">
        <f t="shared" si="3"/>
        <v>1006.2499999999999</v>
      </c>
      <c r="M406" s="11">
        <v>0.35</v>
      </c>
      <c r="O406" s="13"/>
      <c r="P406" s="12"/>
    </row>
    <row r="407" spans="1:16" ht="15.75" customHeight="1">
      <c r="A407" s="1"/>
      <c r="B407" s="6" t="s">
        <v>23</v>
      </c>
      <c r="C407" s="6">
        <v>1197831</v>
      </c>
      <c r="D407" s="7">
        <v>44380</v>
      </c>
      <c r="E407" s="6" t="s">
        <v>24</v>
      </c>
      <c r="F407" s="6" t="s">
        <v>25</v>
      </c>
      <c r="G407" s="6" t="s">
        <v>36</v>
      </c>
      <c r="H407" s="6" t="s">
        <v>22</v>
      </c>
      <c r="I407" s="8">
        <v>0.6</v>
      </c>
      <c r="J407" s="9">
        <v>8500</v>
      </c>
      <c r="K407" s="10">
        <f t="shared" si="2"/>
        <v>5100</v>
      </c>
      <c r="L407" s="10">
        <f t="shared" si="3"/>
        <v>2805</v>
      </c>
      <c r="M407" s="11">
        <v>0.55000000000000004</v>
      </c>
      <c r="O407" s="13"/>
      <c r="P407" s="12"/>
    </row>
    <row r="408" spans="1:16" ht="15.75" customHeight="1">
      <c r="A408" s="1"/>
      <c r="B408" s="6" t="s">
        <v>23</v>
      </c>
      <c r="C408" s="6">
        <v>1197831</v>
      </c>
      <c r="D408" s="7">
        <v>44413</v>
      </c>
      <c r="E408" s="6" t="s">
        <v>24</v>
      </c>
      <c r="F408" s="6" t="s">
        <v>25</v>
      </c>
      <c r="G408" s="6" t="s">
        <v>36</v>
      </c>
      <c r="H408" s="6" t="s">
        <v>17</v>
      </c>
      <c r="I408" s="8">
        <v>0.5</v>
      </c>
      <c r="J408" s="9">
        <v>8000</v>
      </c>
      <c r="K408" s="10">
        <f t="shared" si="2"/>
        <v>4000</v>
      </c>
      <c r="L408" s="10">
        <f t="shared" si="3"/>
        <v>1599.9999999999998</v>
      </c>
      <c r="M408" s="11">
        <v>0.39999999999999997</v>
      </c>
      <c r="O408" s="13"/>
      <c r="P408" s="12"/>
    </row>
    <row r="409" spans="1:16" ht="15.75" customHeight="1">
      <c r="A409" s="1"/>
      <c r="B409" s="6" t="s">
        <v>23</v>
      </c>
      <c r="C409" s="6">
        <v>1197831</v>
      </c>
      <c r="D409" s="7">
        <v>44413</v>
      </c>
      <c r="E409" s="6" t="s">
        <v>24</v>
      </c>
      <c r="F409" s="6" t="s">
        <v>25</v>
      </c>
      <c r="G409" s="6" t="s">
        <v>36</v>
      </c>
      <c r="H409" s="6" t="s">
        <v>18</v>
      </c>
      <c r="I409" s="8">
        <v>0.55000000000000004</v>
      </c>
      <c r="J409" s="9">
        <v>8000</v>
      </c>
      <c r="K409" s="10">
        <f t="shared" si="2"/>
        <v>4400</v>
      </c>
      <c r="L409" s="10">
        <f t="shared" si="3"/>
        <v>1759.9999999999998</v>
      </c>
      <c r="M409" s="11">
        <v>0.39999999999999997</v>
      </c>
      <c r="O409" s="13"/>
      <c r="P409" s="12"/>
    </row>
    <row r="410" spans="1:16" ht="15.75" customHeight="1">
      <c r="A410" s="1"/>
      <c r="B410" s="6" t="s">
        <v>23</v>
      </c>
      <c r="C410" s="6">
        <v>1197831</v>
      </c>
      <c r="D410" s="7">
        <v>44413</v>
      </c>
      <c r="E410" s="6" t="s">
        <v>24</v>
      </c>
      <c r="F410" s="6" t="s">
        <v>25</v>
      </c>
      <c r="G410" s="6" t="s">
        <v>36</v>
      </c>
      <c r="H410" s="6" t="s">
        <v>19</v>
      </c>
      <c r="I410" s="8">
        <v>0.5</v>
      </c>
      <c r="J410" s="9">
        <v>9750</v>
      </c>
      <c r="K410" s="10">
        <f t="shared" si="2"/>
        <v>4875</v>
      </c>
      <c r="L410" s="10">
        <f t="shared" si="3"/>
        <v>1949.9999999999998</v>
      </c>
      <c r="M410" s="11">
        <v>0.39999999999999997</v>
      </c>
      <c r="O410" s="13"/>
      <c r="P410" s="12"/>
    </row>
    <row r="411" spans="1:16" ht="15.75" customHeight="1">
      <c r="A411" s="1"/>
      <c r="B411" s="6" t="s">
        <v>23</v>
      </c>
      <c r="C411" s="6">
        <v>1197831</v>
      </c>
      <c r="D411" s="7">
        <v>44413</v>
      </c>
      <c r="E411" s="6" t="s">
        <v>24</v>
      </c>
      <c r="F411" s="6" t="s">
        <v>25</v>
      </c>
      <c r="G411" s="6" t="s">
        <v>36</v>
      </c>
      <c r="H411" s="6" t="s">
        <v>20</v>
      </c>
      <c r="I411" s="8">
        <v>0.5</v>
      </c>
      <c r="J411" s="9">
        <v>5250</v>
      </c>
      <c r="K411" s="10">
        <f t="shared" si="2"/>
        <v>2625</v>
      </c>
      <c r="L411" s="10">
        <f t="shared" si="3"/>
        <v>1312.5</v>
      </c>
      <c r="M411" s="11">
        <v>0.5</v>
      </c>
      <c r="O411" s="13"/>
      <c r="P411" s="12"/>
    </row>
    <row r="412" spans="1:16" ht="15.75" customHeight="1">
      <c r="A412" s="1"/>
      <c r="B412" s="6" t="s">
        <v>23</v>
      </c>
      <c r="C412" s="6">
        <v>1197831</v>
      </c>
      <c r="D412" s="7">
        <v>44413</v>
      </c>
      <c r="E412" s="6" t="s">
        <v>24</v>
      </c>
      <c r="F412" s="6" t="s">
        <v>25</v>
      </c>
      <c r="G412" s="6" t="s">
        <v>36</v>
      </c>
      <c r="H412" s="6" t="s">
        <v>21</v>
      </c>
      <c r="I412" s="8">
        <v>0.55000000000000004</v>
      </c>
      <c r="J412" s="9">
        <v>5250</v>
      </c>
      <c r="K412" s="10">
        <f t="shared" si="2"/>
        <v>2887.5000000000005</v>
      </c>
      <c r="L412" s="10">
        <f t="shared" si="3"/>
        <v>1010.6250000000001</v>
      </c>
      <c r="M412" s="11">
        <v>0.35</v>
      </c>
      <c r="O412" s="13"/>
      <c r="P412" s="12"/>
    </row>
    <row r="413" spans="1:16" ht="15.75" customHeight="1">
      <c r="A413" s="1"/>
      <c r="B413" s="6" t="s">
        <v>23</v>
      </c>
      <c r="C413" s="6">
        <v>1197831</v>
      </c>
      <c r="D413" s="7">
        <v>44413</v>
      </c>
      <c r="E413" s="6" t="s">
        <v>24</v>
      </c>
      <c r="F413" s="6" t="s">
        <v>25</v>
      </c>
      <c r="G413" s="6" t="s">
        <v>36</v>
      </c>
      <c r="H413" s="6" t="s">
        <v>22</v>
      </c>
      <c r="I413" s="8">
        <v>0.6</v>
      </c>
      <c r="J413" s="9">
        <v>7750</v>
      </c>
      <c r="K413" s="10">
        <f t="shared" si="2"/>
        <v>4650</v>
      </c>
      <c r="L413" s="10">
        <f t="shared" si="3"/>
        <v>2557.5</v>
      </c>
      <c r="M413" s="11">
        <v>0.55000000000000004</v>
      </c>
      <c r="O413" s="13"/>
      <c r="P413" s="12"/>
    </row>
    <row r="414" spans="1:16" ht="15.75" customHeight="1">
      <c r="A414" s="1"/>
      <c r="B414" s="6" t="s">
        <v>23</v>
      </c>
      <c r="C414" s="6">
        <v>1197831</v>
      </c>
      <c r="D414" s="7">
        <v>44441</v>
      </c>
      <c r="E414" s="6" t="s">
        <v>24</v>
      </c>
      <c r="F414" s="6" t="s">
        <v>25</v>
      </c>
      <c r="G414" s="6" t="s">
        <v>36</v>
      </c>
      <c r="H414" s="6" t="s">
        <v>17</v>
      </c>
      <c r="I414" s="8">
        <v>0.55000000000000004</v>
      </c>
      <c r="J414" s="9">
        <v>7250</v>
      </c>
      <c r="K414" s="10">
        <f t="shared" si="2"/>
        <v>3987.5000000000005</v>
      </c>
      <c r="L414" s="10">
        <f t="shared" si="3"/>
        <v>1595</v>
      </c>
      <c r="M414" s="11">
        <v>0.39999999999999997</v>
      </c>
      <c r="O414" s="13"/>
      <c r="P414" s="12"/>
    </row>
    <row r="415" spans="1:16" ht="15.75" customHeight="1">
      <c r="A415" s="1"/>
      <c r="B415" s="6" t="s">
        <v>23</v>
      </c>
      <c r="C415" s="6">
        <v>1197831</v>
      </c>
      <c r="D415" s="7">
        <v>44441</v>
      </c>
      <c r="E415" s="6" t="s">
        <v>24</v>
      </c>
      <c r="F415" s="6" t="s">
        <v>25</v>
      </c>
      <c r="G415" s="6" t="s">
        <v>36</v>
      </c>
      <c r="H415" s="6" t="s">
        <v>18</v>
      </c>
      <c r="I415" s="8">
        <v>0.55000000000000004</v>
      </c>
      <c r="J415" s="9">
        <v>6750</v>
      </c>
      <c r="K415" s="10">
        <f t="shared" si="2"/>
        <v>3712.5000000000005</v>
      </c>
      <c r="L415" s="10">
        <f t="shared" si="3"/>
        <v>1485</v>
      </c>
      <c r="M415" s="11">
        <v>0.39999999999999997</v>
      </c>
      <c r="O415" s="13"/>
      <c r="P415" s="12"/>
    </row>
    <row r="416" spans="1:16" ht="15.75" customHeight="1">
      <c r="A416" s="1"/>
      <c r="B416" s="6" t="s">
        <v>23</v>
      </c>
      <c r="C416" s="6">
        <v>1197831</v>
      </c>
      <c r="D416" s="7">
        <v>44441</v>
      </c>
      <c r="E416" s="6" t="s">
        <v>24</v>
      </c>
      <c r="F416" s="6" t="s">
        <v>25</v>
      </c>
      <c r="G416" s="6" t="s">
        <v>36</v>
      </c>
      <c r="H416" s="6" t="s">
        <v>19</v>
      </c>
      <c r="I416" s="8">
        <v>0.6</v>
      </c>
      <c r="J416" s="9">
        <v>7250</v>
      </c>
      <c r="K416" s="10">
        <f t="shared" si="2"/>
        <v>4350</v>
      </c>
      <c r="L416" s="10">
        <f t="shared" si="3"/>
        <v>1739.9999999999998</v>
      </c>
      <c r="M416" s="11">
        <v>0.39999999999999997</v>
      </c>
      <c r="O416" s="13"/>
      <c r="P416" s="12"/>
    </row>
    <row r="417" spans="1:16" ht="15.75" customHeight="1">
      <c r="A417" s="1"/>
      <c r="B417" s="6" t="s">
        <v>23</v>
      </c>
      <c r="C417" s="6">
        <v>1197831</v>
      </c>
      <c r="D417" s="7">
        <v>44441</v>
      </c>
      <c r="E417" s="6" t="s">
        <v>24</v>
      </c>
      <c r="F417" s="6" t="s">
        <v>25</v>
      </c>
      <c r="G417" s="6" t="s">
        <v>36</v>
      </c>
      <c r="H417" s="6" t="s">
        <v>20</v>
      </c>
      <c r="I417" s="8">
        <v>0.6</v>
      </c>
      <c r="J417" s="9">
        <v>4500</v>
      </c>
      <c r="K417" s="10">
        <f t="shared" si="2"/>
        <v>2700</v>
      </c>
      <c r="L417" s="10">
        <f t="shared" si="3"/>
        <v>1350</v>
      </c>
      <c r="M417" s="11">
        <v>0.5</v>
      </c>
      <c r="O417" s="13"/>
      <c r="P417" s="12"/>
    </row>
    <row r="418" spans="1:16" ht="15.75" customHeight="1">
      <c r="A418" s="1"/>
      <c r="B418" s="6" t="s">
        <v>23</v>
      </c>
      <c r="C418" s="6">
        <v>1197831</v>
      </c>
      <c r="D418" s="7">
        <v>44441</v>
      </c>
      <c r="E418" s="6" t="s">
        <v>24</v>
      </c>
      <c r="F418" s="6" t="s">
        <v>25</v>
      </c>
      <c r="G418" s="6" t="s">
        <v>36</v>
      </c>
      <c r="H418" s="6" t="s">
        <v>21</v>
      </c>
      <c r="I418" s="8">
        <v>0.55000000000000004</v>
      </c>
      <c r="J418" s="9">
        <v>4500</v>
      </c>
      <c r="K418" s="10">
        <f t="shared" si="2"/>
        <v>2475</v>
      </c>
      <c r="L418" s="10">
        <f t="shared" si="3"/>
        <v>866.25</v>
      </c>
      <c r="M418" s="11">
        <v>0.35</v>
      </c>
      <c r="O418" s="13"/>
      <c r="P418" s="12"/>
    </row>
    <row r="419" spans="1:16" ht="15.75" customHeight="1">
      <c r="A419" s="1"/>
      <c r="B419" s="6" t="s">
        <v>23</v>
      </c>
      <c r="C419" s="6">
        <v>1197831</v>
      </c>
      <c r="D419" s="7">
        <v>44441</v>
      </c>
      <c r="E419" s="6" t="s">
        <v>24</v>
      </c>
      <c r="F419" s="6" t="s">
        <v>25</v>
      </c>
      <c r="G419" s="6" t="s">
        <v>36</v>
      </c>
      <c r="H419" s="6" t="s">
        <v>22</v>
      </c>
      <c r="I419" s="8">
        <v>0.5</v>
      </c>
      <c r="J419" s="9">
        <v>6750</v>
      </c>
      <c r="K419" s="10">
        <f t="shared" si="2"/>
        <v>3375</v>
      </c>
      <c r="L419" s="10">
        <f t="shared" si="3"/>
        <v>1856.2500000000002</v>
      </c>
      <c r="M419" s="11">
        <v>0.55000000000000004</v>
      </c>
      <c r="O419" s="13"/>
      <c r="P419" s="12"/>
    </row>
    <row r="420" spans="1:16" ht="15.75" customHeight="1">
      <c r="A420" s="1"/>
      <c r="B420" s="6" t="s">
        <v>23</v>
      </c>
      <c r="C420" s="6">
        <v>1197831</v>
      </c>
      <c r="D420" s="7">
        <v>44470</v>
      </c>
      <c r="E420" s="6" t="s">
        <v>24</v>
      </c>
      <c r="F420" s="6" t="s">
        <v>25</v>
      </c>
      <c r="G420" s="6" t="s">
        <v>36</v>
      </c>
      <c r="H420" s="6" t="s">
        <v>17</v>
      </c>
      <c r="I420" s="8">
        <v>0.4</v>
      </c>
      <c r="J420" s="9">
        <v>6250</v>
      </c>
      <c r="K420" s="10">
        <f t="shared" si="2"/>
        <v>2500</v>
      </c>
      <c r="L420" s="10">
        <f t="shared" si="3"/>
        <v>999.99999999999989</v>
      </c>
      <c r="M420" s="11">
        <v>0.39999999999999997</v>
      </c>
      <c r="O420" s="13"/>
      <c r="P420" s="12"/>
    </row>
    <row r="421" spans="1:16" ht="15.75" customHeight="1">
      <c r="A421" s="1"/>
      <c r="B421" s="6" t="s">
        <v>23</v>
      </c>
      <c r="C421" s="6">
        <v>1197831</v>
      </c>
      <c r="D421" s="7">
        <v>44470</v>
      </c>
      <c r="E421" s="6" t="s">
        <v>24</v>
      </c>
      <c r="F421" s="6" t="s">
        <v>25</v>
      </c>
      <c r="G421" s="6" t="s">
        <v>36</v>
      </c>
      <c r="H421" s="6" t="s">
        <v>18</v>
      </c>
      <c r="I421" s="8">
        <v>0.4</v>
      </c>
      <c r="J421" s="9">
        <v>6250</v>
      </c>
      <c r="K421" s="10">
        <f t="shared" si="2"/>
        <v>2500</v>
      </c>
      <c r="L421" s="10">
        <f t="shared" si="3"/>
        <v>999.99999999999989</v>
      </c>
      <c r="M421" s="11">
        <v>0.39999999999999997</v>
      </c>
      <c r="O421" s="13"/>
      <c r="P421" s="12"/>
    </row>
    <row r="422" spans="1:16" ht="15.75" customHeight="1">
      <c r="A422" s="1"/>
      <c r="B422" s="6" t="s">
        <v>23</v>
      </c>
      <c r="C422" s="6">
        <v>1197831</v>
      </c>
      <c r="D422" s="7">
        <v>44470</v>
      </c>
      <c r="E422" s="6" t="s">
        <v>24</v>
      </c>
      <c r="F422" s="6" t="s">
        <v>25</v>
      </c>
      <c r="G422" s="6" t="s">
        <v>36</v>
      </c>
      <c r="H422" s="6" t="s">
        <v>19</v>
      </c>
      <c r="I422" s="8">
        <v>0.45</v>
      </c>
      <c r="J422" s="9">
        <v>5750</v>
      </c>
      <c r="K422" s="10">
        <f t="shared" si="2"/>
        <v>2587.5</v>
      </c>
      <c r="L422" s="10">
        <f t="shared" si="3"/>
        <v>1035</v>
      </c>
      <c r="M422" s="11">
        <v>0.39999999999999997</v>
      </c>
      <c r="O422" s="13"/>
      <c r="P422" s="12"/>
    </row>
    <row r="423" spans="1:16" ht="15.75" customHeight="1">
      <c r="A423" s="1"/>
      <c r="B423" s="6" t="s">
        <v>23</v>
      </c>
      <c r="C423" s="6">
        <v>1197831</v>
      </c>
      <c r="D423" s="7">
        <v>44470</v>
      </c>
      <c r="E423" s="6" t="s">
        <v>24</v>
      </c>
      <c r="F423" s="6" t="s">
        <v>25</v>
      </c>
      <c r="G423" s="6" t="s">
        <v>36</v>
      </c>
      <c r="H423" s="6" t="s">
        <v>20</v>
      </c>
      <c r="I423" s="8">
        <v>0.45</v>
      </c>
      <c r="J423" s="9">
        <v>4250</v>
      </c>
      <c r="K423" s="10">
        <f t="shared" si="2"/>
        <v>1912.5</v>
      </c>
      <c r="L423" s="10">
        <f t="shared" si="3"/>
        <v>956.25</v>
      </c>
      <c r="M423" s="11">
        <v>0.5</v>
      </c>
      <c r="O423" s="13"/>
      <c r="P423" s="12"/>
    </row>
    <row r="424" spans="1:16" ht="15.75" customHeight="1">
      <c r="A424" s="1"/>
      <c r="B424" s="6" t="s">
        <v>23</v>
      </c>
      <c r="C424" s="6">
        <v>1197831</v>
      </c>
      <c r="D424" s="7">
        <v>44470</v>
      </c>
      <c r="E424" s="6" t="s">
        <v>24</v>
      </c>
      <c r="F424" s="6" t="s">
        <v>25</v>
      </c>
      <c r="G424" s="6" t="s">
        <v>36</v>
      </c>
      <c r="H424" s="6" t="s">
        <v>21</v>
      </c>
      <c r="I424" s="8">
        <v>0.4</v>
      </c>
      <c r="J424" s="9">
        <v>4000</v>
      </c>
      <c r="K424" s="10">
        <f t="shared" si="2"/>
        <v>1600</v>
      </c>
      <c r="L424" s="10">
        <f t="shared" si="3"/>
        <v>560</v>
      </c>
      <c r="M424" s="11">
        <v>0.35</v>
      </c>
      <c r="O424" s="13"/>
      <c r="P424" s="12"/>
    </row>
    <row r="425" spans="1:16" ht="15.75" customHeight="1">
      <c r="A425" s="1"/>
      <c r="B425" s="6" t="s">
        <v>23</v>
      </c>
      <c r="C425" s="6">
        <v>1197831</v>
      </c>
      <c r="D425" s="7">
        <v>44470</v>
      </c>
      <c r="E425" s="6" t="s">
        <v>24</v>
      </c>
      <c r="F425" s="6" t="s">
        <v>25</v>
      </c>
      <c r="G425" s="6" t="s">
        <v>36</v>
      </c>
      <c r="H425" s="6" t="s">
        <v>22</v>
      </c>
      <c r="I425" s="8">
        <v>0.5</v>
      </c>
      <c r="J425" s="9">
        <v>5750</v>
      </c>
      <c r="K425" s="10">
        <f t="shared" si="2"/>
        <v>2875</v>
      </c>
      <c r="L425" s="10">
        <f t="shared" si="3"/>
        <v>1581.2500000000002</v>
      </c>
      <c r="M425" s="11">
        <v>0.55000000000000004</v>
      </c>
      <c r="O425" s="13"/>
      <c r="P425" s="12"/>
    </row>
    <row r="426" spans="1:16" ht="15.75" customHeight="1">
      <c r="A426" s="1"/>
      <c r="B426" s="6" t="s">
        <v>23</v>
      </c>
      <c r="C426" s="6">
        <v>1197831</v>
      </c>
      <c r="D426" s="7">
        <v>44502</v>
      </c>
      <c r="E426" s="6" t="s">
        <v>24</v>
      </c>
      <c r="F426" s="6" t="s">
        <v>25</v>
      </c>
      <c r="G426" s="6" t="s">
        <v>36</v>
      </c>
      <c r="H426" s="6" t="s">
        <v>17</v>
      </c>
      <c r="I426" s="8">
        <v>0.4</v>
      </c>
      <c r="J426" s="9">
        <v>7250</v>
      </c>
      <c r="K426" s="10">
        <f t="shared" si="2"/>
        <v>2900</v>
      </c>
      <c r="L426" s="10">
        <f t="shared" si="3"/>
        <v>1160</v>
      </c>
      <c r="M426" s="11">
        <v>0.39999999999999997</v>
      </c>
      <c r="O426" s="13"/>
      <c r="P426" s="12"/>
    </row>
    <row r="427" spans="1:16" ht="15.75" customHeight="1">
      <c r="A427" s="1"/>
      <c r="B427" s="6" t="s">
        <v>23</v>
      </c>
      <c r="C427" s="6">
        <v>1197831</v>
      </c>
      <c r="D427" s="7">
        <v>44502</v>
      </c>
      <c r="E427" s="6" t="s">
        <v>24</v>
      </c>
      <c r="F427" s="6" t="s">
        <v>25</v>
      </c>
      <c r="G427" s="6" t="s">
        <v>36</v>
      </c>
      <c r="H427" s="6" t="s">
        <v>18</v>
      </c>
      <c r="I427" s="8">
        <v>0.4</v>
      </c>
      <c r="J427" s="9">
        <v>7250</v>
      </c>
      <c r="K427" s="10">
        <f t="shared" si="2"/>
        <v>2900</v>
      </c>
      <c r="L427" s="10">
        <f t="shared" si="3"/>
        <v>1160</v>
      </c>
      <c r="M427" s="11">
        <v>0.39999999999999997</v>
      </c>
      <c r="O427" s="13"/>
      <c r="P427" s="12"/>
    </row>
    <row r="428" spans="1:16" ht="15.75" customHeight="1">
      <c r="A428" s="1"/>
      <c r="B428" s="6" t="s">
        <v>23</v>
      </c>
      <c r="C428" s="6">
        <v>1197831</v>
      </c>
      <c r="D428" s="7">
        <v>44502</v>
      </c>
      <c r="E428" s="6" t="s">
        <v>24</v>
      </c>
      <c r="F428" s="6" t="s">
        <v>25</v>
      </c>
      <c r="G428" s="6" t="s">
        <v>36</v>
      </c>
      <c r="H428" s="6" t="s">
        <v>19</v>
      </c>
      <c r="I428" s="8">
        <v>0.65</v>
      </c>
      <c r="J428" s="9">
        <v>6500</v>
      </c>
      <c r="K428" s="10">
        <f t="shared" si="2"/>
        <v>4225</v>
      </c>
      <c r="L428" s="10">
        <f t="shared" si="3"/>
        <v>1689.9999999999998</v>
      </c>
      <c r="M428" s="11">
        <v>0.39999999999999997</v>
      </c>
      <c r="O428" s="13"/>
      <c r="P428" s="12"/>
    </row>
    <row r="429" spans="1:16" ht="15.75" customHeight="1">
      <c r="A429" s="1"/>
      <c r="B429" s="6" t="s">
        <v>23</v>
      </c>
      <c r="C429" s="6">
        <v>1197831</v>
      </c>
      <c r="D429" s="7">
        <v>44502</v>
      </c>
      <c r="E429" s="6" t="s">
        <v>24</v>
      </c>
      <c r="F429" s="6" t="s">
        <v>25</v>
      </c>
      <c r="G429" s="6" t="s">
        <v>36</v>
      </c>
      <c r="H429" s="6" t="s">
        <v>20</v>
      </c>
      <c r="I429" s="8">
        <v>0.65</v>
      </c>
      <c r="J429" s="9">
        <v>5000</v>
      </c>
      <c r="K429" s="10">
        <f t="shared" si="2"/>
        <v>3250</v>
      </c>
      <c r="L429" s="10">
        <f t="shared" si="3"/>
        <v>1625</v>
      </c>
      <c r="M429" s="11">
        <v>0.5</v>
      </c>
      <c r="O429" s="13"/>
      <c r="P429" s="12"/>
    </row>
    <row r="430" spans="1:16" ht="15.75" customHeight="1">
      <c r="A430" s="1"/>
      <c r="B430" s="6" t="s">
        <v>23</v>
      </c>
      <c r="C430" s="6">
        <v>1197831</v>
      </c>
      <c r="D430" s="7">
        <v>44502</v>
      </c>
      <c r="E430" s="6" t="s">
        <v>24</v>
      </c>
      <c r="F430" s="6" t="s">
        <v>25</v>
      </c>
      <c r="G430" s="6" t="s">
        <v>36</v>
      </c>
      <c r="H430" s="6" t="s">
        <v>21</v>
      </c>
      <c r="I430" s="8">
        <v>0.6</v>
      </c>
      <c r="J430" s="9">
        <v>4750</v>
      </c>
      <c r="K430" s="10">
        <f t="shared" si="2"/>
        <v>2850</v>
      </c>
      <c r="L430" s="10">
        <f t="shared" si="3"/>
        <v>997.49999999999989</v>
      </c>
      <c r="M430" s="11">
        <v>0.35</v>
      </c>
      <c r="O430" s="13"/>
      <c r="P430" s="12"/>
    </row>
    <row r="431" spans="1:16" ht="15.75" customHeight="1">
      <c r="A431" s="1"/>
      <c r="B431" s="6" t="s">
        <v>23</v>
      </c>
      <c r="C431" s="6">
        <v>1197831</v>
      </c>
      <c r="D431" s="7">
        <v>44502</v>
      </c>
      <c r="E431" s="6" t="s">
        <v>24</v>
      </c>
      <c r="F431" s="6" t="s">
        <v>25</v>
      </c>
      <c r="G431" s="6" t="s">
        <v>36</v>
      </c>
      <c r="H431" s="6" t="s">
        <v>22</v>
      </c>
      <c r="I431" s="8">
        <v>0.70000000000000007</v>
      </c>
      <c r="J431" s="9">
        <v>6750</v>
      </c>
      <c r="K431" s="10">
        <f t="shared" si="2"/>
        <v>4725</v>
      </c>
      <c r="L431" s="10">
        <f t="shared" si="3"/>
        <v>2598.75</v>
      </c>
      <c r="M431" s="11">
        <v>0.55000000000000004</v>
      </c>
      <c r="O431" s="13"/>
      <c r="P431" s="12"/>
    </row>
    <row r="432" spans="1:16" ht="15.75" customHeight="1">
      <c r="A432" s="1"/>
      <c r="B432" s="6" t="s">
        <v>23</v>
      </c>
      <c r="C432" s="6">
        <v>1197831</v>
      </c>
      <c r="D432" s="7">
        <v>44531</v>
      </c>
      <c r="E432" s="6" t="s">
        <v>24</v>
      </c>
      <c r="F432" s="6" t="s">
        <v>25</v>
      </c>
      <c r="G432" s="6" t="s">
        <v>36</v>
      </c>
      <c r="H432" s="6" t="s">
        <v>17</v>
      </c>
      <c r="I432" s="8">
        <v>0.6</v>
      </c>
      <c r="J432" s="9">
        <v>8250</v>
      </c>
      <c r="K432" s="10">
        <f t="shared" si="2"/>
        <v>4950</v>
      </c>
      <c r="L432" s="10">
        <f t="shared" si="3"/>
        <v>1979.9999999999998</v>
      </c>
      <c r="M432" s="11">
        <v>0.39999999999999997</v>
      </c>
      <c r="O432" s="13"/>
      <c r="P432" s="12"/>
    </row>
    <row r="433" spans="1:17" ht="15.75" customHeight="1">
      <c r="A433" s="1"/>
      <c r="B433" s="6" t="s">
        <v>23</v>
      </c>
      <c r="C433" s="6">
        <v>1197831</v>
      </c>
      <c r="D433" s="7">
        <v>44531</v>
      </c>
      <c r="E433" s="6" t="s">
        <v>24</v>
      </c>
      <c r="F433" s="6" t="s">
        <v>25</v>
      </c>
      <c r="G433" s="6" t="s">
        <v>36</v>
      </c>
      <c r="H433" s="6" t="s">
        <v>18</v>
      </c>
      <c r="I433" s="8">
        <v>0.6</v>
      </c>
      <c r="J433" s="9">
        <v>8250</v>
      </c>
      <c r="K433" s="10">
        <f t="shared" si="2"/>
        <v>4950</v>
      </c>
      <c r="L433" s="10">
        <f t="shared" si="3"/>
        <v>1979.9999999999998</v>
      </c>
      <c r="M433" s="11">
        <v>0.39999999999999997</v>
      </c>
      <c r="O433" s="13"/>
      <c r="P433" s="12"/>
    </row>
    <row r="434" spans="1:17" ht="15.75" customHeight="1">
      <c r="A434" s="1"/>
      <c r="B434" s="6" t="s">
        <v>23</v>
      </c>
      <c r="C434" s="6">
        <v>1197831</v>
      </c>
      <c r="D434" s="7">
        <v>44531</v>
      </c>
      <c r="E434" s="6" t="s">
        <v>24</v>
      </c>
      <c r="F434" s="6" t="s">
        <v>25</v>
      </c>
      <c r="G434" s="6" t="s">
        <v>36</v>
      </c>
      <c r="H434" s="6" t="s">
        <v>19</v>
      </c>
      <c r="I434" s="8">
        <v>0.65</v>
      </c>
      <c r="J434" s="9">
        <v>7250</v>
      </c>
      <c r="K434" s="10">
        <f t="shared" si="2"/>
        <v>4712.5</v>
      </c>
      <c r="L434" s="10">
        <f t="shared" si="3"/>
        <v>1884.9999999999998</v>
      </c>
      <c r="M434" s="11">
        <v>0.39999999999999997</v>
      </c>
      <c r="O434" s="13"/>
      <c r="P434" s="12"/>
    </row>
    <row r="435" spans="1:17" ht="15.75" customHeight="1">
      <c r="A435" s="1"/>
      <c r="B435" s="6" t="s">
        <v>23</v>
      </c>
      <c r="C435" s="6">
        <v>1197831</v>
      </c>
      <c r="D435" s="7">
        <v>44531</v>
      </c>
      <c r="E435" s="6" t="s">
        <v>24</v>
      </c>
      <c r="F435" s="6" t="s">
        <v>25</v>
      </c>
      <c r="G435" s="6" t="s">
        <v>36</v>
      </c>
      <c r="H435" s="6" t="s">
        <v>20</v>
      </c>
      <c r="I435" s="8">
        <v>0.65</v>
      </c>
      <c r="J435" s="9">
        <v>5750</v>
      </c>
      <c r="K435" s="10">
        <f t="shared" si="2"/>
        <v>3737.5</v>
      </c>
      <c r="L435" s="10">
        <f t="shared" si="3"/>
        <v>1868.75</v>
      </c>
      <c r="M435" s="11">
        <v>0.5</v>
      </c>
      <c r="O435" s="13"/>
      <c r="P435" s="12"/>
    </row>
    <row r="436" spans="1:17" ht="15.75" customHeight="1">
      <c r="A436" s="1"/>
      <c r="B436" s="6" t="s">
        <v>23</v>
      </c>
      <c r="C436" s="6">
        <v>1197831</v>
      </c>
      <c r="D436" s="7">
        <v>44531</v>
      </c>
      <c r="E436" s="6" t="s">
        <v>24</v>
      </c>
      <c r="F436" s="6" t="s">
        <v>25</v>
      </c>
      <c r="G436" s="6" t="s">
        <v>36</v>
      </c>
      <c r="H436" s="6" t="s">
        <v>21</v>
      </c>
      <c r="I436" s="8">
        <v>0.6</v>
      </c>
      <c r="J436" s="9">
        <v>5250</v>
      </c>
      <c r="K436" s="10">
        <f t="shared" si="2"/>
        <v>3150</v>
      </c>
      <c r="L436" s="10">
        <f t="shared" si="3"/>
        <v>1102.5</v>
      </c>
      <c r="M436" s="11">
        <v>0.35</v>
      </c>
      <c r="O436" s="13"/>
      <c r="P436" s="12"/>
    </row>
    <row r="437" spans="1:17" ht="15.75" customHeight="1">
      <c r="A437" s="1"/>
      <c r="B437" s="6" t="s">
        <v>23</v>
      </c>
      <c r="C437" s="6">
        <v>1197831</v>
      </c>
      <c r="D437" s="7">
        <v>44531</v>
      </c>
      <c r="E437" s="6" t="s">
        <v>24</v>
      </c>
      <c r="F437" s="6" t="s">
        <v>25</v>
      </c>
      <c r="G437" s="6" t="s">
        <v>36</v>
      </c>
      <c r="H437" s="6" t="s">
        <v>22</v>
      </c>
      <c r="I437" s="8">
        <v>0.70000000000000007</v>
      </c>
      <c r="J437" s="9">
        <v>7750</v>
      </c>
      <c r="K437" s="10">
        <f t="shared" si="2"/>
        <v>5425.0000000000009</v>
      </c>
      <c r="L437" s="10">
        <f t="shared" si="3"/>
        <v>2983.7500000000009</v>
      </c>
      <c r="M437" s="11">
        <v>0.55000000000000004</v>
      </c>
      <c r="O437" s="13"/>
      <c r="P437" s="12"/>
    </row>
    <row r="438" spans="1:17" ht="15.75" customHeight="1">
      <c r="A438" s="1"/>
      <c r="B438" s="6" t="s">
        <v>14</v>
      </c>
      <c r="C438" s="6">
        <v>1185732</v>
      </c>
      <c r="D438" s="7">
        <v>44203</v>
      </c>
      <c r="E438" s="6" t="s">
        <v>15</v>
      </c>
      <c r="F438" s="6" t="s">
        <v>37</v>
      </c>
      <c r="G438" s="6" t="s">
        <v>38</v>
      </c>
      <c r="H438" s="6" t="s">
        <v>17</v>
      </c>
      <c r="I438" s="8">
        <v>0.45</v>
      </c>
      <c r="J438" s="9">
        <v>4250</v>
      </c>
      <c r="K438" s="10">
        <f t="shared" si="2"/>
        <v>1912.5</v>
      </c>
      <c r="L438" s="10">
        <f t="shared" si="3"/>
        <v>1051.875</v>
      </c>
      <c r="M438" s="11">
        <v>0.55000000000000004</v>
      </c>
      <c r="O438" s="14"/>
      <c r="P438" s="12"/>
      <c r="Q438" s="15"/>
    </row>
    <row r="439" spans="1:17" ht="15.75" customHeight="1">
      <c r="A439" s="1"/>
      <c r="B439" s="6" t="s">
        <v>14</v>
      </c>
      <c r="C439" s="6">
        <v>1185732</v>
      </c>
      <c r="D439" s="7">
        <v>44203</v>
      </c>
      <c r="E439" s="6" t="s">
        <v>15</v>
      </c>
      <c r="F439" s="6" t="s">
        <v>37</v>
      </c>
      <c r="G439" s="6" t="s">
        <v>38</v>
      </c>
      <c r="H439" s="6" t="s">
        <v>18</v>
      </c>
      <c r="I439" s="8">
        <v>0.45</v>
      </c>
      <c r="J439" s="9">
        <v>2250</v>
      </c>
      <c r="K439" s="10">
        <f t="shared" si="2"/>
        <v>1012.5</v>
      </c>
      <c r="L439" s="10">
        <f t="shared" si="3"/>
        <v>354.375</v>
      </c>
      <c r="M439" s="11">
        <v>0.35</v>
      </c>
      <c r="O439" s="14"/>
      <c r="P439" s="12"/>
      <c r="Q439" s="15"/>
    </row>
    <row r="440" spans="1:17" ht="15.75" customHeight="1">
      <c r="A440" s="1"/>
      <c r="B440" s="6" t="s">
        <v>14</v>
      </c>
      <c r="C440" s="6">
        <v>1185732</v>
      </c>
      <c r="D440" s="7">
        <v>44203</v>
      </c>
      <c r="E440" s="6" t="s">
        <v>15</v>
      </c>
      <c r="F440" s="6" t="s">
        <v>37</v>
      </c>
      <c r="G440" s="6" t="s">
        <v>38</v>
      </c>
      <c r="H440" s="6" t="s">
        <v>19</v>
      </c>
      <c r="I440" s="8">
        <v>0.35000000000000003</v>
      </c>
      <c r="J440" s="9">
        <v>2250</v>
      </c>
      <c r="K440" s="10">
        <f t="shared" si="2"/>
        <v>787.50000000000011</v>
      </c>
      <c r="L440" s="10">
        <f t="shared" si="3"/>
        <v>315</v>
      </c>
      <c r="M440" s="11">
        <v>0.39999999999999997</v>
      </c>
      <c r="O440" s="14"/>
      <c r="P440" s="12"/>
      <c r="Q440" s="15"/>
    </row>
    <row r="441" spans="1:17" ht="15.75" customHeight="1">
      <c r="A441" s="1"/>
      <c r="B441" s="6" t="s">
        <v>14</v>
      </c>
      <c r="C441" s="6">
        <v>1185732</v>
      </c>
      <c r="D441" s="7">
        <v>44203</v>
      </c>
      <c r="E441" s="6" t="s">
        <v>15</v>
      </c>
      <c r="F441" s="6" t="s">
        <v>37</v>
      </c>
      <c r="G441" s="6" t="s">
        <v>38</v>
      </c>
      <c r="H441" s="6" t="s">
        <v>20</v>
      </c>
      <c r="I441" s="8">
        <v>0.4</v>
      </c>
      <c r="J441" s="9">
        <v>750</v>
      </c>
      <c r="K441" s="10">
        <f t="shared" si="2"/>
        <v>300</v>
      </c>
      <c r="L441" s="10">
        <f t="shared" si="3"/>
        <v>119.99999999999999</v>
      </c>
      <c r="M441" s="11">
        <v>0.39999999999999997</v>
      </c>
      <c r="O441" s="14"/>
      <c r="P441" s="12"/>
      <c r="Q441" s="15"/>
    </row>
    <row r="442" spans="1:17" ht="15.75" customHeight="1">
      <c r="A442" s="1"/>
      <c r="B442" s="6" t="s">
        <v>14</v>
      </c>
      <c r="C442" s="6">
        <v>1185732</v>
      </c>
      <c r="D442" s="7">
        <v>44203</v>
      </c>
      <c r="E442" s="6" t="s">
        <v>15</v>
      </c>
      <c r="F442" s="6" t="s">
        <v>37</v>
      </c>
      <c r="G442" s="6" t="s">
        <v>38</v>
      </c>
      <c r="H442" s="6" t="s">
        <v>21</v>
      </c>
      <c r="I442" s="8">
        <v>0.54999999999999993</v>
      </c>
      <c r="J442" s="9">
        <v>1250</v>
      </c>
      <c r="K442" s="10">
        <f t="shared" si="2"/>
        <v>687.49999999999989</v>
      </c>
      <c r="L442" s="10">
        <f t="shared" si="3"/>
        <v>240.62499999999994</v>
      </c>
      <c r="M442" s="11">
        <v>0.35</v>
      </c>
      <c r="O442" s="14"/>
      <c r="P442" s="12"/>
      <c r="Q442" s="15"/>
    </row>
    <row r="443" spans="1:17" ht="15.75" customHeight="1">
      <c r="A443" s="1"/>
      <c r="B443" s="6" t="s">
        <v>14</v>
      </c>
      <c r="C443" s="6">
        <v>1185732</v>
      </c>
      <c r="D443" s="7">
        <v>44203</v>
      </c>
      <c r="E443" s="6" t="s">
        <v>15</v>
      </c>
      <c r="F443" s="6" t="s">
        <v>37</v>
      </c>
      <c r="G443" s="6" t="s">
        <v>38</v>
      </c>
      <c r="H443" s="6" t="s">
        <v>22</v>
      </c>
      <c r="I443" s="8">
        <v>0.45</v>
      </c>
      <c r="J443" s="9">
        <v>2250</v>
      </c>
      <c r="K443" s="10">
        <f t="shared" si="2"/>
        <v>1012.5</v>
      </c>
      <c r="L443" s="10">
        <f t="shared" si="3"/>
        <v>303.75</v>
      </c>
      <c r="M443" s="11">
        <v>0.3</v>
      </c>
      <c r="O443" s="14"/>
      <c r="P443" s="12"/>
      <c r="Q443" s="15"/>
    </row>
    <row r="444" spans="1:17" ht="15.75" customHeight="1">
      <c r="A444" s="1"/>
      <c r="B444" s="6" t="s">
        <v>14</v>
      </c>
      <c r="C444" s="6">
        <v>1185732</v>
      </c>
      <c r="D444" s="7">
        <v>44232</v>
      </c>
      <c r="E444" s="6" t="s">
        <v>15</v>
      </c>
      <c r="F444" s="6" t="s">
        <v>37</v>
      </c>
      <c r="G444" s="6" t="s">
        <v>38</v>
      </c>
      <c r="H444" s="6" t="s">
        <v>17</v>
      </c>
      <c r="I444" s="8">
        <v>0.45</v>
      </c>
      <c r="J444" s="9">
        <v>4750</v>
      </c>
      <c r="K444" s="10">
        <f t="shared" si="2"/>
        <v>2137.5</v>
      </c>
      <c r="L444" s="10">
        <f t="shared" si="3"/>
        <v>1175.625</v>
      </c>
      <c r="M444" s="11">
        <v>0.55000000000000004</v>
      </c>
      <c r="O444" s="14"/>
      <c r="P444" s="12"/>
      <c r="Q444" s="15"/>
    </row>
    <row r="445" spans="1:17" ht="15.75" customHeight="1">
      <c r="A445" s="1"/>
      <c r="B445" s="6" t="s">
        <v>14</v>
      </c>
      <c r="C445" s="6">
        <v>1185732</v>
      </c>
      <c r="D445" s="7">
        <v>44232</v>
      </c>
      <c r="E445" s="6" t="s">
        <v>15</v>
      </c>
      <c r="F445" s="6" t="s">
        <v>37</v>
      </c>
      <c r="G445" s="6" t="s">
        <v>38</v>
      </c>
      <c r="H445" s="6" t="s">
        <v>18</v>
      </c>
      <c r="I445" s="8">
        <v>0.45</v>
      </c>
      <c r="J445" s="9">
        <v>1250</v>
      </c>
      <c r="K445" s="10">
        <f t="shared" si="2"/>
        <v>562.5</v>
      </c>
      <c r="L445" s="10">
        <f t="shared" si="3"/>
        <v>196.875</v>
      </c>
      <c r="M445" s="11">
        <v>0.35</v>
      </c>
      <c r="O445" s="14"/>
      <c r="P445" s="12"/>
      <c r="Q445" s="15"/>
    </row>
    <row r="446" spans="1:17" ht="15.75" customHeight="1">
      <c r="A446" s="1"/>
      <c r="B446" s="6" t="s">
        <v>14</v>
      </c>
      <c r="C446" s="6">
        <v>1185732</v>
      </c>
      <c r="D446" s="7">
        <v>44232</v>
      </c>
      <c r="E446" s="6" t="s">
        <v>15</v>
      </c>
      <c r="F446" s="6" t="s">
        <v>37</v>
      </c>
      <c r="G446" s="6" t="s">
        <v>38</v>
      </c>
      <c r="H446" s="6" t="s">
        <v>19</v>
      </c>
      <c r="I446" s="8">
        <v>0.35000000000000003</v>
      </c>
      <c r="J446" s="9">
        <v>1750</v>
      </c>
      <c r="K446" s="10">
        <f t="shared" si="2"/>
        <v>612.50000000000011</v>
      </c>
      <c r="L446" s="10">
        <f t="shared" si="3"/>
        <v>245.00000000000003</v>
      </c>
      <c r="M446" s="11">
        <v>0.39999999999999997</v>
      </c>
      <c r="O446" s="14"/>
      <c r="P446" s="12"/>
      <c r="Q446" s="15"/>
    </row>
    <row r="447" spans="1:17" ht="15.75" customHeight="1">
      <c r="A447" s="1"/>
      <c r="B447" s="6" t="s">
        <v>14</v>
      </c>
      <c r="C447" s="6">
        <v>1185732</v>
      </c>
      <c r="D447" s="7">
        <v>44232</v>
      </c>
      <c r="E447" s="6" t="s">
        <v>15</v>
      </c>
      <c r="F447" s="6" t="s">
        <v>37</v>
      </c>
      <c r="G447" s="6" t="s">
        <v>38</v>
      </c>
      <c r="H447" s="6" t="s">
        <v>20</v>
      </c>
      <c r="I447" s="8">
        <v>0.4</v>
      </c>
      <c r="J447" s="9">
        <v>500</v>
      </c>
      <c r="K447" s="10">
        <f t="shared" si="2"/>
        <v>200</v>
      </c>
      <c r="L447" s="10">
        <f t="shared" si="3"/>
        <v>80</v>
      </c>
      <c r="M447" s="11">
        <v>0.39999999999999997</v>
      </c>
      <c r="O447" s="14"/>
      <c r="P447" s="12"/>
      <c r="Q447" s="15"/>
    </row>
    <row r="448" spans="1:17" ht="15.75" customHeight="1">
      <c r="A448" s="1"/>
      <c r="B448" s="6" t="s">
        <v>14</v>
      </c>
      <c r="C448" s="6">
        <v>1185732</v>
      </c>
      <c r="D448" s="7">
        <v>44232</v>
      </c>
      <c r="E448" s="6" t="s">
        <v>15</v>
      </c>
      <c r="F448" s="6" t="s">
        <v>37</v>
      </c>
      <c r="G448" s="6" t="s">
        <v>38</v>
      </c>
      <c r="H448" s="6" t="s">
        <v>21</v>
      </c>
      <c r="I448" s="8">
        <v>0.54999999999999993</v>
      </c>
      <c r="J448" s="9">
        <v>1250</v>
      </c>
      <c r="K448" s="10">
        <f t="shared" si="2"/>
        <v>687.49999999999989</v>
      </c>
      <c r="L448" s="10">
        <f t="shared" si="3"/>
        <v>240.62499999999994</v>
      </c>
      <c r="M448" s="11">
        <v>0.35</v>
      </c>
      <c r="O448" s="14"/>
      <c r="P448" s="12"/>
      <c r="Q448" s="15"/>
    </row>
    <row r="449" spans="1:17" ht="15.75" customHeight="1">
      <c r="A449" s="1"/>
      <c r="B449" s="6" t="s">
        <v>14</v>
      </c>
      <c r="C449" s="6">
        <v>1185732</v>
      </c>
      <c r="D449" s="7">
        <v>44232</v>
      </c>
      <c r="E449" s="6" t="s">
        <v>15</v>
      </c>
      <c r="F449" s="6" t="s">
        <v>37</v>
      </c>
      <c r="G449" s="6" t="s">
        <v>38</v>
      </c>
      <c r="H449" s="6" t="s">
        <v>22</v>
      </c>
      <c r="I449" s="8">
        <v>0.45</v>
      </c>
      <c r="J449" s="9">
        <v>2250</v>
      </c>
      <c r="K449" s="10">
        <f t="shared" si="2"/>
        <v>1012.5</v>
      </c>
      <c r="L449" s="10">
        <f t="shared" si="3"/>
        <v>303.75</v>
      </c>
      <c r="M449" s="11">
        <v>0.3</v>
      </c>
      <c r="O449" s="14"/>
      <c r="P449" s="12"/>
      <c r="Q449" s="15"/>
    </row>
    <row r="450" spans="1:17" ht="15.75" customHeight="1">
      <c r="A450" s="1"/>
      <c r="B450" s="6" t="s">
        <v>14</v>
      </c>
      <c r="C450" s="6">
        <v>1185732</v>
      </c>
      <c r="D450" s="7">
        <v>44258</v>
      </c>
      <c r="E450" s="6" t="s">
        <v>15</v>
      </c>
      <c r="F450" s="6" t="s">
        <v>37</v>
      </c>
      <c r="G450" s="6" t="s">
        <v>38</v>
      </c>
      <c r="H450" s="6" t="s">
        <v>17</v>
      </c>
      <c r="I450" s="8">
        <v>0.5</v>
      </c>
      <c r="J450" s="9">
        <v>4450</v>
      </c>
      <c r="K450" s="10">
        <f t="shared" si="2"/>
        <v>2225</v>
      </c>
      <c r="L450" s="10">
        <f t="shared" si="3"/>
        <v>1223.75</v>
      </c>
      <c r="M450" s="11">
        <v>0.55000000000000004</v>
      </c>
      <c r="O450" s="14"/>
      <c r="P450" s="12"/>
      <c r="Q450" s="15"/>
    </row>
    <row r="451" spans="1:17" ht="15.75" customHeight="1">
      <c r="A451" s="1"/>
      <c r="B451" s="6" t="s">
        <v>14</v>
      </c>
      <c r="C451" s="6">
        <v>1185732</v>
      </c>
      <c r="D451" s="7">
        <v>44258</v>
      </c>
      <c r="E451" s="6" t="s">
        <v>15</v>
      </c>
      <c r="F451" s="6" t="s">
        <v>37</v>
      </c>
      <c r="G451" s="6" t="s">
        <v>38</v>
      </c>
      <c r="H451" s="6" t="s">
        <v>18</v>
      </c>
      <c r="I451" s="8">
        <v>0.5</v>
      </c>
      <c r="J451" s="9">
        <v>1500</v>
      </c>
      <c r="K451" s="10">
        <f t="shared" si="2"/>
        <v>750</v>
      </c>
      <c r="L451" s="10">
        <f t="shared" si="3"/>
        <v>262.5</v>
      </c>
      <c r="M451" s="11">
        <v>0.35</v>
      </c>
      <c r="O451" s="14"/>
      <c r="P451" s="12"/>
      <c r="Q451" s="15"/>
    </row>
    <row r="452" spans="1:17" ht="15.75" customHeight="1">
      <c r="A452" s="1"/>
      <c r="B452" s="6" t="s">
        <v>14</v>
      </c>
      <c r="C452" s="6">
        <v>1185732</v>
      </c>
      <c r="D452" s="7">
        <v>44258</v>
      </c>
      <c r="E452" s="6" t="s">
        <v>15</v>
      </c>
      <c r="F452" s="6" t="s">
        <v>37</v>
      </c>
      <c r="G452" s="6" t="s">
        <v>38</v>
      </c>
      <c r="H452" s="6" t="s">
        <v>19</v>
      </c>
      <c r="I452" s="8">
        <v>0.4</v>
      </c>
      <c r="J452" s="9">
        <v>1750</v>
      </c>
      <c r="K452" s="10">
        <f t="shared" si="2"/>
        <v>700</v>
      </c>
      <c r="L452" s="10">
        <f t="shared" si="3"/>
        <v>280</v>
      </c>
      <c r="M452" s="11">
        <v>0.39999999999999997</v>
      </c>
      <c r="O452" s="14"/>
      <c r="P452" s="12"/>
      <c r="Q452" s="15"/>
    </row>
    <row r="453" spans="1:17" ht="15.75" customHeight="1">
      <c r="A453" s="1"/>
      <c r="B453" s="6" t="s">
        <v>14</v>
      </c>
      <c r="C453" s="6">
        <v>1185732</v>
      </c>
      <c r="D453" s="7">
        <v>44258</v>
      </c>
      <c r="E453" s="6" t="s">
        <v>15</v>
      </c>
      <c r="F453" s="6" t="s">
        <v>37</v>
      </c>
      <c r="G453" s="6" t="s">
        <v>38</v>
      </c>
      <c r="H453" s="6" t="s">
        <v>20</v>
      </c>
      <c r="I453" s="8">
        <v>0.45</v>
      </c>
      <c r="J453" s="9">
        <v>250</v>
      </c>
      <c r="K453" s="10">
        <f t="shared" si="2"/>
        <v>112.5</v>
      </c>
      <c r="L453" s="10">
        <f t="shared" si="3"/>
        <v>44.999999999999993</v>
      </c>
      <c r="M453" s="11">
        <v>0.39999999999999997</v>
      </c>
      <c r="O453" s="14"/>
      <c r="P453" s="12"/>
      <c r="Q453" s="15"/>
    </row>
    <row r="454" spans="1:17" ht="15.75" customHeight="1">
      <c r="A454" s="1"/>
      <c r="B454" s="6" t="s">
        <v>14</v>
      </c>
      <c r="C454" s="6">
        <v>1185732</v>
      </c>
      <c r="D454" s="7">
        <v>44258</v>
      </c>
      <c r="E454" s="6" t="s">
        <v>15</v>
      </c>
      <c r="F454" s="6" t="s">
        <v>37</v>
      </c>
      <c r="G454" s="6" t="s">
        <v>38</v>
      </c>
      <c r="H454" s="6" t="s">
        <v>21</v>
      </c>
      <c r="I454" s="8">
        <v>0.6</v>
      </c>
      <c r="J454" s="9">
        <v>750</v>
      </c>
      <c r="K454" s="10">
        <f t="shared" si="2"/>
        <v>450</v>
      </c>
      <c r="L454" s="10">
        <f t="shared" si="3"/>
        <v>135</v>
      </c>
      <c r="M454" s="11">
        <v>0.3</v>
      </c>
      <c r="O454" s="14"/>
      <c r="P454" s="12"/>
      <c r="Q454" s="15"/>
    </row>
    <row r="455" spans="1:17" ht="15.75" customHeight="1">
      <c r="A455" s="1"/>
      <c r="B455" s="6" t="s">
        <v>14</v>
      </c>
      <c r="C455" s="6">
        <v>1185732</v>
      </c>
      <c r="D455" s="7">
        <v>44258</v>
      </c>
      <c r="E455" s="6" t="s">
        <v>15</v>
      </c>
      <c r="F455" s="6" t="s">
        <v>37</v>
      </c>
      <c r="G455" s="6" t="s">
        <v>38</v>
      </c>
      <c r="H455" s="6" t="s">
        <v>22</v>
      </c>
      <c r="I455" s="8">
        <v>0.5</v>
      </c>
      <c r="J455" s="9">
        <v>1750</v>
      </c>
      <c r="K455" s="10">
        <f t="shared" si="2"/>
        <v>875</v>
      </c>
      <c r="L455" s="10">
        <f t="shared" si="3"/>
        <v>218.75</v>
      </c>
      <c r="M455" s="11">
        <v>0.25</v>
      </c>
      <c r="O455" s="14"/>
      <c r="P455" s="12"/>
      <c r="Q455" s="15"/>
    </row>
    <row r="456" spans="1:17" ht="15.75" customHeight="1">
      <c r="A456" s="1"/>
      <c r="B456" s="6" t="s">
        <v>14</v>
      </c>
      <c r="C456" s="6">
        <v>1185732</v>
      </c>
      <c r="D456" s="7">
        <v>44290</v>
      </c>
      <c r="E456" s="6" t="s">
        <v>15</v>
      </c>
      <c r="F456" s="6" t="s">
        <v>37</v>
      </c>
      <c r="G456" s="6" t="s">
        <v>38</v>
      </c>
      <c r="H456" s="6" t="s">
        <v>17</v>
      </c>
      <c r="I456" s="8">
        <v>0.5</v>
      </c>
      <c r="J456" s="9">
        <v>4500</v>
      </c>
      <c r="K456" s="10">
        <f t="shared" si="2"/>
        <v>2250</v>
      </c>
      <c r="L456" s="10">
        <f t="shared" si="3"/>
        <v>1125</v>
      </c>
      <c r="M456" s="11">
        <v>0.5</v>
      </c>
      <c r="O456" s="14"/>
      <c r="P456" s="12"/>
      <c r="Q456" s="15"/>
    </row>
    <row r="457" spans="1:17" ht="15.75" customHeight="1">
      <c r="A457" s="1"/>
      <c r="B457" s="6" t="s">
        <v>14</v>
      </c>
      <c r="C457" s="6">
        <v>1185732</v>
      </c>
      <c r="D457" s="7">
        <v>44290</v>
      </c>
      <c r="E457" s="6" t="s">
        <v>15</v>
      </c>
      <c r="F457" s="6" t="s">
        <v>37</v>
      </c>
      <c r="G457" s="6" t="s">
        <v>38</v>
      </c>
      <c r="H457" s="6" t="s">
        <v>18</v>
      </c>
      <c r="I457" s="8">
        <v>0.5</v>
      </c>
      <c r="J457" s="9">
        <v>1500</v>
      </c>
      <c r="K457" s="10">
        <f t="shared" si="2"/>
        <v>750</v>
      </c>
      <c r="L457" s="10">
        <f t="shared" si="3"/>
        <v>225</v>
      </c>
      <c r="M457" s="11">
        <v>0.3</v>
      </c>
      <c r="O457" s="14"/>
      <c r="P457" s="12"/>
      <c r="Q457" s="15"/>
    </row>
    <row r="458" spans="1:17" ht="15.75" customHeight="1">
      <c r="A458" s="1"/>
      <c r="B458" s="6" t="s">
        <v>14</v>
      </c>
      <c r="C458" s="6">
        <v>1185732</v>
      </c>
      <c r="D458" s="7">
        <v>44290</v>
      </c>
      <c r="E458" s="6" t="s">
        <v>15</v>
      </c>
      <c r="F458" s="6" t="s">
        <v>37</v>
      </c>
      <c r="G458" s="6" t="s">
        <v>38</v>
      </c>
      <c r="H458" s="6" t="s">
        <v>19</v>
      </c>
      <c r="I458" s="8">
        <v>0.4</v>
      </c>
      <c r="J458" s="9">
        <v>1500</v>
      </c>
      <c r="K458" s="10">
        <f t="shared" si="2"/>
        <v>600</v>
      </c>
      <c r="L458" s="10">
        <f t="shared" si="3"/>
        <v>210</v>
      </c>
      <c r="M458" s="11">
        <v>0.35</v>
      </c>
      <c r="O458" s="14"/>
      <c r="P458" s="12"/>
      <c r="Q458" s="15"/>
    </row>
    <row r="459" spans="1:17" ht="15.75" customHeight="1">
      <c r="A459" s="1"/>
      <c r="B459" s="6" t="s">
        <v>14</v>
      </c>
      <c r="C459" s="6">
        <v>1185732</v>
      </c>
      <c r="D459" s="7">
        <v>44290</v>
      </c>
      <c r="E459" s="6" t="s">
        <v>15</v>
      </c>
      <c r="F459" s="6" t="s">
        <v>37</v>
      </c>
      <c r="G459" s="6" t="s">
        <v>38</v>
      </c>
      <c r="H459" s="6" t="s">
        <v>20</v>
      </c>
      <c r="I459" s="8">
        <v>0.45</v>
      </c>
      <c r="J459" s="9">
        <v>750</v>
      </c>
      <c r="K459" s="10">
        <f t="shared" si="2"/>
        <v>337.5</v>
      </c>
      <c r="L459" s="10">
        <f t="shared" si="3"/>
        <v>118.12499999999999</v>
      </c>
      <c r="M459" s="11">
        <v>0.35</v>
      </c>
      <c r="O459" s="14"/>
      <c r="P459" s="12"/>
      <c r="Q459" s="15"/>
    </row>
    <row r="460" spans="1:17" ht="15.75" customHeight="1">
      <c r="A460" s="1"/>
      <c r="B460" s="6" t="s">
        <v>14</v>
      </c>
      <c r="C460" s="6">
        <v>1185732</v>
      </c>
      <c r="D460" s="7">
        <v>44290</v>
      </c>
      <c r="E460" s="6" t="s">
        <v>15</v>
      </c>
      <c r="F460" s="6" t="s">
        <v>37</v>
      </c>
      <c r="G460" s="6" t="s">
        <v>38</v>
      </c>
      <c r="H460" s="6" t="s">
        <v>21</v>
      </c>
      <c r="I460" s="8">
        <v>0.6</v>
      </c>
      <c r="J460" s="9">
        <v>750</v>
      </c>
      <c r="K460" s="10">
        <f t="shared" si="2"/>
        <v>450</v>
      </c>
      <c r="L460" s="10">
        <f t="shared" si="3"/>
        <v>135</v>
      </c>
      <c r="M460" s="11">
        <v>0.3</v>
      </c>
      <c r="O460" s="14"/>
      <c r="P460" s="12"/>
      <c r="Q460" s="15"/>
    </row>
    <row r="461" spans="1:17" ht="15.75" customHeight="1">
      <c r="A461" s="1"/>
      <c r="B461" s="6" t="s">
        <v>14</v>
      </c>
      <c r="C461" s="6">
        <v>1185732</v>
      </c>
      <c r="D461" s="7">
        <v>44290</v>
      </c>
      <c r="E461" s="6" t="s">
        <v>15</v>
      </c>
      <c r="F461" s="6" t="s">
        <v>37</v>
      </c>
      <c r="G461" s="6" t="s">
        <v>38</v>
      </c>
      <c r="H461" s="6" t="s">
        <v>22</v>
      </c>
      <c r="I461" s="8">
        <v>0.5</v>
      </c>
      <c r="J461" s="9">
        <v>2000</v>
      </c>
      <c r="K461" s="10">
        <f t="shared" si="2"/>
        <v>1000</v>
      </c>
      <c r="L461" s="10">
        <f t="shared" si="3"/>
        <v>250</v>
      </c>
      <c r="M461" s="11">
        <v>0.25</v>
      </c>
      <c r="O461" s="14"/>
      <c r="P461" s="12"/>
      <c r="Q461" s="15"/>
    </row>
    <row r="462" spans="1:17" ht="15.75" customHeight="1">
      <c r="A462" s="1"/>
      <c r="B462" s="6" t="s">
        <v>14</v>
      </c>
      <c r="C462" s="6">
        <v>1185732</v>
      </c>
      <c r="D462" s="7">
        <v>44319</v>
      </c>
      <c r="E462" s="6" t="s">
        <v>15</v>
      </c>
      <c r="F462" s="6" t="s">
        <v>37</v>
      </c>
      <c r="G462" s="6" t="s">
        <v>38</v>
      </c>
      <c r="H462" s="6" t="s">
        <v>17</v>
      </c>
      <c r="I462" s="8">
        <v>0.6</v>
      </c>
      <c r="J462" s="9">
        <v>4700</v>
      </c>
      <c r="K462" s="10">
        <f t="shared" si="2"/>
        <v>2820</v>
      </c>
      <c r="L462" s="10">
        <f t="shared" si="3"/>
        <v>1410</v>
      </c>
      <c r="M462" s="11">
        <v>0.5</v>
      </c>
      <c r="O462" s="14"/>
      <c r="P462" s="12"/>
      <c r="Q462" s="15"/>
    </row>
    <row r="463" spans="1:17" ht="15.75" customHeight="1">
      <c r="A463" s="1"/>
      <c r="B463" s="6" t="s">
        <v>14</v>
      </c>
      <c r="C463" s="6">
        <v>1185732</v>
      </c>
      <c r="D463" s="7">
        <v>44319</v>
      </c>
      <c r="E463" s="6" t="s">
        <v>15</v>
      </c>
      <c r="F463" s="6" t="s">
        <v>37</v>
      </c>
      <c r="G463" s="6" t="s">
        <v>38</v>
      </c>
      <c r="H463" s="6" t="s">
        <v>18</v>
      </c>
      <c r="I463" s="8">
        <v>0.60000000000000009</v>
      </c>
      <c r="J463" s="9">
        <v>1750</v>
      </c>
      <c r="K463" s="10">
        <f t="shared" si="2"/>
        <v>1050.0000000000002</v>
      </c>
      <c r="L463" s="10">
        <f t="shared" si="3"/>
        <v>315.00000000000006</v>
      </c>
      <c r="M463" s="11">
        <v>0.3</v>
      </c>
      <c r="O463" s="14"/>
      <c r="P463" s="12"/>
      <c r="Q463" s="15"/>
    </row>
    <row r="464" spans="1:17" ht="15.75" customHeight="1">
      <c r="A464" s="1"/>
      <c r="B464" s="6" t="s">
        <v>14</v>
      </c>
      <c r="C464" s="6">
        <v>1185732</v>
      </c>
      <c r="D464" s="7">
        <v>44319</v>
      </c>
      <c r="E464" s="6" t="s">
        <v>15</v>
      </c>
      <c r="F464" s="6" t="s">
        <v>37</v>
      </c>
      <c r="G464" s="6" t="s">
        <v>38</v>
      </c>
      <c r="H464" s="6" t="s">
        <v>19</v>
      </c>
      <c r="I464" s="8">
        <v>0.55000000000000004</v>
      </c>
      <c r="J464" s="9">
        <v>1500</v>
      </c>
      <c r="K464" s="10">
        <f t="shared" si="2"/>
        <v>825.00000000000011</v>
      </c>
      <c r="L464" s="10">
        <f t="shared" si="3"/>
        <v>288.75</v>
      </c>
      <c r="M464" s="11">
        <v>0.35</v>
      </c>
      <c r="O464" s="14"/>
      <c r="P464" s="12"/>
      <c r="Q464" s="15"/>
    </row>
    <row r="465" spans="1:17" ht="15.75" customHeight="1">
      <c r="A465" s="1"/>
      <c r="B465" s="6" t="s">
        <v>14</v>
      </c>
      <c r="C465" s="6">
        <v>1185732</v>
      </c>
      <c r="D465" s="7">
        <v>44319</v>
      </c>
      <c r="E465" s="6" t="s">
        <v>15</v>
      </c>
      <c r="F465" s="6" t="s">
        <v>37</v>
      </c>
      <c r="G465" s="6" t="s">
        <v>38</v>
      </c>
      <c r="H465" s="6" t="s">
        <v>20</v>
      </c>
      <c r="I465" s="8">
        <v>0.55000000000000004</v>
      </c>
      <c r="J465" s="9">
        <v>1000</v>
      </c>
      <c r="K465" s="10">
        <f t="shared" si="2"/>
        <v>550</v>
      </c>
      <c r="L465" s="10">
        <f t="shared" si="3"/>
        <v>192.5</v>
      </c>
      <c r="M465" s="11">
        <v>0.35</v>
      </c>
      <c r="O465" s="14"/>
      <c r="P465" s="12"/>
      <c r="Q465" s="15"/>
    </row>
    <row r="466" spans="1:17" ht="15.75" customHeight="1">
      <c r="A466" s="1"/>
      <c r="B466" s="6" t="s">
        <v>14</v>
      </c>
      <c r="C466" s="6">
        <v>1185732</v>
      </c>
      <c r="D466" s="7">
        <v>44319</v>
      </c>
      <c r="E466" s="6" t="s">
        <v>15</v>
      </c>
      <c r="F466" s="6" t="s">
        <v>37</v>
      </c>
      <c r="G466" s="6" t="s">
        <v>38</v>
      </c>
      <c r="H466" s="6" t="s">
        <v>21</v>
      </c>
      <c r="I466" s="8">
        <v>0.65</v>
      </c>
      <c r="J466" s="9">
        <v>1250</v>
      </c>
      <c r="K466" s="10">
        <f t="shared" si="2"/>
        <v>812.5</v>
      </c>
      <c r="L466" s="10">
        <f t="shared" si="3"/>
        <v>243.75</v>
      </c>
      <c r="M466" s="11">
        <v>0.3</v>
      </c>
      <c r="O466" s="14"/>
      <c r="P466" s="12"/>
      <c r="Q466" s="15"/>
    </row>
    <row r="467" spans="1:17" ht="15.75" customHeight="1">
      <c r="A467" s="1"/>
      <c r="B467" s="6" t="s">
        <v>14</v>
      </c>
      <c r="C467" s="6">
        <v>1185732</v>
      </c>
      <c r="D467" s="7">
        <v>44319</v>
      </c>
      <c r="E467" s="6" t="s">
        <v>15</v>
      </c>
      <c r="F467" s="6" t="s">
        <v>37</v>
      </c>
      <c r="G467" s="6" t="s">
        <v>38</v>
      </c>
      <c r="H467" s="6" t="s">
        <v>22</v>
      </c>
      <c r="I467" s="8">
        <v>0.70000000000000007</v>
      </c>
      <c r="J467" s="9">
        <v>2500</v>
      </c>
      <c r="K467" s="10">
        <f t="shared" si="2"/>
        <v>1750.0000000000002</v>
      </c>
      <c r="L467" s="10">
        <f t="shared" si="3"/>
        <v>525</v>
      </c>
      <c r="M467" s="11">
        <v>0.3</v>
      </c>
      <c r="O467" s="14"/>
      <c r="P467" s="12"/>
      <c r="Q467" s="15"/>
    </row>
    <row r="468" spans="1:17" ht="15.75" customHeight="1">
      <c r="A468" s="1"/>
      <c r="B468" s="6" t="s">
        <v>14</v>
      </c>
      <c r="C468" s="6">
        <v>1185732</v>
      </c>
      <c r="D468" s="7">
        <v>44352</v>
      </c>
      <c r="E468" s="6" t="s">
        <v>15</v>
      </c>
      <c r="F468" s="6" t="s">
        <v>37</v>
      </c>
      <c r="G468" s="6" t="s">
        <v>38</v>
      </c>
      <c r="H468" s="6" t="s">
        <v>17</v>
      </c>
      <c r="I468" s="8">
        <v>0.65</v>
      </c>
      <c r="J468" s="9">
        <v>5000</v>
      </c>
      <c r="K468" s="10">
        <f t="shared" si="2"/>
        <v>3250</v>
      </c>
      <c r="L468" s="10">
        <f t="shared" si="3"/>
        <v>1787.5000000000002</v>
      </c>
      <c r="M468" s="11">
        <v>0.55000000000000004</v>
      </c>
      <c r="O468" s="14"/>
      <c r="P468" s="12"/>
      <c r="Q468" s="15"/>
    </row>
    <row r="469" spans="1:17" ht="15.75" customHeight="1">
      <c r="A469" s="1"/>
      <c r="B469" s="6" t="s">
        <v>14</v>
      </c>
      <c r="C469" s="6">
        <v>1185732</v>
      </c>
      <c r="D469" s="7">
        <v>44352</v>
      </c>
      <c r="E469" s="6" t="s">
        <v>15</v>
      </c>
      <c r="F469" s="6" t="s">
        <v>37</v>
      </c>
      <c r="G469" s="6" t="s">
        <v>38</v>
      </c>
      <c r="H469" s="6" t="s">
        <v>18</v>
      </c>
      <c r="I469" s="8">
        <v>0.60000000000000009</v>
      </c>
      <c r="J469" s="9">
        <v>2500</v>
      </c>
      <c r="K469" s="10">
        <f t="shared" si="2"/>
        <v>1500.0000000000002</v>
      </c>
      <c r="L469" s="10">
        <f t="shared" si="3"/>
        <v>525</v>
      </c>
      <c r="M469" s="11">
        <v>0.35</v>
      </c>
      <c r="O469" s="14"/>
      <c r="P469" s="12"/>
      <c r="Q469" s="15"/>
    </row>
    <row r="470" spans="1:17" ht="15.75" customHeight="1">
      <c r="A470" s="1"/>
      <c r="B470" s="6" t="s">
        <v>14</v>
      </c>
      <c r="C470" s="6">
        <v>1185732</v>
      </c>
      <c r="D470" s="7">
        <v>44352</v>
      </c>
      <c r="E470" s="6" t="s">
        <v>15</v>
      </c>
      <c r="F470" s="6" t="s">
        <v>37</v>
      </c>
      <c r="G470" s="6" t="s">
        <v>38</v>
      </c>
      <c r="H470" s="6" t="s">
        <v>19</v>
      </c>
      <c r="I470" s="8">
        <v>0.55000000000000004</v>
      </c>
      <c r="J470" s="9">
        <v>1750</v>
      </c>
      <c r="K470" s="10">
        <f t="shared" si="2"/>
        <v>962.50000000000011</v>
      </c>
      <c r="L470" s="10">
        <f t="shared" si="3"/>
        <v>385</v>
      </c>
      <c r="M470" s="11">
        <v>0.39999999999999997</v>
      </c>
      <c r="O470" s="14"/>
      <c r="P470" s="12"/>
      <c r="Q470" s="15"/>
    </row>
    <row r="471" spans="1:17" ht="15.75" customHeight="1">
      <c r="A471" s="1"/>
      <c r="B471" s="6" t="s">
        <v>14</v>
      </c>
      <c r="C471" s="6">
        <v>1185732</v>
      </c>
      <c r="D471" s="7">
        <v>44352</v>
      </c>
      <c r="E471" s="6" t="s">
        <v>15</v>
      </c>
      <c r="F471" s="6" t="s">
        <v>37</v>
      </c>
      <c r="G471" s="6" t="s">
        <v>38</v>
      </c>
      <c r="H471" s="6" t="s">
        <v>20</v>
      </c>
      <c r="I471" s="8">
        <v>0.55000000000000004</v>
      </c>
      <c r="J471" s="9">
        <v>1500</v>
      </c>
      <c r="K471" s="10">
        <f t="shared" si="2"/>
        <v>825.00000000000011</v>
      </c>
      <c r="L471" s="10">
        <f t="shared" si="3"/>
        <v>330</v>
      </c>
      <c r="M471" s="11">
        <v>0.39999999999999997</v>
      </c>
      <c r="O471" s="14"/>
      <c r="P471" s="12"/>
      <c r="Q471" s="15"/>
    </row>
    <row r="472" spans="1:17" ht="15.75" customHeight="1">
      <c r="A472" s="1"/>
      <c r="B472" s="6" t="s">
        <v>14</v>
      </c>
      <c r="C472" s="6">
        <v>1185732</v>
      </c>
      <c r="D472" s="7">
        <v>44352</v>
      </c>
      <c r="E472" s="6" t="s">
        <v>15</v>
      </c>
      <c r="F472" s="6" t="s">
        <v>37</v>
      </c>
      <c r="G472" s="6" t="s">
        <v>38</v>
      </c>
      <c r="H472" s="6" t="s">
        <v>21</v>
      </c>
      <c r="I472" s="8">
        <v>0.65</v>
      </c>
      <c r="J472" s="9">
        <v>1500</v>
      </c>
      <c r="K472" s="10">
        <f t="shared" si="2"/>
        <v>975</v>
      </c>
      <c r="L472" s="10">
        <f t="shared" si="3"/>
        <v>341.25</v>
      </c>
      <c r="M472" s="11">
        <v>0.35</v>
      </c>
      <c r="O472" s="14"/>
      <c r="P472" s="12"/>
      <c r="Q472" s="15"/>
    </row>
    <row r="473" spans="1:17" ht="15.75" customHeight="1">
      <c r="A473" s="1"/>
      <c r="B473" s="6" t="s">
        <v>14</v>
      </c>
      <c r="C473" s="6">
        <v>1185732</v>
      </c>
      <c r="D473" s="7">
        <v>44352</v>
      </c>
      <c r="E473" s="6" t="s">
        <v>15</v>
      </c>
      <c r="F473" s="6" t="s">
        <v>37</v>
      </c>
      <c r="G473" s="6" t="s">
        <v>38</v>
      </c>
      <c r="H473" s="6" t="s">
        <v>22</v>
      </c>
      <c r="I473" s="8">
        <v>0.70000000000000007</v>
      </c>
      <c r="J473" s="9">
        <v>3000</v>
      </c>
      <c r="K473" s="10">
        <f t="shared" si="2"/>
        <v>2100</v>
      </c>
      <c r="L473" s="10">
        <f t="shared" si="3"/>
        <v>630</v>
      </c>
      <c r="M473" s="11">
        <v>0.3</v>
      </c>
      <c r="O473" s="14"/>
      <c r="P473" s="12"/>
      <c r="Q473" s="15"/>
    </row>
    <row r="474" spans="1:17" ht="15.75" customHeight="1">
      <c r="A474" s="1"/>
      <c r="B474" s="6" t="s">
        <v>14</v>
      </c>
      <c r="C474" s="6">
        <v>1185732</v>
      </c>
      <c r="D474" s="7">
        <v>44380</v>
      </c>
      <c r="E474" s="6" t="s">
        <v>15</v>
      </c>
      <c r="F474" s="6" t="s">
        <v>37</v>
      </c>
      <c r="G474" s="6" t="s">
        <v>38</v>
      </c>
      <c r="H474" s="6" t="s">
        <v>17</v>
      </c>
      <c r="I474" s="8">
        <v>0.65</v>
      </c>
      <c r="J474" s="9">
        <v>5000</v>
      </c>
      <c r="K474" s="10">
        <f t="shared" si="2"/>
        <v>3250</v>
      </c>
      <c r="L474" s="10">
        <f t="shared" si="3"/>
        <v>1787.5000000000002</v>
      </c>
      <c r="M474" s="11">
        <v>0.55000000000000004</v>
      </c>
      <c r="O474" s="14"/>
      <c r="P474" s="12"/>
      <c r="Q474" s="15"/>
    </row>
    <row r="475" spans="1:17" ht="15.75" customHeight="1">
      <c r="A475" s="1"/>
      <c r="B475" s="6" t="s">
        <v>14</v>
      </c>
      <c r="C475" s="6">
        <v>1185732</v>
      </c>
      <c r="D475" s="7">
        <v>44380</v>
      </c>
      <c r="E475" s="6" t="s">
        <v>15</v>
      </c>
      <c r="F475" s="6" t="s">
        <v>37</v>
      </c>
      <c r="G475" s="6" t="s">
        <v>38</v>
      </c>
      <c r="H475" s="6" t="s">
        <v>18</v>
      </c>
      <c r="I475" s="8">
        <v>0.60000000000000009</v>
      </c>
      <c r="J475" s="9">
        <v>3000</v>
      </c>
      <c r="K475" s="10">
        <f t="shared" si="2"/>
        <v>1800.0000000000002</v>
      </c>
      <c r="L475" s="10">
        <f t="shared" si="3"/>
        <v>630</v>
      </c>
      <c r="M475" s="11">
        <v>0.35</v>
      </c>
      <c r="O475" s="14"/>
      <c r="P475" s="12"/>
      <c r="Q475" s="15"/>
    </row>
    <row r="476" spans="1:17" ht="15.75" customHeight="1">
      <c r="A476" s="1"/>
      <c r="B476" s="6" t="s">
        <v>14</v>
      </c>
      <c r="C476" s="6">
        <v>1185732</v>
      </c>
      <c r="D476" s="7">
        <v>44380</v>
      </c>
      <c r="E476" s="6" t="s">
        <v>15</v>
      </c>
      <c r="F476" s="6" t="s">
        <v>37</v>
      </c>
      <c r="G476" s="6" t="s">
        <v>38</v>
      </c>
      <c r="H476" s="6" t="s">
        <v>19</v>
      </c>
      <c r="I476" s="8">
        <v>0.55000000000000004</v>
      </c>
      <c r="J476" s="9">
        <v>2250</v>
      </c>
      <c r="K476" s="10">
        <f t="shared" si="2"/>
        <v>1237.5</v>
      </c>
      <c r="L476" s="10">
        <f t="shared" si="3"/>
        <v>494.99999999999994</v>
      </c>
      <c r="M476" s="11">
        <v>0.39999999999999997</v>
      </c>
      <c r="O476" s="14"/>
      <c r="P476" s="12"/>
      <c r="Q476" s="15"/>
    </row>
    <row r="477" spans="1:17" ht="15.75" customHeight="1">
      <c r="A477" s="1"/>
      <c r="B477" s="6" t="s">
        <v>14</v>
      </c>
      <c r="C477" s="6">
        <v>1185732</v>
      </c>
      <c r="D477" s="7">
        <v>44380</v>
      </c>
      <c r="E477" s="6" t="s">
        <v>15</v>
      </c>
      <c r="F477" s="6" t="s">
        <v>37</v>
      </c>
      <c r="G477" s="6" t="s">
        <v>38</v>
      </c>
      <c r="H477" s="6" t="s">
        <v>20</v>
      </c>
      <c r="I477" s="8">
        <v>0.55000000000000004</v>
      </c>
      <c r="J477" s="9">
        <v>1750</v>
      </c>
      <c r="K477" s="10">
        <f t="shared" si="2"/>
        <v>962.50000000000011</v>
      </c>
      <c r="L477" s="10">
        <f t="shared" si="3"/>
        <v>385</v>
      </c>
      <c r="M477" s="11">
        <v>0.39999999999999997</v>
      </c>
      <c r="O477" s="14"/>
      <c r="P477" s="12"/>
      <c r="Q477" s="15"/>
    </row>
    <row r="478" spans="1:17" ht="15.75" customHeight="1">
      <c r="A478" s="1"/>
      <c r="B478" s="6" t="s">
        <v>14</v>
      </c>
      <c r="C478" s="6">
        <v>1185732</v>
      </c>
      <c r="D478" s="7">
        <v>44380</v>
      </c>
      <c r="E478" s="6" t="s">
        <v>15</v>
      </c>
      <c r="F478" s="6" t="s">
        <v>37</v>
      </c>
      <c r="G478" s="6" t="s">
        <v>38</v>
      </c>
      <c r="H478" s="6" t="s">
        <v>21</v>
      </c>
      <c r="I478" s="8">
        <v>0.65</v>
      </c>
      <c r="J478" s="9">
        <v>2000</v>
      </c>
      <c r="K478" s="10">
        <f t="shared" si="2"/>
        <v>1300</v>
      </c>
      <c r="L478" s="10">
        <f t="shared" si="3"/>
        <v>454.99999999999994</v>
      </c>
      <c r="M478" s="11">
        <v>0.35</v>
      </c>
      <c r="O478" s="14"/>
      <c r="P478" s="12"/>
      <c r="Q478" s="15"/>
    </row>
    <row r="479" spans="1:17" ht="15.75" customHeight="1">
      <c r="A479" s="1"/>
      <c r="B479" s="6" t="s">
        <v>14</v>
      </c>
      <c r="C479" s="6">
        <v>1185732</v>
      </c>
      <c r="D479" s="7">
        <v>44380</v>
      </c>
      <c r="E479" s="6" t="s">
        <v>15</v>
      </c>
      <c r="F479" s="6" t="s">
        <v>37</v>
      </c>
      <c r="G479" s="6" t="s">
        <v>38</v>
      </c>
      <c r="H479" s="6" t="s">
        <v>22</v>
      </c>
      <c r="I479" s="8">
        <v>0.70000000000000007</v>
      </c>
      <c r="J479" s="9">
        <v>3750</v>
      </c>
      <c r="K479" s="10">
        <f t="shared" si="2"/>
        <v>2625.0000000000005</v>
      </c>
      <c r="L479" s="10">
        <f t="shared" si="3"/>
        <v>787.50000000000011</v>
      </c>
      <c r="M479" s="11">
        <v>0.3</v>
      </c>
      <c r="O479" s="14"/>
      <c r="P479" s="12"/>
      <c r="Q479" s="15"/>
    </row>
    <row r="480" spans="1:17" ht="15.75" customHeight="1">
      <c r="A480" s="1"/>
      <c r="B480" s="6" t="s">
        <v>14</v>
      </c>
      <c r="C480" s="6">
        <v>1185732</v>
      </c>
      <c r="D480" s="7">
        <v>44412</v>
      </c>
      <c r="E480" s="6" t="s">
        <v>15</v>
      </c>
      <c r="F480" s="6" t="s">
        <v>37</v>
      </c>
      <c r="G480" s="6" t="s">
        <v>38</v>
      </c>
      <c r="H480" s="6" t="s">
        <v>17</v>
      </c>
      <c r="I480" s="8">
        <v>0.65</v>
      </c>
      <c r="J480" s="9">
        <v>5250</v>
      </c>
      <c r="K480" s="10">
        <f t="shared" si="2"/>
        <v>3412.5</v>
      </c>
      <c r="L480" s="10">
        <f t="shared" si="3"/>
        <v>1876.8750000000002</v>
      </c>
      <c r="M480" s="11">
        <v>0.55000000000000004</v>
      </c>
      <c r="O480" s="14"/>
      <c r="P480" s="12"/>
      <c r="Q480" s="15"/>
    </row>
    <row r="481" spans="1:17" ht="15.75" customHeight="1">
      <c r="A481" s="1"/>
      <c r="B481" s="6" t="s">
        <v>14</v>
      </c>
      <c r="C481" s="6">
        <v>1185732</v>
      </c>
      <c r="D481" s="7">
        <v>44412</v>
      </c>
      <c r="E481" s="6" t="s">
        <v>15</v>
      </c>
      <c r="F481" s="6" t="s">
        <v>37</v>
      </c>
      <c r="G481" s="6" t="s">
        <v>38</v>
      </c>
      <c r="H481" s="6" t="s">
        <v>18</v>
      </c>
      <c r="I481" s="8">
        <v>0.60000000000000009</v>
      </c>
      <c r="J481" s="9">
        <v>3000</v>
      </c>
      <c r="K481" s="10">
        <f t="shared" si="2"/>
        <v>1800.0000000000002</v>
      </c>
      <c r="L481" s="10">
        <f t="shared" si="3"/>
        <v>630</v>
      </c>
      <c r="M481" s="11">
        <v>0.35</v>
      </c>
      <c r="O481" s="14"/>
      <c r="P481" s="12"/>
      <c r="Q481" s="15"/>
    </row>
    <row r="482" spans="1:17" ht="15.75" customHeight="1">
      <c r="A482" s="1"/>
      <c r="B482" s="6" t="s">
        <v>14</v>
      </c>
      <c r="C482" s="6">
        <v>1185732</v>
      </c>
      <c r="D482" s="7">
        <v>44412</v>
      </c>
      <c r="E482" s="6" t="s">
        <v>15</v>
      </c>
      <c r="F482" s="6" t="s">
        <v>37</v>
      </c>
      <c r="G482" s="6" t="s">
        <v>38</v>
      </c>
      <c r="H482" s="6" t="s">
        <v>19</v>
      </c>
      <c r="I482" s="8">
        <v>0.55000000000000004</v>
      </c>
      <c r="J482" s="9">
        <v>2250</v>
      </c>
      <c r="K482" s="10">
        <f t="shared" si="2"/>
        <v>1237.5</v>
      </c>
      <c r="L482" s="10">
        <f t="shared" si="3"/>
        <v>494.99999999999994</v>
      </c>
      <c r="M482" s="11">
        <v>0.39999999999999997</v>
      </c>
      <c r="O482" s="14"/>
      <c r="P482" s="12"/>
      <c r="Q482" s="15"/>
    </row>
    <row r="483" spans="1:17" ht="15.75" customHeight="1">
      <c r="A483" s="1"/>
      <c r="B483" s="6" t="s">
        <v>14</v>
      </c>
      <c r="C483" s="6">
        <v>1185732</v>
      </c>
      <c r="D483" s="7">
        <v>44412</v>
      </c>
      <c r="E483" s="6" t="s">
        <v>15</v>
      </c>
      <c r="F483" s="6" t="s">
        <v>37</v>
      </c>
      <c r="G483" s="6" t="s">
        <v>38</v>
      </c>
      <c r="H483" s="6" t="s">
        <v>20</v>
      </c>
      <c r="I483" s="8">
        <v>0.55000000000000004</v>
      </c>
      <c r="J483" s="9">
        <v>2000</v>
      </c>
      <c r="K483" s="10">
        <f t="shared" si="2"/>
        <v>1100</v>
      </c>
      <c r="L483" s="10">
        <f t="shared" si="3"/>
        <v>439.99999999999994</v>
      </c>
      <c r="M483" s="11">
        <v>0.39999999999999997</v>
      </c>
      <c r="O483" s="14"/>
      <c r="P483" s="12"/>
      <c r="Q483" s="15"/>
    </row>
    <row r="484" spans="1:17" ht="15.75" customHeight="1">
      <c r="A484" s="1"/>
      <c r="B484" s="6" t="s">
        <v>14</v>
      </c>
      <c r="C484" s="6">
        <v>1185732</v>
      </c>
      <c r="D484" s="7">
        <v>44412</v>
      </c>
      <c r="E484" s="6" t="s">
        <v>15</v>
      </c>
      <c r="F484" s="6" t="s">
        <v>37</v>
      </c>
      <c r="G484" s="6" t="s">
        <v>38</v>
      </c>
      <c r="H484" s="6" t="s">
        <v>21</v>
      </c>
      <c r="I484" s="8">
        <v>0.65</v>
      </c>
      <c r="J484" s="9">
        <v>1750</v>
      </c>
      <c r="K484" s="10">
        <f t="shared" si="2"/>
        <v>1137.5</v>
      </c>
      <c r="L484" s="10">
        <f t="shared" si="3"/>
        <v>398.125</v>
      </c>
      <c r="M484" s="11">
        <v>0.35</v>
      </c>
      <c r="O484" s="14"/>
      <c r="P484" s="12"/>
      <c r="Q484" s="15"/>
    </row>
    <row r="485" spans="1:17" ht="15.75" customHeight="1">
      <c r="A485" s="1"/>
      <c r="B485" s="6" t="s">
        <v>14</v>
      </c>
      <c r="C485" s="6">
        <v>1185732</v>
      </c>
      <c r="D485" s="7">
        <v>44412</v>
      </c>
      <c r="E485" s="6" t="s">
        <v>15</v>
      </c>
      <c r="F485" s="6" t="s">
        <v>37</v>
      </c>
      <c r="G485" s="6" t="s">
        <v>38</v>
      </c>
      <c r="H485" s="6" t="s">
        <v>22</v>
      </c>
      <c r="I485" s="8">
        <v>0.70000000000000007</v>
      </c>
      <c r="J485" s="9">
        <v>3500</v>
      </c>
      <c r="K485" s="10">
        <f t="shared" si="2"/>
        <v>2450.0000000000005</v>
      </c>
      <c r="L485" s="10">
        <f t="shared" si="3"/>
        <v>735.00000000000011</v>
      </c>
      <c r="M485" s="11">
        <v>0.3</v>
      </c>
      <c r="O485" s="14"/>
      <c r="P485" s="12"/>
      <c r="Q485" s="15"/>
    </row>
    <row r="486" spans="1:17" ht="15.75" customHeight="1">
      <c r="A486" s="1"/>
      <c r="B486" s="6" t="s">
        <v>14</v>
      </c>
      <c r="C486" s="6">
        <v>1185732</v>
      </c>
      <c r="D486" s="7">
        <v>44442</v>
      </c>
      <c r="E486" s="6" t="s">
        <v>15</v>
      </c>
      <c r="F486" s="6" t="s">
        <v>37</v>
      </c>
      <c r="G486" s="6" t="s">
        <v>38</v>
      </c>
      <c r="H486" s="6" t="s">
        <v>17</v>
      </c>
      <c r="I486" s="8">
        <v>0.65</v>
      </c>
      <c r="J486" s="9">
        <v>4750</v>
      </c>
      <c r="K486" s="10">
        <f t="shared" si="2"/>
        <v>3087.5</v>
      </c>
      <c r="L486" s="10">
        <f t="shared" si="3"/>
        <v>1543.75</v>
      </c>
      <c r="M486" s="11">
        <v>0.5</v>
      </c>
      <c r="O486" s="14"/>
      <c r="P486" s="12"/>
      <c r="Q486" s="15"/>
    </row>
    <row r="487" spans="1:17" ht="15.75" customHeight="1">
      <c r="A487" s="1"/>
      <c r="B487" s="6" t="s">
        <v>14</v>
      </c>
      <c r="C487" s="6">
        <v>1185732</v>
      </c>
      <c r="D487" s="7">
        <v>44442</v>
      </c>
      <c r="E487" s="6" t="s">
        <v>15</v>
      </c>
      <c r="F487" s="6" t="s">
        <v>37</v>
      </c>
      <c r="G487" s="6" t="s">
        <v>38</v>
      </c>
      <c r="H487" s="6" t="s">
        <v>18</v>
      </c>
      <c r="I487" s="8">
        <v>0.5</v>
      </c>
      <c r="J487" s="9">
        <v>2750</v>
      </c>
      <c r="K487" s="10">
        <f t="shared" si="2"/>
        <v>1375</v>
      </c>
      <c r="L487" s="10">
        <f t="shared" si="3"/>
        <v>412.5</v>
      </c>
      <c r="M487" s="11">
        <v>0.3</v>
      </c>
      <c r="O487" s="14"/>
      <c r="P487" s="12"/>
      <c r="Q487" s="15"/>
    </row>
    <row r="488" spans="1:17" ht="15.75" customHeight="1">
      <c r="A488" s="1"/>
      <c r="B488" s="6" t="s">
        <v>14</v>
      </c>
      <c r="C488" s="6">
        <v>1185732</v>
      </c>
      <c r="D488" s="7">
        <v>44442</v>
      </c>
      <c r="E488" s="6" t="s">
        <v>15</v>
      </c>
      <c r="F488" s="6" t="s">
        <v>37</v>
      </c>
      <c r="G488" s="6" t="s">
        <v>38</v>
      </c>
      <c r="H488" s="6" t="s">
        <v>19</v>
      </c>
      <c r="I488" s="8">
        <v>0.45</v>
      </c>
      <c r="J488" s="9">
        <v>2000</v>
      </c>
      <c r="K488" s="10">
        <f t="shared" si="2"/>
        <v>900</v>
      </c>
      <c r="L488" s="10">
        <f t="shared" si="3"/>
        <v>315</v>
      </c>
      <c r="M488" s="11">
        <v>0.35</v>
      </c>
      <c r="O488" s="14"/>
      <c r="P488" s="12"/>
      <c r="Q488" s="15"/>
    </row>
    <row r="489" spans="1:17" ht="15.75" customHeight="1">
      <c r="A489" s="1"/>
      <c r="B489" s="6" t="s">
        <v>14</v>
      </c>
      <c r="C489" s="6">
        <v>1185732</v>
      </c>
      <c r="D489" s="7">
        <v>44442</v>
      </c>
      <c r="E489" s="6" t="s">
        <v>15</v>
      </c>
      <c r="F489" s="6" t="s">
        <v>37</v>
      </c>
      <c r="G489" s="6" t="s">
        <v>38</v>
      </c>
      <c r="H489" s="6" t="s">
        <v>20</v>
      </c>
      <c r="I489" s="8">
        <v>0.45</v>
      </c>
      <c r="J489" s="9">
        <v>1750</v>
      </c>
      <c r="K489" s="10">
        <f t="shared" si="2"/>
        <v>787.5</v>
      </c>
      <c r="L489" s="10">
        <f t="shared" si="3"/>
        <v>275.625</v>
      </c>
      <c r="M489" s="11">
        <v>0.35</v>
      </c>
      <c r="O489" s="14"/>
      <c r="P489" s="12"/>
      <c r="Q489" s="15"/>
    </row>
    <row r="490" spans="1:17" ht="15.75" customHeight="1">
      <c r="A490" s="1"/>
      <c r="B490" s="6" t="s">
        <v>14</v>
      </c>
      <c r="C490" s="6">
        <v>1185732</v>
      </c>
      <c r="D490" s="7">
        <v>44442</v>
      </c>
      <c r="E490" s="6" t="s">
        <v>15</v>
      </c>
      <c r="F490" s="6" t="s">
        <v>37</v>
      </c>
      <c r="G490" s="6" t="s">
        <v>38</v>
      </c>
      <c r="H490" s="6" t="s">
        <v>21</v>
      </c>
      <c r="I490" s="8">
        <v>0.54999999999999993</v>
      </c>
      <c r="J490" s="9">
        <v>1250</v>
      </c>
      <c r="K490" s="10">
        <f t="shared" si="2"/>
        <v>687.49999999999989</v>
      </c>
      <c r="L490" s="10">
        <f t="shared" si="3"/>
        <v>206.24999999999997</v>
      </c>
      <c r="M490" s="11">
        <v>0.3</v>
      </c>
      <c r="O490" s="14"/>
      <c r="P490" s="12"/>
      <c r="Q490" s="15"/>
    </row>
    <row r="491" spans="1:17" ht="15.75" customHeight="1">
      <c r="A491" s="1"/>
      <c r="B491" s="6" t="s">
        <v>14</v>
      </c>
      <c r="C491" s="6">
        <v>1185732</v>
      </c>
      <c r="D491" s="7">
        <v>44442</v>
      </c>
      <c r="E491" s="6" t="s">
        <v>15</v>
      </c>
      <c r="F491" s="6" t="s">
        <v>37</v>
      </c>
      <c r="G491" s="6" t="s">
        <v>38</v>
      </c>
      <c r="H491" s="6" t="s">
        <v>22</v>
      </c>
      <c r="I491" s="8">
        <v>0.6</v>
      </c>
      <c r="J491" s="9">
        <v>2250</v>
      </c>
      <c r="K491" s="10">
        <f t="shared" si="2"/>
        <v>1350</v>
      </c>
      <c r="L491" s="10">
        <f t="shared" si="3"/>
        <v>337.5</v>
      </c>
      <c r="M491" s="11">
        <v>0.25</v>
      </c>
      <c r="O491" s="14"/>
      <c r="P491" s="12"/>
      <c r="Q491" s="15"/>
    </row>
    <row r="492" spans="1:17" ht="15.75" customHeight="1">
      <c r="A492" s="1"/>
      <c r="B492" s="6" t="s">
        <v>14</v>
      </c>
      <c r="C492" s="6">
        <v>1185732</v>
      </c>
      <c r="D492" s="7">
        <v>44474</v>
      </c>
      <c r="E492" s="6" t="s">
        <v>15</v>
      </c>
      <c r="F492" s="6" t="s">
        <v>37</v>
      </c>
      <c r="G492" s="6" t="s">
        <v>38</v>
      </c>
      <c r="H492" s="6" t="s">
        <v>17</v>
      </c>
      <c r="I492" s="8">
        <v>0.6</v>
      </c>
      <c r="J492" s="9">
        <v>4000</v>
      </c>
      <c r="K492" s="10">
        <f t="shared" si="2"/>
        <v>2400</v>
      </c>
      <c r="L492" s="10">
        <f t="shared" si="3"/>
        <v>1200</v>
      </c>
      <c r="M492" s="11">
        <v>0.5</v>
      </c>
      <c r="O492" s="14"/>
      <c r="P492" s="12"/>
      <c r="Q492" s="15"/>
    </row>
    <row r="493" spans="1:17" ht="15.75" customHeight="1">
      <c r="A493" s="1"/>
      <c r="B493" s="6" t="s">
        <v>14</v>
      </c>
      <c r="C493" s="6">
        <v>1185732</v>
      </c>
      <c r="D493" s="7">
        <v>44474</v>
      </c>
      <c r="E493" s="6" t="s">
        <v>15</v>
      </c>
      <c r="F493" s="6" t="s">
        <v>37</v>
      </c>
      <c r="G493" s="6" t="s">
        <v>38</v>
      </c>
      <c r="H493" s="6" t="s">
        <v>18</v>
      </c>
      <c r="I493" s="8">
        <v>0.5</v>
      </c>
      <c r="J493" s="9">
        <v>2250</v>
      </c>
      <c r="K493" s="10">
        <f t="shared" si="2"/>
        <v>1125</v>
      </c>
      <c r="L493" s="10">
        <f t="shared" si="3"/>
        <v>337.5</v>
      </c>
      <c r="M493" s="11">
        <v>0.3</v>
      </c>
      <c r="O493" s="14"/>
      <c r="P493" s="12"/>
      <c r="Q493" s="15"/>
    </row>
    <row r="494" spans="1:17" ht="15.75" customHeight="1">
      <c r="A494" s="1"/>
      <c r="B494" s="6" t="s">
        <v>14</v>
      </c>
      <c r="C494" s="6">
        <v>1185732</v>
      </c>
      <c r="D494" s="7">
        <v>44474</v>
      </c>
      <c r="E494" s="6" t="s">
        <v>15</v>
      </c>
      <c r="F494" s="6" t="s">
        <v>37</v>
      </c>
      <c r="G494" s="6" t="s">
        <v>38</v>
      </c>
      <c r="H494" s="6" t="s">
        <v>19</v>
      </c>
      <c r="I494" s="8">
        <v>0.5</v>
      </c>
      <c r="J494" s="9">
        <v>1250</v>
      </c>
      <c r="K494" s="10">
        <f t="shared" si="2"/>
        <v>625</v>
      </c>
      <c r="L494" s="10">
        <f t="shared" si="3"/>
        <v>218.75</v>
      </c>
      <c r="M494" s="11">
        <v>0.35</v>
      </c>
      <c r="O494" s="14"/>
      <c r="P494" s="12"/>
      <c r="Q494" s="15"/>
    </row>
    <row r="495" spans="1:17" ht="15.75" customHeight="1">
      <c r="A495" s="1"/>
      <c r="B495" s="6" t="s">
        <v>14</v>
      </c>
      <c r="C495" s="6">
        <v>1185732</v>
      </c>
      <c r="D495" s="7">
        <v>44474</v>
      </c>
      <c r="E495" s="6" t="s">
        <v>15</v>
      </c>
      <c r="F495" s="6" t="s">
        <v>37</v>
      </c>
      <c r="G495" s="6" t="s">
        <v>38</v>
      </c>
      <c r="H495" s="6" t="s">
        <v>20</v>
      </c>
      <c r="I495" s="8">
        <v>0.5</v>
      </c>
      <c r="J495" s="9">
        <v>1000</v>
      </c>
      <c r="K495" s="10">
        <f t="shared" si="2"/>
        <v>500</v>
      </c>
      <c r="L495" s="10">
        <f t="shared" si="3"/>
        <v>175</v>
      </c>
      <c r="M495" s="11">
        <v>0.35</v>
      </c>
      <c r="O495" s="14"/>
      <c r="P495" s="12"/>
      <c r="Q495" s="15"/>
    </row>
    <row r="496" spans="1:17" ht="15.75" customHeight="1">
      <c r="A496" s="1"/>
      <c r="B496" s="6" t="s">
        <v>14</v>
      </c>
      <c r="C496" s="6">
        <v>1185732</v>
      </c>
      <c r="D496" s="7">
        <v>44474</v>
      </c>
      <c r="E496" s="6" t="s">
        <v>15</v>
      </c>
      <c r="F496" s="6" t="s">
        <v>37</v>
      </c>
      <c r="G496" s="6" t="s">
        <v>38</v>
      </c>
      <c r="H496" s="6" t="s">
        <v>21</v>
      </c>
      <c r="I496" s="8">
        <v>0.6</v>
      </c>
      <c r="J496" s="9">
        <v>1000</v>
      </c>
      <c r="K496" s="10">
        <f t="shared" si="2"/>
        <v>600</v>
      </c>
      <c r="L496" s="10">
        <f t="shared" si="3"/>
        <v>180</v>
      </c>
      <c r="M496" s="11">
        <v>0.3</v>
      </c>
      <c r="O496" s="14"/>
      <c r="P496" s="12"/>
      <c r="Q496" s="15"/>
    </row>
    <row r="497" spans="1:18" ht="15.75" customHeight="1">
      <c r="A497" s="1"/>
      <c r="B497" s="6" t="s">
        <v>14</v>
      </c>
      <c r="C497" s="6">
        <v>1185732</v>
      </c>
      <c r="D497" s="7">
        <v>44474</v>
      </c>
      <c r="E497" s="6" t="s">
        <v>15</v>
      </c>
      <c r="F497" s="6" t="s">
        <v>37</v>
      </c>
      <c r="G497" s="6" t="s">
        <v>38</v>
      </c>
      <c r="H497" s="6" t="s">
        <v>22</v>
      </c>
      <c r="I497" s="8">
        <v>0.64999999999999991</v>
      </c>
      <c r="J497" s="9">
        <v>2250</v>
      </c>
      <c r="K497" s="10">
        <f t="shared" si="2"/>
        <v>1462.4999999999998</v>
      </c>
      <c r="L497" s="10">
        <f t="shared" si="3"/>
        <v>365.62499999999994</v>
      </c>
      <c r="M497" s="11">
        <v>0.25</v>
      </c>
      <c r="O497" s="14"/>
      <c r="P497" s="12"/>
      <c r="Q497" s="15"/>
    </row>
    <row r="498" spans="1:18" ht="15.75" customHeight="1">
      <c r="A498" s="1"/>
      <c r="B498" s="6" t="s">
        <v>14</v>
      </c>
      <c r="C498" s="6">
        <v>1185732</v>
      </c>
      <c r="D498" s="7">
        <v>44504</v>
      </c>
      <c r="E498" s="6" t="s">
        <v>15</v>
      </c>
      <c r="F498" s="6" t="s">
        <v>37</v>
      </c>
      <c r="G498" s="6" t="s">
        <v>38</v>
      </c>
      <c r="H498" s="6" t="s">
        <v>17</v>
      </c>
      <c r="I498" s="8">
        <v>0.70000000000000007</v>
      </c>
      <c r="J498" s="9">
        <v>3750</v>
      </c>
      <c r="K498" s="10">
        <f t="shared" si="2"/>
        <v>2625.0000000000005</v>
      </c>
      <c r="L498" s="10">
        <f t="shared" si="3"/>
        <v>1443.7500000000005</v>
      </c>
      <c r="M498" s="11">
        <v>0.55000000000000004</v>
      </c>
      <c r="O498" s="14"/>
      <c r="P498" s="12"/>
      <c r="Q498" s="15"/>
    </row>
    <row r="499" spans="1:18" ht="15.75" customHeight="1">
      <c r="A499" s="1"/>
      <c r="B499" s="6" t="s">
        <v>14</v>
      </c>
      <c r="C499" s="6">
        <v>1185732</v>
      </c>
      <c r="D499" s="7">
        <v>44504</v>
      </c>
      <c r="E499" s="6" t="s">
        <v>15</v>
      </c>
      <c r="F499" s="6" t="s">
        <v>37</v>
      </c>
      <c r="G499" s="6" t="s">
        <v>38</v>
      </c>
      <c r="H499" s="6" t="s">
        <v>18</v>
      </c>
      <c r="I499" s="8">
        <v>0.60000000000000009</v>
      </c>
      <c r="J499" s="9">
        <v>2000</v>
      </c>
      <c r="K499" s="10">
        <f t="shared" si="2"/>
        <v>1200.0000000000002</v>
      </c>
      <c r="L499" s="10">
        <f t="shared" si="3"/>
        <v>420.00000000000006</v>
      </c>
      <c r="M499" s="11">
        <v>0.35</v>
      </c>
      <c r="O499" s="14"/>
      <c r="P499" s="12"/>
      <c r="Q499" s="15"/>
    </row>
    <row r="500" spans="1:18" ht="15.75" customHeight="1">
      <c r="A500" s="1"/>
      <c r="B500" s="6" t="s">
        <v>14</v>
      </c>
      <c r="C500" s="6">
        <v>1185732</v>
      </c>
      <c r="D500" s="7">
        <v>44504</v>
      </c>
      <c r="E500" s="6" t="s">
        <v>15</v>
      </c>
      <c r="F500" s="6" t="s">
        <v>37</v>
      </c>
      <c r="G500" s="6" t="s">
        <v>38</v>
      </c>
      <c r="H500" s="6" t="s">
        <v>19</v>
      </c>
      <c r="I500" s="8">
        <v>0.60000000000000009</v>
      </c>
      <c r="J500" s="9">
        <v>1950</v>
      </c>
      <c r="K500" s="10">
        <f t="shared" si="2"/>
        <v>1170.0000000000002</v>
      </c>
      <c r="L500" s="10">
        <f t="shared" si="3"/>
        <v>468.00000000000006</v>
      </c>
      <c r="M500" s="11">
        <v>0.39999999999999997</v>
      </c>
      <c r="O500" s="14"/>
      <c r="P500" s="12"/>
      <c r="Q500" s="15"/>
    </row>
    <row r="501" spans="1:18" ht="15.75" customHeight="1">
      <c r="A501" s="1"/>
      <c r="B501" s="6" t="s">
        <v>14</v>
      </c>
      <c r="C501" s="6">
        <v>1185732</v>
      </c>
      <c r="D501" s="7">
        <v>44504</v>
      </c>
      <c r="E501" s="6" t="s">
        <v>15</v>
      </c>
      <c r="F501" s="6" t="s">
        <v>37</v>
      </c>
      <c r="G501" s="6" t="s">
        <v>38</v>
      </c>
      <c r="H501" s="6" t="s">
        <v>20</v>
      </c>
      <c r="I501" s="8">
        <v>0.60000000000000009</v>
      </c>
      <c r="J501" s="9">
        <v>1750</v>
      </c>
      <c r="K501" s="10">
        <f t="shared" si="2"/>
        <v>1050.0000000000002</v>
      </c>
      <c r="L501" s="10">
        <f t="shared" si="3"/>
        <v>420.00000000000006</v>
      </c>
      <c r="M501" s="11">
        <v>0.39999999999999997</v>
      </c>
      <c r="O501" s="14"/>
      <c r="P501" s="12"/>
      <c r="Q501" s="15"/>
    </row>
    <row r="502" spans="1:18" ht="15.75" customHeight="1">
      <c r="A502" s="1"/>
      <c r="B502" s="6" t="s">
        <v>14</v>
      </c>
      <c r="C502" s="6">
        <v>1185732</v>
      </c>
      <c r="D502" s="7">
        <v>44504</v>
      </c>
      <c r="E502" s="6" t="s">
        <v>15</v>
      </c>
      <c r="F502" s="6" t="s">
        <v>37</v>
      </c>
      <c r="G502" s="6" t="s">
        <v>38</v>
      </c>
      <c r="H502" s="6" t="s">
        <v>21</v>
      </c>
      <c r="I502" s="8">
        <v>0.70000000000000007</v>
      </c>
      <c r="J502" s="9">
        <v>1500</v>
      </c>
      <c r="K502" s="10">
        <f t="shared" si="2"/>
        <v>1050</v>
      </c>
      <c r="L502" s="10">
        <f t="shared" si="3"/>
        <v>367.5</v>
      </c>
      <c r="M502" s="11">
        <v>0.35</v>
      </c>
      <c r="O502" s="14"/>
      <c r="P502" s="12"/>
      <c r="Q502" s="15"/>
    </row>
    <row r="503" spans="1:18" ht="15.75" customHeight="1">
      <c r="A503" s="1"/>
      <c r="B503" s="6" t="s">
        <v>14</v>
      </c>
      <c r="C503" s="6">
        <v>1185732</v>
      </c>
      <c r="D503" s="7">
        <v>44504</v>
      </c>
      <c r="E503" s="6" t="s">
        <v>15</v>
      </c>
      <c r="F503" s="6" t="s">
        <v>37</v>
      </c>
      <c r="G503" s="6" t="s">
        <v>38</v>
      </c>
      <c r="H503" s="6" t="s">
        <v>22</v>
      </c>
      <c r="I503" s="8">
        <v>0.75</v>
      </c>
      <c r="J503" s="9">
        <v>2500</v>
      </c>
      <c r="K503" s="10">
        <f t="shared" si="2"/>
        <v>1875</v>
      </c>
      <c r="L503" s="10">
        <f t="shared" si="3"/>
        <v>562.5</v>
      </c>
      <c r="M503" s="11">
        <v>0.3</v>
      </c>
      <c r="O503" s="14"/>
      <c r="P503" s="12"/>
      <c r="Q503" s="15"/>
    </row>
    <row r="504" spans="1:18" ht="15.75" customHeight="1">
      <c r="A504" s="1"/>
      <c r="B504" s="6" t="s">
        <v>14</v>
      </c>
      <c r="C504" s="6">
        <v>1185732</v>
      </c>
      <c r="D504" s="7">
        <v>44533</v>
      </c>
      <c r="E504" s="6" t="s">
        <v>15</v>
      </c>
      <c r="F504" s="6" t="s">
        <v>37</v>
      </c>
      <c r="G504" s="6" t="s">
        <v>38</v>
      </c>
      <c r="H504" s="6" t="s">
        <v>17</v>
      </c>
      <c r="I504" s="8">
        <v>0.70000000000000007</v>
      </c>
      <c r="J504" s="9">
        <v>4750</v>
      </c>
      <c r="K504" s="10">
        <f t="shared" si="2"/>
        <v>3325.0000000000005</v>
      </c>
      <c r="L504" s="10">
        <f t="shared" si="3"/>
        <v>1828.7500000000005</v>
      </c>
      <c r="M504" s="11">
        <v>0.55000000000000004</v>
      </c>
      <c r="O504" s="14"/>
      <c r="P504" s="12"/>
      <c r="Q504" s="15"/>
    </row>
    <row r="505" spans="1:18" ht="15.75" customHeight="1">
      <c r="A505" s="1"/>
      <c r="B505" s="6" t="s">
        <v>14</v>
      </c>
      <c r="C505" s="6">
        <v>1185732</v>
      </c>
      <c r="D505" s="7">
        <v>44533</v>
      </c>
      <c r="E505" s="6" t="s">
        <v>15</v>
      </c>
      <c r="F505" s="6" t="s">
        <v>37</v>
      </c>
      <c r="G505" s="6" t="s">
        <v>38</v>
      </c>
      <c r="H505" s="6" t="s">
        <v>18</v>
      </c>
      <c r="I505" s="8">
        <v>0.60000000000000009</v>
      </c>
      <c r="J505" s="9">
        <v>2750</v>
      </c>
      <c r="K505" s="10">
        <f t="shared" si="2"/>
        <v>1650.0000000000002</v>
      </c>
      <c r="L505" s="10">
        <f t="shared" si="3"/>
        <v>577.5</v>
      </c>
      <c r="M505" s="11">
        <v>0.35</v>
      </c>
      <c r="O505" s="14"/>
      <c r="P505" s="12"/>
      <c r="Q505" s="15"/>
    </row>
    <row r="506" spans="1:18" ht="15.75" customHeight="1">
      <c r="A506" s="1"/>
      <c r="B506" s="6" t="s">
        <v>14</v>
      </c>
      <c r="C506" s="6">
        <v>1185732</v>
      </c>
      <c r="D506" s="7">
        <v>44533</v>
      </c>
      <c r="E506" s="6" t="s">
        <v>15</v>
      </c>
      <c r="F506" s="6" t="s">
        <v>37</v>
      </c>
      <c r="G506" s="6" t="s">
        <v>38</v>
      </c>
      <c r="H506" s="6" t="s">
        <v>19</v>
      </c>
      <c r="I506" s="8">
        <v>0.60000000000000009</v>
      </c>
      <c r="J506" s="9">
        <v>2250</v>
      </c>
      <c r="K506" s="10">
        <f t="shared" si="2"/>
        <v>1350.0000000000002</v>
      </c>
      <c r="L506" s="10">
        <f t="shared" si="3"/>
        <v>540</v>
      </c>
      <c r="M506" s="11">
        <v>0.39999999999999997</v>
      </c>
      <c r="O506" s="14"/>
      <c r="P506" s="12"/>
      <c r="Q506" s="15"/>
    </row>
    <row r="507" spans="1:18" ht="15.75" customHeight="1">
      <c r="A507" s="1"/>
      <c r="B507" s="6" t="s">
        <v>14</v>
      </c>
      <c r="C507" s="6">
        <v>1185732</v>
      </c>
      <c r="D507" s="7">
        <v>44533</v>
      </c>
      <c r="E507" s="6" t="s">
        <v>15</v>
      </c>
      <c r="F507" s="6" t="s">
        <v>37</v>
      </c>
      <c r="G507" s="6" t="s">
        <v>38</v>
      </c>
      <c r="H507" s="6" t="s">
        <v>20</v>
      </c>
      <c r="I507" s="8">
        <v>0.60000000000000009</v>
      </c>
      <c r="J507" s="9">
        <v>1750</v>
      </c>
      <c r="K507" s="10">
        <f t="shared" si="2"/>
        <v>1050.0000000000002</v>
      </c>
      <c r="L507" s="10">
        <f t="shared" si="3"/>
        <v>420.00000000000006</v>
      </c>
      <c r="M507" s="11">
        <v>0.39999999999999997</v>
      </c>
      <c r="O507" s="14"/>
      <c r="P507" s="12"/>
      <c r="Q507" s="15"/>
    </row>
    <row r="508" spans="1:18" ht="15.75" customHeight="1">
      <c r="A508" s="1"/>
      <c r="B508" s="6" t="s">
        <v>14</v>
      </c>
      <c r="C508" s="6">
        <v>1185732</v>
      </c>
      <c r="D508" s="7">
        <v>44533</v>
      </c>
      <c r="E508" s="6" t="s">
        <v>15</v>
      </c>
      <c r="F508" s="6" t="s">
        <v>37</v>
      </c>
      <c r="G508" s="6" t="s">
        <v>38</v>
      </c>
      <c r="H508" s="6" t="s">
        <v>21</v>
      </c>
      <c r="I508" s="8">
        <v>0.70000000000000007</v>
      </c>
      <c r="J508" s="9">
        <v>1750</v>
      </c>
      <c r="K508" s="10">
        <f t="shared" si="2"/>
        <v>1225.0000000000002</v>
      </c>
      <c r="L508" s="10">
        <f t="shared" si="3"/>
        <v>428.75000000000006</v>
      </c>
      <c r="M508" s="11">
        <v>0.35</v>
      </c>
      <c r="O508" s="14"/>
      <c r="P508" s="12"/>
      <c r="Q508" s="15"/>
    </row>
    <row r="509" spans="1:18" ht="15.75" customHeight="1">
      <c r="A509" s="1"/>
      <c r="B509" s="6" t="s">
        <v>14</v>
      </c>
      <c r="C509" s="6">
        <v>1185732</v>
      </c>
      <c r="D509" s="7">
        <v>44533</v>
      </c>
      <c r="E509" s="6" t="s">
        <v>15</v>
      </c>
      <c r="F509" s="6" t="s">
        <v>37</v>
      </c>
      <c r="G509" s="6" t="s">
        <v>38</v>
      </c>
      <c r="H509" s="6" t="s">
        <v>22</v>
      </c>
      <c r="I509" s="8">
        <v>0.75</v>
      </c>
      <c r="J509" s="9">
        <v>2750</v>
      </c>
      <c r="K509" s="10">
        <f t="shared" si="2"/>
        <v>2062.5</v>
      </c>
      <c r="L509" s="10">
        <f t="shared" si="3"/>
        <v>618.75</v>
      </c>
      <c r="M509" s="11">
        <v>0.3</v>
      </c>
      <c r="O509" s="14"/>
      <c r="P509" s="12"/>
      <c r="Q509" s="15"/>
    </row>
    <row r="510" spans="1:18" ht="15.75" customHeight="1">
      <c r="A510" s="1" t="s">
        <v>39</v>
      </c>
      <c r="B510" s="6" t="s">
        <v>27</v>
      </c>
      <c r="C510" s="6">
        <v>1128299</v>
      </c>
      <c r="D510" s="7">
        <v>44211</v>
      </c>
      <c r="E510" s="6" t="s">
        <v>28</v>
      </c>
      <c r="F510" s="6" t="s">
        <v>40</v>
      </c>
      <c r="G510" s="6" t="s">
        <v>41</v>
      </c>
      <c r="H510" s="6" t="s">
        <v>17</v>
      </c>
      <c r="I510" s="8">
        <v>0.35</v>
      </c>
      <c r="J510" s="9">
        <v>4500</v>
      </c>
      <c r="K510" s="10">
        <f t="shared" si="2"/>
        <v>1575</v>
      </c>
      <c r="L510" s="10">
        <f t="shared" si="3"/>
        <v>630</v>
      </c>
      <c r="M510" s="11">
        <v>0.4</v>
      </c>
      <c r="O510" s="16"/>
      <c r="P510" s="14"/>
      <c r="Q510" s="12"/>
      <c r="R510" s="13"/>
    </row>
    <row r="511" spans="1:18" ht="15.75" customHeight="1">
      <c r="A511" s="1"/>
      <c r="B511" s="6" t="s">
        <v>27</v>
      </c>
      <c r="C511" s="6">
        <v>1128299</v>
      </c>
      <c r="D511" s="7">
        <v>44211</v>
      </c>
      <c r="E511" s="6" t="s">
        <v>28</v>
      </c>
      <c r="F511" s="6" t="s">
        <v>40</v>
      </c>
      <c r="G511" s="6" t="s">
        <v>41</v>
      </c>
      <c r="H511" s="6" t="s">
        <v>18</v>
      </c>
      <c r="I511" s="8">
        <v>0.45</v>
      </c>
      <c r="J511" s="9">
        <v>4500</v>
      </c>
      <c r="K511" s="10">
        <f t="shared" si="2"/>
        <v>2025</v>
      </c>
      <c r="L511" s="10">
        <f t="shared" si="3"/>
        <v>506.25</v>
      </c>
      <c r="M511" s="11">
        <v>0.25</v>
      </c>
      <c r="O511" s="16"/>
      <c r="P511" s="14"/>
      <c r="Q511" s="12"/>
      <c r="R511" s="13"/>
    </row>
    <row r="512" spans="1:18" ht="15.75" customHeight="1">
      <c r="A512" s="1"/>
      <c r="B512" s="6" t="s">
        <v>27</v>
      </c>
      <c r="C512" s="6">
        <v>1128299</v>
      </c>
      <c r="D512" s="7">
        <v>44211</v>
      </c>
      <c r="E512" s="6" t="s">
        <v>28</v>
      </c>
      <c r="F512" s="6" t="s">
        <v>40</v>
      </c>
      <c r="G512" s="6" t="s">
        <v>41</v>
      </c>
      <c r="H512" s="6" t="s">
        <v>19</v>
      </c>
      <c r="I512" s="8">
        <v>0.45</v>
      </c>
      <c r="J512" s="9">
        <v>4500</v>
      </c>
      <c r="K512" s="10">
        <f t="shared" si="2"/>
        <v>2025</v>
      </c>
      <c r="L512" s="10">
        <f t="shared" si="3"/>
        <v>810</v>
      </c>
      <c r="M512" s="11">
        <v>0.4</v>
      </c>
      <c r="O512" s="16"/>
      <c r="P512" s="14"/>
      <c r="Q512" s="12"/>
      <c r="R512" s="13"/>
    </row>
    <row r="513" spans="1:18" ht="15.75" customHeight="1">
      <c r="A513" s="1"/>
      <c r="B513" s="6" t="s">
        <v>27</v>
      </c>
      <c r="C513" s="6">
        <v>1128299</v>
      </c>
      <c r="D513" s="7">
        <v>44211</v>
      </c>
      <c r="E513" s="6" t="s">
        <v>28</v>
      </c>
      <c r="F513" s="6" t="s">
        <v>40</v>
      </c>
      <c r="G513" s="6" t="s">
        <v>41</v>
      </c>
      <c r="H513" s="6" t="s">
        <v>20</v>
      </c>
      <c r="I513" s="8">
        <v>0.45</v>
      </c>
      <c r="J513" s="9">
        <v>3000</v>
      </c>
      <c r="K513" s="10">
        <f t="shared" si="2"/>
        <v>1350</v>
      </c>
      <c r="L513" s="10">
        <f t="shared" si="3"/>
        <v>472.49999999999994</v>
      </c>
      <c r="M513" s="11">
        <v>0.35</v>
      </c>
      <c r="O513" s="16"/>
      <c r="P513" s="14"/>
      <c r="Q513" s="12"/>
      <c r="R513" s="13"/>
    </row>
    <row r="514" spans="1:18" ht="15.75" customHeight="1">
      <c r="A514" s="1"/>
      <c r="B514" s="6" t="s">
        <v>27</v>
      </c>
      <c r="C514" s="6">
        <v>1128299</v>
      </c>
      <c r="D514" s="7">
        <v>44211</v>
      </c>
      <c r="E514" s="6" t="s">
        <v>28</v>
      </c>
      <c r="F514" s="6" t="s">
        <v>40</v>
      </c>
      <c r="G514" s="6" t="s">
        <v>41</v>
      </c>
      <c r="H514" s="6" t="s">
        <v>21</v>
      </c>
      <c r="I514" s="8">
        <v>0.5</v>
      </c>
      <c r="J514" s="9">
        <v>2500</v>
      </c>
      <c r="K514" s="10">
        <f t="shared" si="2"/>
        <v>1250</v>
      </c>
      <c r="L514" s="10">
        <f t="shared" si="3"/>
        <v>687.5</v>
      </c>
      <c r="M514" s="11">
        <v>0.55000000000000004</v>
      </c>
      <c r="O514" s="16"/>
      <c r="P514" s="14"/>
      <c r="Q514" s="12"/>
      <c r="R514" s="13"/>
    </row>
    <row r="515" spans="1:18" ht="15.75" customHeight="1">
      <c r="A515" s="1"/>
      <c r="B515" s="6" t="s">
        <v>27</v>
      </c>
      <c r="C515" s="6">
        <v>1128299</v>
      </c>
      <c r="D515" s="7">
        <v>44211</v>
      </c>
      <c r="E515" s="6" t="s">
        <v>28</v>
      </c>
      <c r="F515" s="6" t="s">
        <v>40</v>
      </c>
      <c r="G515" s="6" t="s">
        <v>41</v>
      </c>
      <c r="H515" s="6" t="s">
        <v>22</v>
      </c>
      <c r="I515" s="8">
        <v>0.45</v>
      </c>
      <c r="J515" s="9">
        <v>4750</v>
      </c>
      <c r="K515" s="10">
        <f t="shared" si="2"/>
        <v>2137.5</v>
      </c>
      <c r="L515" s="10">
        <f t="shared" si="3"/>
        <v>427.5</v>
      </c>
      <c r="M515" s="11">
        <v>0.2</v>
      </c>
      <c r="O515" s="16"/>
      <c r="P515" s="14"/>
      <c r="Q515" s="12"/>
      <c r="R515" s="13"/>
    </row>
    <row r="516" spans="1:18" ht="15.75" customHeight="1">
      <c r="A516" s="1"/>
      <c r="B516" s="6" t="s">
        <v>27</v>
      </c>
      <c r="C516" s="6">
        <v>1128299</v>
      </c>
      <c r="D516" s="7">
        <v>44242</v>
      </c>
      <c r="E516" s="6" t="s">
        <v>28</v>
      </c>
      <c r="F516" s="6" t="s">
        <v>40</v>
      </c>
      <c r="G516" s="6" t="s">
        <v>41</v>
      </c>
      <c r="H516" s="6" t="s">
        <v>17</v>
      </c>
      <c r="I516" s="8">
        <v>0.35</v>
      </c>
      <c r="J516" s="9">
        <v>5250</v>
      </c>
      <c r="K516" s="10">
        <f t="shared" ref="K516:K770" si="4">I516*J516</f>
        <v>1837.4999999999998</v>
      </c>
      <c r="L516" s="10">
        <f t="shared" ref="L516:L770" si="5">K516*M516</f>
        <v>735</v>
      </c>
      <c r="M516" s="11">
        <v>0.4</v>
      </c>
      <c r="O516" s="16"/>
      <c r="P516" s="14"/>
      <c r="Q516" s="12"/>
      <c r="R516" s="13"/>
    </row>
    <row r="517" spans="1:18" ht="15.75" customHeight="1">
      <c r="A517" s="1"/>
      <c r="B517" s="6" t="s">
        <v>27</v>
      </c>
      <c r="C517" s="6">
        <v>1128299</v>
      </c>
      <c r="D517" s="7">
        <v>44242</v>
      </c>
      <c r="E517" s="6" t="s">
        <v>28</v>
      </c>
      <c r="F517" s="6" t="s">
        <v>40</v>
      </c>
      <c r="G517" s="6" t="s">
        <v>41</v>
      </c>
      <c r="H517" s="6" t="s">
        <v>18</v>
      </c>
      <c r="I517" s="8">
        <v>0.45</v>
      </c>
      <c r="J517" s="9">
        <v>4250</v>
      </c>
      <c r="K517" s="10">
        <f t="shared" si="4"/>
        <v>1912.5</v>
      </c>
      <c r="L517" s="10">
        <f t="shared" si="5"/>
        <v>478.125</v>
      </c>
      <c r="M517" s="11">
        <v>0.25</v>
      </c>
      <c r="O517" s="16"/>
      <c r="P517" s="14"/>
      <c r="Q517" s="12"/>
      <c r="R517" s="13"/>
    </row>
    <row r="518" spans="1:18" ht="15.75" customHeight="1">
      <c r="A518" s="1"/>
      <c r="B518" s="6" t="s">
        <v>27</v>
      </c>
      <c r="C518" s="6">
        <v>1128299</v>
      </c>
      <c r="D518" s="7">
        <v>44242</v>
      </c>
      <c r="E518" s="6" t="s">
        <v>28</v>
      </c>
      <c r="F518" s="6" t="s">
        <v>40</v>
      </c>
      <c r="G518" s="6" t="s">
        <v>41</v>
      </c>
      <c r="H518" s="6" t="s">
        <v>19</v>
      </c>
      <c r="I518" s="8">
        <v>0.45</v>
      </c>
      <c r="J518" s="9">
        <v>4250</v>
      </c>
      <c r="K518" s="10">
        <f t="shared" si="4"/>
        <v>1912.5</v>
      </c>
      <c r="L518" s="10">
        <f t="shared" si="5"/>
        <v>765</v>
      </c>
      <c r="M518" s="11">
        <v>0.4</v>
      </c>
      <c r="O518" s="16"/>
      <c r="P518" s="14"/>
      <c r="Q518" s="12"/>
      <c r="R518" s="13"/>
    </row>
    <row r="519" spans="1:18" ht="15.75" customHeight="1">
      <c r="A519" s="1"/>
      <c r="B519" s="6" t="s">
        <v>27</v>
      </c>
      <c r="C519" s="6">
        <v>1128299</v>
      </c>
      <c r="D519" s="7">
        <v>44242</v>
      </c>
      <c r="E519" s="6" t="s">
        <v>28</v>
      </c>
      <c r="F519" s="6" t="s">
        <v>40</v>
      </c>
      <c r="G519" s="6" t="s">
        <v>41</v>
      </c>
      <c r="H519" s="6" t="s">
        <v>20</v>
      </c>
      <c r="I519" s="8">
        <v>0.45</v>
      </c>
      <c r="J519" s="9">
        <v>2750</v>
      </c>
      <c r="K519" s="10">
        <f t="shared" si="4"/>
        <v>1237.5</v>
      </c>
      <c r="L519" s="10">
        <f t="shared" si="5"/>
        <v>433.125</v>
      </c>
      <c r="M519" s="11">
        <v>0.35</v>
      </c>
      <c r="O519" s="16"/>
      <c r="P519" s="14"/>
      <c r="Q519" s="12"/>
      <c r="R519" s="13"/>
    </row>
    <row r="520" spans="1:18" ht="15.75" customHeight="1">
      <c r="A520" s="1"/>
      <c r="B520" s="6" t="s">
        <v>27</v>
      </c>
      <c r="C520" s="6">
        <v>1128299</v>
      </c>
      <c r="D520" s="7">
        <v>44242</v>
      </c>
      <c r="E520" s="6" t="s">
        <v>28</v>
      </c>
      <c r="F520" s="6" t="s">
        <v>40</v>
      </c>
      <c r="G520" s="6" t="s">
        <v>41</v>
      </c>
      <c r="H520" s="6" t="s">
        <v>21</v>
      </c>
      <c r="I520" s="8">
        <v>0.5</v>
      </c>
      <c r="J520" s="9">
        <v>2000</v>
      </c>
      <c r="K520" s="10">
        <f t="shared" si="4"/>
        <v>1000</v>
      </c>
      <c r="L520" s="10">
        <f t="shared" si="5"/>
        <v>550</v>
      </c>
      <c r="M520" s="11">
        <v>0.55000000000000004</v>
      </c>
      <c r="O520" s="16"/>
      <c r="P520" s="14"/>
      <c r="Q520" s="12"/>
      <c r="R520" s="13"/>
    </row>
    <row r="521" spans="1:18" ht="15.75" customHeight="1">
      <c r="A521" s="1"/>
      <c r="B521" s="6" t="s">
        <v>27</v>
      </c>
      <c r="C521" s="6">
        <v>1128299</v>
      </c>
      <c r="D521" s="7">
        <v>44242</v>
      </c>
      <c r="E521" s="6" t="s">
        <v>28</v>
      </c>
      <c r="F521" s="6" t="s">
        <v>40</v>
      </c>
      <c r="G521" s="6" t="s">
        <v>41</v>
      </c>
      <c r="H521" s="6" t="s">
        <v>22</v>
      </c>
      <c r="I521" s="8">
        <v>0.45</v>
      </c>
      <c r="J521" s="9">
        <v>4000</v>
      </c>
      <c r="K521" s="10">
        <f t="shared" si="4"/>
        <v>1800</v>
      </c>
      <c r="L521" s="10">
        <f t="shared" si="5"/>
        <v>360</v>
      </c>
      <c r="M521" s="11">
        <v>0.2</v>
      </c>
      <c r="O521" s="16"/>
      <c r="P521" s="14"/>
      <c r="Q521" s="12"/>
      <c r="R521" s="13"/>
    </row>
    <row r="522" spans="1:18" ht="15.75" customHeight="1">
      <c r="A522" s="1"/>
      <c r="B522" s="6" t="s">
        <v>27</v>
      </c>
      <c r="C522" s="6">
        <v>1128299</v>
      </c>
      <c r="D522" s="7">
        <v>44269</v>
      </c>
      <c r="E522" s="6" t="s">
        <v>28</v>
      </c>
      <c r="F522" s="6" t="s">
        <v>40</v>
      </c>
      <c r="G522" s="6" t="s">
        <v>41</v>
      </c>
      <c r="H522" s="6" t="s">
        <v>17</v>
      </c>
      <c r="I522" s="8">
        <v>0.45</v>
      </c>
      <c r="J522" s="9">
        <v>5500</v>
      </c>
      <c r="K522" s="10">
        <f t="shared" si="4"/>
        <v>2475</v>
      </c>
      <c r="L522" s="10">
        <f t="shared" si="5"/>
        <v>990</v>
      </c>
      <c r="M522" s="11">
        <v>0.4</v>
      </c>
      <c r="O522" s="16"/>
      <c r="P522" s="14"/>
      <c r="Q522" s="12"/>
      <c r="R522" s="13"/>
    </row>
    <row r="523" spans="1:18" ht="15.75" customHeight="1">
      <c r="A523" s="1"/>
      <c r="B523" s="6" t="s">
        <v>27</v>
      </c>
      <c r="C523" s="6">
        <v>1128299</v>
      </c>
      <c r="D523" s="7">
        <v>44269</v>
      </c>
      <c r="E523" s="6" t="s">
        <v>28</v>
      </c>
      <c r="F523" s="6" t="s">
        <v>40</v>
      </c>
      <c r="G523" s="6" t="s">
        <v>41</v>
      </c>
      <c r="H523" s="6" t="s">
        <v>18</v>
      </c>
      <c r="I523" s="8">
        <v>0.54999999999999993</v>
      </c>
      <c r="J523" s="9">
        <v>4000</v>
      </c>
      <c r="K523" s="10">
        <f t="shared" si="4"/>
        <v>2199.9999999999995</v>
      </c>
      <c r="L523" s="10">
        <f t="shared" si="5"/>
        <v>549.99999999999989</v>
      </c>
      <c r="M523" s="11">
        <v>0.25</v>
      </c>
      <c r="O523" s="16"/>
      <c r="P523" s="14"/>
      <c r="Q523" s="12"/>
      <c r="R523" s="13"/>
    </row>
    <row r="524" spans="1:18" ht="15.75" customHeight="1">
      <c r="A524" s="1"/>
      <c r="B524" s="6" t="s">
        <v>27</v>
      </c>
      <c r="C524" s="6">
        <v>1128299</v>
      </c>
      <c r="D524" s="7">
        <v>44269</v>
      </c>
      <c r="E524" s="6" t="s">
        <v>28</v>
      </c>
      <c r="F524" s="6" t="s">
        <v>40</v>
      </c>
      <c r="G524" s="6" t="s">
        <v>41</v>
      </c>
      <c r="H524" s="6" t="s">
        <v>19</v>
      </c>
      <c r="I524" s="8">
        <v>0.54999999999999993</v>
      </c>
      <c r="J524" s="9">
        <v>4000</v>
      </c>
      <c r="K524" s="10">
        <f t="shared" si="4"/>
        <v>2199.9999999999995</v>
      </c>
      <c r="L524" s="10">
        <f t="shared" si="5"/>
        <v>879.99999999999989</v>
      </c>
      <c r="M524" s="11">
        <v>0.4</v>
      </c>
      <c r="O524" s="16"/>
      <c r="P524" s="14"/>
      <c r="Q524" s="12"/>
      <c r="R524" s="13"/>
    </row>
    <row r="525" spans="1:18" ht="15.75" customHeight="1">
      <c r="A525" s="1"/>
      <c r="B525" s="6" t="s">
        <v>27</v>
      </c>
      <c r="C525" s="6">
        <v>1128299</v>
      </c>
      <c r="D525" s="7">
        <v>44269</v>
      </c>
      <c r="E525" s="6" t="s">
        <v>28</v>
      </c>
      <c r="F525" s="6" t="s">
        <v>40</v>
      </c>
      <c r="G525" s="6" t="s">
        <v>41</v>
      </c>
      <c r="H525" s="6" t="s">
        <v>20</v>
      </c>
      <c r="I525" s="8">
        <v>0.54999999999999993</v>
      </c>
      <c r="J525" s="9">
        <v>3000</v>
      </c>
      <c r="K525" s="10">
        <f t="shared" si="4"/>
        <v>1649.9999999999998</v>
      </c>
      <c r="L525" s="10">
        <f t="shared" si="5"/>
        <v>577.49999999999989</v>
      </c>
      <c r="M525" s="11">
        <v>0.35</v>
      </c>
      <c r="O525" s="16"/>
      <c r="P525" s="14"/>
      <c r="Q525" s="12"/>
      <c r="R525" s="13"/>
    </row>
    <row r="526" spans="1:18" ht="15.75" customHeight="1">
      <c r="A526" s="1"/>
      <c r="B526" s="6" t="s">
        <v>27</v>
      </c>
      <c r="C526" s="6">
        <v>1128299</v>
      </c>
      <c r="D526" s="7">
        <v>44269</v>
      </c>
      <c r="E526" s="6" t="s">
        <v>28</v>
      </c>
      <c r="F526" s="6" t="s">
        <v>40</v>
      </c>
      <c r="G526" s="6" t="s">
        <v>41</v>
      </c>
      <c r="H526" s="6" t="s">
        <v>21</v>
      </c>
      <c r="I526" s="8">
        <v>0.6</v>
      </c>
      <c r="J526" s="9">
        <v>1750</v>
      </c>
      <c r="K526" s="10">
        <f t="shared" si="4"/>
        <v>1050</v>
      </c>
      <c r="L526" s="10">
        <f t="shared" si="5"/>
        <v>577.5</v>
      </c>
      <c r="M526" s="11">
        <v>0.55000000000000004</v>
      </c>
      <c r="O526" s="16"/>
      <c r="P526" s="14"/>
      <c r="Q526" s="12"/>
      <c r="R526" s="13"/>
    </row>
    <row r="527" spans="1:18" ht="15.75" customHeight="1">
      <c r="A527" s="1"/>
      <c r="B527" s="6" t="s">
        <v>27</v>
      </c>
      <c r="C527" s="6">
        <v>1128299</v>
      </c>
      <c r="D527" s="7">
        <v>44269</v>
      </c>
      <c r="E527" s="6" t="s">
        <v>28</v>
      </c>
      <c r="F527" s="6" t="s">
        <v>40</v>
      </c>
      <c r="G527" s="6" t="s">
        <v>41</v>
      </c>
      <c r="H527" s="6" t="s">
        <v>22</v>
      </c>
      <c r="I527" s="8">
        <v>0.54999999999999993</v>
      </c>
      <c r="J527" s="9">
        <v>3750</v>
      </c>
      <c r="K527" s="10">
        <f t="shared" si="4"/>
        <v>2062.4999999999995</v>
      </c>
      <c r="L527" s="10">
        <f t="shared" si="5"/>
        <v>412.49999999999994</v>
      </c>
      <c r="M527" s="11">
        <v>0.2</v>
      </c>
      <c r="O527" s="16"/>
      <c r="P527" s="14"/>
      <c r="Q527" s="12"/>
      <c r="R527" s="13"/>
    </row>
    <row r="528" spans="1:18" ht="15.75" customHeight="1">
      <c r="A528" s="1"/>
      <c r="B528" s="6" t="s">
        <v>27</v>
      </c>
      <c r="C528" s="6">
        <v>1128299</v>
      </c>
      <c r="D528" s="7">
        <v>44301</v>
      </c>
      <c r="E528" s="6" t="s">
        <v>28</v>
      </c>
      <c r="F528" s="6" t="s">
        <v>40</v>
      </c>
      <c r="G528" s="6" t="s">
        <v>41</v>
      </c>
      <c r="H528" s="6" t="s">
        <v>17</v>
      </c>
      <c r="I528" s="8">
        <v>0.6</v>
      </c>
      <c r="J528" s="9">
        <v>5500</v>
      </c>
      <c r="K528" s="10">
        <f t="shared" si="4"/>
        <v>3300</v>
      </c>
      <c r="L528" s="10">
        <f t="shared" si="5"/>
        <v>1320</v>
      </c>
      <c r="M528" s="11">
        <v>0.4</v>
      </c>
      <c r="O528" s="16"/>
      <c r="P528" s="14"/>
      <c r="Q528" s="12"/>
      <c r="R528" s="13"/>
    </row>
    <row r="529" spans="1:18" ht="15.75" customHeight="1">
      <c r="A529" s="1"/>
      <c r="B529" s="6" t="s">
        <v>27</v>
      </c>
      <c r="C529" s="6">
        <v>1128299</v>
      </c>
      <c r="D529" s="7">
        <v>44301</v>
      </c>
      <c r="E529" s="6" t="s">
        <v>28</v>
      </c>
      <c r="F529" s="6" t="s">
        <v>40</v>
      </c>
      <c r="G529" s="6" t="s">
        <v>41</v>
      </c>
      <c r="H529" s="6" t="s">
        <v>18</v>
      </c>
      <c r="I529" s="8">
        <v>0.65</v>
      </c>
      <c r="J529" s="9">
        <v>3500</v>
      </c>
      <c r="K529" s="10">
        <f t="shared" si="4"/>
        <v>2275</v>
      </c>
      <c r="L529" s="10">
        <f t="shared" si="5"/>
        <v>568.75</v>
      </c>
      <c r="M529" s="11">
        <v>0.25</v>
      </c>
      <c r="O529" s="16"/>
      <c r="P529" s="14"/>
      <c r="Q529" s="12"/>
      <c r="R529" s="13"/>
    </row>
    <row r="530" spans="1:18" ht="15.75" customHeight="1">
      <c r="A530" s="1"/>
      <c r="B530" s="6" t="s">
        <v>27</v>
      </c>
      <c r="C530" s="6">
        <v>1128299</v>
      </c>
      <c r="D530" s="7">
        <v>44301</v>
      </c>
      <c r="E530" s="6" t="s">
        <v>28</v>
      </c>
      <c r="F530" s="6" t="s">
        <v>40</v>
      </c>
      <c r="G530" s="6" t="s">
        <v>41</v>
      </c>
      <c r="H530" s="6" t="s">
        <v>19</v>
      </c>
      <c r="I530" s="8">
        <v>0.65</v>
      </c>
      <c r="J530" s="9">
        <v>4000</v>
      </c>
      <c r="K530" s="10">
        <f t="shared" si="4"/>
        <v>2600</v>
      </c>
      <c r="L530" s="10">
        <f t="shared" si="5"/>
        <v>1040</v>
      </c>
      <c r="M530" s="11">
        <v>0.4</v>
      </c>
      <c r="O530" s="16"/>
      <c r="P530" s="14"/>
      <c r="Q530" s="12"/>
      <c r="R530" s="13"/>
    </row>
    <row r="531" spans="1:18" ht="15.75" customHeight="1">
      <c r="A531" s="1"/>
      <c r="B531" s="6" t="s">
        <v>27</v>
      </c>
      <c r="C531" s="6">
        <v>1128299</v>
      </c>
      <c r="D531" s="7">
        <v>44301</v>
      </c>
      <c r="E531" s="6" t="s">
        <v>28</v>
      </c>
      <c r="F531" s="6" t="s">
        <v>40</v>
      </c>
      <c r="G531" s="6" t="s">
        <v>41</v>
      </c>
      <c r="H531" s="6" t="s">
        <v>20</v>
      </c>
      <c r="I531" s="8">
        <v>0.6</v>
      </c>
      <c r="J531" s="9">
        <v>3000</v>
      </c>
      <c r="K531" s="10">
        <f t="shared" si="4"/>
        <v>1800</v>
      </c>
      <c r="L531" s="10">
        <f t="shared" si="5"/>
        <v>630</v>
      </c>
      <c r="M531" s="11">
        <v>0.35</v>
      </c>
      <c r="O531" s="16"/>
      <c r="P531" s="14"/>
      <c r="Q531" s="12"/>
      <c r="R531" s="13"/>
    </row>
    <row r="532" spans="1:18" ht="15.75" customHeight="1">
      <c r="A532" s="1"/>
      <c r="B532" s="6" t="s">
        <v>27</v>
      </c>
      <c r="C532" s="6">
        <v>1128299</v>
      </c>
      <c r="D532" s="7">
        <v>44301</v>
      </c>
      <c r="E532" s="6" t="s">
        <v>28</v>
      </c>
      <c r="F532" s="6" t="s">
        <v>40</v>
      </c>
      <c r="G532" s="6" t="s">
        <v>41</v>
      </c>
      <c r="H532" s="6" t="s">
        <v>21</v>
      </c>
      <c r="I532" s="8">
        <v>0.65</v>
      </c>
      <c r="J532" s="9">
        <v>2000</v>
      </c>
      <c r="K532" s="10">
        <f t="shared" si="4"/>
        <v>1300</v>
      </c>
      <c r="L532" s="10">
        <f t="shared" si="5"/>
        <v>715.00000000000011</v>
      </c>
      <c r="M532" s="11">
        <v>0.55000000000000004</v>
      </c>
      <c r="O532" s="16"/>
      <c r="P532" s="14"/>
      <c r="Q532" s="12"/>
      <c r="R532" s="13"/>
    </row>
    <row r="533" spans="1:18" ht="15.75" customHeight="1">
      <c r="A533" s="1"/>
      <c r="B533" s="6" t="s">
        <v>27</v>
      </c>
      <c r="C533" s="6">
        <v>1128299</v>
      </c>
      <c r="D533" s="7">
        <v>44301</v>
      </c>
      <c r="E533" s="6" t="s">
        <v>28</v>
      </c>
      <c r="F533" s="6" t="s">
        <v>40</v>
      </c>
      <c r="G533" s="6" t="s">
        <v>41</v>
      </c>
      <c r="H533" s="6" t="s">
        <v>22</v>
      </c>
      <c r="I533" s="8">
        <v>0.8</v>
      </c>
      <c r="J533" s="9">
        <v>3500</v>
      </c>
      <c r="K533" s="10">
        <f t="shared" si="4"/>
        <v>2800</v>
      </c>
      <c r="L533" s="10">
        <f t="shared" si="5"/>
        <v>560</v>
      </c>
      <c r="M533" s="11">
        <v>0.2</v>
      </c>
      <c r="O533" s="16"/>
      <c r="P533" s="14"/>
      <c r="Q533" s="12"/>
      <c r="R533" s="13"/>
    </row>
    <row r="534" spans="1:18" ht="15.75" customHeight="1">
      <c r="A534" s="1"/>
      <c r="B534" s="6" t="s">
        <v>27</v>
      </c>
      <c r="C534" s="6">
        <v>1128299</v>
      </c>
      <c r="D534" s="7">
        <v>44332</v>
      </c>
      <c r="E534" s="6" t="s">
        <v>28</v>
      </c>
      <c r="F534" s="6" t="s">
        <v>40</v>
      </c>
      <c r="G534" s="6" t="s">
        <v>41</v>
      </c>
      <c r="H534" s="6" t="s">
        <v>17</v>
      </c>
      <c r="I534" s="8">
        <v>0.6</v>
      </c>
      <c r="J534" s="9">
        <v>5500</v>
      </c>
      <c r="K534" s="10">
        <f t="shared" si="4"/>
        <v>3300</v>
      </c>
      <c r="L534" s="10">
        <f t="shared" si="5"/>
        <v>1485</v>
      </c>
      <c r="M534" s="11">
        <v>0.45</v>
      </c>
      <c r="O534" s="16"/>
      <c r="P534" s="14"/>
      <c r="Q534" s="12"/>
      <c r="R534" s="13"/>
    </row>
    <row r="535" spans="1:18" ht="15.75" customHeight="1">
      <c r="A535" s="1"/>
      <c r="B535" s="6" t="s">
        <v>27</v>
      </c>
      <c r="C535" s="6">
        <v>1128299</v>
      </c>
      <c r="D535" s="7">
        <v>44332</v>
      </c>
      <c r="E535" s="6" t="s">
        <v>28</v>
      </c>
      <c r="F535" s="6" t="s">
        <v>40</v>
      </c>
      <c r="G535" s="6" t="s">
        <v>41</v>
      </c>
      <c r="H535" s="6" t="s">
        <v>18</v>
      </c>
      <c r="I535" s="8">
        <v>0.65</v>
      </c>
      <c r="J535" s="9">
        <v>4000</v>
      </c>
      <c r="K535" s="10">
        <f t="shared" si="4"/>
        <v>2600</v>
      </c>
      <c r="L535" s="10">
        <f t="shared" si="5"/>
        <v>780</v>
      </c>
      <c r="M535" s="11">
        <v>0.3</v>
      </c>
      <c r="O535" s="16"/>
      <c r="P535" s="14"/>
      <c r="Q535" s="12"/>
      <c r="R535" s="13"/>
    </row>
    <row r="536" spans="1:18" ht="15.75" customHeight="1">
      <c r="A536" s="1"/>
      <c r="B536" s="6" t="s">
        <v>27</v>
      </c>
      <c r="C536" s="6">
        <v>1128299</v>
      </c>
      <c r="D536" s="7">
        <v>44332</v>
      </c>
      <c r="E536" s="6" t="s">
        <v>28</v>
      </c>
      <c r="F536" s="6" t="s">
        <v>40</v>
      </c>
      <c r="G536" s="6" t="s">
        <v>41</v>
      </c>
      <c r="H536" s="6" t="s">
        <v>19</v>
      </c>
      <c r="I536" s="8">
        <v>0.65</v>
      </c>
      <c r="J536" s="9">
        <v>4000</v>
      </c>
      <c r="K536" s="10">
        <f t="shared" si="4"/>
        <v>2600</v>
      </c>
      <c r="L536" s="10">
        <f t="shared" si="5"/>
        <v>1170</v>
      </c>
      <c r="M536" s="11">
        <v>0.45</v>
      </c>
      <c r="O536" s="16"/>
      <c r="P536" s="14"/>
      <c r="Q536" s="12"/>
      <c r="R536" s="13"/>
    </row>
    <row r="537" spans="1:18" ht="15.75" customHeight="1">
      <c r="A537" s="1"/>
      <c r="B537" s="6" t="s">
        <v>27</v>
      </c>
      <c r="C537" s="6">
        <v>1128299</v>
      </c>
      <c r="D537" s="7">
        <v>44332</v>
      </c>
      <c r="E537" s="6" t="s">
        <v>28</v>
      </c>
      <c r="F537" s="6" t="s">
        <v>40</v>
      </c>
      <c r="G537" s="6" t="s">
        <v>41</v>
      </c>
      <c r="H537" s="6" t="s">
        <v>20</v>
      </c>
      <c r="I537" s="8">
        <v>0.6</v>
      </c>
      <c r="J537" s="9">
        <v>3000</v>
      </c>
      <c r="K537" s="10">
        <f t="shared" si="4"/>
        <v>1800</v>
      </c>
      <c r="L537" s="10">
        <f t="shared" si="5"/>
        <v>719.99999999999989</v>
      </c>
      <c r="M537" s="11">
        <v>0.39999999999999997</v>
      </c>
      <c r="O537" s="16"/>
      <c r="P537" s="14"/>
      <c r="Q537" s="12"/>
      <c r="R537" s="13"/>
    </row>
    <row r="538" spans="1:18" ht="15.75" customHeight="1">
      <c r="A538" s="1"/>
      <c r="B538" s="6" t="s">
        <v>27</v>
      </c>
      <c r="C538" s="6">
        <v>1128299</v>
      </c>
      <c r="D538" s="7">
        <v>44332</v>
      </c>
      <c r="E538" s="6" t="s">
        <v>28</v>
      </c>
      <c r="F538" s="6" t="s">
        <v>40</v>
      </c>
      <c r="G538" s="6" t="s">
        <v>41</v>
      </c>
      <c r="H538" s="6" t="s">
        <v>21</v>
      </c>
      <c r="I538" s="8">
        <v>0.65</v>
      </c>
      <c r="J538" s="9">
        <v>2000</v>
      </c>
      <c r="K538" s="10">
        <f t="shared" si="4"/>
        <v>1300</v>
      </c>
      <c r="L538" s="10">
        <f t="shared" si="5"/>
        <v>780.00000000000011</v>
      </c>
      <c r="M538" s="11">
        <v>0.60000000000000009</v>
      </c>
      <c r="O538" s="16"/>
      <c r="P538" s="14"/>
      <c r="Q538" s="12"/>
      <c r="R538" s="13"/>
    </row>
    <row r="539" spans="1:18" ht="15.75" customHeight="1">
      <c r="A539" s="1"/>
      <c r="B539" s="6" t="s">
        <v>27</v>
      </c>
      <c r="C539" s="6">
        <v>1128299</v>
      </c>
      <c r="D539" s="7">
        <v>44332</v>
      </c>
      <c r="E539" s="6" t="s">
        <v>28</v>
      </c>
      <c r="F539" s="6" t="s">
        <v>40</v>
      </c>
      <c r="G539" s="6" t="s">
        <v>41</v>
      </c>
      <c r="H539" s="6" t="s">
        <v>22</v>
      </c>
      <c r="I539" s="8">
        <v>0.8</v>
      </c>
      <c r="J539" s="9">
        <v>4500</v>
      </c>
      <c r="K539" s="10">
        <f t="shared" si="4"/>
        <v>3600</v>
      </c>
      <c r="L539" s="10">
        <f t="shared" si="5"/>
        <v>900</v>
      </c>
      <c r="M539" s="11">
        <v>0.25</v>
      </c>
      <c r="O539" s="16"/>
      <c r="P539" s="14"/>
      <c r="Q539" s="12"/>
      <c r="R539" s="13"/>
    </row>
    <row r="540" spans="1:18" ht="15.75" customHeight="1">
      <c r="A540" s="1"/>
      <c r="B540" s="6" t="s">
        <v>27</v>
      </c>
      <c r="C540" s="6">
        <v>1128299</v>
      </c>
      <c r="D540" s="7">
        <v>44362</v>
      </c>
      <c r="E540" s="6" t="s">
        <v>28</v>
      </c>
      <c r="F540" s="6" t="s">
        <v>40</v>
      </c>
      <c r="G540" s="6" t="s">
        <v>41</v>
      </c>
      <c r="H540" s="6" t="s">
        <v>17</v>
      </c>
      <c r="I540" s="8">
        <v>0.6</v>
      </c>
      <c r="J540" s="9">
        <v>7000</v>
      </c>
      <c r="K540" s="10">
        <f t="shared" si="4"/>
        <v>4200</v>
      </c>
      <c r="L540" s="10">
        <f t="shared" si="5"/>
        <v>1890</v>
      </c>
      <c r="M540" s="11">
        <v>0.45</v>
      </c>
      <c r="O540" s="16"/>
      <c r="P540" s="14"/>
      <c r="Q540" s="12"/>
      <c r="R540" s="13"/>
    </row>
    <row r="541" spans="1:18" ht="15.75" customHeight="1">
      <c r="A541" s="1"/>
      <c r="B541" s="6" t="s">
        <v>27</v>
      </c>
      <c r="C541" s="6">
        <v>1128299</v>
      </c>
      <c r="D541" s="7">
        <v>44362</v>
      </c>
      <c r="E541" s="6" t="s">
        <v>28</v>
      </c>
      <c r="F541" s="6" t="s">
        <v>40</v>
      </c>
      <c r="G541" s="6" t="s">
        <v>41</v>
      </c>
      <c r="H541" s="6" t="s">
        <v>18</v>
      </c>
      <c r="I541" s="8">
        <v>0.65</v>
      </c>
      <c r="J541" s="9">
        <v>5500</v>
      </c>
      <c r="K541" s="10">
        <f t="shared" si="4"/>
        <v>3575</v>
      </c>
      <c r="L541" s="10">
        <f t="shared" si="5"/>
        <v>1072.5</v>
      </c>
      <c r="M541" s="11">
        <v>0.3</v>
      </c>
      <c r="O541" s="16"/>
      <c r="P541" s="14"/>
      <c r="Q541" s="12"/>
      <c r="R541" s="13"/>
    </row>
    <row r="542" spans="1:18" ht="15.75" customHeight="1">
      <c r="A542" s="1"/>
      <c r="B542" s="6" t="s">
        <v>27</v>
      </c>
      <c r="C542" s="6">
        <v>1128299</v>
      </c>
      <c r="D542" s="7">
        <v>44362</v>
      </c>
      <c r="E542" s="6" t="s">
        <v>28</v>
      </c>
      <c r="F542" s="6" t="s">
        <v>40</v>
      </c>
      <c r="G542" s="6" t="s">
        <v>41</v>
      </c>
      <c r="H542" s="6" t="s">
        <v>19</v>
      </c>
      <c r="I542" s="8">
        <v>0.65</v>
      </c>
      <c r="J542" s="9">
        <v>5500</v>
      </c>
      <c r="K542" s="10">
        <f t="shared" si="4"/>
        <v>3575</v>
      </c>
      <c r="L542" s="10">
        <f t="shared" si="5"/>
        <v>1608.75</v>
      </c>
      <c r="M542" s="11">
        <v>0.45</v>
      </c>
      <c r="O542" s="16"/>
      <c r="P542" s="14"/>
      <c r="Q542" s="12"/>
      <c r="R542" s="13"/>
    </row>
    <row r="543" spans="1:18" ht="15.75" customHeight="1">
      <c r="A543" s="1"/>
      <c r="B543" s="6" t="s">
        <v>27</v>
      </c>
      <c r="C543" s="6">
        <v>1128299</v>
      </c>
      <c r="D543" s="7">
        <v>44362</v>
      </c>
      <c r="E543" s="6" t="s">
        <v>28</v>
      </c>
      <c r="F543" s="6" t="s">
        <v>40</v>
      </c>
      <c r="G543" s="6" t="s">
        <v>41</v>
      </c>
      <c r="H543" s="6" t="s">
        <v>20</v>
      </c>
      <c r="I543" s="8">
        <v>0.6</v>
      </c>
      <c r="J543" s="9">
        <v>4250</v>
      </c>
      <c r="K543" s="10">
        <f t="shared" si="4"/>
        <v>2550</v>
      </c>
      <c r="L543" s="10">
        <f t="shared" si="5"/>
        <v>1019.9999999999999</v>
      </c>
      <c r="M543" s="11">
        <v>0.39999999999999997</v>
      </c>
      <c r="O543" s="16"/>
      <c r="P543" s="14"/>
      <c r="Q543" s="12"/>
      <c r="R543" s="13"/>
    </row>
    <row r="544" spans="1:18" ht="15.75" customHeight="1">
      <c r="A544" s="1"/>
      <c r="B544" s="6" t="s">
        <v>27</v>
      </c>
      <c r="C544" s="6">
        <v>1128299</v>
      </c>
      <c r="D544" s="7">
        <v>44362</v>
      </c>
      <c r="E544" s="6" t="s">
        <v>28</v>
      </c>
      <c r="F544" s="6" t="s">
        <v>40</v>
      </c>
      <c r="G544" s="6" t="s">
        <v>41</v>
      </c>
      <c r="H544" s="6" t="s">
        <v>21</v>
      </c>
      <c r="I544" s="8">
        <v>0.65</v>
      </c>
      <c r="J544" s="9">
        <v>3000</v>
      </c>
      <c r="K544" s="10">
        <f t="shared" si="4"/>
        <v>1950</v>
      </c>
      <c r="L544" s="10">
        <f t="shared" si="5"/>
        <v>1170.0000000000002</v>
      </c>
      <c r="M544" s="11">
        <v>0.60000000000000009</v>
      </c>
      <c r="O544" s="16"/>
      <c r="P544" s="14"/>
      <c r="Q544" s="12"/>
      <c r="R544" s="13"/>
    </row>
    <row r="545" spans="1:18" ht="15.75" customHeight="1">
      <c r="A545" s="1"/>
      <c r="B545" s="6" t="s">
        <v>27</v>
      </c>
      <c r="C545" s="6">
        <v>1128299</v>
      </c>
      <c r="D545" s="7">
        <v>44362</v>
      </c>
      <c r="E545" s="6" t="s">
        <v>28</v>
      </c>
      <c r="F545" s="6" t="s">
        <v>40</v>
      </c>
      <c r="G545" s="6" t="s">
        <v>41</v>
      </c>
      <c r="H545" s="6" t="s">
        <v>22</v>
      </c>
      <c r="I545" s="8">
        <v>0.8</v>
      </c>
      <c r="J545" s="9">
        <v>6000</v>
      </c>
      <c r="K545" s="10">
        <f t="shared" si="4"/>
        <v>4800</v>
      </c>
      <c r="L545" s="10">
        <f t="shared" si="5"/>
        <v>1200</v>
      </c>
      <c r="M545" s="11">
        <v>0.25</v>
      </c>
      <c r="O545" s="16"/>
      <c r="P545" s="14"/>
      <c r="Q545" s="12"/>
      <c r="R545" s="13"/>
    </row>
    <row r="546" spans="1:18" ht="15.75" customHeight="1">
      <c r="A546" s="1"/>
      <c r="B546" s="6" t="s">
        <v>27</v>
      </c>
      <c r="C546" s="6">
        <v>1128299</v>
      </c>
      <c r="D546" s="7">
        <v>44391</v>
      </c>
      <c r="E546" s="6" t="s">
        <v>28</v>
      </c>
      <c r="F546" s="6" t="s">
        <v>40</v>
      </c>
      <c r="G546" s="6" t="s">
        <v>41</v>
      </c>
      <c r="H546" s="6" t="s">
        <v>17</v>
      </c>
      <c r="I546" s="8">
        <v>0.6</v>
      </c>
      <c r="J546" s="9">
        <v>7500</v>
      </c>
      <c r="K546" s="10">
        <f t="shared" si="4"/>
        <v>4500</v>
      </c>
      <c r="L546" s="10">
        <f t="shared" si="5"/>
        <v>1800</v>
      </c>
      <c r="M546" s="11">
        <v>0.4</v>
      </c>
      <c r="O546" s="16"/>
      <c r="P546" s="14"/>
      <c r="Q546" s="12"/>
      <c r="R546" s="13"/>
    </row>
    <row r="547" spans="1:18" ht="15.75" customHeight="1">
      <c r="A547" s="1"/>
      <c r="B547" s="6" t="s">
        <v>27</v>
      </c>
      <c r="C547" s="6">
        <v>1128299</v>
      </c>
      <c r="D547" s="7">
        <v>44391</v>
      </c>
      <c r="E547" s="6" t="s">
        <v>28</v>
      </c>
      <c r="F547" s="6" t="s">
        <v>40</v>
      </c>
      <c r="G547" s="6" t="s">
        <v>41</v>
      </c>
      <c r="H547" s="6" t="s">
        <v>18</v>
      </c>
      <c r="I547" s="8">
        <v>0.65</v>
      </c>
      <c r="J547" s="9">
        <v>6000</v>
      </c>
      <c r="K547" s="10">
        <f t="shared" si="4"/>
        <v>3900</v>
      </c>
      <c r="L547" s="10">
        <f t="shared" si="5"/>
        <v>975</v>
      </c>
      <c r="M547" s="11">
        <v>0.25</v>
      </c>
      <c r="O547" s="16"/>
      <c r="P547" s="14"/>
      <c r="Q547" s="12"/>
      <c r="R547" s="13"/>
    </row>
    <row r="548" spans="1:18" ht="15.75" customHeight="1">
      <c r="A548" s="1"/>
      <c r="B548" s="6" t="s">
        <v>27</v>
      </c>
      <c r="C548" s="6">
        <v>1128299</v>
      </c>
      <c r="D548" s="7">
        <v>44391</v>
      </c>
      <c r="E548" s="6" t="s">
        <v>28</v>
      </c>
      <c r="F548" s="6" t="s">
        <v>40</v>
      </c>
      <c r="G548" s="6" t="s">
        <v>41</v>
      </c>
      <c r="H548" s="6" t="s">
        <v>19</v>
      </c>
      <c r="I548" s="8">
        <v>0.65</v>
      </c>
      <c r="J548" s="9">
        <v>5500</v>
      </c>
      <c r="K548" s="10">
        <f t="shared" si="4"/>
        <v>3575</v>
      </c>
      <c r="L548" s="10">
        <f t="shared" si="5"/>
        <v>1430</v>
      </c>
      <c r="M548" s="11">
        <v>0.4</v>
      </c>
      <c r="O548" s="16"/>
      <c r="P548" s="14"/>
      <c r="Q548" s="12"/>
      <c r="R548" s="13"/>
    </row>
    <row r="549" spans="1:18" ht="15.75" customHeight="1">
      <c r="A549" s="1"/>
      <c r="B549" s="6" t="s">
        <v>27</v>
      </c>
      <c r="C549" s="6">
        <v>1128299</v>
      </c>
      <c r="D549" s="7">
        <v>44391</v>
      </c>
      <c r="E549" s="6" t="s">
        <v>28</v>
      </c>
      <c r="F549" s="6" t="s">
        <v>40</v>
      </c>
      <c r="G549" s="6" t="s">
        <v>41</v>
      </c>
      <c r="H549" s="6" t="s">
        <v>20</v>
      </c>
      <c r="I549" s="8">
        <v>0.6</v>
      </c>
      <c r="J549" s="9">
        <v>4500</v>
      </c>
      <c r="K549" s="10">
        <f t="shared" si="4"/>
        <v>2700</v>
      </c>
      <c r="L549" s="10">
        <f t="shared" si="5"/>
        <v>944.99999999999989</v>
      </c>
      <c r="M549" s="11">
        <v>0.35</v>
      </c>
      <c r="O549" s="16"/>
      <c r="P549" s="14"/>
      <c r="Q549" s="12"/>
      <c r="R549" s="13"/>
    </row>
    <row r="550" spans="1:18" ht="15.75" customHeight="1">
      <c r="A550" s="1"/>
      <c r="B550" s="6" t="s">
        <v>27</v>
      </c>
      <c r="C550" s="6">
        <v>1128299</v>
      </c>
      <c r="D550" s="7">
        <v>44391</v>
      </c>
      <c r="E550" s="6" t="s">
        <v>28</v>
      </c>
      <c r="F550" s="6" t="s">
        <v>40</v>
      </c>
      <c r="G550" s="6" t="s">
        <v>41</v>
      </c>
      <c r="H550" s="6" t="s">
        <v>21</v>
      </c>
      <c r="I550" s="8">
        <v>0.65</v>
      </c>
      <c r="J550" s="9">
        <v>5000</v>
      </c>
      <c r="K550" s="10">
        <f t="shared" si="4"/>
        <v>3250</v>
      </c>
      <c r="L550" s="10">
        <f t="shared" si="5"/>
        <v>1787.5000000000002</v>
      </c>
      <c r="M550" s="11">
        <v>0.55000000000000004</v>
      </c>
      <c r="O550" s="16"/>
      <c r="P550" s="14"/>
      <c r="Q550" s="12"/>
      <c r="R550" s="13"/>
    </row>
    <row r="551" spans="1:18" ht="15.75" customHeight="1">
      <c r="A551" s="1"/>
      <c r="B551" s="6" t="s">
        <v>27</v>
      </c>
      <c r="C551" s="6">
        <v>1128299</v>
      </c>
      <c r="D551" s="7">
        <v>44391</v>
      </c>
      <c r="E551" s="6" t="s">
        <v>28</v>
      </c>
      <c r="F551" s="6" t="s">
        <v>40</v>
      </c>
      <c r="G551" s="6" t="s">
        <v>41</v>
      </c>
      <c r="H551" s="6" t="s">
        <v>22</v>
      </c>
      <c r="I551" s="8">
        <v>0.8</v>
      </c>
      <c r="J551" s="9">
        <v>5000</v>
      </c>
      <c r="K551" s="10">
        <f t="shared" si="4"/>
        <v>4000</v>
      </c>
      <c r="L551" s="10">
        <f t="shared" si="5"/>
        <v>800</v>
      </c>
      <c r="M551" s="11">
        <v>0.2</v>
      </c>
      <c r="O551" s="16"/>
      <c r="P551" s="14"/>
      <c r="Q551" s="12"/>
      <c r="R551" s="13"/>
    </row>
    <row r="552" spans="1:18" ht="15.75" customHeight="1">
      <c r="A552" s="1"/>
      <c r="B552" s="6" t="s">
        <v>27</v>
      </c>
      <c r="C552" s="6">
        <v>1128299</v>
      </c>
      <c r="D552" s="7">
        <v>44423</v>
      </c>
      <c r="E552" s="6" t="s">
        <v>28</v>
      </c>
      <c r="F552" s="6" t="s">
        <v>40</v>
      </c>
      <c r="G552" s="6" t="s">
        <v>41</v>
      </c>
      <c r="H552" s="6" t="s">
        <v>17</v>
      </c>
      <c r="I552" s="8">
        <v>0.65</v>
      </c>
      <c r="J552" s="9">
        <v>7000</v>
      </c>
      <c r="K552" s="10">
        <f t="shared" si="4"/>
        <v>4550</v>
      </c>
      <c r="L552" s="10">
        <f t="shared" si="5"/>
        <v>1820</v>
      </c>
      <c r="M552" s="11">
        <v>0.4</v>
      </c>
      <c r="O552" s="16"/>
      <c r="P552" s="14"/>
      <c r="Q552" s="12"/>
      <c r="R552" s="13"/>
    </row>
    <row r="553" spans="1:18" ht="15.75" customHeight="1">
      <c r="A553" s="1"/>
      <c r="B553" s="6" t="s">
        <v>27</v>
      </c>
      <c r="C553" s="6">
        <v>1128299</v>
      </c>
      <c r="D553" s="7">
        <v>44423</v>
      </c>
      <c r="E553" s="6" t="s">
        <v>28</v>
      </c>
      <c r="F553" s="6" t="s">
        <v>40</v>
      </c>
      <c r="G553" s="6" t="s">
        <v>41</v>
      </c>
      <c r="H553" s="6" t="s">
        <v>18</v>
      </c>
      <c r="I553" s="8">
        <v>0.70000000000000007</v>
      </c>
      <c r="J553" s="9">
        <v>6500</v>
      </c>
      <c r="K553" s="10">
        <f t="shared" si="4"/>
        <v>4550</v>
      </c>
      <c r="L553" s="10">
        <f t="shared" si="5"/>
        <v>1137.5</v>
      </c>
      <c r="M553" s="11">
        <v>0.25</v>
      </c>
      <c r="O553" s="16"/>
      <c r="P553" s="14"/>
      <c r="Q553" s="12"/>
      <c r="R553" s="13"/>
    </row>
    <row r="554" spans="1:18" ht="15.75" customHeight="1">
      <c r="A554" s="1"/>
      <c r="B554" s="6" t="s">
        <v>27</v>
      </c>
      <c r="C554" s="6">
        <v>1128299</v>
      </c>
      <c r="D554" s="7">
        <v>44423</v>
      </c>
      <c r="E554" s="6" t="s">
        <v>28</v>
      </c>
      <c r="F554" s="6" t="s">
        <v>40</v>
      </c>
      <c r="G554" s="6" t="s">
        <v>41</v>
      </c>
      <c r="H554" s="6" t="s">
        <v>19</v>
      </c>
      <c r="I554" s="8">
        <v>0.65</v>
      </c>
      <c r="J554" s="9">
        <v>5250</v>
      </c>
      <c r="K554" s="10">
        <f t="shared" si="4"/>
        <v>3412.5</v>
      </c>
      <c r="L554" s="10">
        <f t="shared" si="5"/>
        <v>1365</v>
      </c>
      <c r="M554" s="11">
        <v>0.4</v>
      </c>
      <c r="O554" s="16"/>
      <c r="P554" s="14"/>
      <c r="Q554" s="12"/>
      <c r="R554" s="13"/>
    </row>
    <row r="555" spans="1:18" ht="15.75" customHeight="1">
      <c r="A555" s="1"/>
      <c r="B555" s="6" t="s">
        <v>27</v>
      </c>
      <c r="C555" s="6">
        <v>1128299</v>
      </c>
      <c r="D555" s="7">
        <v>44423</v>
      </c>
      <c r="E555" s="6" t="s">
        <v>28</v>
      </c>
      <c r="F555" s="6" t="s">
        <v>40</v>
      </c>
      <c r="G555" s="6" t="s">
        <v>41</v>
      </c>
      <c r="H555" s="6" t="s">
        <v>20</v>
      </c>
      <c r="I555" s="8">
        <v>0.65</v>
      </c>
      <c r="J555" s="9">
        <v>4750</v>
      </c>
      <c r="K555" s="10">
        <f t="shared" si="4"/>
        <v>3087.5</v>
      </c>
      <c r="L555" s="10">
        <f t="shared" si="5"/>
        <v>1080.625</v>
      </c>
      <c r="M555" s="11">
        <v>0.35</v>
      </c>
      <c r="O555" s="16"/>
      <c r="P555" s="14"/>
      <c r="Q555" s="12"/>
      <c r="R555" s="13"/>
    </row>
    <row r="556" spans="1:18" ht="15.75" customHeight="1">
      <c r="A556" s="1"/>
      <c r="B556" s="6" t="s">
        <v>27</v>
      </c>
      <c r="C556" s="6">
        <v>1128299</v>
      </c>
      <c r="D556" s="7">
        <v>44423</v>
      </c>
      <c r="E556" s="6" t="s">
        <v>28</v>
      </c>
      <c r="F556" s="6" t="s">
        <v>40</v>
      </c>
      <c r="G556" s="6" t="s">
        <v>41</v>
      </c>
      <c r="H556" s="6" t="s">
        <v>21</v>
      </c>
      <c r="I556" s="8">
        <v>0.75</v>
      </c>
      <c r="J556" s="9">
        <v>4750</v>
      </c>
      <c r="K556" s="10">
        <f t="shared" si="4"/>
        <v>3562.5</v>
      </c>
      <c r="L556" s="10">
        <f t="shared" si="5"/>
        <v>1959.3750000000002</v>
      </c>
      <c r="M556" s="11">
        <v>0.55000000000000004</v>
      </c>
      <c r="O556" s="16"/>
      <c r="P556" s="14"/>
      <c r="Q556" s="12"/>
      <c r="R556" s="13"/>
    </row>
    <row r="557" spans="1:18" ht="15.75" customHeight="1">
      <c r="A557" s="1"/>
      <c r="B557" s="6" t="s">
        <v>27</v>
      </c>
      <c r="C557" s="6">
        <v>1128299</v>
      </c>
      <c r="D557" s="7">
        <v>44423</v>
      </c>
      <c r="E557" s="6" t="s">
        <v>28</v>
      </c>
      <c r="F557" s="6" t="s">
        <v>40</v>
      </c>
      <c r="G557" s="6" t="s">
        <v>41</v>
      </c>
      <c r="H557" s="6" t="s">
        <v>22</v>
      </c>
      <c r="I557" s="8">
        <v>0.8</v>
      </c>
      <c r="J557" s="9">
        <v>4000</v>
      </c>
      <c r="K557" s="10">
        <f t="shared" si="4"/>
        <v>3200</v>
      </c>
      <c r="L557" s="10">
        <f t="shared" si="5"/>
        <v>640</v>
      </c>
      <c r="M557" s="11">
        <v>0.2</v>
      </c>
      <c r="O557" s="16"/>
      <c r="P557" s="14"/>
      <c r="Q557" s="12"/>
      <c r="R557" s="13"/>
    </row>
    <row r="558" spans="1:18" ht="15.75" customHeight="1">
      <c r="A558" s="1"/>
      <c r="B558" s="6" t="s">
        <v>27</v>
      </c>
      <c r="C558" s="6">
        <v>1128299</v>
      </c>
      <c r="D558" s="7">
        <v>44455</v>
      </c>
      <c r="E558" s="6" t="s">
        <v>28</v>
      </c>
      <c r="F558" s="6" t="s">
        <v>40</v>
      </c>
      <c r="G558" s="6" t="s">
        <v>41</v>
      </c>
      <c r="H558" s="6" t="s">
        <v>17</v>
      </c>
      <c r="I558" s="8">
        <v>0.60000000000000009</v>
      </c>
      <c r="J558" s="9">
        <v>6000</v>
      </c>
      <c r="K558" s="10">
        <f t="shared" si="4"/>
        <v>3600.0000000000005</v>
      </c>
      <c r="L558" s="10">
        <f t="shared" si="5"/>
        <v>1260.0000000000002</v>
      </c>
      <c r="M558" s="11">
        <v>0.35000000000000003</v>
      </c>
      <c r="O558" s="16"/>
      <c r="P558" s="14"/>
      <c r="Q558" s="12"/>
      <c r="R558" s="13"/>
    </row>
    <row r="559" spans="1:18" ht="15.75" customHeight="1">
      <c r="A559" s="1"/>
      <c r="B559" s="6" t="s">
        <v>27</v>
      </c>
      <c r="C559" s="6">
        <v>1128299</v>
      </c>
      <c r="D559" s="7">
        <v>44455</v>
      </c>
      <c r="E559" s="6" t="s">
        <v>28</v>
      </c>
      <c r="F559" s="6" t="s">
        <v>40</v>
      </c>
      <c r="G559" s="6" t="s">
        <v>41</v>
      </c>
      <c r="H559" s="6" t="s">
        <v>18</v>
      </c>
      <c r="I559" s="8">
        <v>0.65000000000000013</v>
      </c>
      <c r="J559" s="9">
        <v>6000</v>
      </c>
      <c r="K559" s="10">
        <f t="shared" si="4"/>
        <v>3900.0000000000009</v>
      </c>
      <c r="L559" s="10">
        <f t="shared" si="5"/>
        <v>780.00000000000023</v>
      </c>
      <c r="M559" s="11">
        <v>0.2</v>
      </c>
      <c r="O559" s="16"/>
      <c r="P559" s="14"/>
      <c r="Q559" s="12"/>
      <c r="R559" s="13"/>
    </row>
    <row r="560" spans="1:18" ht="15.75" customHeight="1">
      <c r="A560" s="1"/>
      <c r="B560" s="6" t="s">
        <v>27</v>
      </c>
      <c r="C560" s="6">
        <v>1128299</v>
      </c>
      <c r="D560" s="7">
        <v>44455</v>
      </c>
      <c r="E560" s="6" t="s">
        <v>28</v>
      </c>
      <c r="F560" s="6" t="s">
        <v>40</v>
      </c>
      <c r="G560" s="6" t="s">
        <v>41</v>
      </c>
      <c r="H560" s="6" t="s">
        <v>19</v>
      </c>
      <c r="I560" s="8">
        <v>0.60000000000000009</v>
      </c>
      <c r="J560" s="9">
        <v>4500</v>
      </c>
      <c r="K560" s="10">
        <f t="shared" si="4"/>
        <v>2700.0000000000005</v>
      </c>
      <c r="L560" s="10">
        <f t="shared" si="5"/>
        <v>945.00000000000023</v>
      </c>
      <c r="M560" s="11">
        <v>0.35000000000000003</v>
      </c>
      <c r="O560" s="16"/>
      <c r="P560" s="14"/>
      <c r="Q560" s="12"/>
      <c r="R560" s="13"/>
    </row>
    <row r="561" spans="1:18" ht="15.75" customHeight="1">
      <c r="A561" s="1"/>
      <c r="B561" s="6" t="s">
        <v>27</v>
      </c>
      <c r="C561" s="6">
        <v>1128299</v>
      </c>
      <c r="D561" s="7">
        <v>44455</v>
      </c>
      <c r="E561" s="6" t="s">
        <v>28</v>
      </c>
      <c r="F561" s="6" t="s">
        <v>40</v>
      </c>
      <c r="G561" s="6" t="s">
        <v>41</v>
      </c>
      <c r="H561" s="6" t="s">
        <v>20</v>
      </c>
      <c r="I561" s="8">
        <v>0.60000000000000009</v>
      </c>
      <c r="J561" s="9">
        <v>4000</v>
      </c>
      <c r="K561" s="10">
        <f t="shared" si="4"/>
        <v>2400.0000000000005</v>
      </c>
      <c r="L561" s="10">
        <f t="shared" si="5"/>
        <v>720.00000000000011</v>
      </c>
      <c r="M561" s="11">
        <v>0.3</v>
      </c>
      <c r="O561" s="16"/>
      <c r="P561" s="14"/>
      <c r="Q561" s="12"/>
      <c r="R561" s="13"/>
    </row>
    <row r="562" spans="1:18" ht="15.75" customHeight="1">
      <c r="A562" s="1"/>
      <c r="B562" s="6" t="s">
        <v>27</v>
      </c>
      <c r="C562" s="6">
        <v>1128299</v>
      </c>
      <c r="D562" s="7">
        <v>44455</v>
      </c>
      <c r="E562" s="6" t="s">
        <v>28</v>
      </c>
      <c r="F562" s="6" t="s">
        <v>40</v>
      </c>
      <c r="G562" s="6" t="s">
        <v>41</v>
      </c>
      <c r="H562" s="6" t="s">
        <v>21</v>
      </c>
      <c r="I562" s="8">
        <v>0.70000000000000007</v>
      </c>
      <c r="J562" s="9">
        <v>4000</v>
      </c>
      <c r="K562" s="10">
        <f t="shared" si="4"/>
        <v>2800.0000000000005</v>
      </c>
      <c r="L562" s="10">
        <f t="shared" si="5"/>
        <v>1400.0000000000005</v>
      </c>
      <c r="M562" s="11">
        <v>0.50000000000000011</v>
      </c>
      <c r="O562" s="16"/>
      <c r="P562" s="14"/>
      <c r="Q562" s="12"/>
      <c r="R562" s="13"/>
    </row>
    <row r="563" spans="1:18" ht="15.75" customHeight="1">
      <c r="A563" s="1"/>
      <c r="B563" s="6" t="s">
        <v>27</v>
      </c>
      <c r="C563" s="6">
        <v>1128299</v>
      </c>
      <c r="D563" s="7">
        <v>44455</v>
      </c>
      <c r="E563" s="6" t="s">
        <v>28</v>
      </c>
      <c r="F563" s="6" t="s">
        <v>40</v>
      </c>
      <c r="G563" s="6" t="s">
        <v>41</v>
      </c>
      <c r="H563" s="6" t="s">
        <v>22</v>
      </c>
      <c r="I563" s="8">
        <v>0.75000000000000011</v>
      </c>
      <c r="J563" s="9">
        <v>4500</v>
      </c>
      <c r="K563" s="10">
        <f t="shared" si="4"/>
        <v>3375.0000000000005</v>
      </c>
      <c r="L563" s="10">
        <f t="shared" si="5"/>
        <v>506.25000000000017</v>
      </c>
      <c r="M563" s="11">
        <v>0.15000000000000002</v>
      </c>
      <c r="O563" s="16"/>
      <c r="P563" s="14"/>
      <c r="Q563" s="12"/>
      <c r="R563" s="13"/>
    </row>
    <row r="564" spans="1:18" ht="15.75" customHeight="1">
      <c r="A564" s="1"/>
      <c r="B564" s="6" t="s">
        <v>27</v>
      </c>
      <c r="C564" s="6">
        <v>1128299</v>
      </c>
      <c r="D564" s="7">
        <v>44484</v>
      </c>
      <c r="E564" s="6" t="s">
        <v>28</v>
      </c>
      <c r="F564" s="6" t="s">
        <v>40</v>
      </c>
      <c r="G564" s="6" t="s">
        <v>41</v>
      </c>
      <c r="H564" s="6" t="s">
        <v>17</v>
      </c>
      <c r="I564" s="8">
        <v>0.60000000000000009</v>
      </c>
      <c r="J564" s="9">
        <v>5500</v>
      </c>
      <c r="K564" s="10">
        <f t="shared" si="4"/>
        <v>3300.0000000000005</v>
      </c>
      <c r="L564" s="10">
        <f t="shared" si="5"/>
        <v>1155.0000000000002</v>
      </c>
      <c r="M564" s="11">
        <v>0.35000000000000003</v>
      </c>
      <c r="O564" s="16"/>
      <c r="P564" s="14"/>
      <c r="Q564" s="12"/>
      <c r="R564" s="13"/>
    </row>
    <row r="565" spans="1:18" ht="15.75" customHeight="1">
      <c r="A565" s="1"/>
      <c r="B565" s="6" t="s">
        <v>27</v>
      </c>
      <c r="C565" s="6">
        <v>1128299</v>
      </c>
      <c r="D565" s="7">
        <v>44484</v>
      </c>
      <c r="E565" s="6" t="s">
        <v>28</v>
      </c>
      <c r="F565" s="6" t="s">
        <v>40</v>
      </c>
      <c r="G565" s="6" t="s">
        <v>41</v>
      </c>
      <c r="H565" s="6" t="s">
        <v>18</v>
      </c>
      <c r="I565" s="8">
        <v>0.65000000000000013</v>
      </c>
      <c r="J565" s="9">
        <v>5500</v>
      </c>
      <c r="K565" s="10">
        <f t="shared" si="4"/>
        <v>3575.0000000000009</v>
      </c>
      <c r="L565" s="10">
        <f t="shared" si="5"/>
        <v>715.00000000000023</v>
      </c>
      <c r="M565" s="11">
        <v>0.2</v>
      </c>
      <c r="O565" s="16"/>
      <c r="P565" s="14"/>
      <c r="Q565" s="12"/>
      <c r="R565" s="13"/>
    </row>
    <row r="566" spans="1:18" ht="15.75" customHeight="1">
      <c r="A566" s="1"/>
      <c r="B566" s="6" t="s">
        <v>27</v>
      </c>
      <c r="C566" s="6">
        <v>1128299</v>
      </c>
      <c r="D566" s="7">
        <v>44484</v>
      </c>
      <c r="E566" s="6" t="s">
        <v>28</v>
      </c>
      <c r="F566" s="6" t="s">
        <v>40</v>
      </c>
      <c r="G566" s="6" t="s">
        <v>41</v>
      </c>
      <c r="H566" s="6" t="s">
        <v>19</v>
      </c>
      <c r="I566" s="8">
        <v>0.60000000000000009</v>
      </c>
      <c r="J566" s="9">
        <v>3750</v>
      </c>
      <c r="K566" s="10">
        <f t="shared" si="4"/>
        <v>2250.0000000000005</v>
      </c>
      <c r="L566" s="10">
        <f t="shared" si="5"/>
        <v>787.50000000000023</v>
      </c>
      <c r="M566" s="11">
        <v>0.35000000000000003</v>
      </c>
      <c r="O566" s="16"/>
      <c r="P566" s="14"/>
      <c r="Q566" s="12"/>
      <c r="R566" s="13"/>
    </row>
    <row r="567" spans="1:18" ht="15.75" customHeight="1">
      <c r="A567" s="1"/>
      <c r="B567" s="6" t="s">
        <v>27</v>
      </c>
      <c r="C567" s="6">
        <v>1128299</v>
      </c>
      <c r="D567" s="7">
        <v>44484</v>
      </c>
      <c r="E567" s="6" t="s">
        <v>28</v>
      </c>
      <c r="F567" s="6" t="s">
        <v>40</v>
      </c>
      <c r="G567" s="6" t="s">
        <v>41</v>
      </c>
      <c r="H567" s="6" t="s">
        <v>20</v>
      </c>
      <c r="I567" s="8">
        <v>0.60000000000000009</v>
      </c>
      <c r="J567" s="9">
        <v>3500</v>
      </c>
      <c r="K567" s="10">
        <f t="shared" si="4"/>
        <v>2100.0000000000005</v>
      </c>
      <c r="L567" s="10">
        <f t="shared" si="5"/>
        <v>630.00000000000011</v>
      </c>
      <c r="M567" s="11">
        <v>0.3</v>
      </c>
      <c r="O567" s="16"/>
      <c r="P567" s="14"/>
      <c r="Q567" s="12"/>
      <c r="R567" s="13"/>
    </row>
    <row r="568" spans="1:18" ht="15.75" customHeight="1">
      <c r="A568" s="1"/>
      <c r="B568" s="6" t="s">
        <v>27</v>
      </c>
      <c r="C568" s="6">
        <v>1128299</v>
      </c>
      <c r="D568" s="7">
        <v>44484</v>
      </c>
      <c r="E568" s="6" t="s">
        <v>28</v>
      </c>
      <c r="F568" s="6" t="s">
        <v>40</v>
      </c>
      <c r="G568" s="6" t="s">
        <v>41</v>
      </c>
      <c r="H568" s="6" t="s">
        <v>21</v>
      </c>
      <c r="I568" s="8">
        <v>0.70000000000000007</v>
      </c>
      <c r="J568" s="9">
        <v>3250</v>
      </c>
      <c r="K568" s="10">
        <f t="shared" si="4"/>
        <v>2275</v>
      </c>
      <c r="L568" s="10">
        <f t="shared" si="5"/>
        <v>1137.5000000000002</v>
      </c>
      <c r="M568" s="11">
        <v>0.50000000000000011</v>
      </c>
      <c r="O568" s="16"/>
      <c r="P568" s="14"/>
      <c r="Q568" s="12"/>
      <c r="R568" s="13"/>
    </row>
    <row r="569" spans="1:18" ht="15.75" customHeight="1">
      <c r="A569" s="1"/>
      <c r="B569" s="6" t="s">
        <v>27</v>
      </c>
      <c r="C569" s="6">
        <v>1128299</v>
      </c>
      <c r="D569" s="7">
        <v>44484</v>
      </c>
      <c r="E569" s="6" t="s">
        <v>28</v>
      </c>
      <c r="F569" s="6" t="s">
        <v>40</v>
      </c>
      <c r="G569" s="6" t="s">
        <v>41</v>
      </c>
      <c r="H569" s="6" t="s">
        <v>22</v>
      </c>
      <c r="I569" s="8">
        <v>0.75000000000000011</v>
      </c>
      <c r="J569" s="9">
        <v>3750</v>
      </c>
      <c r="K569" s="10">
        <f t="shared" si="4"/>
        <v>2812.5000000000005</v>
      </c>
      <c r="L569" s="10">
        <f t="shared" si="5"/>
        <v>421.87500000000011</v>
      </c>
      <c r="M569" s="11">
        <v>0.15000000000000002</v>
      </c>
      <c r="O569" s="16"/>
      <c r="P569" s="14"/>
      <c r="Q569" s="12"/>
      <c r="R569" s="13"/>
    </row>
    <row r="570" spans="1:18" ht="15.75" customHeight="1">
      <c r="A570" s="1"/>
      <c r="B570" s="6" t="s">
        <v>27</v>
      </c>
      <c r="C570" s="6">
        <v>1128299</v>
      </c>
      <c r="D570" s="7">
        <v>44515</v>
      </c>
      <c r="E570" s="6" t="s">
        <v>28</v>
      </c>
      <c r="F570" s="6" t="s">
        <v>40</v>
      </c>
      <c r="G570" s="6" t="s">
        <v>41</v>
      </c>
      <c r="H570" s="6" t="s">
        <v>17</v>
      </c>
      <c r="I570" s="8">
        <v>0.60000000000000009</v>
      </c>
      <c r="J570" s="9">
        <v>5750</v>
      </c>
      <c r="K570" s="10">
        <f t="shared" si="4"/>
        <v>3450.0000000000005</v>
      </c>
      <c r="L570" s="10">
        <f t="shared" si="5"/>
        <v>1207.5000000000002</v>
      </c>
      <c r="M570" s="11">
        <v>0.35000000000000003</v>
      </c>
      <c r="O570" s="16"/>
      <c r="P570" s="14"/>
      <c r="Q570" s="12"/>
      <c r="R570" s="13"/>
    </row>
    <row r="571" spans="1:18" ht="15.75" customHeight="1">
      <c r="A571" s="1"/>
      <c r="B571" s="6" t="s">
        <v>27</v>
      </c>
      <c r="C571" s="6">
        <v>1128299</v>
      </c>
      <c r="D571" s="7">
        <v>44515</v>
      </c>
      <c r="E571" s="6" t="s">
        <v>28</v>
      </c>
      <c r="F571" s="6" t="s">
        <v>40</v>
      </c>
      <c r="G571" s="6" t="s">
        <v>41</v>
      </c>
      <c r="H571" s="6" t="s">
        <v>18</v>
      </c>
      <c r="I571" s="8">
        <v>0.65000000000000013</v>
      </c>
      <c r="J571" s="9">
        <v>5750</v>
      </c>
      <c r="K571" s="10">
        <f t="shared" si="4"/>
        <v>3737.5000000000009</v>
      </c>
      <c r="L571" s="10">
        <f t="shared" si="5"/>
        <v>747.50000000000023</v>
      </c>
      <c r="M571" s="11">
        <v>0.2</v>
      </c>
      <c r="O571" s="16"/>
      <c r="P571" s="14"/>
      <c r="Q571" s="12"/>
      <c r="R571" s="13"/>
    </row>
    <row r="572" spans="1:18" ht="15.75" customHeight="1">
      <c r="A572" s="1"/>
      <c r="B572" s="6" t="s">
        <v>27</v>
      </c>
      <c r="C572" s="6">
        <v>1128299</v>
      </c>
      <c r="D572" s="7">
        <v>44515</v>
      </c>
      <c r="E572" s="6" t="s">
        <v>28</v>
      </c>
      <c r="F572" s="6" t="s">
        <v>40</v>
      </c>
      <c r="G572" s="6" t="s">
        <v>41</v>
      </c>
      <c r="H572" s="6" t="s">
        <v>19</v>
      </c>
      <c r="I572" s="8">
        <v>0.60000000000000009</v>
      </c>
      <c r="J572" s="9">
        <v>4250</v>
      </c>
      <c r="K572" s="10">
        <f t="shared" si="4"/>
        <v>2550.0000000000005</v>
      </c>
      <c r="L572" s="10">
        <f t="shared" si="5"/>
        <v>892.50000000000023</v>
      </c>
      <c r="M572" s="11">
        <v>0.35000000000000003</v>
      </c>
      <c r="O572" s="16"/>
      <c r="P572" s="14"/>
      <c r="Q572" s="12"/>
      <c r="R572" s="13"/>
    </row>
    <row r="573" spans="1:18" ht="15.75" customHeight="1">
      <c r="A573" s="1"/>
      <c r="B573" s="6" t="s">
        <v>27</v>
      </c>
      <c r="C573" s="6">
        <v>1128299</v>
      </c>
      <c r="D573" s="7">
        <v>44515</v>
      </c>
      <c r="E573" s="6" t="s">
        <v>28</v>
      </c>
      <c r="F573" s="6" t="s">
        <v>40</v>
      </c>
      <c r="G573" s="6" t="s">
        <v>41</v>
      </c>
      <c r="H573" s="6" t="s">
        <v>20</v>
      </c>
      <c r="I573" s="8">
        <v>0.60000000000000009</v>
      </c>
      <c r="J573" s="9">
        <v>4000</v>
      </c>
      <c r="K573" s="10">
        <f t="shared" si="4"/>
        <v>2400.0000000000005</v>
      </c>
      <c r="L573" s="10">
        <f t="shared" si="5"/>
        <v>720.00000000000011</v>
      </c>
      <c r="M573" s="11">
        <v>0.3</v>
      </c>
      <c r="O573" s="16"/>
      <c r="P573" s="14"/>
      <c r="Q573" s="12"/>
      <c r="R573" s="13"/>
    </row>
    <row r="574" spans="1:18" ht="15.75" customHeight="1">
      <c r="A574" s="1"/>
      <c r="B574" s="6" t="s">
        <v>27</v>
      </c>
      <c r="C574" s="6">
        <v>1128299</v>
      </c>
      <c r="D574" s="7">
        <v>44515</v>
      </c>
      <c r="E574" s="6" t="s">
        <v>28</v>
      </c>
      <c r="F574" s="6" t="s">
        <v>40</v>
      </c>
      <c r="G574" s="6" t="s">
        <v>41</v>
      </c>
      <c r="H574" s="6" t="s">
        <v>21</v>
      </c>
      <c r="I574" s="8">
        <v>0.70000000000000007</v>
      </c>
      <c r="J574" s="9">
        <v>3500</v>
      </c>
      <c r="K574" s="10">
        <f t="shared" si="4"/>
        <v>2450.0000000000005</v>
      </c>
      <c r="L574" s="10">
        <f t="shared" si="5"/>
        <v>1225.0000000000005</v>
      </c>
      <c r="M574" s="11">
        <v>0.50000000000000011</v>
      </c>
      <c r="O574" s="16"/>
      <c r="P574" s="14"/>
      <c r="Q574" s="12"/>
      <c r="R574" s="13"/>
    </row>
    <row r="575" spans="1:18" ht="15.75" customHeight="1">
      <c r="A575" s="1"/>
      <c r="B575" s="6" t="s">
        <v>27</v>
      </c>
      <c r="C575" s="6">
        <v>1128299</v>
      </c>
      <c r="D575" s="7">
        <v>44515</v>
      </c>
      <c r="E575" s="6" t="s">
        <v>28</v>
      </c>
      <c r="F575" s="6" t="s">
        <v>40</v>
      </c>
      <c r="G575" s="6" t="s">
        <v>41</v>
      </c>
      <c r="H575" s="6" t="s">
        <v>22</v>
      </c>
      <c r="I575" s="8">
        <v>0.75000000000000011</v>
      </c>
      <c r="J575" s="9">
        <v>4750</v>
      </c>
      <c r="K575" s="10">
        <f t="shared" si="4"/>
        <v>3562.5000000000005</v>
      </c>
      <c r="L575" s="10">
        <f t="shared" si="5"/>
        <v>534.37500000000011</v>
      </c>
      <c r="M575" s="11">
        <v>0.15000000000000002</v>
      </c>
      <c r="O575" s="16"/>
      <c r="P575" s="14"/>
      <c r="Q575" s="12"/>
      <c r="R575" s="13"/>
    </row>
    <row r="576" spans="1:18" ht="15.75" customHeight="1">
      <c r="A576" s="1"/>
      <c r="B576" s="6" t="s">
        <v>27</v>
      </c>
      <c r="C576" s="6">
        <v>1128299</v>
      </c>
      <c r="D576" s="7">
        <v>44544</v>
      </c>
      <c r="E576" s="6" t="s">
        <v>28</v>
      </c>
      <c r="F576" s="6" t="s">
        <v>40</v>
      </c>
      <c r="G576" s="6" t="s">
        <v>41</v>
      </c>
      <c r="H576" s="6" t="s">
        <v>17</v>
      </c>
      <c r="I576" s="8">
        <v>0.60000000000000009</v>
      </c>
      <c r="J576" s="9">
        <v>6750</v>
      </c>
      <c r="K576" s="10">
        <f t="shared" si="4"/>
        <v>4050.0000000000005</v>
      </c>
      <c r="L576" s="10">
        <f t="shared" si="5"/>
        <v>1417.5000000000002</v>
      </c>
      <c r="M576" s="11">
        <v>0.35000000000000003</v>
      </c>
      <c r="O576" s="16"/>
      <c r="P576" s="14"/>
      <c r="Q576" s="12"/>
      <c r="R576" s="13"/>
    </row>
    <row r="577" spans="1:18" ht="15.75" customHeight="1">
      <c r="A577" s="1"/>
      <c r="B577" s="6" t="s">
        <v>27</v>
      </c>
      <c r="C577" s="6">
        <v>1128299</v>
      </c>
      <c r="D577" s="7">
        <v>44544</v>
      </c>
      <c r="E577" s="6" t="s">
        <v>28</v>
      </c>
      <c r="F577" s="6" t="s">
        <v>40</v>
      </c>
      <c r="G577" s="6" t="s">
        <v>41</v>
      </c>
      <c r="H577" s="6" t="s">
        <v>18</v>
      </c>
      <c r="I577" s="8">
        <v>0.65000000000000013</v>
      </c>
      <c r="J577" s="9">
        <v>6750</v>
      </c>
      <c r="K577" s="10">
        <f t="shared" si="4"/>
        <v>4387.5000000000009</v>
      </c>
      <c r="L577" s="10">
        <f t="shared" si="5"/>
        <v>877.50000000000023</v>
      </c>
      <c r="M577" s="11">
        <v>0.2</v>
      </c>
      <c r="O577" s="16"/>
      <c r="P577" s="14"/>
      <c r="Q577" s="12"/>
      <c r="R577" s="13"/>
    </row>
    <row r="578" spans="1:18" ht="15.75" customHeight="1">
      <c r="A578" s="1"/>
      <c r="B578" s="6" t="s">
        <v>27</v>
      </c>
      <c r="C578" s="6">
        <v>1128299</v>
      </c>
      <c r="D578" s="7">
        <v>44544</v>
      </c>
      <c r="E578" s="6" t="s">
        <v>28</v>
      </c>
      <c r="F578" s="6" t="s">
        <v>40</v>
      </c>
      <c r="G578" s="6" t="s">
        <v>41</v>
      </c>
      <c r="H578" s="6" t="s">
        <v>19</v>
      </c>
      <c r="I578" s="8">
        <v>0.60000000000000009</v>
      </c>
      <c r="J578" s="9">
        <v>4750</v>
      </c>
      <c r="K578" s="10">
        <f t="shared" si="4"/>
        <v>2850.0000000000005</v>
      </c>
      <c r="L578" s="10">
        <f t="shared" si="5"/>
        <v>997.50000000000023</v>
      </c>
      <c r="M578" s="11">
        <v>0.35000000000000003</v>
      </c>
      <c r="O578" s="16"/>
      <c r="P578" s="14"/>
      <c r="Q578" s="12"/>
      <c r="R578" s="13"/>
    </row>
    <row r="579" spans="1:18" ht="15.75" customHeight="1">
      <c r="A579" s="1"/>
      <c r="B579" s="6" t="s">
        <v>27</v>
      </c>
      <c r="C579" s="6">
        <v>1128299</v>
      </c>
      <c r="D579" s="7">
        <v>44544</v>
      </c>
      <c r="E579" s="6" t="s">
        <v>28</v>
      </c>
      <c r="F579" s="6" t="s">
        <v>40</v>
      </c>
      <c r="G579" s="6" t="s">
        <v>41</v>
      </c>
      <c r="H579" s="6" t="s">
        <v>20</v>
      </c>
      <c r="I579" s="8">
        <v>0.60000000000000009</v>
      </c>
      <c r="J579" s="9">
        <v>4750</v>
      </c>
      <c r="K579" s="10">
        <f t="shared" si="4"/>
        <v>2850.0000000000005</v>
      </c>
      <c r="L579" s="10">
        <f t="shared" si="5"/>
        <v>855.00000000000011</v>
      </c>
      <c r="M579" s="11">
        <v>0.3</v>
      </c>
      <c r="O579" s="16"/>
      <c r="P579" s="14"/>
      <c r="Q579" s="12"/>
      <c r="R579" s="13"/>
    </row>
    <row r="580" spans="1:18" ht="15.75" customHeight="1">
      <c r="A580" s="1"/>
      <c r="B580" s="6" t="s">
        <v>27</v>
      </c>
      <c r="C580" s="6">
        <v>1128299</v>
      </c>
      <c r="D580" s="7">
        <v>44544</v>
      </c>
      <c r="E580" s="6" t="s">
        <v>28</v>
      </c>
      <c r="F580" s="6" t="s">
        <v>40</v>
      </c>
      <c r="G580" s="6" t="s">
        <v>41</v>
      </c>
      <c r="H580" s="6" t="s">
        <v>21</v>
      </c>
      <c r="I580" s="8">
        <v>0.70000000000000007</v>
      </c>
      <c r="J580" s="9">
        <v>4000</v>
      </c>
      <c r="K580" s="10">
        <f t="shared" si="4"/>
        <v>2800.0000000000005</v>
      </c>
      <c r="L580" s="10">
        <f t="shared" si="5"/>
        <v>1400.0000000000005</v>
      </c>
      <c r="M580" s="11">
        <v>0.50000000000000011</v>
      </c>
      <c r="O580" s="16"/>
      <c r="P580" s="14"/>
      <c r="Q580" s="12"/>
      <c r="R580" s="13"/>
    </row>
    <row r="581" spans="1:18" ht="15.75" customHeight="1">
      <c r="A581" s="1"/>
      <c r="B581" s="6" t="s">
        <v>27</v>
      </c>
      <c r="C581" s="6">
        <v>1128299</v>
      </c>
      <c r="D581" s="7">
        <v>44544</v>
      </c>
      <c r="E581" s="6" t="s">
        <v>28</v>
      </c>
      <c r="F581" s="6" t="s">
        <v>40</v>
      </c>
      <c r="G581" s="6" t="s">
        <v>41</v>
      </c>
      <c r="H581" s="6" t="s">
        <v>22</v>
      </c>
      <c r="I581" s="8">
        <v>0.75000000000000011</v>
      </c>
      <c r="J581" s="9">
        <v>5000</v>
      </c>
      <c r="K581" s="10">
        <f t="shared" si="4"/>
        <v>3750.0000000000005</v>
      </c>
      <c r="L581" s="10">
        <f t="shared" si="5"/>
        <v>562.50000000000011</v>
      </c>
      <c r="M581" s="11">
        <v>0.15000000000000002</v>
      </c>
      <c r="O581" s="16"/>
      <c r="P581" s="14"/>
      <c r="Q581" s="12"/>
      <c r="R581" s="13"/>
    </row>
    <row r="582" spans="1:18" ht="15.75" customHeight="1">
      <c r="A582" s="1" t="s">
        <v>39</v>
      </c>
      <c r="B582" s="6" t="s">
        <v>27</v>
      </c>
      <c r="C582" s="6">
        <v>1128299</v>
      </c>
      <c r="D582" s="7">
        <v>44201</v>
      </c>
      <c r="E582" s="6" t="s">
        <v>28</v>
      </c>
      <c r="F582" s="6" t="s">
        <v>42</v>
      </c>
      <c r="G582" s="6" t="s">
        <v>43</v>
      </c>
      <c r="H582" s="6" t="s">
        <v>17</v>
      </c>
      <c r="I582" s="8">
        <v>0.3</v>
      </c>
      <c r="J582" s="9">
        <v>4250</v>
      </c>
      <c r="K582" s="10">
        <f t="shared" si="4"/>
        <v>1275</v>
      </c>
      <c r="L582" s="10">
        <f t="shared" si="5"/>
        <v>446.25000000000006</v>
      </c>
      <c r="M582" s="11">
        <v>0.35000000000000003</v>
      </c>
      <c r="O582" s="16"/>
      <c r="P582" s="14"/>
      <c r="Q582" s="12"/>
      <c r="R582" s="13"/>
    </row>
    <row r="583" spans="1:18" ht="15.75" customHeight="1">
      <c r="A583" s="1"/>
      <c r="B583" s="6" t="s">
        <v>27</v>
      </c>
      <c r="C583" s="6">
        <v>1128299</v>
      </c>
      <c r="D583" s="7">
        <v>44201</v>
      </c>
      <c r="E583" s="6" t="s">
        <v>28</v>
      </c>
      <c r="F583" s="6" t="s">
        <v>42</v>
      </c>
      <c r="G583" s="6" t="s">
        <v>43</v>
      </c>
      <c r="H583" s="6" t="s">
        <v>18</v>
      </c>
      <c r="I583" s="8">
        <v>0.4</v>
      </c>
      <c r="J583" s="9">
        <v>4250</v>
      </c>
      <c r="K583" s="10">
        <f t="shared" si="4"/>
        <v>1700</v>
      </c>
      <c r="L583" s="10">
        <f t="shared" si="5"/>
        <v>340</v>
      </c>
      <c r="M583" s="11">
        <v>0.2</v>
      </c>
      <c r="O583" s="16"/>
      <c r="P583" s="14"/>
      <c r="Q583" s="12"/>
      <c r="R583" s="13"/>
    </row>
    <row r="584" spans="1:18" ht="15.75" customHeight="1">
      <c r="A584" s="1"/>
      <c r="B584" s="6" t="s">
        <v>27</v>
      </c>
      <c r="C584" s="6">
        <v>1128299</v>
      </c>
      <c r="D584" s="7">
        <v>44201</v>
      </c>
      <c r="E584" s="6" t="s">
        <v>28</v>
      </c>
      <c r="F584" s="6" t="s">
        <v>42</v>
      </c>
      <c r="G584" s="6" t="s">
        <v>43</v>
      </c>
      <c r="H584" s="6" t="s">
        <v>19</v>
      </c>
      <c r="I584" s="8">
        <v>0.4</v>
      </c>
      <c r="J584" s="9">
        <v>4250</v>
      </c>
      <c r="K584" s="10">
        <f t="shared" si="4"/>
        <v>1700</v>
      </c>
      <c r="L584" s="10">
        <f t="shared" si="5"/>
        <v>595</v>
      </c>
      <c r="M584" s="11">
        <v>0.35000000000000003</v>
      </c>
      <c r="O584" s="16"/>
      <c r="P584" s="14"/>
      <c r="Q584" s="12"/>
      <c r="R584" s="13"/>
    </row>
    <row r="585" spans="1:18" ht="15.75" customHeight="1">
      <c r="A585" s="1"/>
      <c r="B585" s="6" t="s">
        <v>27</v>
      </c>
      <c r="C585" s="6">
        <v>1128299</v>
      </c>
      <c r="D585" s="7">
        <v>44201</v>
      </c>
      <c r="E585" s="6" t="s">
        <v>28</v>
      </c>
      <c r="F585" s="6" t="s">
        <v>42</v>
      </c>
      <c r="G585" s="6" t="s">
        <v>43</v>
      </c>
      <c r="H585" s="6" t="s">
        <v>20</v>
      </c>
      <c r="I585" s="8">
        <v>0.4</v>
      </c>
      <c r="J585" s="9">
        <v>2750</v>
      </c>
      <c r="K585" s="10">
        <f t="shared" si="4"/>
        <v>1100</v>
      </c>
      <c r="L585" s="10">
        <f t="shared" si="5"/>
        <v>330</v>
      </c>
      <c r="M585" s="11">
        <v>0.3</v>
      </c>
      <c r="O585" s="16"/>
      <c r="P585" s="14"/>
      <c r="Q585" s="12"/>
      <c r="R585" s="13"/>
    </row>
    <row r="586" spans="1:18" ht="15.75" customHeight="1">
      <c r="A586" s="1"/>
      <c r="B586" s="6" t="s">
        <v>27</v>
      </c>
      <c r="C586" s="6">
        <v>1128299</v>
      </c>
      <c r="D586" s="7">
        <v>44201</v>
      </c>
      <c r="E586" s="6" t="s">
        <v>28</v>
      </c>
      <c r="F586" s="6" t="s">
        <v>42</v>
      </c>
      <c r="G586" s="6" t="s">
        <v>43</v>
      </c>
      <c r="H586" s="6" t="s">
        <v>21</v>
      </c>
      <c r="I586" s="8">
        <v>0.45</v>
      </c>
      <c r="J586" s="9">
        <v>2250</v>
      </c>
      <c r="K586" s="10">
        <f t="shared" si="4"/>
        <v>1012.5</v>
      </c>
      <c r="L586" s="10">
        <f t="shared" si="5"/>
        <v>506.25</v>
      </c>
      <c r="M586" s="11">
        <v>0.5</v>
      </c>
      <c r="O586" s="16"/>
      <c r="P586" s="14"/>
      <c r="Q586" s="12"/>
      <c r="R586" s="13"/>
    </row>
    <row r="587" spans="1:18" ht="15.75" customHeight="1">
      <c r="A587" s="1"/>
      <c r="B587" s="6" t="s">
        <v>27</v>
      </c>
      <c r="C587" s="6">
        <v>1128299</v>
      </c>
      <c r="D587" s="7">
        <v>44201</v>
      </c>
      <c r="E587" s="6" t="s">
        <v>28</v>
      </c>
      <c r="F587" s="6" t="s">
        <v>42</v>
      </c>
      <c r="G587" s="6" t="s">
        <v>43</v>
      </c>
      <c r="H587" s="6" t="s">
        <v>22</v>
      </c>
      <c r="I587" s="8">
        <v>0.4</v>
      </c>
      <c r="J587" s="9">
        <v>4750</v>
      </c>
      <c r="K587" s="10">
        <f t="shared" si="4"/>
        <v>1900</v>
      </c>
      <c r="L587" s="10">
        <f t="shared" si="5"/>
        <v>285.00000000000006</v>
      </c>
      <c r="M587" s="11">
        <v>0.15000000000000002</v>
      </c>
      <c r="O587" s="16"/>
      <c r="P587" s="14"/>
      <c r="Q587" s="12"/>
      <c r="R587" s="13"/>
    </row>
    <row r="588" spans="1:18" ht="15.75" customHeight="1">
      <c r="A588" s="1"/>
      <c r="B588" s="6" t="s">
        <v>27</v>
      </c>
      <c r="C588" s="6">
        <v>1128299</v>
      </c>
      <c r="D588" s="7">
        <v>44232</v>
      </c>
      <c r="E588" s="6" t="s">
        <v>28</v>
      </c>
      <c r="F588" s="6" t="s">
        <v>42</v>
      </c>
      <c r="G588" s="6" t="s">
        <v>43</v>
      </c>
      <c r="H588" s="6" t="s">
        <v>17</v>
      </c>
      <c r="I588" s="8">
        <v>0.3</v>
      </c>
      <c r="J588" s="9">
        <v>5250</v>
      </c>
      <c r="K588" s="10">
        <f t="shared" si="4"/>
        <v>1575</v>
      </c>
      <c r="L588" s="10">
        <f t="shared" si="5"/>
        <v>551.25</v>
      </c>
      <c r="M588" s="11">
        <v>0.35000000000000003</v>
      </c>
      <c r="O588" s="16"/>
      <c r="P588" s="14"/>
      <c r="Q588" s="12"/>
      <c r="R588" s="13"/>
    </row>
    <row r="589" spans="1:18" ht="15.75" customHeight="1">
      <c r="A589" s="1"/>
      <c r="B589" s="6" t="s">
        <v>27</v>
      </c>
      <c r="C589" s="6">
        <v>1128299</v>
      </c>
      <c r="D589" s="7">
        <v>44232</v>
      </c>
      <c r="E589" s="6" t="s">
        <v>28</v>
      </c>
      <c r="F589" s="6" t="s">
        <v>42</v>
      </c>
      <c r="G589" s="6" t="s">
        <v>43</v>
      </c>
      <c r="H589" s="6" t="s">
        <v>18</v>
      </c>
      <c r="I589" s="8">
        <v>0.4</v>
      </c>
      <c r="J589" s="9">
        <v>4250</v>
      </c>
      <c r="K589" s="10">
        <f t="shared" si="4"/>
        <v>1700</v>
      </c>
      <c r="L589" s="10">
        <f t="shared" si="5"/>
        <v>340</v>
      </c>
      <c r="M589" s="11">
        <v>0.2</v>
      </c>
      <c r="O589" s="16"/>
      <c r="P589" s="14"/>
      <c r="Q589" s="12"/>
      <c r="R589" s="13"/>
    </row>
    <row r="590" spans="1:18" ht="15.75" customHeight="1">
      <c r="A590" s="1"/>
      <c r="B590" s="6" t="s">
        <v>27</v>
      </c>
      <c r="C590" s="6">
        <v>1128299</v>
      </c>
      <c r="D590" s="7">
        <v>44232</v>
      </c>
      <c r="E590" s="6" t="s">
        <v>28</v>
      </c>
      <c r="F590" s="6" t="s">
        <v>42</v>
      </c>
      <c r="G590" s="6" t="s">
        <v>43</v>
      </c>
      <c r="H590" s="6" t="s">
        <v>19</v>
      </c>
      <c r="I590" s="8">
        <v>0.4</v>
      </c>
      <c r="J590" s="9">
        <v>4250</v>
      </c>
      <c r="K590" s="10">
        <f t="shared" si="4"/>
        <v>1700</v>
      </c>
      <c r="L590" s="10">
        <f t="shared" si="5"/>
        <v>595</v>
      </c>
      <c r="M590" s="11">
        <v>0.35000000000000003</v>
      </c>
      <c r="O590" s="16"/>
      <c r="P590" s="14"/>
      <c r="Q590" s="12"/>
      <c r="R590" s="13"/>
    </row>
    <row r="591" spans="1:18" ht="15.75" customHeight="1">
      <c r="A591" s="1"/>
      <c r="B591" s="6" t="s">
        <v>27</v>
      </c>
      <c r="C591" s="6">
        <v>1128299</v>
      </c>
      <c r="D591" s="7">
        <v>44232</v>
      </c>
      <c r="E591" s="6" t="s">
        <v>28</v>
      </c>
      <c r="F591" s="6" t="s">
        <v>42</v>
      </c>
      <c r="G591" s="6" t="s">
        <v>43</v>
      </c>
      <c r="H591" s="6" t="s">
        <v>20</v>
      </c>
      <c r="I591" s="8">
        <v>0.4</v>
      </c>
      <c r="J591" s="9">
        <v>2750</v>
      </c>
      <c r="K591" s="10">
        <f t="shared" si="4"/>
        <v>1100</v>
      </c>
      <c r="L591" s="10">
        <f t="shared" si="5"/>
        <v>330</v>
      </c>
      <c r="M591" s="11">
        <v>0.3</v>
      </c>
      <c r="O591" s="16"/>
      <c r="P591" s="14"/>
      <c r="Q591" s="12"/>
      <c r="R591" s="13"/>
    </row>
    <row r="592" spans="1:18" ht="15.75" customHeight="1">
      <c r="A592" s="1"/>
      <c r="B592" s="6" t="s">
        <v>27</v>
      </c>
      <c r="C592" s="6">
        <v>1128299</v>
      </c>
      <c r="D592" s="7">
        <v>44232</v>
      </c>
      <c r="E592" s="6" t="s">
        <v>28</v>
      </c>
      <c r="F592" s="6" t="s">
        <v>42</v>
      </c>
      <c r="G592" s="6" t="s">
        <v>43</v>
      </c>
      <c r="H592" s="6" t="s">
        <v>21</v>
      </c>
      <c r="I592" s="8">
        <v>0.45</v>
      </c>
      <c r="J592" s="9">
        <v>2000</v>
      </c>
      <c r="K592" s="10">
        <f t="shared" si="4"/>
        <v>900</v>
      </c>
      <c r="L592" s="10">
        <f t="shared" si="5"/>
        <v>450</v>
      </c>
      <c r="M592" s="11">
        <v>0.5</v>
      </c>
      <c r="O592" s="16"/>
      <c r="P592" s="14"/>
      <c r="Q592" s="12"/>
      <c r="R592" s="13"/>
    </row>
    <row r="593" spans="1:18" ht="15.75" customHeight="1">
      <c r="A593" s="1"/>
      <c r="B593" s="6" t="s">
        <v>27</v>
      </c>
      <c r="C593" s="6">
        <v>1128299</v>
      </c>
      <c r="D593" s="7">
        <v>44232</v>
      </c>
      <c r="E593" s="6" t="s">
        <v>28</v>
      </c>
      <c r="F593" s="6" t="s">
        <v>42</v>
      </c>
      <c r="G593" s="6" t="s">
        <v>43</v>
      </c>
      <c r="H593" s="6" t="s">
        <v>22</v>
      </c>
      <c r="I593" s="8">
        <v>0.4</v>
      </c>
      <c r="J593" s="9">
        <v>4000</v>
      </c>
      <c r="K593" s="10">
        <f t="shared" si="4"/>
        <v>1600</v>
      </c>
      <c r="L593" s="10">
        <f t="shared" si="5"/>
        <v>240.00000000000003</v>
      </c>
      <c r="M593" s="11">
        <v>0.15000000000000002</v>
      </c>
      <c r="O593" s="16"/>
      <c r="P593" s="14"/>
      <c r="Q593" s="12"/>
      <c r="R593" s="13"/>
    </row>
    <row r="594" spans="1:18" ht="15.75" customHeight="1">
      <c r="A594" s="1"/>
      <c r="B594" s="6" t="s">
        <v>27</v>
      </c>
      <c r="C594" s="6">
        <v>1128299</v>
      </c>
      <c r="D594" s="7">
        <v>44259</v>
      </c>
      <c r="E594" s="6" t="s">
        <v>28</v>
      </c>
      <c r="F594" s="6" t="s">
        <v>42</v>
      </c>
      <c r="G594" s="6" t="s">
        <v>43</v>
      </c>
      <c r="H594" s="6" t="s">
        <v>17</v>
      </c>
      <c r="I594" s="8">
        <v>0.4</v>
      </c>
      <c r="J594" s="9">
        <v>5500</v>
      </c>
      <c r="K594" s="10">
        <f t="shared" si="4"/>
        <v>2200</v>
      </c>
      <c r="L594" s="10">
        <f t="shared" si="5"/>
        <v>770.00000000000011</v>
      </c>
      <c r="M594" s="11">
        <v>0.35000000000000003</v>
      </c>
      <c r="O594" s="16"/>
      <c r="P594" s="14"/>
      <c r="Q594" s="12"/>
      <c r="R594" s="13"/>
    </row>
    <row r="595" spans="1:18" ht="15.75" customHeight="1">
      <c r="A595" s="1"/>
      <c r="B595" s="6" t="s">
        <v>27</v>
      </c>
      <c r="C595" s="6">
        <v>1128299</v>
      </c>
      <c r="D595" s="7">
        <v>44259</v>
      </c>
      <c r="E595" s="6" t="s">
        <v>28</v>
      </c>
      <c r="F595" s="6" t="s">
        <v>42</v>
      </c>
      <c r="G595" s="6" t="s">
        <v>43</v>
      </c>
      <c r="H595" s="6" t="s">
        <v>18</v>
      </c>
      <c r="I595" s="8">
        <v>0.49999999999999994</v>
      </c>
      <c r="J595" s="9">
        <v>4000</v>
      </c>
      <c r="K595" s="10">
        <f t="shared" si="4"/>
        <v>1999.9999999999998</v>
      </c>
      <c r="L595" s="10">
        <f t="shared" si="5"/>
        <v>400</v>
      </c>
      <c r="M595" s="11">
        <v>0.2</v>
      </c>
      <c r="O595" s="16"/>
      <c r="P595" s="14"/>
      <c r="Q595" s="12"/>
      <c r="R595" s="13"/>
    </row>
    <row r="596" spans="1:18" ht="15.75" customHeight="1">
      <c r="A596" s="1"/>
      <c r="B596" s="6" t="s">
        <v>27</v>
      </c>
      <c r="C596" s="6">
        <v>1128299</v>
      </c>
      <c r="D596" s="7">
        <v>44259</v>
      </c>
      <c r="E596" s="6" t="s">
        <v>28</v>
      </c>
      <c r="F596" s="6" t="s">
        <v>42</v>
      </c>
      <c r="G596" s="6" t="s">
        <v>43</v>
      </c>
      <c r="H596" s="6" t="s">
        <v>19</v>
      </c>
      <c r="I596" s="8">
        <v>0.54999999999999993</v>
      </c>
      <c r="J596" s="9">
        <v>4000</v>
      </c>
      <c r="K596" s="10">
        <f t="shared" si="4"/>
        <v>2199.9999999999995</v>
      </c>
      <c r="L596" s="10">
        <f t="shared" si="5"/>
        <v>769.99999999999989</v>
      </c>
      <c r="M596" s="11">
        <v>0.35000000000000003</v>
      </c>
      <c r="O596" s="16"/>
      <c r="P596" s="14"/>
      <c r="Q596" s="12"/>
      <c r="R596" s="13"/>
    </row>
    <row r="597" spans="1:18" ht="15.75" customHeight="1">
      <c r="A597" s="1"/>
      <c r="B597" s="6" t="s">
        <v>27</v>
      </c>
      <c r="C597" s="6">
        <v>1128299</v>
      </c>
      <c r="D597" s="7">
        <v>44259</v>
      </c>
      <c r="E597" s="6" t="s">
        <v>28</v>
      </c>
      <c r="F597" s="6" t="s">
        <v>42</v>
      </c>
      <c r="G597" s="6" t="s">
        <v>43</v>
      </c>
      <c r="H597" s="6" t="s">
        <v>20</v>
      </c>
      <c r="I597" s="8">
        <v>0.54999999999999993</v>
      </c>
      <c r="J597" s="9">
        <v>3000</v>
      </c>
      <c r="K597" s="10">
        <f t="shared" si="4"/>
        <v>1649.9999999999998</v>
      </c>
      <c r="L597" s="10">
        <f t="shared" si="5"/>
        <v>494.99999999999989</v>
      </c>
      <c r="M597" s="11">
        <v>0.3</v>
      </c>
      <c r="O597" s="16"/>
      <c r="P597" s="14"/>
      <c r="Q597" s="12"/>
      <c r="R597" s="13"/>
    </row>
    <row r="598" spans="1:18" ht="15.75" customHeight="1">
      <c r="A598" s="1"/>
      <c r="B598" s="6" t="s">
        <v>27</v>
      </c>
      <c r="C598" s="6">
        <v>1128299</v>
      </c>
      <c r="D598" s="7">
        <v>44259</v>
      </c>
      <c r="E598" s="6" t="s">
        <v>28</v>
      </c>
      <c r="F598" s="6" t="s">
        <v>42</v>
      </c>
      <c r="G598" s="6" t="s">
        <v>43</v>
      </c>
      <c r="H598" s="6" t="s">
        <v>21</v>
      </c>
      <c r="I598" s="8">
        <v>0.6</v>
      </c>
      <c r="J598" s="9">
        <v>1500</v>
      </c>
      <c r="K598" s="10">
        <f t="shared" si="4"/>
        <v>900</v>
      </c>
      <c r="L598" s="10">
        <f t="shared" si="5"/>
        <v>450</v>
      </c>
      <c r="M598" s="11">
        <v>0.5</v>
      </c>
      <c r="O598" s="16"/>
      <c r="P598" s="14"/>
      <c r="Q598" s="12"/>
      <c r="R598" s="13"/>
    </row>
    <row r="599" spans="1:18" ht="15.75" customHeight="1">
      <c r="A599" s="1"/>
      <c r="B599" s="6" t="s">
        <v>27</v>
      </c>
      <c r="C599" s="6">
        <v>1128299</v>
      </c>
      <c r="D599" s="7">
        <v>44259</v>
      </c>
      <c r="E599" s="6" t="s">
        <v>28</v>
      </c>
      <c r="F599" s="6" t="s">
        <v>42</v>
      </c>
      <c r="G599" s="6" t="s">
        <v>43</v>
      </c>
      <c r="H599" s="6" t="s">
        <v>22</v>
      </c>
      <c r="I599" s="8">
        <v>0.54999999999999993</v>
      </c>
      <c r="J599" s="9">
        <v>3500</v>
      </c>
      <c r="K599" s="10">
        <f t="shared" si="4"/>
        <v>1924.9999999999998</v>
      </c>
      <c r="L599" s="10">
        <f t="shared" si="5"/>
        <v>288.75</v>
      </c>
      <c r="M599" s="11">
        <v>0.15000000000000002</v>
      </c>
      <c r="O599" s="16"/>
      <c r="P599" s="14"/>
      <c r="Q599" s="12"/>
      <c r="R599" s="13"/>
    </row>
    <row r="600" spans="1:18" ht="15.75" customHeight="1">
      <c r="A600" s="1"/>
      <c r="B600" s="6" t="s">
        <v>27</v>
      </c>
      <c r="C600" s="6">
        <v>1128299</v>
      </c>
      <c r="D600" s="7">
        <v>44291</v>
      </c>
      <c r="E600" s="6" t="s">
        <v>28</v>
      </c>
      <c r="F600" s="6" t="s">
        <v>42</v>
      </c>
      <c r="G600" s="6" t="s">
        <v>43</v>
      </c>
      <c r="H600" s="6" t="s">
        <v>17</v>
      </c>
      <c r="I600" s="8">
        <v>0.6</v>
      </c>
      <c r="J600" s="9">
        <v>5250</v>
      </c>
      <c r="K600" s="10">
        <f t="shared" si="4"/>
        <v>3150</v>
      </c>
      <c r="L600" s="10">
        <f t="shared" si="5"/>
        <v>1102.5</v>
      </c>
      <c r="M600" s="11">
        <v>0.35000000000000003</v>
      </c>
      <c r="O600" s="16"/>
      <c r="P600" s="14"/>
      <c r="Q600" s="12"/>
      <c r="R600" s="13"/>
    </row>
    <row r="601" spans="1:18" ht="15.75" customHeight="1">
      <c r="A601" s="1"/>
      <c r="B601" s="6" t="s">
        <v>27</v>
      </c>
      <c r="C601" s="6">
        <v>1128299</v>
      </c>
      <c r="D601" s="7">
        <v>44291</v>
      </c>
      <c r="E601" s="6" t="s">
        <v>28</v>
      </c>
      <c r="F601" s="6" t="s">
        <v>42</v>
      </c>
      <c r="G601" s="6" t="s">
        <v>43</v>
      </c>
      <c r="H601" s="6" t="s">
        <v>18</v>
      </c>
      <c r="I601" s="8">
        <v>0.65</v>
      </c>
      <c r="J601" s="9">
        <v>3250</v>
      </c>
      <c r="K601" s="10">
        <f t="shared" si="4"/>
        <v>2112.5</v>
      </c>
      <c r="L601" s="10">
        <f t="shared" si="5"/>
        <v>422.5</v>
      </c>
      <c r="M601" s="11">
        <v>0.2</v>
      </c>
      <c r="O601" s="16"/>
      <c r="P601" s="14"/>
      <c r="Q601" s="12"/>
      <c r="R601" s="13"/>
    </row>
    <row r="602" spans="1:18" ht="15.75" customHeight="1">
      <c r="A602" s="1"/>
      <c r="B602" s="6" t="s">
        <v>27</v>
      </c>
      <c r="C602" s="6">
        <v>1128299</v>
      </c>
      <c r="D602" s="7">
        <v>44291</v>
      </c>
      <c r="E602" s="6" t="s">
        <v>28</v>
      </c>
      <c r="F602" s="6" t="s">
        <v>42</v>
      </c>
      <c r="G602" s="6" t="s">
        <v>43</v>
      </c>
      <c r="H602" s="6" t="s">
        <v>19</v>
      </c>
      <c r="I602" s="8">
        <v>0.65</v>
      </c>
      <c r="J602" s="9">
        <v>3750</v>
      </c>
      <c r="K602" s="10">
        <f t="shared" si="4"/>
        <v>2437.5</v>
      </c>
      <c r="L602" s="10">
        <f t="shared" si="5"/>
        <v>853.12500000000011</v>
      </c>
      <c r="M602" s="11">
        <v>0.35000000000000003</v>
      </c>
      <c r="O602" s="16"/>
      <c r="P602" s="14"/>
      <c r="Q602" s="12"/>
      <c r="R602" s="13"/>
    </row>
    <row r="603" spans="1:18" ht="15.75" customHeight="1">
      <c r="A603" s="1"/>
      <c r="B603" s="6" t="s">
        <v>27</v>
      </c>
      <c r="C603" s="6">
        <v>1128299</v>
      </c>
      <c r="D603" s="7">
        <v>44291</v>
      </c>
      <c r="E603" s="6" t="s">
        <v>28</v>
      </c>
      <c r="F603" s="6" t="s">
        <v>42</v>
      </c>
      <c r="G603" s="6" t="s">
        <v>43</v>
      </c>
      <c r="H603" s="6" t="s">
        <v>20</v>
      </c>
      <c r="I603" s="8">
        <v>0.6</v>
      </c>
      <c r="J603" s="9">
        <v>2750</v>
      </c>
      <c r="K603" s="10">
        <f t="shared" si="4"/>
        <v>1650</v>
      </c>
      <c r="L603" s="10">
        <f t="shared" si="5"/>
        <v>495</v>
      </c>
      <c r="M603" s="11">
        <v>0.3</v>
      </c>
      <c r="O603" s="16"/>
      <c r="P603" s="14"/>
      <c r="Q603" s="12"/>
      <c r="R603" s="13"/>
    </row>
    <row r="604" spans="1:18" ht="15.75" customHeight="1">
      <c r="A604" s="1"/>
      <c r="B604" s="6" t="s">
        <v>27</v>
      </c>
      <c r="C604" s="6">
        <v>1128299</v>
      </c>
      <c r="D604" s="7">
        <v>44291</v>
      </c>
      <c r="E604" s="6" t="s">
        <v>28</v>
      </c>
      <c r="F604" s="6" t="s">
        <v>42</v>
      </c>
      <c r="G604" s="6" t="s">
        <v>43</v>
      </c>
      <c r="H604" s="6" t="s">
        <v>21</v>
      </c>
      <c r="I604" s="8">
        <v>0.65</v>
      </c>
      <c r="J604" s="9">
        <v>1750</v>
      </c>
      <c r="K604" s="10">
        <f t="shared" si="4"/>
        <v>1137.5</v>
      </c>
      <c r="L604" s="10">
        <f t="shared" si="5"/>
        <v>568.75</v>
      </c>
      <c r="M604" s="11">
        <v>0.5</v>
      </c>
      <c r="O604" s="16"/>
      <c r="P604" s="14"/>
      <c r="Q604" s="12"/>
      <c r="R604" s="13"/>
    </row>
    <row r="605" spans="1:18" ht="15.75" customHeight="1">
      <c r="A605" s="1"/>
      <c r="B605" s="6" t="s">
        <v>27</v>
      </c>
      <c r="C605" s="6">
        <v>1128299</v>
      </c>
      <c r="D605" s="7">
        <v>44291</v>
      </c>
      <c r="E605" s="6" t="s">
        <v>28</v>
      </c>
      <c r="F605" s="6" t="s">
        <v>42</v>
      </c>
      <c r="G605" s="6" t="s">
        <v>43</v>
      </c>
      <c r="H605" s="6" t="s">
        <v>22</v>
      </c>
      <c r="I605" s="8">
        <v>0.8</v>
      </c>
      <c r="J605" s="9">
        <v>3250</v>
      </c>
      <c r="K605" s="10">
        <f t="shared" si="4"/>
        <v>2600</v>
      </c>
      <c r="L605" s="10">
        <f t="shared" si="5"/>
        <v>390.00000000000006</v>
      </c>
      <c r="M605" s="11">
        <v>0.15000000000000002</v>
      </c>
      <c r="O605" s="16"/>
      <c r="P605" s="14"/>
      <c r="Q605" s="12"/>
      <c r="R605" s="13"/>
    </row>
    <row r="606" spans="1:18" ht="15.75" customHeight="1">
      <c r="A606" s="1"/>
      <c r="B606" s="6" t="s">
        <v>27</v>
      </c>
      <c r="C606" s="6">
        <v>1128299</v>
      </c>
      <c r="D606" s="7">
        <v>44322</v>
      </c>
      <c r="E606" s="6" t="s">
        <v>28</v>
      </c>
      <c r="F606" s="6" t="s">
        <v>42</v>
      </c>
      <c r="G606" s="6" t="s">
        <v>43</v>
      </c>
      <c r="H606" s="6" t="s">
        <v>17</v>
      </c>
      <c r="I606" s="8">
        <v>0.6</v>
      </c>
      <c r="J606" s="9">
        <v>5250</v>
      </c>
      <c r="K606" s="10">
        <f t="shared" si="4"/>
        <v>3150</v>
      </c>
      <c r="L606" s="10">
        <f t="shared" si="5"/>
        <v>1575</v>
      </c>
      <c r="M606" s="11">
        <v>0.5</v>
      </c>
      <c r="O606" s="16"/>
      <c r="P606" s="14"/>
      <c r="Q606" s="12"/>
      <c r="R606" s="13"/>
    </row>
    <row r="607" spans="1:18" ht="15.75" customHeight="1">
      <c r="A607" s="1"/>
      <c r="B607" s="6" t="s">
        <v>27</v>
      </c>
      <c r="C607" s="6">
        <v>1128299</v>
      </c>
      <c r="D607" s="7">
        <v>44322</v>
      </c>
      <c r="E607" s="6" t="s">
        <v>28</v>
      </c>
      <c r="F607" s="6" t="s">
        <v>42</v>
      </c>
      <c r="G607" s="6" t="s">
        <v>43</v>
      </c>
      <c r="H607" s="6" t="s">
        <v>18</v>
      </c>
      <c r="I607" s="8">
        <v>0.65</v>
      </c>
      <c r="J607" s="9">
        <v>3750</v>
      </c>
      <c r="K607" s="10">
        <f t="shared" si="4"/>
        <v>2437.5</v>
      </c>
      <c r="L607" s="10">
        <f t="shared" si="5"/>
        <v>853.125</v>
      </c>
      <c r="M607" s="11">
        <v>0.35</v>
      </c>
      <c r="O607" s="16"/>
      <c r="P607" s="14"/>
      <c r="Q607" s="12"/>
      <c r="R607" s="13"/>
    </row>
    <row r="608" spans="1:18" ht="15.75" customHeight="1">
      <c r="A608" s="1"/>
      <c r="B608" s="6" t="s">
        <v>27</v>
      </c>
      <c r="C608" s="6">
        <v>1128299</v>
      </c>
      <c r="D608" s="7">
        <v>44322</v>
      </c>
      <c r="E608" s="6" t="s">
        <v>28</v>
      </c>
      <c r="F608" s="6" t="s">
        <v>42</v>
      </c>
      <c r="G608" s="6" t="s">
        <v>43</v>
      </c>
      <c r="H608" s="6" t="s">
        <v>19</v>
      </c>
      <c r="I608" s="8">
        <v>0.65</v>
      </c>
      <c r="J608" s="9">
        <v>3750</v>
      </c>
      <c r="K608" s="10">
        <f t="shared" si="4"/>
        <v>2437.5</v>
      </c>
      <c r="L608" s="10">
        <f t="shared" si="5"/>
        <v>1218.75</v>
      </c>
      <c r="M608" s="11">
        <v>0.5</v>
      </c>
      <c r="O608" s="16"/>
      <c r="P608" s="14"/>
      <c r="Q608" s="12"/>
      <c r="R608" s="13"/>
    </row>
    <row r="609" spans="1:18" ht="15.75" customHeight="1">
      <c r="A609" s="1"/>
      <c r="B609" s="6" t="s">
        <v>27</v>
      </c>
      <c r="C609" s="6">
        <v>1128299</v>
      </c>
      <c r="D609" s="7">
        <v>44322</v>
      </c>
      <c r="E609" s="6" t="s">
        <v>28</v>
      </c>
      <c r="F609" s="6" t="s">
        <v>42</v>
      </c>
      <c r="G609" s="6" t="s">
        <v>43</v>
      </c>
      <c r="H609" s="6" t="s">
        <v>20</v>
      </c>
      <c r="I609" s="8">
        <v>0.6</v>
      </c>
      <c r="J609" s="9">
        <v>2750</v>
      </c>
      <c r="K609" s="10">
        <f t="shared" si="4"/>
        <v>1650</v>
      </c>
      <c r="L609" s="10">
        <f t="shared" si="5"/>
        <v>742.49999999999989</v>
      </c>
      <c r="M609" s="11">
        <v>0.44999999999999996</v>
      </c>
      <c r="O609" s="16"/>
      <c r="P609" s="14"/>
      <c r="Q609" s="12"/>
      <c r="R609" s="13"/>
    </row>
    <row r="610" spans="1:18" ht="15.75" customHeight="1">
      <c r="A610" s="1"/>
      <c r="B610" s="6" t="s">
        <v>27</v>
      </c>
      <c r="C610" s="6">
        <v>1128299</v>
      </c>
      <c r="D610" s="7">
        <v>44322</v>
      </c>
      <c r="E610" s="6" t="s">
        <v>28</v>
      </c>
      <c r="F610" s="6" t="s">
        <v>42</v>
      </c>
      <c r="G610" s="6" t="s">
        <v>43</v>
      </c>
      <c r="H610" s="6" t="s">
        <v>21</v>
      </c>
      <c r="I610" s="8">
        <v>0.65</v>
      </c>
      <c r="J610" s="9">
        <v>1750</v>
      </c>
      <c r="K610" s="10">
        <f t="shared" si="4"/>
        <v>1137.5</v>
      </c>
      <c r="L610" s="10">
        <f t="shared" si="5"/>
        <v>739.37500000000011</v>
      </c>
      <c r="M610" s="11">
        <v>0.65000000000000013</v>
      </c>
      <c r="O610" s="16"/>
      <c r="P610" s="14"/>
      <c r="Q610" s="12"/>
      <c r="R610" s="13"/>
    </row>
    <row r="611" spans="1:18" ht="15.75" customHeight="1">
      <c r="A611" s="1"/>
      <c r="B611" s="6" t="s">
        <v>27</v>
      </c>
      <c r="C611" s="6">
        <v>1128299</v>
      </c>
      <c r="D611" s="7">
        <v>44322</v>
      </c>
      <c r="E611" s="6" t="s">
        <v>28</v>
      </c>
      <c r="F611" s="6" t="s">
        <v>42</v>
      </c>
      <c r="G611" s="6" t="s">
        <v>43</v>
      </c>
      <c r="H611" s="6" t="s">
        <v>22</v>
      </c>
      <c r="I611" s="8">
        <v>0.8</v>
      </c>
      <c r="J611" s="9">
        <v>4750</v>
      </c>
      <c r="K611" s="10">
        <f t="shared" si="4"/>
        <v>3800</v>
      </c>
      <c r="L611" s="10">
        <f t="shared" si="5"/>
        <v>1140</v>
      </c>
      <c r="M611" s="11">
        <v>0.3</v>
      </c>
      <c r="O611" s="16"/>
      <c r="P611" s="14"/>
      <c r="Q611" s="12"/>
      <c r="R611" s="13"/>
    </row>
    <row r="612" spans="1:18" ht="15.75" customHeight="1">
      <c r="A612" s="1"/>
      <c r="B612" s="6" t="s">
        <v>27</v>
      </c>
      <c r="C612" s="6">
        <v>1128299</v>
      </c>
      <c r="D612" s="7">
        <v>44352</v>
      </c>
      <c r="E612" s="6" t="s">
        <v>28</v>
      </c>
      <c r="F612" s="6" t="s">
        <v>42</v>
      </c>
      <c r="G612" s="6" t="s">
        <v>43</v>
      </c>
      <c r="H612" s="6" t="s">
        <v>17</v>
      </c>
      <c r="I612" s="8">
        <v>0.6</v>
      </c>
      <c r="J612" s="9">
        <v>7250</v>
      </c>
      <c r="K612" s="10">
        <f t="shared" si="4"/>
        <v>4350</v>
      </c>
      <c r="L612" s="10">
        <f t="shared" si="5"/>
        <v>2175</v>
      </c>
      <c r="M612" s="11">
        <v>0.5</v>
      </c>
      <c r="O612" s="16"/>
      <c r="P612" s="14"/>
      <c r="Q612" s="12"/>
      <c r="R612" s="13"/>
    </row>
    <row r="613" spans="1:18" ht="15.75" customHeight="1">
      <c r="A613" s="1"/>
      <c r="B613" s="6" t="s">
        <v>27</v>
      </c>
      <c r="C613" s="6">
        <v>1128299</v>
      </c>
      <c r="D613" s="7">
        <v>44352</v>
      </c>
      <c r="E613" s="6" t="s">
        <v>28</v>
      </c>
      <c r="F613" s="6" t="s">
        <v>42</v>
      </c>
      <c r="G613" s="6" t="s">
        <v>43</v>
      </c>
      <c r="H613" s="6" t="s">
        <v>18</v>
      </c>
      <c r="I613" s="8">
        <v>0.65</v>
      </c>
      <c r="J613" s="9">
        <v>5750</v>
      </c>
      <c r="K613" s="10">
        <f t="shared" si="4"/>
        <v>3737.5</v>
      </c>
      <c r="L613" s="10">
        <f t="shared" si="5"/>
        <v>1308.125</v>
      </c>
      <c r="M613" s="11">
        <v>0.35</v>
      </c>
      <c r="O613" s="16"/>
      <c r="P613" s="14"/>
      <c r="Q613" s="12"/>
      <c r="R613" s="13"/>
    </row>
    <row r="614" spans="1:18" ht="15.75" customHeight="1">
      <c r="A614" s="1"/>
      <c r="B614" s="6" t="s">
        <v>27</v>
      </c>
      <c r="C614" s="6">
        <v>1128299</v>
      </c>
      <c r="D614" s="7">
        <v>44352</v>
      </c>
      <c r="E614" s="6" t="s">
        <v>28</v>
      </c>
      <c r="F614" s="6" t="s">
        <v>42</v>
      </c>
      <c r="G614" s="6" t="s">
        <v>43</v>
      </c>
      <c r="H614" s="6" t="s">
        <v>19</v>
      </c>
      <c r="I614" s="8">
        <v>0.65</v>
      </c>
      <c r="J614" s="9">
        <v>5750</v>
      </c>
      <c r="K614" s="10">
        <f t="shared" si="4"/>
        <v>3737.5</v>
      </c>
      <c r="L614" s="10">
        <f t="shared" si="5"/>
        <v>1868.75</v>
      </c>
      <c r="M614" s="11">
        <v>0.5</v>
      </c>
      <c r="O614" s="16"/>
      <c r="P614" s="14"/>
      <c r="Q614" s="12"/>
      <c r="R614" s="13"/>
    </row>
    <row r="615" spans="1:18" ht="15.75" customHeight="1">
      <c r="A615" s="1"/>
      <c r="B615" s="6" t="s">
        <v>27</v>
      </c>
      <c r="C615" s="6">
        <v>1128299</v>
      </c>
      <c r="D615" s="7">
        <v>44352</v>
      </c>
      <c r="E615" s="6" t="s">
        <v>28</v>
      </c>
      <c r="F615" s="6" t="s">
        <v>42</v>
      </c>
      <c r="G615" s="6" t="s">
        <v>43</v>
      </c>
      <c r="H615" s="6" t="s">
        <v>20</v>
      </c>
      <c r="I615" s="8">
        <v>0.65</v>
      </c>
      <c r="J615" s="9">
        <v>4500</v>
      </c>
      <c r="K615" s="10">
        <f t="shared" si="4"/>
        <v>2925</v>
      </c>
      <c r="L615" s="10">
        <f t="shared" si="5"/>
        <v>1316.2499999999998</v>
      </c>
      <c r="M615" s="11">
        <v>0.44999999999999996</v>
      </c>
      <c r="O615" s="16"/>
      <c r="P615" s="14"/>
      <c r="Q615" s="12"/>
      <c r="R615" s="13"/>
    </row>
    <row r="616" spans="1:18" ht="15.75" customHeight="1">
      <c r="A616" s="1"/>
      <c r="B616" s="6" t="s">
        <v>27</v>
      </c>
      <c r="C616" s="6">
        <v>1128299</v>
      </c>
      <c r="D616" s="7">
        <v>44352</v>
      </c>
      <c r="E616" s="6" t="s">
        <v>28</v>
      </c>
      <c r="F616" s="6" t="s">
        <v>42</v>
      </c>
      <c r="G616" s="6" t="s">
        <v>43</v>
      </c>
      <c r="H616" s="6" t="s">
        <v>21</v>
      </c>
      <c r="I616" s="8">
        <v>0.70000000000000007</v>
      </c>
      <c r="J616" s="9">
        <v>3250</v>
      </c>
      <c r="K616" s="10">
        <f t="shared" si="4"/>
        <v>2275</v>
      </c>
      <c r="L616" s="10">
        <f t="shared" si="5"/>
        <v>1478.7500000000002</v>
      </c>
      <c r="M616" s="11">
        <v>0.65000000000000013</v>
      </c>
      <c r="O616" s="16"/>
      <c r="P616" s="14"/>
      <c r="Q616" s="12"/>
      <c r="R616" s="13"/>
    </row>
    <row r="617" spans="1:18" ht="15.75" customHeight="1">
      <c r="A617" s="1"/>
      <c r="B617" s="6" t="s">
        <v>27</v>
      </c>
      <c r="C617" s="6">
        <v>1128299</v>
      </c>
      <c r="D617" s="7">
        <v>44352</v>
      </c>
      <c r="E617" s="6" t="s">
        <v>28</v>
      </c>
      <c r="F617" s="6" t="s">
        <v>42</v>
      </c>
      <c r="G617" s="6" t="s">
        <v>43</v>
      </c>
      <c r="H617" s="6" t="s">
        <v>22</v>
      </c>
      <c r="I617" s="8">
        <v>0.85000000000000009</v>
      </c>
      <c r="J617" s="9">
        <v>6250</v>
      </c>
      <c r="K617" s="10">
        <f t="shared" si="4"/>
        <v>5312.5000000000009</v>
      </c>
      <c r="L617" s="10">
        <f t="shared" si="5"/>
        <v>1593.7500000000002</v>
      </c>
      <c r="M617" s="11">
        <v>0.3</v>
      </c>
      <c r="O617" s="16"/>
      <c r="P617" s="14"/>
      <c r="Q617" s="12"/>
      <c r="R617" s="13"/>
    </row>
    <row r="618" spans="1:18" ht="15.75" customHeight="1">
      <c r="A618" s="1"/>
      <c r="B618" s="6" t="s">
        <v>27</v>
      </c>
      <c r="C618" s="6">
        <v>1128299</v>
      </c>
      <c r="D618" s="7">
        <v>44381</v>
      </c>
      <c r="E618" s="6" t="s">
        <v>28</v>
      </c>
      <c r="F618" s="6" t="s">
        <v>42</v>
      </c>
      <c r="G618" s="6" t="s">
        <v>43</v>
      </c>
      <c r="H618" s="6" t="s">
        <v>17</v>
      </c>
      <c r="I618" s="8">
        <v>0.65</v>
      </c>
      <c r="J618" s="9">
        <v>7750</v>
      </c>
      <c r="K618" s="10">
        <f t="shared" si="4"/>
        <v>5037.5</v>
      </c>
      <c r="L618" s="10">
        <f t="shared" si="5"/>
        <v>2266.875</v>
      </c>
      <c r="M618" s="11">
        <v>0.45</v>
      </c>
      <c r="O618" s="16"/>
      <c r="P618" s="14"/>
      <c r="Q618" s="12"/>
      <c r="R618" s="13"/>
    </row>
    <row r="619" spans="1:18" ht="15.75" customHeight="1">
      <c r="A619" s="1"/>
      <c r="B619" s="6" t="s">
        <v>27</v>
      </c>
      <c r="C619" s="6">
        <v>1128299</v>
      </c>
      <c r="D619" s="7">
        <v>44381</v>
      </c>
      <c r="E619" s="6" t="s">
        <v>28</v>
      </c>
      <c r="F619" s="6" t="s">
        <v>42</v>
      </c>
      <c r="G619" s="6" t="s">
        <v>43</v>
      </c>
      <c r="H619" s="6" t="s">
        <v>18</v>
      </c>
      <c r="I619" s="8">
        <v>0.70000000000000007</v>
      </c>
      <c r="J619" s="9">
        <v>6250</v>
      </c>
      <c r="K619" s="10">
        <f t="shared" si="4"/>
        <v>4375</v>
      </c>
      <c r="L619" s="10">
        <f t="shared" si="5"/>
        <v>1312.5</v>
      </c>
      <c r="M619" s="11">
        <v>0.3</v>
      </c>
      <c r="O619" s="16"/>
      <c r="P619" s="14"/>
      <c r="Q619" s="12"/>
      <c r="R619" s="13"/>
    </row>
    <row r="620" spans="1:18" ht="15.75" customHeight="1">
      <c r="A620" s="1"/>
      <c r="B620" s="6" t="s">
        <v>27</v>
      </c>
      <c r="C620" s="6">
        <v>1128299</v>
      </c>
      <c r="D620" s="7">
        <v>44381</v>
      </c>
      <c r="E620" s="6" t="s">
        <v>28</v>
      </c>
      <c r="F620" s="6" t="s">
        <v>42</v>
      </c>
      <c r="G620" s="6" t="s">
        <v>43</v>
      </c>
      <c r="H620" s="6" t="s">
        <v>19</v>
      </c>
      <c r="I620" s="8">
        <v>0.70000000000000007</v>
      </c>
      <c r="J620" s="9">
        <v>5750</v>
      </c>
      <c r="K620" s="10">
        <f t="shared" si="4"/>
        <v>4025.0000000000005</v>
      </c>
      <c r="L620" s="10">
        <f t="shared" si="5"/>
        <v>1811.2500000000002</v>
      </c>
      <c r="M620" s="11">
        <v>0.45</v>
      </c>
      <c r="O620" s="16"/>
      <c r="P620" s="14"/>
      <c r="Q620" s="12"/>
      <c r="R620" s="13"/>
    </row>
    <row r="621" spans="1:18" ht="15.75" customHeight="1">
      <c r="A621" s="1"/>
      <c r="B621" s="6" t="s">
        <v>27</v>
      </c>
      <c r="C621" s="6">
        <v>1128299</v>
      </c>
      <c r="D621" s="7">
        <v>44381</v>
      </c>
      <c r="E621" s="6" t="s">
        <v>28</v>
      </c>
      <c r="F621" s="6" t="s">
        <v>42</v>
      </c>
      <c r="G621" s="6" t="s">
        <v>43</v>
      </c>
      <c r="H621" s="6" t="s">
        <v>20</v>
      </c>
      <c r="I621" s="8">
        <v>0.65</v>
      </c>
      <c r="J621" s="9">
        <v>4750</v>
      </c>
      <c r="K621" s="10">
        <f t="shared" si="4"/>
        <v>3087.5</v>
      </c>
      <c r="L621" s="10">
        <f t="shared" si="5"/>
        <v>1235</v>
      </c>
      <c r="M621" s="11">
        <v>0.39999999999999997</v>
      </c>
      <c r="O621" s="16"/>
      <c r="P621" s="14"/>
      <c r="Q621" s="12"/>
      <c r="R621" s="13"/>
    </row>
    <row r="622" spans="1:18" ht="15.75" customHeight="1">
      <c r="A622" s="1"/>
      <c r="B622" s="6" t="s">
        <v>27</v>
      </c>
      <c r="C622" s="6">
        <v>1128299</v>
      </c>
      <c r="D622" s="7">
        <v>44381</v>
      </c>
      <c r="E622" s="6" t="s">
        <v>28</v>
      </c>
      <c r="F622" s="6" t="s">
        <v>42</v>
      </c>
      <c r="G622" s="6" t="s">
        <v>43</v>
      </c>
      <c r="H622" s="6" t="s">
        <v>21</v>
      </c>
      <c r="I622" s="8">
        <v>0.70000000000000007</v>
      </c>
      <c r="J622" s="9">
        <v>5250</v>
      </c>
      <c r="K622" s="10">
        <f t="shared" si="4"/>
        <v>3675.0000000000005</v>
      </c>
      <c r="L622" s="10">
        <f t="shared" si="5"/>
        <v>2205.0000000000005</v>
      </c>
      <c r="M622" s="11">
        <v>0.60000000000000009</v>
      </c>
      <c r="O622" s="16"/>
      <c r="P622" s="14"/>
      <c r="Q622" s="12"/>
      <c r="R622" s="13"/>
    </row>
    <row r="623" spans="1:18" ht="15.75" customHeight="1">
      <c r="A623" s="1"/>
      <c r="B623" s="6" t="s">
        <v>27</v>
      </c>
      <c r="C623" s="6">
        <v>1128299</v>
      </c>
      <c r="D623" s="7">
        <v>44381</v>
      </c>
      <c r="E623" s="6" t="s">
        <v>28</v>
      </c>
      <c r="F623" s="6" t="s">
        <v>42</v>
      </c>
      <c r="G623" s="6" t="s">
        <v>43</v>
      </c>
      <c r="H623" s="6" t="s">
        <v>22</v>
      </c>
      <c r="I623" s="8">
        <v>0.85000000000000009</v>
      </c>
      <c r="J623" s="9">
        <v>5250</v>
      </c>
      <c r="K623" s="10">
        <f t="shared" si="4"/>
        <v>4462.5000000000009</v>
      </c>
      <c r="L623" s="10">
        <f t="shared" si="5"/>
        <v>1115.6250000000002</v>
      </c>
      <c r="M623" s="11">
        <v>0.25</v>
      </c>
      <c r="O623" s="16"/>
      <c r="P623" s="14"/>
      <c r="Q623" s="12"/>
      <c r="R623" s="13"/>
    </row>
    <row r="624" spans="1:18" ht="15.75" customHeight="1">
      <c r="A624" s="1"/>
      <c r="B624" s="6" t="s">
        <v>27</v>
      </c>
      <c r="C624" s="6">
        <v>1128299</v>
      </c>
      <c r="D624" s="7">
        <v>44413</v>
      </c>
      <c r="E624" s="6" t="s">
        <v>28</v>
      </c>
      <c r="F624" s="6" t="s">
        <v>42</v>
      </c>
      <c r="G624" s="6" t="s">
        <v>43</v>
      </c>
      <c r="H624" s="6" t="s">
        <v>17</v>
      </c>
      <c r="I624" s="8">
        <v>0.70000000000000007</v>
      </c>
      <c r="J624" s="9">
        <v>7250</v>
      </c>
      <c r="K624" s="10">
        <f t="shared" si="4"/>
        <v>5075.0000000000009</v>
      </c>
      <c r="L624" s="10">
        <f t="shared" si="5"/>
        <v>2283.7500000000005</v>
      </c>
      <c r="M624" s="11">
        <v>0.45</v>
      </c>
      <c r="O624" s="16"/>
      <c r="P624" s="14"/>
      <c r="Q624" s="12"/>
      <c r="R624" s="13"/>
    </row>
    <row r="625" spans="1:18" ht="15.75" customHeight="1">
      <c r="A625" s="1"/>
      <c r="B625" s="6" t="s">
        <v>27</v>
      </c>
      <c r="C625" s="6">
        <v>1128299</v>
      </c>
      <c r="D625" s="7">
        <v>44413</v>
      </c>
      <c r="E625" s="6" t="s">
        <v>28</v>
      </c>
      <c r="F625" s="6" t="s">
        <v>42</v>
      </c>
      <c r="G625" s="6" t="s">
        <v>43</v>
      </c>
      <c r="H625" s="6" t="s">
        <v>18</v>
      </c>
      <c r="I625" s="8">
        <v>0.75000000000000011</v>
      </c>
      <c r="J625" s="9">
        <v>6750</v>
      </c>
      <c r="K625" s="10">
        <f t="shared" si="4"/>
        <v>5062.5000000000009</v>
      </c>
      <c r="L625" s="10">
        <f t="shared" si="5"/>
        <v>1518.7500000000002</v>
      </c>
      <c r="M625" s="11">
        <v>0.3</v>
      </c>
      <c r="O625" s="16"/>
      <c r="P625" s="14"/>
      <c r="Q625" s="12"/>
      <c r="R625" s="13"/>
    </row>
    <row r="626" spans="1:18" ht="15.75" customHeight="1">
      <c r="A626" s="1"/>
      <c r="B626" s="6" t="s">
        <v>27</v>
      </c>
      <c r="C626" s="6">
        <v>1128299</v>
      </c>
      <c r="D626" s="7">
        <v>44413</v>
      </c>
      <c r="E626" s="6" t="s">
        <v>28</v>
      </c>
      <c r="F626" s="6" t="s">
        <v>42</v>
      </c>
      <c r="G626" s="6" t="s">
        <v>43</v>
      </c>
      <c r="H626" s="6" t="s">
        <v>19</v>
      </c>
      <c r="I626" s="8">
        <v>0.70000000000000007</v>
      </c>
      <c r="J626" s="9">
        <v>5500</v>
      </c>
      <c r="K626" s="10">
        <f t="shared" si="4"/>
        <v>3850.0000000000005</v>
      </c>
      <c r="L626" s="10">
        <f t="shared" si="5"/>
        <v>1732.5000000000002</v>
      </c>
      <c r="M626" s="11">
        <v>0.45</v>
      </c>
      <c r="O626" s="16"/>
      <c r="P626" s="14"/>
      <c r="Q626" s="12"/>
      <c r="R626" s="13"/>
    </row>
    <row r="627" spans="1:18" ht="15.75" customHeight="1">
      <c r="A627" s="1"/>
      <c r="B627" s="6" t="s">
        <v>27</v>
      </c>
      <c r="C627" s="6">
        <v>1128299</v>
      </c>
      <c r="D627" s="7">
        <v>44413</v>
      </c>
      <c r="E627" s="6" t="s">
        <v>28</v>
      </c>
      <c r="F627" s="6" t="s">
        <v>42</v>
      </c>
      <c r="G627" s="6" t="s">
        <v>43</v>
      </c>
      <c r="H627" s="6" t="s">
        <v>20</v>
      </c>
      <c r="I627" s="8">
        <v>0.70000000000000007</v>
      </c>
      <c r="J627" s="9">
        <v>5000</v>
      </c>
      <c r="K627" s="10">
        <f t="shared" si="4"/>
        <v>3500.0000000000005</v>
      </c>
      <c r="L627" s="10">
        <f t="shared" si="5"/>
        <v>1400</v>
      </c>
      <c r="M627" s="11">
        <v>0.39999999999999997</v>
      </c>
      <c r="O627" s="16"/>
      <c r="P627" s="14"/>
      <c r="Q627" s="12"/>
      <c r="R627" s="13"/>
    </row>
    <row r="628" spans="1:18" ht="15.75" customHeight="1">
      <c r="A628" s="1"/>
      <c r="B628" s="6" t="s">
        <v>27</v>
      </c>
      <c r="C628" s="6">
        <v>1128299</v>
      </c>
      <c r="D628" s="7">
        <v>44413</v>
      </c>
      <c r="E628" s="6" t="s">
        <v>28</v>
      </c>
      <c r="F628" s="6" t="s">
        <v>42</v>
      </c>
      <c r="G628" s="6" t="s">
        <v>43</v>
      </c>
      <c r="H628" s="6" t="s">
        <v>21</v>
      </c>
      <c r="I628" s="8">
        <v>0.75</v>
      </c>
      <c r="J628" s="9">
        <v>5000</v>
      </c>
      <c r="K628" s="10">
        <f t="shared" si="4"/>
        <v>3750</v>
      </c>
      <c r="L628" s="10">
        <f t="shared" si="5"/>
        <v>2250.0000000000005</v>
      </c>
      <c r="M628" s="11">
        <v>0.60000000000000009</v>
      </c>
      <c r="O628" s="16"/>
      <c r="P628" s="14"/>
      <c r="Q628" s="12"/>
      <c r="R628" s="13"/>
    </row>
    <row r="629" spans="1:18" ht="15.75" customHeight="1">
      <c r="A629" s="1"/>
      <c r="B629" s="6" t="s">
        <v>27</v>
      </c>
      <c r="C629" s="6">
        <v>1128299</v>
      </c>
      <c r="D629" s="7">
        <v>44413</v>
      </c>
      <c r="E629" s="6" t="s">
        <v>28</v>
      </c>
      <c r="F629" s="6" t="s">
        <v>42</v>
      </c>
      <c r="G629" s="6" t="s">
        <v>43</v>
      </c>
      <c r="H629" s="6" t="s">
        <v>22</v>
      </c>
      <c r="I629" s="8">
        <v>0.8</v>
      </c>
      <c r="J629" s="9">
        <v>4000</v>
      </c>
      <c r="K629" s="10">
        <f t="shared" si="4"/>
        <v>3200</v>
      </c>
      <c r="L629" s="10">
        <f t="shared" si="5"/>
        <v>800</v>
      </c>
      <c r="M629" s="11">
        <v>0.25</v>
      </c>
      <c r="O629" s="16"/>
      <c r="P629" s="14"/>
      <c r="Q629" s="12"/>
      <c r="R629" s="13"/>
    </row>
    <row r="630" spans="1:18" ht="15.75" customHeight="1">
      <c r="A630" s="1"/>
      <c r="B630" s="6" t="s">
        <v>27</v>
      </c>
      <c r="C630" s="6">
        <v>1128299</v>
      </c>
      <c r="D630" s="7">
        <v>44445</v>
      </c>
      <c r="E630" s="6" t="s">
        <v>28</v>
      </c>
      <c r="F630" s="6" t="s">
        <v>42</v>
      </c>
      <c r="G630" s="6" t="s">
        <v>43</v>
      </c>
      <c r="H630" s="6" t="s">
        <v>17</v>
      </c>
      <c r="I630" s="8">
        <v>0.65000000000000013</v>
      </c>
      <c r="J630" s="9">
        <v>6000</v>
      </c>
      <c r="K630" s="10">
        <f t="shared" si="4"/>
        <v>3900.0000000000009</v>
      </c>
      <c r="L630" s="10">
        <f t="shared" si="5"/>
        <v>1560.0000000000005</v>
      </c>
      <c r="M630" s="11">
        <v>0.4</v>
      </c>
      <c r="O630" s="16"/>
      <c r="P630" s="14"/>
      <c r="Q630" s="12"/>
      <c r="R630" s="13"/>
    </row>
    <row r="631" spans="1:18" ht="15.75" customHeight="1">
      <c r="A631" s="1"/>
      <c r="B631" s="6" t="s">
        <v>27</v>
      </c>
      <c r="C631" s="6">
        <v>1128299</v>
      </c>
      <c r="D631" s="7">
        <v>44445</v>
      </c>
      <c r="E631" s="6" t="s">
        <v>28</v>
      </c>
      <c r="F631" s="6" t="s">
        <v>42</v>
      </c>
      <c r="G631" s="6" t="s">
        <v>43</v>
      </c>
      <c r="H631" s="6" t="s">
        <v>18</v>
      </c>
      <c r="I631" s="8">
        <v>0.70000000000000018</v>
      </c>
      <c r="J631" s="9">
        <v>6000</v>
      </c>
      <c r="K631" s="10">
        <f t="shared" si="4"/>
        <v>4200.0000000000009</v>
      </c>
      <c r="L631" s="10">
        <f t="shared" si="5"/>
        <v>1050.0000000000002</v>
      </c>
      <c r="M631" s="11">
        <v>0.25</v>
      </c>
      <c r="O631" s="16"/>
      <c r="P631" s="14"/>
      <c r="Q631" s="12"/>
      <c r="R631" s="13"/>
    </row>
    <row r="632" spans="1:18" ht="15.75" customHeight="1">
      <c r="A632" s="1"/>
      <c r="B632" s="6" t="s">
        <v>27</v>
      </c>
      <c r="C632" s="6">
        <v>1128299</v>
      </c>
      <c r="D632" s="7">
        <v>44445</v>
      </c>
      <c r="E632" s="6" t="s">
        <v>28</v>
      </c>
      <c r="F632" s="6" t="s">
        <v>42</v>
      </c>
      <c r="G632" s="6" t="s">
        <v>43</v>
      </c>
      <c r="H632" s="6" t="s">
        <v>19</v>
      </c>
      <c r="I632" s="8">
        <v>0.65000000000000013</v>
      </c>
      <c r="J632" s="9">
        <v>4500</v>
      </c>
      <c r="K632" s="10">
        <f t="shared" si="4"/>
        <v>2925.0000000000005</v>
      </c>
      <c r="L632" s="10">
        <f t="shared" si="5"/>
        <v>1170.0000000000002</v>
      </c>
      <c r="M632" s="11">
        <v>0.4</v>
      </c>
      <c r="O632" s="16"/>
      <c r="P632" s="14"/>
      <c r="Q632" s="12"/>
      <c r="R632" s="13"/>
    </row>
    <row r="633" spans="1:18" ht="15.75" customHeight="1">
      <c r="A633" s="1"/>
      <c r="B633" s="6" t="s">
        <v>27</v>
      </c>
      <c r="C633" s="6">
        <v>1128299</v>
      </c>
      <c r="D633" s="7">
        <v>44445</v>
      </c>
      <c r="E633" s="6" t="s">
        <v>28</v>
      </c>
      <c r="F633" s="6" t="s">
        <v>42</v>
      </c>
      <c r="G633" s="6" t="s">
        <v>43</v>
      </c>
      <c r="H633" s="6" t="s">
        <v>20</v>
      </c>
      <c r="I633" s="8">
        <v>0.65000000000000013</v>
      </c>
      <c r="J633" s="9">
        <v>4000</v>
      </c>
      <c r="K633" s="10">
        <f t="shared" si="4"/>
        <v>2600.0000000000005</v>
      </c>
      <c r="L633" s="10">
        <f t="shared" si="5"/>
        <v>910.00000000000011</v>
      </c>
      <c r="M633" s="11">
        <v>0.35</v>
      </c>
      <c r="O633" s="16"/>
      <c r="P633" s="14"/>
      <c r="Q633" s="12"/>
      <c r="R633" s="13"/>
    </row>
    <row r="634" spans="1:18" ht="15.75" customHeight="1">
      <c r="A634" s="1"/>
      <c r="B634" s="6" t="s">
        <v>27</v>
      </c>
      <c r="C634" s="6">
        <v>1128299</v>
      </c>
      <c r="D634" s="7">
        <v>44445</v>
      </c>
      <c r="E634" s="6" t="s">
        <v>28</v>
      </c>
      <c r="F634" s="6" t="s">
        <v>42</v>
      </c>
      <c r="G634" s="6" t="s">
        <v>43</v>
      </c>
      <c r="H634" s="6" t="s">
        <v>21</v>
      </c>
      <c r="I634" s="8">
        <v>0.75000000000000011</v>
      </c>
      <c r="J634" s="9">
        <v>4000</v>
      </c>
      <c r="K634" s="10">
        <f t="shared" si="4"/>
        <v>3000.0000000000005</v>
      </c>
      <c r="L634" s="10">
        <f t="shared" si="5"/>
        <v>1650.0000000000007</v>
      </c>
      <c r="M634" s="11">
        <v>0.55000000000000016</v>
      </c>
      <c r="O634" s="16"/>
      <c r="P634" s="14"/>
      <c r="Q634" s="12"/>
      <c r="R634" s="13"/>
    </row>
    <row r="635" spans="1:18" ht="15.75" customHeight="1">
      <c r="A635" s="1"/>
      <c r="B635" s="6" t="s">
        <v>27</v>
      </c>
      <c r="C635" s="6">
        <v>1128299</v>
      </c>
      <c r="D635" s="7">
        <v>44445</v>
      </c>
      <c r="E635" s="6" t="s">
        <v>28</v>
      </c>
      <c r="F635" s="6" t="s">
        <v>42</v>
      </c>
      <c r="G635" s="6" t="s">
        <v>43</v>
      </c>
      <c r="H635" s="6" t="s">
        <v>22</v>
      </c>
      <c r="I635" s="8">
        <v>0.70000000000000007</v>
      </c>
      <c r="J635" s="9">
        <v>4250</v>
      </c>
      <c r="K635" s="10">
        <f t="shared" si="4"/>
        <v>2975.0000000000005</v>
      </c>
      <c r="L635" s="10">
        <f t="shared" si="5"/>
        <v>595.00000000000011</v>
      </c>
      <c r="M635" s="11">
        <v>0.2</v>
      </c>
      <c r="O635" s="16"/>
      <c r="P635" s="14"/>
      <c r="Q635" s="12"/>
      <c r="R635" s="13"/>
    </row>
    <row r="636" spans="1:18" ht="15.75" customHeight="1">
      <c r="A636" s="1"/>
      <c r="B636" s="6" t="s">
        <v>27</v>
      </c>
      <c r="C636" s="6">
        <v>1128299</v>
      </c>
      <c r="D636" s="7">
        <v>44474</v>
      </c>
      <c r="E636" s="6" t="s">
        <v>28</v>
      </c>
      <c r="F636" s="6" t="s">
        <v>42</v>
      </c>
      <c r="G636" s="6" t="s">
        <v>43</v>
      </c>
      <c r="H636" s="6" t="s">
        <v>17</v>
      </c>
      <c r="I636" s="8">
        <v>0.55000000000000004</v>
      </c>
      <c r="J636" s="9">
        <v>5250</v>
      </c>
      <c r="K636" s="10">
        <f t="shared" si="4"/>
        <v>2887.5000000000005</v>
      </c>
      <c r="L636" s="10">
        <f t="shared" si="5"/>
        <v>1155.0000000000002</v>
      </c>
      <c r="M636" s="11">
        <v>0.4</v>
      </c>
      <c r="O636" s="16"/>
      <c r="P636" s="14"/>
      <c r="Q636" s="12"/>
      <c r="R636" s="13"/>
    </row>
    <row r="637" spans="1:18" ht="15.75" customHeight="1">
      <c r="A637" s="1"/>
      <c r="B637" s="6" t="s">
        <v>27</v>
      </c>
      <c r="C637" s="6">
        <v>1128299</v>
      </c>
      <c r="D637" s="7">
        <v>44474</v>
      </c>
      <c r="E637" s="6" t="s">
        <v>28</v>
      </c>
      <c r="F637" s="6" t="s">
        <v>42</v>
      </c>
      <c r="G637" s="6" t="s">
        <v>43</v>
      </c>
      <c r="H637" s="6" t="s">
        <v>18</v>
      </c>
      <c r="I637" s="8">
        <v>0.60000000000000009</v>
      </c>
      <c r="J637" s="9">
        <v>5250</v>
      </c>
      <c r="K637" s="10">
        <f t="shared" si="4"/>
        <v>3150.0000000000005</v>
      </c>
      <c r="L637" s="10">
        <f t="shared" si="5"/>
        <v>787.50000000000011</v>
      </c>
      <c r="M637" s="11">
        <v>0.25</v>
      </c>
      <c r="O637" s="16"/>
      <c r="P637" s="14"/>
      <c r="Q637" s="12"/>
      <c r="R637" s="13"/>
    </row>
    <row r="638" spans="1:18" ht="15.75" customHeight="1">
      <c r="A638" s="1"/>
      <c r="B638" s="6" t="s">
        <v>27</v>
      </c>
      <c r="C638" s="6">
        <v>1128299</v>
      </c>
      <c r="D638" s="7">
        <v>44474</v>
      </c>
      <c r="E638" s="6" t="s">
        <v>28</v>
      </c>
      <c r="F638" s="6" t="s">
        <v>42</v>
      </c>
      <c r="G638" s="6" t="s">
        <v>43</v>
      </c>
      <c r="H638" s="6" t="s">
        <v>19</v>
      </c>
      <c r="I638" s="8">
        <v>0.55000000000000004</v>
      </c>
      <c r="J638" s="9">
        <v>3500</v>
      </c>
      <c r="K638" s="10">
        <f t="shared" si="4"/>
        <v>1925.0000000000002</v>
      </c>
      <c r="L638" s="10">
        <f t="shared" si="5"/>
        <v>770.00000000000011</v>
      </c>
      <c r="M638" s="11">
        <v>0.4</v>
      </c>
      <c r="O638" s="16"/>
      <c r="P638" s="14"/>
      <c r="Q638" s="12"/>
      <c r="R638" s="13"/>
    </row>
    <row r="639" spans="1:18" ht="15.75" customHeight="1">
      <c r="A639" s="1"/>
      <c r="B639" s="6" t="s">
        <v>27</v>
      </c>
      <c r="C639" s="6">
        <v>1128299</v>
      </c>
      <c r="D639" s="7">
        <v>44474</v>
      </c>
      <c r="E639" s="6" t="s">
        <v>28</v>
      </c>
      <c r="F639" s="6" t="s">
        <v>42</v>
      </c>
      <c r="G639" s="6" t="s">
        <v>43</v>
      </c>
      <c r="H639" s="6" t="s">
        <v>20</v>
      </c>
      <c r="I639" s="8">
        <v>0.55000000000000004</v>
      </c>
      <c r="J639" s="9">
        <v>3250</v>
      </c>
      <c r="K639" s="10">
        <f t="shared" si="4"/>
        <v>1787.5000000000002</v>
      </c>
      <c r="L639" s="10">
        <f t="shared" si="5"/>
        <v>625.625</v>
      </c>
      <c r="M639" s="11">
        <v>0.35</v>
      </c>
      <c r="O639" s="16"/>
      <c r="P639" s="14"/>
      <c r="Q639" s="12"/>
      <c r="R639" s="13"/>
    </row>
    <row r="640" spans="1:18" ht="15.75" customHeight="1">
      <c r="A640" s="1"/>
      <c r="B640" s="6" t="s">
        <v>27</v>
      </c>
      <c r="C640" s="6">
        <v>1128299</v>
      </c>
      <c r="D640" s="7">
        <v>44474</v>
      </c>
      <c r="E640" s="6" t="s">
        <v>28</v>
      </c>
      <c r="F640" s="6" t="s">
        <v>42</v>
      </c>
      <c r="G640" s="6" t="s">
        <v>43</v>
      </c>
      <c r="H640" s="6" t="s">
        <v>21</v>
      </c>
      <c r="I640" s="8">
        <v>0.65</v>
      </c>
      <c r="J640" s="9">
        <v>3000</v>
      </c>
      <c r="K640" s="10">
        <f t="shared" si="4"/>
        <v>1950</v>
      </c>
      <c r="L640" s="10">
        <f t="shared" si="5"/>
        <v>1072.5000000000002</v>
      </c>
      <c r="M640" s="11">
        <v>0.55000000000000016</v>
      </c>
      <c r="O640" s="16"/>
      <c r="P640" s="14"/>
      <c r="Q640" s="12"/>
      <c r="R640" s="13"/>
    </row>
    <row r="641" spans="1:18" ht="15.75" customHeight="1">
      <c r="A641" s="1"/>
      <c r="B641" s="6" t="s">
        <v>27</v>
      </c>
      <c r="C641" s="6">
        <v>1128299</v>
      </c>
      <c r="D641" s="7">
        <v>44474</v>
      </c>
      <c r="E641" s="6" t="s">
        <v>28</v>
      </c>
      <c r="F641" s="6" t="s">
        <v>42</v>
      </c>
      <c r="G641" s="6" t="s">
        <v>43</v>
      </c>
      <c r="H641" s="6" t="s">
        <v>22</v>
      </c>
      <c r="I641" s="8">
        <v>0.70000000000000007</v>
      </c>
      <c r="J641" s="9">
        <v>3500</v>
      </c>
      <c r="K641" s="10">
        <f t="shared" si="4"/>
        <v>2450.0000000000005</v>
      </c>
      <c r="L641" s="10">
        <f t="shared" si="5"/>
        <v>490.00000000000011</v>
      </c>
      <c r="M641" s="11">
        <v>0.2</v>
      </c>
      <c r="O641" s="16"/>
      <c r="P641" s="14"/>
      <c r="Q641" s="12"/>
      <c r="R641" s="13"/>
    </row>
    <row r="642" spans="1:18" ht="15.75" customHeight="1">
      <c r="A642" s="1"/>
      <c r="B642" s="6" t="s">
        <v>27</v>
      </c>
      <c r="C642" s="6">
        <v>1128299</v>
      </c>
      <c r="D642" s="7">
        <v>44505</v>
      </c>
      <c r="E642" s="6" t="s">
        <v>28</v>
      </c>
      <c r="F642" s="6" t="s">
        <v>42</v>
      </c>
      <c r="G642" s="6" t="s">
        <v>43</v>
      </c>
      <c r="H642" s="6" t="s">
        <v>17</v>
      </c>
      <c r="I642" s="8">
        <v>0.55000000000000004</v>
      </c>
      <c r="J642" s="9">
        <v>5750</v>
      </c>
      <c r="K642" s="10">
        <f t="shared" si="4"/>
        <v>3162.5000000000005</v>
      </c>
      <c r="L642" s="10">
        <f t="shared" si="5"/>
        <v>1265.0000000000002</v>
      </c>
      <c r="M642" s="11">
        <v>0.4</v>
      </c>
      <c r="O642" s="16"/>
      <c r="P642" s="14"/>
      <c r="Q642" s="12"/>
      <c r="R642" s="13"/>
    </row>
    <row r="643" spans="1:18" ht="15.75" customHeight="1">
      <c r="A643" s="1"/>
      <c r="B643" s="6" t="s">
        <v>27</v>
      </c>
      <c r="C643" s="6">
        <v>1128299</v>
      </c>
      <c r="D643" s="7">
        <v>44505</v>
      </c>
      <c r="E643" s="6" t="s">
        <v>28</v>
      </c>
      <c r="F643" s="6" t="s">
        <v>42</v>
      </c>
      <c r="G643" s="6" t="s">
        <v>43</v>
      </c>
      <c r="H643" s="6" t="s">
        <v>18</v>
      </c>
      <c r="I643" s="8">
        <v>0.60000000000000009</v>
      </c>
      <c r="J643" s="9">
        <v>5750</v>
      </c>
      <c r="K643" s="10">
        <f t="shared" si="4"/>
        <v>3450.0000000000005</v>
      </c>
      <c r="L643" s="10">
        <f t="shared" si="5"/>
        <v>862.50000000000011</v>
      </c>
      <c r="M643" s="11">
        <v>0.25</v>
      </c>
      <c r="O643" s="16"/>
      <c r="P643" s="14"/>
      <c r="Q643" s="12"/>
      <c r="R643" s="13"/>
    </row>
    <row r="644" spans="1:18" ht="15.75" customHeight="1">
      <c r="A644" s="1"/>
      <c r="B644" s="6" t="s">
        <v>27</v>
      </c>
      <c r="C644" s="6">
        <v>1128299</v>
      </c>
      <c r="D644" s="7">
        <v>44505</v>
      </c>
      <c r="E644" s="6" t="s">
        <v>28</v>
      </c>
      <c r="F644" s="6" t="s">
        <v>42</v>
      </c>
      <c r="G644" s="6" t="s">
        <v>43</v>
      </c>
      <c r="H644" s="6" t="s">
        <v>19</v>
      </c>
      <c r="I644" s="8">
        <v>0.55000000000000004</v>
      </c>
      <c r="J644" s="9">
        <v>4250</v>
      </c>
      <c r="K644" s="10">
        <f t="shared" si="4"/>
        <v>2337.5</v>
      </c>
      <c r="L644" s="10">
        <f t="shared" si="5"/>
        <v>935</v>
      </c>
      <c r="M644" s="11">
        <v>0.4</v>
      </c>
      <c r="O644" s="16"/>
      <c r="P644" s="14"/>
      <c r="Q644" s="12"/>
      <c r="R644" s="13"/>
    </row>
    <row r="645" spans="1:18" ht="15.75" customHeight="1">
      <c r="A645" s="1"/>
      <c r="B645" s="6" t="s">
        <v>27</v>
      </c>
      <c r="C645" s="6">
        <v>1128299</v>
      </c>
      <c r="D645" s="7">
        <v>44505</v>
      </c>
      <c r="E645" s="6" t="s">
        <v>28</v>
      </c>
      <c r="F645" s="6" t="s">
        <v>42</v>
      </c>
      <c r="G645" s="6" t="s">
        <v>43</v>
      </c>
      <c r="H645" s="6" t="s">
        <v>20</v>
      </c>
      <c r="I645" s="8">
        <v>0.65000000000000013</v>
      </c>
      <c r="J645" s="9">
        <v>4000</v>
      </c>
      <c r="K645" s="10">
        <f t="shared" si="4"/>
        <v>2600.0000000000005</v>
      </c>
      <c r="L645" s="10">
        <f t="shared" si="5"/>
        <v>910.00000000000011</v>
      </c>
      <c r="M645" s="11">
        <v>0.35</v>
      </c>
      <c r="O645" s="16"/>
      <c r="P645" s="14"/>
      <c r="Q645" s="12"/>
      <c r="R645" s="13"/>
    </row>
    <row r="646" spans="1:18" ht="15.75" customHeight="1">
      <c r="A646" s="1"/>
      <c r="B646" s="6" t="s">
        <v>27</v>
      </c>
      <c r="C646" s="6">
        <v>1128299</v>
      </c>
      <c r="D646" s="7">
        <v>44505</v>
      </c>
      <c r="E646" s="6" t="s">
        <v>28</v>
      </c>
      <c r="F646" s="6" t="s">
        <v>42</v>
      </c>
      <c r="G646" s="6" t="s">
        <v>43</v>
      </c>
      <c r="H646" s="6" t="s">
        <v>21</v>
      </c>
      <c r="I646" s="8">
        <v>0.75000000000000011</v>
      </c>
      <c r="J646" s="9">
        <v>3750</v>
      </c>
      <c r="K646" s="10">
        <f t="shared" si="4"/>
        <v>2812.5000000000005</v>
      </c>
      <c r="L646" s="10">
        <f t="shared" si="5"/>
        <v>1546.8750000000007</v>
      </c>
      <c r="M646" s="11">
        <v>0.55000000000000016</v>
      </c>
      <c r="O646" s="16"/>
      <c r="P646" s="14"/>
      <c r="Q646" s="12"/>
      <c r="R646" s="13"/>
    </row>
    <row r="647" spans="1:18" ht="15.75" customHeight="1">
      <c r="A647" s="1"/>
      <c r="B647" s="6" t="s">
        <v>27</v>
      </c>
      <c r="C647" s="6">
        <v>1128299</v>
      </c>
      <c r="D647" s="7">
        <v>44505</v>
      </c>
      <c r="E647" s="6" t="s">
        <v>28</v>
      </c>
      <c r="F647" s="6" t="s">
        <v>42</v>
      </c>
      <c r="G647" s="6" t="s">
        <v>43</v>
      </c>
      <c r="H647" s="6" t="s">
        <v>22</v>
      </c>
      <c r="I647" s="8">
        <v>0.80000000000000016</v>
      </c>
      <c r="J647" s="9">
        <v>5000</v>
      </c>
      <c r="K647" s="10">
        <f t="shared" si="4"/>
        <v>4000.0000000000009</v>
      </c>
      <c r="L647" s="10">
        <f t="shared" si="5"/>
        <v>800.00000000000023</v>
      </c>
      <c r="M647" s="11">
        <v>0.2</v>
      </c>
      <c r="O647" s="16"/>
      <c r="P647" s="14"/>
      <c r="Q647" s="12"/>
      <c r="R647" s="13"/>
    </row>
    <row r="648" spans="1:18" ht="15.75" customHeight="1">
      <c r="A648" s="1"/>
      <c r="B648" s="6" t="s">
        <v>27</v>
      </c>
      <c r="C648" s="6">
        <v>1128299</v>
      </c>
      <c r="D648" s="7">
        <v>44534</v>
      </c>
      <c r="E648" s="6" t="s">
        <v>28</v>
      </c>
      <c r="F648" s="6" t="s">
        <v>42</v>
      </c>
      <c r="G648" s="6" t="s">
        <v>43</v>
      </c>
      <c r="H648" s="6" t="s">
        <v>17</v>
      </c>
      <c r="I648" s="8">
        <v>0.65000000000000013</v>
      </c>
      <c r="J648" s="9">
        <v>7000</v>
      </c>
      <c r="K648" s="10">
        <f t="shared" si="4"/>
        <v>4550.0000000000009</v>
      </c>
      <c r="L648" s="10">
        <f t="shared" si="5"/>
        <v>1820.0000000000005</v>
      </c>
      <c r="M648" s="11">
        <v>0.4</v>
      </c>
      <c r="O648" s="16"/>
      <c r="P648" s="14"/>
      <c r="Q648" s="12"/>
      <c r="R648" s="13"/>
    </row>
    <row r="649" spans="1:18" ht="15.75" customHeight="1">
      <c r="A649" s="1"/>
      <c r="B649" s="6" t="s">
        <v>27</v>
      </c>
      <c r="C649" s="6">
        <v>1128299</v>
      </c>
      <c r="D649" s="7">
        <v>44534</v>
      </c>
      <c r="E649" s="6" t="s">
        <v>28</v>
      </c>
      <c r="F649" s="6" t="s">
        <v>42</v>
      </c>
      <c r="G649" s="6" t="s">
        <v>43</v>
      </c>
      <c r="H649" s="6" t="s">
        <v>18</v>
      </c>
      <c r="I649" s="8">
        <v>0.70000000000000018</v>
      </c>
      <c r="J649" s="9">
        <v>7000</v>
      </c>
      <c r="K649" s="10">
        <f t="shared" si="4"/>
        <v>4900.0000000000009</v>
      </c>
      <c r="L649" s="10">
        <f t="shared" si="5"/>
        <v>1225.0000000000002</v>
      </c>
      <c r="M649" s="11">
        <v>0.25</v>
      </c>
      <c r="O649" s="16"/>
      <c r="P649" s="14"/>
      <c r="Q649" s="12"/>
      <c r="R649" s="13"/>
    </row>
    <row r="650" spans="1:18" ht="15.75" customHeight="1">
      <c r="A650" s="1"/>
      <c r="B650" s="6" t="s">
        <v>27</v>
      </c>
      <c r="C650" s="6">
        <v>1128299</v>
      </c>
      <c r="D650" s="7">
        <v>44534</v>
      </c>
      <c r="E650" s="6" t="s">
        <v>28</v>
      </c>
      <c r="F650" s="6" t="s">
        <v>42</v>
      </c>
      <c r="G650" s="6" t="s">
        <v>43</v>
      </c>
      <c r="H650" s="6" t="s">
        <v>19</v>
      </c>
      <c r="I650" s="8">
        <v>0.65000000000000013</v>
      </c>
      <c r="J650" s="9">
        <v>5000</v>
      </c>
      <c r="K650" s="10">
        <f t="shared" si="4"/>
        <v>3250.0000000000005</v>
      </c>
      <c r="L650" s="10">
        <f t="shared" si="5"/>
        <v>1300.0000000000002</v>
      </c>
      <c r="M650" s="11">
        <v>0.4</v>
      </c>
      <c r="O650" s="16"/>
      <c r="P650" s="14"/>
      <c r="Q650" s="12"/>
      <c r="R650" s="13"/>
    </row>
    <row r="651" spans="1:18" ht="15.75" customHeight="1">
      <c r="A651" s="1"/>
      <c r="B651" s="6" t="s">
        <v>27</v>
      </c>
      <c r="C651" s="6">
        <v>1128299</v>
      </c>
      <c r="D651" s="7">
        <v>44534</v>
      </c>
      <c r="E651" s="6" t="s">
        <v>28</v>
      </c>
      <c r="F651" s="6" t="s">
        <v>42</v>
      </c>
      <c r="G651" s="6" t="s">
        <v>43</v>
      </c>
      <c r="H651" s="6" t="s">
        <v>20</v>
      </c>
      <c r="I651" s="8">
        <v>0.65000000000000013</v>
      </c>
      <c r="J651" s="9">
        <v>5000</v>
      </c>
      <c r="K651" s="10">
        <f t="shared" si="4"/>
        <v>3250.0000000000005</v>
      </c>
      <c r="L651" s="10">
        <f t="shared" si="5"/>
        <v>1137.5</v>
      </c>
      <c r="M651" s="11">
        <v>0.35</v>
      </c>
      <c r="O651" s="16"/>
      <c r="P651" s="14"/>
      <c r="Q651" s="12"/>
      <c r="R651" s="13"/>
    </row>
    <row r="652" spans="1:18" ht="15.75" customHeight="1">
      <c r="A652" s="1"/>
      <c r="B652" s="6" t="s">
        <v>27</v>
      </c>
      <c r="C652" s="6">
        <v>1128299</v>
      </c>
      <c r="D652" s="7">
        <v>44534</v>
      </c>
      <c r="E652" s="6" t="s">
        <v>28</v>
      </c>
      <c r="F652" s="6" t="s">
        <v>42</v>
      </c>
      <c r="G652" s="6" t="s">
        <v>43</v>
      </c>
      <c r="H652" s="6" t="s">
        <v>21</v>
      </c>
      <c r="I652" s="8">
        <v>0.75000000000000011</v>
      </c>
      <c r="J652" s="9">
        <v>4250</v>
      </c>
      <c r="K652" s="10">
        <f t="shared" si="4"/>
        <v>3187.5000000000005</v>
      </c>
      <c r="L652" s="10">
        <f t="shared" si="5"/>
        <v>1753.1250000000007</v>
      </c>
      <c r="M652" s="11">
        <v>0.55000000000000016</v>
      </c>
      <c r="O652" s="16"/>
      <c r="P652" s="14"/>
      <c r="Q652" s="12"/>
      <c r="R652" s="13"/>
    </row>
    <row r="653" spans="1:18" ht="15.75" customHeight="1">
      <c r="A653" s="1"/>
      <c r="B653" s="6" t="s">
        <v>27</v>
      </c>
      <c r="C653" s="6">
        <v>1128299</v>
      </c>
      <c r="D653" s="7">
        <v>44534</v>
      </c>
      <c r="E653" s="6" t="s">
        <v>28</v>
      </c>
      <c r="F653" s="6" t="s">
        <v>42</v>
      </c>
      <c r="G653" s="6" t="s">
        <v>43</v>
      </c>
      <c r="H653" s="6" t="s">
        <v>22</v>
      </c>
      <c r="I653" s="8">
        <v>0.80000000000000016</v>
      </c>
      <c r="J653" s="9">
        <v>5250</v>
      </c>
      <c r="K653" s="10">
        <f t="shared" si="4"/>
        <v>4200.0000000000009</v>
      </c>
      <c r="L653" s="10">
        <f t="shared" si="5"/>
        <v>840.00000000000023</v>
      </c>
      <c r="M653" s="11">
        <v>0.2</v>
      </c>
      <c r="O653" s="16"/>
      <c r="P653" s="14"/>
      <c r="Q653" s="12"/>
      <c r="R653" s="13"/>
    </row>
    <row r="654" spans="1:18" ht="15.75" customHeight="1">
      <c r="A654" s="1" t="s">
        <v>39</v>
      </c>
      <c r="B654" s="6" t="s">
        <v>27</v>
      </c>
      <c r="C654" s="6">
        <v>1128299</v>
      </c>
      <c r="D654" s="7">
        <v>44199</v>
      </c>
      <c r="E654" s="6" t="s">
        <v>28</v>
      </c>
      <c r="F654" s="6" t="s">
        <v>44</v>
      </c>
      <c r="G654" s="6" t="s">
        <v>45</v>
      </c>
      <c r="H654" s="6" t="s">
        <v>17</v>
      </c>
      <c r="I654" s="8">
        <v>0.4</v>
      </c>
      <c r="J654" s="9">
        <v>4500</v>
      </c>
      <c r="K654" s="10">
        <f t="shared" si="4"/>
        <v>1800</v>
      </c>
      <c r="L654" s="10">
        <f t="shared" si="5"/>
        <v>540</v>
      </c>
      <c r="M654" s="11">
        <v>0.3</v>
      </c>
      <c r="O654" s="16"/>
      <c r="P654" s="14"/>
      <c r="Q654" s="12"/>
      <c r="R654" s="13"/>
    </row>
    <row r="655" spans="1:18" ht="15.75" customHeight="1">
      <c r="A655" s="1"/>
      <c r="B655" s="6" t="s">
        <v>27</v>
      </c>
      <c r="C655" s="6">
        <v>1128299</v>
      </c>
      <c r="D655" s="7">
        <v>44199</v>
      </c>
      <c r="E655" s="6" t="s">
        <v>28</v>
      </c>
      <c r="F655" s="6" t="s">
        <v>44</v>
      </c>
      <c r="G655" s="6" t="s">
        <v>45</v>
      </c>
      <c r="H655" s="6" t="s">
        <v>18</v>
      </c>
      <c r="I655" s="8">
        <v>0.5</v>
      </c>
      <c r="J655" s="9">
        <v>4500</v>
      </c>
      <c r="K655" s="10">
        <f t="shared" si="4"/>
        <v>2250</v>
      </c>
      <c r="L655" s="10">
        <f t="shared" si="5"/>
        <v>562.5</v>
      </c>
      <c r="M655" s="11">
        <v>0.25</v>
      </c>
      <c r="O655" s="16"/>
      <c r="P655" s="14"/>
      <c r="Q655" s="12"/>
      <c r="R655" s="13"/>
    </row>
    <row r="656" spans="1:18" ht="15.75" customHeight="1">
      <c r="A656" s="1"/>
      <c r="B656" s="6" t="s">
        <v>27</v>
      </c>
      <c r="C656" s="6">
        <v>1128299</v>
      </c>
      <c r="D656" s="7">
        <v>44199</v>
      </c>
      <c r="E656" s="6" t="s">
        <v>28</v>
      </c>
      <c r="F656" s="6" t="s">
        <v>44</v>
      </c>
      <c r="G656" s="6" t="s">
        <v>45</v>
      </c>
      <c r="H656" s="6" t="s">
        <v>19</v>
      </c>
      <c r="I656" s="8">
        <v>0.5</v>
      </c>
      <c r="J656" s="9">
        <v>4500</v>
      </c>
      <c r="K656" s="10">
        <f t="shared" si="4"/>
        <v>2250</v>
      </c>
      <c r="L656" s="10">
        <f t="shared" si="5"/>
        <v>562.5</v>
      </c>
      <c r="M656" s="11">
        <v>0.25</v>
      </c>
      <c r="O656" s="16"/>
      <c r="P656" s="14"/>
      <c r="Q656" s="12"/>
      <c r="R656" s="13"/>
    </row>
    <row r="657" spans="1:18" ht="15.75" customHeight="1">
      <c r="A657" s="1"/>
      <c r="B657" s="6" t="s">
        <v>27</v>
      </c>
      <c r="C657" s="6">
        <v>1128299</v>
      </c>
      <c r="D657" s="7">
        <v>44199</v>
      </c>
      <c r="E657" s="6" t="s">
        <v>28</v>
      </c>
      <c r="F657" s="6" t="s">
        <v>44</v>
      </c>
      <c r="G657" s="6" t="s">
        <v>45</v>
      </c>
      <c r="H657" s="6" t="s">
        <v>20</v>
      </c>
      <c r="I657" s="8">
        <v>0.5</v>
      </c>
      <c r="J657" s="9">
        <v>3000</v>
      </c>
      <c r="K657" s="10">
        <f t="shared" si="4"/>
        <v>1500</v>
      </c>
      <c r="L657" s="10">
        <f t="shared" si="5"/>
        <v>450</v>
      </c>
      <c r="M657" s="11">
        <v>0.3</v>
      </c>
      <c r="O657" s="16"/>
      <c r="P657" s="14"/>
      <c r="Q657" s="12"/>
      <c r="R657" s="13"/>
    </row>
    <row r="658" spans="1:18" ht="15.75" customHeight="1">
      <c r="A658" s="1"/>
      <c r="B658" s="6" t="s">
        <v>27</v>
      </c>
      <c r="C658" s="6">
        <v>1128299</v>
      </c>
      <c r="D658" s="7">
        <v>44199</v>
      </c>
      <c r="E658" s="6" t="s">
        <v>28</v>
      </c>
      <c r="F658" s="6" t="s">
        <v>44</v>
      </c>
      <c r="G658" s="6" t="s">
        <v>45</v>
      </c>
      <c r="H658" s="6" t="s">
        <v>21</v>
      </c>
      <c r="I658" s="8">
        <v>0.55000000000000004</v>
      </c>
      <c r="J658" s="9">
        <v>2500</v>
      </c>
      <c r="K658" s="10">
        <f t="shared" si="4"/>
        <v>1375</v>
      </c>
      <c r="L658" s="10">
        <f t="shared" si="5"/>
        <v>343.75</v>
      </c>
      <c r="M658" s="11">
        <v>0.25</v>
      </c>
      <c r="O658" s="16"/>
      <c r="P658" s="14"/>
      <c r="Q658" s="12"/>
      <c r="R658" s="13"/>
    </row>
    <row r="659" spans="1:18" ht="15.75" customHeight="1">
      <c r="A659" s="1"/>
      <c r="B659" s="6" t="s">
        <v>27</v>
      </c>
      <c r="C659" s="6">
        <v>1128299</v>
      </c>
      <c r="D659" s="7">
        <v>44199</v>
      </c>
      <c r="E659" s="6" t="s">
        <v>28</v>
      </c>
      <c r="F659" s="6" t="s">
        <v>44</v>
      </c>
      <c r="G659" s="6" t="s">
        <v>45</v>
      </c>
      <c r="H659" s="6" t="s">
        <v>22</v>
      </c>
      <c r="I659" s="8">
        <v>0.5</v>
      </c>
      <c r="J659" s="9">
        <v>5000</v>
      </c>
      <c r="K659" s="10">
        <f t="shared" si="4"/>
        <v>2500</v>
      </c>
      <c r="L659" s="10">
        <f t="shared" si="5"/>
        <v>500</v>
      </c>
      <c r="M659" s="11">
        <v>0.2</v>
      </c>
      <c r="O659" s="16"/>
      <c r="P659" s="14"/>
      <c r="Q659" s="12"/>
      <c r="R659" s="13"/>
    </row>
    <row r="660" spans="1:18" ht="15.75" customHeight="1">
      <c r="A660" s="1"/>
      <c r="B660" s="6" t="s">
        <v>27</v>
      </c>
      <c r="C660" s="6">
        <v>1128299</v>
      </c>
      <c r="D660" s="7">
        <v>44230</v>
      </c>
      <c r="E660" s="6" t="s">
        <v>28</v>
      </c>
      <c r="F660" s="6" t="s">
        <v>44</v>
      </c>
      <c r="G660" s="6" t="s">
        <v>45</v>
      </c>
      <c r="H660" s="6" t="s">
        <v>17</v>
      </c>
      <c r="I660" s="8">
        <v>0.4</v>
      </c>
      <c r="J660" s="9">
        <v>5500</v>
      </c>
      <c r="K660" s="10">
        <f t="shared" si="4"/>
        <v>2200</v>
      </c>
      <c r="L660" s="10">
        <f t="shared" si="5"/>
        <v>660</v>
      </c>
      <c r="M660" s="11">
        <v>0.3</v>
      </c>
      <c r="O660" s="16"/>
      <c r="P660" s="14"/>
      <c r="Q660" s="12"/>
      <c r="R660" s="13"/>
    </row>
    <row r="661" spans="1:18" ht="15.75" customHeight="1">
      <c r="A661" s="1"/>
      <c r="B661" s="6" t="s">
        <v>27</v>
      </c>
      <c r="C661" s="6">
        <v>1128299</v>
      </c>
      <c r="D661" s="7">
        <v>44230</v>
      </c>
      <c r="E661" s="6" t="s">
        <v>28</v>
      </c>
      <c r="F661" s="6" t="s">
        <v>44</v>
      </c>
      <c r="G661" s="6" t="s">
        <v>45</v>
      </c>
      <c r="H661" s="6" t="s">
        <v>18</v>
      </c>
      <c r="I661" s="8">
        <v>0.5</v>
      </c>
      <c r="J661" s="9">
        <v>4500</v>
      </c>
      <c r="K661" s="10">
        <f t="shared" si="4"/>
        <v>2250</v>
      </c>
      <c r="L661" s="10">
        <f t="shared" si="5"/>
        <v>562.5</v>
      </c>
      <c r="M661" s="11">
        <v>0.25</v>
      </c>
      <c r="O661" s="16"/>
      <c r="P661" s="14"/>
      <c r="Q661" s="12"/>
      <c r="R661" s="13"/>
    </row>
    <row r="662" spans="1:18" ht="15.75" customHeight="1">
      <c r="A662" s="1"/>
      <c r="B662" s="6" t="s">
        <v>27</v>
      </c>
      <c r="C662" s="6">
        <v>1128299</v>
      </c>
      <c r="D662" s="7">
        <v>44230</v>
      </c>
      <c r="E662" s="6" t="s">
        <v>28</v>
      </c>
      <c r="F662" s="6" t="s">
        <v>44</v>
      </c>
      <c r="G662" s="6" t="s">
        <v>45</v>
      </c>
      <c r="H662" s="6" t="s">
        <v>19</v>
      </c>
      <c r="I662" s="8">
        <v>0.5</v>
      </c>
      <c r="J662" s="9">
        <v>4500</v>
      </c>
      <c r="K662" s="10">
        <f t="shared" si="4"/>
        <v>2250</v>
      </c>
      <c r="L662" s="10">
        <f t="shared" si="5"/>
        <v>562.5</v>
      </c>
      <c r="M662" s="11">
        <v>0.25</v>
      </c>
      <c r="O662" s="16"/>
      <c r="P662" s="14"/>
      <c r="Q662" s="12"/>
      <c r="R662" s="13"/>
    </row>
    <row r="663" spans="1:18" ht="15.75" customHeight="1">
      <c r="A663" s="1"/>
      <c r="B663" s="6" t="s">
        <v>27</v>
      </c>
      <c r="C663" s="6">
        <v>1128299</v>
      </c>
      <c r="D663" s="7">
        <v>44230</v>
      </c>
      <c r="E663" s="6" t="s">
        <v>28</v>
      </c>
      <c r="F663" s="6" t="s">
        <v>44</v>
      </c>
      <c r="G663" s="6" t="s">
        <v>45</v>
      </c>
      <c r="H663" s="6" t="s">
        <v>20</v>
      </c>
      <c r="I663" s="8">
        <v>0.5</v>
      </c>
      <c r="J663" s="9">
        <v>3000</v>
      </c>
      <c r="K663" s="10">
        <f t="shared" si="4"/>
        <v>1500</v>
      </c>
      <c r="L663" s="10">
        <f t="shared" si="5"/>
        <v>450</v>
      </c>
      <c r="M663" s="11">
        <v>0.3</v>
      </c>
      <c r="O663" s="16"/>
      <c r="P663" s="14"/>
      <c r="Q663" s="12"/>
      <c r="R663" s="13"/>
    </row>
    <row r="664" spans="1:18" ht="15.75" customHeight="1">
      <c r="A664" s="1"/>
      <c r="B664" s="6" t="s">
        <v>27</v>
      </c>
      <c r="C664" s="6">
        <v>1128299</v>
      </c>
      <c r="D664" s="7">
        <v>44230</v>
      </c>
      <c r="E664" s="6" t="s">
        <v>28</v>
      </c>
      <c r="F664" s="6" t="s">
        <v>44</v>
      </c>
      <c r="G664" s="6" t="s">
        <v>45</v>
      </c>
      <c r="H664" s="6" t="s">
        <v>21</v>
      </c>
      <c r="I664" s="8">
        <v>0.55000000000000004</v>
      </c>
      <c r="J664" s="9">
        <v>2250</v>
      </c>
      <c r="K664" s="10">
        <f t="shared" si="4"/>
        <v>1237.5</v>
      </c>
      <c r="L664" s="10">
        <f t="shared" si="5"/>
        <v>309.375</v>
      </c>
      <c r="M664" s="11">
        <v>0.25</v>
      </c>
      <c r="O664" s="16"/>
      <c r="P664" s="14"/>
      <c r="Q664" s="12"/>
      <c r="R664" s="13"/>
    </row>
    <row r="665" spans="1:18" ht="15.75" customHeight="1">
      <c r="A665" s="1"/>
      <c r="B665" s="6" t="s">
        <v>27</v>
      </c>
      <c r="C665" s="6">
        <v>1128299</v>
      </c>
      <c r="D665" s="7">
        <v>44230</v>
      </c>
      <c r="E665" s="6" t="s">
        <v>28</v>
      </c>
      <c r="F665" s="6" t="s">
        <v>44</v>
      </c>
      <c r="G665" s="6" t="s">
        <v>45</v>
      </c>
      <c r="H665" s="6" t="s">
        <v>22</v>
      </c>
      <c r="I665" s="8">
        <v>0.5</v>
      </c>
      <c r="J665" s="9">
        <v>4250</v>
      </c>
      <c r="K665" s="10">
        <f t="shared" si="4"/>
        <v>2125</v>
      </c>
      <c r="L665" s="10">
        <f t="shared" si="5"/>
        <v>425</v>
      </c>
      <c r="M665" s="11">
        <v>0.2</v>
      </c>
      <c r="O665" s="16"/>
      <c r="P665" s="14"/>
      <c r="Q665" s="12"/>
      <c r="R665" s="13"/>
    </row>
    <row r="666" spans="1:18" ht="15.75" customHeight="1">
      <c r="A666" s="1"/>
      <c r="B666" s="6" t="s">
        <v>27</v>
      </c>
      <c r="C666" s="6">
        <v>1128299</v>
      </c>
      <c r="D666" s="7">
        <v>44257</v>
      </c>
      <c r="E666" s="6" t="s">
        <v>28</v>
      </c>
      <c r="F666" s="6" t="s">
        <v>44</v>
      </c>
      <c r="G666" s="6" t="s">
        <v>45</v>
      </c>
      <c r="H666" s="6" t="s">
        <v>17</v>
      </c>
      <c r="I666" s="8">
        <v>0.5</v>
      </c>
      <c r="J666" s="9">
        <v>5750</v>
      </c>
      <c r="K666" s="10">
        <f t="shared" si="4"/>
        <v>2875</v>
      </c>
      <c r="L666" s="10">
        <f t="shared" si="5"/>
        <v>862.5</v>
      </c>
      <c r="M666" s="11">
        <v>0.3</v>
      </c>
      <c r="O666" s="16"/>
      <c r="P666" s="14"/>
      <c r="Q666" s="12"/>
      <c r="R666" s="13"/>
    </row>
    <row r="667" spans="1:18" ht="15.75" customHeight="1">
      <c r="A667" s="1"/>
      <c r="B667" s="6" t="s">
        <v>27</v>
      </c>
      <c r="C667" s="6">
        <v>1128299</v>
      </c>
      <c r="D667" s="7">
        <v>44257</v>
      </c>
      <c r="E667" s="6" t="s">
        <v>28</v>
      </c>
      <c r="F667" s="6" t="s">
        <v>44</v>
      </c>
      <c r="G667" s="6" t="s">
        <v>45</v>
      </c>
      <c r="H667" s="6" t="s">
        <v>18</v>
      </c>
      <c r="I667" s="8">
        <v>0.6</v>
      </c>
      <c r="J667" s="9">
        <v>4250</v>
      </c>
      <c r="K667" s="10">
        <f t="shared" si="4"/>
        <v>2550</v>
      </c>
      <c r="L667" s="10">
        <f t="shared" si="5"/>
        <v>637.5</v>
      </c>
      <c r="M667" s="11">
        <v>0.25</v>
      </c>
      <c r="O667" s="16"/>
      <c r="P667" s="14"/>
      <c r="Q667" s="12"/>
      <c r="R667" s="13"/>
    </row>
    <row r="668" spans="1:18" ht="15.75" customHeight="1">
      <c r="A668" s="1"/>
      <c r="B668" s="6" t="s">
        <v>27</v>
      </c>
      <c r="C668" s="6">
        <v>1128299</v>
      </c>
      <c r="D668" s="7">
        <v>44257</v>
      </c>
      <c r="E668" s="6" t="s">
        <v>28</v>
      </c>
      <c r="F668" s="6" t="s">
        <v>44</v>
      </c>
      <c r="G668" s="6" t="s">
        <v>45</v>
      </c>
      <c r="H668" s="6" t="s">
        <v>19</v>
      </c>
      <c r="I668" s="8">
        <v>0.64999999999999991</v>
      </c>
      <c r="J668" s="9">
        <v>4250</v>
      </c>
      <c r="K668" s="10">
        <f t="shared" si="4"/>
        <v>2762.4999999999995</v>
      </c>
      <c r="L668" s="10">
        <f t="shared" si="5"/>
        <v>690.62499999999989</v>
      </c>
      <c r="M668" s="11">
        <v>0.25</v>
      </c>
      <c r="O668" s="16"/>
      <c r="P668" s="14"/>
      <c r="Q668" s="12"/>
      <c r="R668" s="13"/>
    </row>
    <row r="669" spans="1:18" ht="15.75" customHeight="1">
      <c r="A669" s="1"/>
      <c r="B669" s="6" t="s">
        <v>27</v>
      </c>
      <c r="C669" s="6">
        <v>1128299</v>
      </c>
      <c r="D669" s="7">
        <v>44257</v>
      </c>
      <c r="E669" s="6" t="s">
        <v>28</v>
      </c>
      <c r="F669" s="6" t="s">
        <v>44</v>
      </c>
      <c r="G669" s="6" t="s">
        <v>45</v>
      </c>
      <c r="H669" s="6" t="s">
        <v>20</v>
      </c>
      <c r="I669" s="8">
        <v>0.64999999999999991</v>
      </c>
      <c r="J669" s="9">
        <v>3250</v>
      </c>
      <c r="K669" s="10">
        <f t="shared" si="4"/>
        <v>2112.4999999999995</v>
      </c>
      <c r="L669" s="10">
        <f t="shared" si="5"/>
        <v>633.74999999999989</v>
      </c>
      <c r="M669" s="11">
        <v>0.3</v>
      </c>
      <c r="O669" s="16"/>
      <c r="P669" s="14"/>
      <c r="Q669" s="12"/>
      <c r="R669" s="13"/>
    </row>
    <row r="670" spans="1:18" ht="15.75" customHeight="1">
      <c r="A670" s="1"/>
      <c r="B670" s="6" t="s">
        <v>27</v>
      </c>
      <c r="C670" s="6">
        <v>1128299</v>
      </c>
      <c r="D670" s="7">
        <v>44257</v>
      </c>
      <c r="E670" s="6" t="s">
        <v>28</v>
      </c>
      <c r="F670" s="6" t="s">
        <v>44</v>
      </c>
      <c r="G670" s="6" t="s">
        <v>45</v>
      </c>
      <c r="H670" s="6" t="s">
        <v>21</v>
      </c>
      <c r="I670" s="8">
        <v>0.7</v>
      </c>
      <c r="J670" s="9">
        <v>1750</v>
      </c>
      <c r="K670" s="10">
        <f t="shared" si="4"/>
        <v>1225</v>
      </c>
      <c r="L670" s="10">
        <f t="shared" si="5"/>
        <v>306.25</v>
      </c>
      <c r="M670" s="11">
        <v>0.25</v>
      </c>
      <c r="O670" s="16"/>
      <c r="P670" s="14"/>
      <c r="Q670" s="12"/>
      <c r="R670" s="13"/>
    </row>
    <row r="671" spans="1:18" ht="15.75" customHeight="1">
      <c r="A671" s="1"/>
      <c r="B671" s="6" t="s">
        <v>27</v>
      </c>
      <c r="C671" s="6">
        <v>1128299</v>
      </c>
      <c r="D671" s="7">
        <v>44257</v>
      </c>
      <c r="E671" s="6" t="s">
        <v>28</v>
      </c>
      <c r="F671" s="6" t="s">
        <v>44</v>
      </c>
      <c r="G671" s="6" t="s">
        <v>45</v>
      </c>
      <c r="H671" s="6" t="s">
        <v>22</v>
      </c>
      <c r="I671" s="8">
        <v>0.64999999999999991</v>
      </c>
      <c r="J671" s="9">
        <v>3750</v>
      </c>
      <c r="K671" s="10">
        <f t="shared" si="4"/>
        <v>2437.4999999999995</v>
      </c>
      <c r="L671" s="10">
        <f t="shared" si="5"/>
        <v>487.49999999999994</v>
      </c>
      <c r="M671" s="11">
        <v>0.2</v>
      </c>
      <c r="O671" s="16"/>
      <c r="P671" s="14"/>
      <c r="Q671" s="12"/>
      <c r="R671" s="13"/>
    </row>
    <row r="672" spans="1:18" ht="15.75" customHeight="1">
      <c r="A672" s="1"/>
      <c r="B672" s="6" t="s">
        <v>27</v>
      </c>
      <c r="C672" s="6">
        <v>1128299</v>
      </c>
      <c r="D672" s="7">
        <v>44289</v>
      </c>
      <c r="E672" s="6" t="s">
        <v>28</v>
      </c>
      <c r="F672" s="6" t="s">
        <v>44</v>
      </c>
      <c r="G672" s="6" t="s">
        <v>45</v>
      </c>
      <c r="H672" s="6" t="s">
        <v>17</v>
      </c>
      <c r="I672" s="8">
        <v>0.7</v>
      </c>
      <c r="J672" s="9">
        <v>5500</v>
      </c>
      <c r="K672" s="10">
        <f t="shared" si="4"/>
        <v>3849.9999999999995</v>
      </c>
      <c r="L672" s="10">
        <f t="shared" si="5"/>
        <v>1154.9999999999998</v>
      </c>
      <c r="M672" s="11">
        <v>0.3</v>
      </c>
      <c r="O672" s="16"/>
      <c r="P672" s="14"/>
      <c r="Q672" s="12"/>
      <c r="R672" s="13"/>
    </row>
    <row r="673" spans="1:18" ht="15.75" customHeight="1">
      <c r="A673" s="1"/>
      <c r="B673" s="6" t="s">
        <v>27</v>
      </c>
      <c r="C673" s="6">
        <v>1128299</v>
      </c>
      <c r="D673" s="7">
        <v>44289</v>
      </c>
      <c r="E673" s="6" t="s">
        <v>28</v>
      </c>
      <c r="F673" s="6" t="s">
        <v>44</v>
      </c>
      <c r="G673" s="6" t="s">
        <v>45</v>
      </c>
      <c r="H673" s="6" t="s">
        <v>18</v>
      </c>
      <c r="I673" s="8">
        <v>0.75</v>
      </c>
      <c r="J673" s="9">
        <v>3500</v>
      </c>
      <c r="K673" s="10">
        <f t="shared" si="4"/>
        <v>2625</v>
      </c>
      <c r="L673" s="10">
        <f t="shared" si="5"/>
        <v>656.25</v>
      </c>
      <c r="M673" s="11">
        <v>0.25</v>
      </c>
      <c r="O673" s="16"/>
      <c r="P673" s="14"/>
      <c r="Q673" s="12"/>
      <c r="R673" s="13"/>
    </row>
    <row r="674" spans="1:18" ht="15.75" customHeight="1">
      <c r="A674" s="1"/>
      <c r="B674" s="6" t="s">
        <v>27</v>
      </c>
      <c r="C674" s="6">
        <v>1128299</v>
      </c>
      <c r="D674" s="7">
        <v>44289</v>
      </c>
      <c r="E674" s="6" t="s">
        <v>28</v>
      </c>
      <c r="F674" s="6" t="s">
        <v>44</v>
      </c>
      <c r="G674" s="6" t="s">
        <v>45</v>
      </c>
      <c r="H674" s="6" t="s">
        <v>19</v>
      </c>
      <c r="I674" s="8">
        <v>0.75</v>
      </c>
      <c r="J674" s="9">
        <v>4000</v>
      </c>
      <c r="K674" s="10">
        <f t="shared" si="4"/>
        <v>3000</v>
      </c>
      <c r="L674" s="10">
        <f t="shared" si="5"/>
        <v>750</v>
      </c>
      <c r="M674" s="11">
        <v>0.25</v>
      </c>
      <c r="O674" s="16"/>
      <c r="P674" s="14"/>
      <c r="Q674" s="12"/>
      <c r="R674" s="13"/>
    </row>
    <row r="675" spans="1:18" ht="15.75" customHeight="1">
      <c r="A675" s="1"/>
      <c r="B675" s="6" t="s">
        <v>27</v>
      </c>
      <c r="C675" s="6">
        <v>1128299</v>
      </c>
      <c r="D675" s="7">
        <v>44289</v>
      </c>
      <c r="E675" s="6" t="s">
        <v>28</v>
      </c>
      <c r="F675" s="6" t="s">
        <v>44</v>
      </c>
      <c r="G675" s="6" t="s">
        <v>45</v>
      </c>
      <c r="H675" s="6" t="s">
        <v>20</v>
      </c>
      <c r="I675" s="8">
        <v>0.6</v>
      </c>
      <c r="J675" s="9">
        <v>3000</v>
      </c>
      <c r="K675" s="10">
        <f t="shared" si="4"/>
        <v>1800</v>
      </c>
      <c r="L675" s="10">
        <f t="shared" si="5"/>
        <v>540</v>
      </c>
      <c r="M675" s="11">
        <v>0.3</v>
      </c>
      <c r="O675" s="16"/>
      <c r="P675" s="14"/>
      <c r="Q675" s="12"/>
      <c r="R675" s="13"/>
    </row>
    <row r="676" spans="1:18" ht="15.75" customHeight="1">
      <c r="A676" s="1"/>
      <c r="B676" s="6" t="s">
        <v>27</v>
      </c>
      <c r="C676" s="6">
        <v>1128299</v>
      </c>
      <c r="D676" s="7">
        <v>44289</v>
      </c>
      <c r="E676" s="6" t="s">
        <v>28</v>
      </c>
      <c r="F676" s="6" t="s">
        <v>44</v>
      </c>
      <c r="G676" s="6" t="s">
        <v>45</v>
      </c>
      <c r="H676" s="6" t="s">
        <v>21</v>
      </c>
      <c r="I676" s="8">
        <v>0.65</v>
      </c>
      <c r="J676" s="9">
        <v>2000</v>
      </c>
      <c r="K676" s="10">
        <f t="shared" si="4"/>
        <v>1300</v>
      </c>
      <c r="L676" s="10">
        <f t="shared" si="5"/>
        <v>325</v>
      </c>
      <c r="M676" s="11">
        <v>0.25</v>
      </c>
      <c r="O676" s="16"/>
      <c r="P676" s="14"/>
      <c r="Q676" s="12"/>
      <c r="R676" s="13"/>
    </row>
    <row r="677" spans="1:18" ht="15.75" customHeight="1">
      <c r="A677" s="1"/>
      <c r="B677" s="6" t="s">
        <v>27</v>
      </c>
      <c r="C677" s="6">
        <v>1128299</v>
      </c>
      <c r="D677" s="7">
        <v>44289</v>
      </c>
      <c r="E677" s="6" t="s">
        <v>28</v>
      </c>
      <c r="F677" s="6" t="s">
        <v>44</v>
      </c>
      <c r="G677" s="6" t="s">
        <v>45</v>
      </c>
      <c r="H677" s="6" t="s">
        <v>22</v>
      </c>
      <c r="I677" s="8">
        <v>0.8</v>
      </c>
      <c r="J677" s="9">
        <v>3500</v>
      </c>
      <c r="K677" s="10">
        <f t="shared" si="4"/>
        <v>2800</v>
      </c>
      <c r="L677" s="10">
        <f t="shared" si="5"/>
        <v>560</v>
      </c>
      <c r="M677" s="11">
        <v>0.2</v>
      </c>
      <c r="O677" s="16"/>
      <c r="P677" s="14"/>
      <c r="Q677" s="12"/>
      <c r="R677" s="13"/>
    </row>
    <row r="678" spans="1:18" ht="15.75" customHeight="1">
      <c r="A678" s="1"/>
      <c r="B678" s="6" t="s">
        <v>27</v>
      </c>
      <c r="C678" s="6">
        <v>1128299</v>
      </c>
      <c r="D678" s="7">
        <v>44320</v>
      </c>
      <c r="E678" s="6" t="s">
        <v>28</v>
      </c>
      <c r="F678" s="6" t="s">
        <v>44</v>
      </c>
      <c r="G678" s="6" t="s">
        <v>45</v>
      </c>
      <c r="H678" s="6" t="s">
        <v>17</v>
      </c>
      <c r="I678" s="8">
        <v>0.6</v>
      </c>
      <c r="J678" s="9">
        <v>5500</v>
      </c>
      <c r="K678" s="10">
        <f t="shared" si="4"/>
        <v>3300</v>
      </c>
      <c r="L678" s="10">
        <f t="shared" si="5"/>
        <v>990</v>
      </c>
      <c r="M678" s="11">
        <v>0.3</v>
      </c>
      <c r="O678" s="16"/>
      <c r="P678" s="14"/>
      <c r="Q678" s="12"/>
      <c r="R678" s="13"/>
    </row>
    <row r="679" spans="1:18" ht="15.75" customHeight="1">
      <c r="A679" s="1"/>
      <c r="B679" s="6" t="s">
        <v>27</v>
      </c>
      <c r="C679" s="6">
        <v>1128299</v>
      </c>
      <c r="D679" s="7">
        <v>44320</v>
      </c>
      <c r="E679" s="6" t="s">
        <v>28</v>
      </c>
      <c r="F679" s="6" t="s">
        <v>44</v>
      </c>
      <c r="G679" s="6" t="s">
        <v>45</v>
      </c>
      <c r="H679" s="6" t="s">
        <v>18</v>
      </c>
      <c r="I679" s="8">
        <v>0.65</v>
      </c>
      <c r="J679" s="9">
        <v>4000</v>
      </c>
      <c r="K679" s="10">
        <f t="shared" si="4"/>
        <v>2600</v>
      </c>
      <c r="L679" s="10">
        <f t="shared" si="5"/>
        <v>650</v>
      </c>
      <c r="M679" s="11">
        <v>0.25</v>
      </c>
      <c r="O679" s="16"/>
      <c r="P679" s="14"/>
      <c r="Q679" s="12"/>
      <c r="R679" s="13"/>
    </row>
    <row r="680" spans="1:18" ht="15.75" customHeight="1">
      <c r="A680" s="1"/>
      <c r="B680" s="6" t="s">
        <v>27</v>
      </c>
      <c r="C680" s="6">
        <v>1128299</v>
      </c>
      <c r="D680" s="7">
        <v>44320</v>
      </c>
      <c r="E680" s="6" t="s">
        <v>28</v>
      </c>
      <c r="F680" s="6" t="s">
        <v>44</v>
      </c>
      <c r="G680" s="6" t="s">
        <v>45</v>
      </c>
      <c r="H680" s="6" t="s">
        <v>19</v>
      </c>
      <c r="I680" s="8">
        <v>0.65</v>
      </c>
      <c r="J680" s="9">
        <v>4000</v>
      </c>
      <c r="K680" s="10">
        <f t="shared" si="4"/>
        <v>2600</v>
      </c>
      <c r="L680" s="10">
        <f t="shared" si="5"/>
        <v>650</v>
      </c>
      <c r="M680" s="11">
        <v>0.25</v>
      </c>
      <c r="O680" s="16"/>
      <c r="P680" s="14"/>
      <c r="Q680" s="12"/>
      <c r="R680" s="13"/>
    </row>
    <row r="681" spans="1:18" ht="15.75" customHeight="1">
      <c r="A681" s="1"/>
      <c r="B681" s="6" t="s">
        <v>27</v>
      </c>
      <c r="C681" s="6">
        <v>1128299</v>
      </c>
      <c r="D681" s="7">
        <v>44320</v>
      </c>
      <c r="E681" s="6" t="s">
        <v>28</v>
      </c>
      <c r="F681" s="6" t="s">
        <v>44</v>
      </c>
      <c r="G681" s="6" t="s">
        <v>45</v>
      </c>
      <c r="H681" s="6" t="s">
        <v>20</v>
      </c>
      <c r="I681" s="8">
        <v>0.6</v>
      </c>
      <c r="J681" s="9">
        <v>3000</v>
      </c>
      <c r="K681" s="10">
        <f t="shared" si="4"/>
        <v>1800</v>
      </c>
      <c r="L681" s="10">
        <f t="shared" si="5"/>
        <v>540</v>
      </c>
      <c r="M681" s="11">
        <v>0.3</v>
      </c>
      <c r="O681" s="16"/>
      <c r="P681" s="14"/>
      <c r="Q681" s="12"/>
      <c r="R681" s="13"/>
    </row>
    <row r="682" spans="1:18" ht="15.75" customHeight="1">
      <c r="A682" s="1"/>
      <c r="B682" s="6" t="s">
        <v>27</v>
      </c>
      <c r="C682" s="6">
        <v>1128299</v>
      </c>
      <c r="D682" s="7">
        <v>44320</v>
      </c>
      <c r="E682" s="6" t="s">
        <v>28</v>
      </c>
      <c r="F682" s="6" t="s">
        <v>44</v>
      </c>
      <c r="G682" s="6" t="s">
        <v>45</v>
      </c>
      <c r="H682" s="6" t="s">
        <v>21</v>
      </c>
      <c r="I682" s="8">
        <v>0.65</v>
      </c>
      <c r="J682" s="9">
        <v>2000</v>
      </c>
      <c r="K682" s="10">
        <f t="shared" si="4"/>
        <v>1300</v>
      </c>
      <c r="L682" s="10">
        <f t="shared" si="5"/>
        <v>325</v>
      </c>
      <c r="M682" s="11">
        <v>0.25</v>
      </c>
      <c r="O682" s="16"/>
      <c r="P682" s="14"/>
      <c r="Q682" s="12"/>
      <c r="R682" s="13"/>
    </row>
    <row r="683" spans="1:18" ht="15.75" customHeight="1">
      <c r="A683" s="1"/>
      <c r="B683" s="6" t="s">
        <v>27</v>
      </c>
      <c r="C683" s="6">
        <v>1128299</v>
      </c>
      <c r="D683" s="7">
        <v>44320</v>
      </c>
      <c r="E683" s="6" t="s">
        <v>28</v>
      </c>
      <c r="F683" s="6" t="s">
        <v>44</v>
      </c>
      <c r="G683" s="6" t="s">
        <v>45</v>
      </c>
      <c r="H683" s="6" t="s">
        <v>22</v>
      </c>
      <c r="I683" s="8">
        <v>0.8</v>
      </c>
      <c r="J683" s="9">
        <v>5000</v>
      </c>
      <c r="K683" s="10">
        <f t="shared" si="4"/>
        <v>4000</v>
      </c>
      <c r="L683" s="10">
        <f t="shared" si="5"/>
        <v>800</v>
      </c>
      <c r="M683" s="11">
        <v>0.2</v>
      </c>
      <c r="O683" s="16"/>
      <c r="P683" s="14"/>
      <c r="Q683" s="12"/>
      <c r="R683" s="13"/>
    </row>
    <row r="684" spans="1:18" ht="15.75" customHeight="1">
      <c r="A684" s="1"/>
      <c r="B684" s="6" t="s">
        <v>27</v>
      </c>
      <c r="C684" s="6">
        <v>1128299</v>
      </c>
      <c r="D684" s="7">
        <v>44350</v>
      </c>
      <c r="E684" s="6" t="s">
        <v>28</v>
      </c>
      <c r="F684" s="6" t="s">
        <v>44</v>
      </c>
      <c r="G684" s="6" t="s">
        <v>45</v>
      </c>
      <c r="H684" s="6" t="s">
        <v>17</v>
      </c>
      <c r="I684" s="8">
        <v>0.75</v>
      </c>
      <c r="J684" s="9">
        <v>7500</v>
      </c>
      <c r="K684" s="10">
        <f t="shared" si="4"/>
        <v>5625</v>
      </c>
      <c r="L684" s="10">
        <f t="shared" si="5"/>
        <v>1687.5</v>
      </c>
      <c r="M684" s="11">
        <v>0.3</v>
      </c>
      <c r="O684" s="16"/>
      <c r="P684" s="14"/>
      <c r="Q684" s="12"/>
      <c r="R684" s="13"/>
    </row>
    <row r="685" spans="1:18" ht="15.75" customHeight="1">
      <c r="A685" s="1"/>
      <c r="B685" s="6" t="s">
        <v>27</v>
      </c>
      <c r="C685" s="6">
        <v>1128299</v>
      </c>
      <c r="D685" s="7">
        <v>44350</v>
      </c>
      <c r="E685" s="6" t="s">
        <v>28</v>
      </c>
      <c r="F685" s="6" t="s">
        <v>44</v>
      </c>
      <c r="G685" s="6" t="s">
        <v>45</v>
      </c>
      <c r="H685" s="6" t="s">
        <v>18</v>
      </c>
      <c r="I685" s="8">
        <v>0.8</v>
      </c>
      <c r="J685" s="9">
        <v>6250</v>
      </c>
      <c r="K685" s="10">
        <f t="shared" si="4"/>
        <v>5000</v>
      </c>
      <c r="L685" s="10">
        <f t="shared" si="5"/>
        <v>1250</v>
      </c>
      <c r="M685" s="11">
        <v>0.25</v>
      </c>
      <c r="O685" s="16"/>
      <c r="P685" s="14"/>
      <c r="Q685" s="12"/>
      <c r="R685" s="13"/>
    </row>
    <row r="686" spans="1:18" ht="15.75" customHeight="1">
      <c r="A686" s="1"/>
      <c r="B686" s="6" t="s">
        <v>27</v>
      </c>
      <c r="C686" s="6">
        <v>1128299</v>
      </c>
      <c r="D686" s="7">
        <v>44350</v>
      </c>
      <c r="E686" s="6" t="s">
        <v>28</v>
      </c>
      <c r="F686" s="6" t="s">
        <v>44</v>
      </c>
      <c r="G686" s="6" t="s">
        <v>45</v>
      </c>
      <c r="H686" s="6" t="s">
        <v>19</v>
      </c>
      <c r="I686" s="8">
        <v>0.8</v>
      </c>
      <c r="J686" s="9">
        <v>6250</v>
      </c>
      <c r="K686" s="10">
        <f t="shared" si="4"/>
        <v>5000</v>
      </c>
      <c r="L686" s="10">
        <f t="shared" si="5"/>
        <v>1250</v>
      </c>
      <c r="M686" s="11">
        <v>0.25</v>
      </c>
      <c r="O686" s="16"/>
      <c r="P686" s="14"/>
      <c r="Q686" s="12"/>
      <c r="R686" s="13"/>
    </row>
    <row r="687" spans="1:18" ht="15.75" customHeight="1">
      <c r="A687" s="1"/>
      <c r="B687" s="6" t="s">
        <v>27</v>
      </c>
      <c r="C687" s="6">
        <v>1128299</v>
      </c>
      <c r="D687" s="7">
        <v>44350</v>
      </c>
      <c r="E687" s="6" t="s">
        <v>28</v>
      </c>
      <c r="F687" s="6" t="s">
        <v>44</v>
      </c>
      <c r="G687" s="6" t="s">
        <v>45</v>
      </c>
      <c r="H687" s="6" t="s">
        <v>20</v>
      </c>
      <c r="I687" s="8">
        <v>0.8</v>
      </c>
      <c r="J687" s="9">
        <v>5000</v>
      </c>
      <c r="K687" s="10">
        <f t="shared" si="4"/>
        <v>4000</v>
      </c>
      <c r="L687" s="10">
        <f t="shared" si="5"/>
        <v>1200</v>
      </c>
      <c r="M687" s="11">
        <v>0.3</v>
      </c>
      <c r="O687" s="16"/>
      <c r="P687" s="14"/>
      <c r="Q687" s="12"/>
      <c r="R687" s="13"/>
    </row>
    <row r="688" spans="1:18" ht="15.75" customHeight="1">
      <c r="A688" s="1"/>
      <c r="B688" s="6" t="s">
        <v>27</v>
      </c>
      <c r="C688" s="6">
        <v>1128299</v>
      </c>
      <c r="D688" s="7">
        <v>44350</v>
      </c>
      <c r="E688" s="6" t="s">
        <v>28</v>
      </c>
      <c r="F688" s="6" t="s">
        <v>44</v>
      </c>
      <c r="G688" s="6" t="s">
        <v>45</v>
      </c>
      <c r="H688" s="6" t="s">
        <v>21</v>
      </c>
      <c r="I688" s="8">
        <v>0.85000000000000009</v>
      </c>
      <c r="J688" s="9">
        <v>3750</v>
      </c>
      <c r="K688" s="10">
        <f t="shared" si="4"/>
        <v>3187.5000000000005</v>
      </c>
      <c r="L688" s="10">
        <f t="shared" si="5"/>
        <v>796.87500000000011</v>
      </c>
      <c r="M688" s="11">
        <v>0.25</v>
      </c>
      <c r="O688" s="16"/>
      <c r="P688" s="14"/>
      <c r="Q688" s="12"/>
      <c r="R688" s="13"/>
    </row>
    <row r="689" spans="1:18" ht="15.75" customHeight="1">
      <c r="A689" s="1"/>
      <c r="B689" s="6" t="s">
        <v>27</v>
      </c>
      <c r="C689" s="6">
        <v>1128299</v>
      </c>
      <c r="D689" s="7">
        <v>44350</v>
      </c>
      <c r="E689" s="6" t="s">
        <v>28</v>
      </c>
      <c r="F689" s="6" t="s">
        <v>44</v>
      </c>
      <c r="G689" s="6" t="s">
        <v>45</v>
      </c>
      <c r="H689" s="6" t="s">
        <v>22</v>
      </c>
      <c r="I689" s="8">
        <v>1</v>
      </c>
      <c r="J689" s="9">
        <v>6750</v>
      </c>
      <c r="K689" s="10">
        <f t="shared" si="4"/>
        <v>6750</v>
      </c>
      <c r="L689" s="10">
        <f t="shared" si="5"/>
        <v>1350</v>
      </c>
      <c r="M689" s="11">
        <v>0.2</v>
      </c>
      <c r="O689" s="16"/>
      <c r="P689" s="14"/>
      <c r="Q689" s="12"/>
      <c r="R689" s="13"/>
    </row>
    <row r="690" spans="1:18" ht="15.75" customHeight="1">
      <c r="A690" s="1"/>
      <c r="B690" s="6" t="s">
        <v>27</v>
      </c>
      <c r="C690" s="6">
        <v>1128299</v>
      </c>
      <c r="D690" s="7">
        <v>44379</v>
      </c>
      <c r="E690" s="6" t="s">
        <v>28</v>
      </c>
      <c r="F690" s="6" t="s">
        <v>44</v>
      </c>
      <c r="G690" s="6" t="s">
        <v>45</v>
      </c>
      <c r="H690" s="6" t="s">
        <v>17</v>
      </c>
      <c r="I690" s="8">
        <v>0.8</v>
      </c>
      <c r="J690" s="9">
        <v>8250</v>
      </c>
      <c r="K690" s="10">
        <f t="shared" si="4"/>
        <v>6600</v>
      </c>
      <c r="L690" s="10">
        <f t="shared" si="5"/>
        <v>1980</v>
      </c>
      <c r="M690" s="11">
        <v>0.3</v>
      </c>
      <c r="O690" s="16"/>
      <c r="P690" s="14"/>
      <c r="Q690" s="12"/>
      <c r="R690" s="13"/>
    </row>
    <row r="691" spans="1:18" ht="15.75" customHeight="1">
      <c r="A691" s="1"/>
      <c r="B691" s="6" t="s">
        <v>27</v>
      </c>
      <c r="C691" s="6">
        <v>1128299</v>
      </c>
      <c r="D691" s="7">
        <v>44379</v>
      </c>
      <c r="E691" s="6" t="s">
        <v>28</v>
      </c>
      <c r="F691" s="6" t="s">
        <v>44</v>
      </c>
      <c r="G691" s="6" t="s">
        <v>45</v>
      </c>
      <c r="H691" s="6" t="s">
        <v>18</v>
      </c>
      <c r="I691" s="8">
        <v>0.85000000000000009</v>
      </c>
      <c r="J691" s="9">
        <v>6750</v>
      </c>
      <c r="K691" s="10">
        <f t="shared" si="4"/>
        <v>5737.5000000000009</v>
      </c>
      <c r="L691" s="10">
        <f t="shared" si="5"/>
        <v>1434.3750000000002</v>
      </c>
      <c r="M691" s="11">
        <v>0.25</v>
      </c>
      <c r="O691" s="16"/>
      <c r="P691" s="14"/>
      <c r="Q691" s="12"/>
      <c r="R691" s="13"/>
    </row>
    <row r="692" spans="1:18" ht="15.75" customHeight="1">
      <c r="A692" s="1"/>
      <c r="B692" s="6" t="s">
        <v>27</v>
      </c>
      <c r="C692" s="6">
        <v>1128299</v>
      </c>
      <c r="D692" s="7">
        <v>44379</v>
      </c>
      <c r="E692" s="6" t="s">
        <v>28</v>
      </c>
      <c r="F692" s="6" t="s">
        <v>44</v>
      </c>
      <c r="G692" s="6" t="s">
        <v>45</v>
      </c>
      <c r="H692" s="6" t="s">
        <v>19</v>
      </c>
      <c r="I692" s="8">
        <v>0.85000000000000009</v>
      </c>
      <c r="J692" s="9">
        <v>6250</v>
      </c>
      <c r="K692" s="10">
        <f t="shared" si="4"/>
        <v>5312.5000000000009</v>
      </c>
      <c r="L692" s="10">
        <f t="shared" si="5"/>
        <v>1328.1250000000002</v>
      </c>
      <c r="M692" s="11">
        <v>0.25</v>
      </c>
      <c r="O692" s="16"/>
      <c r="P692" s="14"/>
      <c r="Q692" s="12"/>
      <c r="R692" s="13"/>
    </row>
    <row r="693" spans="1:18" ht="15.75" customHeight="1">
      <c r="A693" s="1"/>
      <c r="B693" s="6" t="s">
        <v>27</v>
      </c>
      <c r="C693" s="6">
        <v>1128299</v>
      </c>
      <c r="D693" s="7">
        <v>44379</v>
      </c>
      <c r="E693" s="6" t="s">
        <v>28</v>
      </c>
      <c r="F693" s="6" t="s">
        <v>44</v>
      </c>
      <c r="G693" s="6" t="s">
        <v>45</v>
      </c>
      <c r="H693" s="6" t="s">
        <v>20</v>
      </c>
      <c r="I693" s="8">
        <v>0.8</v>
      </c>
      <c r="J693" s="9">
        <v>5250</v>
      </c>
      <c r="K693" s="10">
        <f t="shared" si="4"/>
        <v>4200</v>
      </c>
      <c r="L693" s="10">
        <f t="shared" si="5"/>
        <v>1260</v>
      </c>
      <c r="M693" s="11">
        <v>0.3</v>
      </c>
      <c r="O693" s="16"/>
      <c r="P693" s="14"/>
      <c r="Q693" s="12"/>
      <c r="R693" s="13"/>
    </row>
    <row r="694" spans="1:18" ht="15.75" customHeight="1">
      <c r="A694" s="1"/>
      <c r="B694" s="6" t="s">
        <v>27</v>
      </c>
      <c r="C694" s="6">
        <v>1128299</v>
      </c>
      <c r="D694" s="7">
        <v>44379</v>
      </c>
      <c r="E694" s="6" t="s">
        <v>28</v>
      </c>
      <c r="F694" s="6" t="s">
        <v>44</v>
      </c>
      <c r="G694" s="6" t="s">
        <v>45</v>
      </c>
      <c r="H694" s="6" t="s">
        <v>21</v>
      </c>
      <c r="I694" s="8">
        <v>0.85000000000000009</v>
      </c>
      <c r="J694" s="9">
        <v>5750</v>
      </c>
      <c r="K694" s="10">
        <f t="shared" si="4"/>
        <v>4887.5000000000009</v>
      </c>
      <c r="L694" s="10">
        <f t="shared" si="5"/>
        <v>1221.8750000000002</v>
      </c>
      <c r="M694" s="11">
        <v>0.25</v>
      </c>
      <c r="O694" s="16"/>
      <c r="P694" s="14"/>
      <c r="Q694" s="12"/>
      <c r="R694" s="13"/>
    </row>
    <row r="695" spans="1:18" ht="15.75" customHeight="1">
      <c r="A695" s="1"/>
      <c r="B695" s="6" t="s">
        <v>27</v>
      </c>
      <c r="C695" s="6">
        <v>1128299</v>
      </c>
      <c r="D695" s="7">
        <v>44379</v>
      </c>
      <c r="E695" s="6" t="s">
        <v>28</v>
      </c>
      <c r="F695" s="6" t="s">
        <v>44</v>
      </c>
      <c r="G695" s="6" t="s">
        <v>45</v>
      </c>
      <c r="H695" s="6" t="s">
        <v>22</v>
      </c>
      <c r="I695" s="8">
        <v>1</v>
      </c>
      <c r="J695" s="9">
        <v>5750</v>
      </c>
      <c r="K695" s="10">
        <f t="shared" si="4"/>
        <v>5750</v>
      </c>
      <c r="L695" s="10">
        <f t="shared" si="5"/>
        <v>1150</v>
      </c>
      <c r="M695" s="11">
        <v>0.2</v>
      </c>
      <c r="O695" s="16"/>
      <c r="P695" s="14"/>
      <c r="Q695" s="12"/>
      <c r="R695" s="13"/>
    </row>
    <row r="696" spans="1:18" ht="15.75" customHeight="1">
      <c r="A696" s="1"/>
      <c r="B696" s="6" t="s">
        <v>27</v>
      </c>
      <c r="C696" s="6">
        <v>1128299</v>
      </c>
      <c r="D696" s="7">
        <v>44411</v>
      </c>
      <c r="E696" s="6" t="s">
        <v>28</v>
      </c>
      <c r="F696" s="6" t="s">
        <v>44</v>
      </c>
      <c r="G696" s="6" t="s">
        <v>45</v>
      </c>
      <c r="H696" s="6" t="s">
        <v>17</v>
      </c>
      <c r="I696" s="8">
        <v>0.85000000000000009</v>
      </c>
      <c r="J696" s="9">
        <v>7750</v>
      </c>
      <c r="K696" s="10">
        <f t="shared" si="4"/>
        <v>6587.5000000000009</v>
      </c>
      <c r="L696" s="10">
        <f t="shared" si="5"/>
        <v>1976.2500000000002</v>
      </c>
      <c r="M696" s="11">
        <v>0.3</v>
      </c>
      <c r="O696" s="16"/>
      <c r="P696" s="14"/>
      <c r="Q696" s="12"/>
      <c r="R696" s="13"/>
    </row>
    <row r="697" spans="1:18" ht="15.75" customHeight="1">
      <c r="A697" s="1"/>
      <c r="B697" s="6" t="s">
        <v>27</v>
      </c>
      <c r="C697" s="6">
        <v>1128299</v>
      </c>
      <c r="D697" s="7">
        <v>44411</v>
      </c>
      <c r="E697" s="6" t="s">
        <v>28</v>
      </c>
      <c r="F697" s="6" t="s">
        <v>44</v>
      </c>
      <c r="G697" s="6" t="s">
        <v>45</v>
      </c>
      <c r="H697" s="6" t="s">
        <v>18</v>
      </c>
      <c r="I697" s="8">
        <v>0.80000000000000016</v>
      </c>
      <c r="J697" s="9">
        <v>7500</v>
      </c>
      <c r="K697" s="10">
        <f t="shared" si="4"/>
        <v>6000.0000000000009</v>
      </c>
      <c r="L697" s="10">
        <f t="shared" si="5"/>
        <v>1500.0000000000002</v>
      </c>
      <c r="M697" s="11">
        <v>0.25</v>
      </c>
      <c r="O697" s="16"/>
      <c r="P697" s="14"/>
      <c r="Q697" s="12"/>
      <c r="R697" s="13"/>
    </row>
    <row r="698" spans="1:18" ht="15.75" customHeight="1">
      <c r="A698" s="1"/>
      <c r="B698" s="6" t="s">
        <v>27</v>
      </c>
      <c r="C698" s="6">
        <v>1128299</v>
      </c>
      <c r="D698" s="7">
        <v>44411</v>
      </c>
      <c r="E698" s="6" t="s">
        <v>28</v>
      </c>
      <c r="F698" s="6" t="s">
        <v>44</v>
      </c>
      <c r="G698" s="6" t="s">
        <v>45</v>
      </c>
      <c r="H698" s="6" t="s">
        <v>19</v>
      </c>
      <c r="I698" s="8">
        <v>0.75000000000000011</v>
      </c>
      <c r="J698" s="9">
        <v>6250</v>
      </c>
      <c r="K698" s="10">
        <f t="shared" si="4"/>
        <v>4687.5000000000009</v>
      </c>
      <c r="L698" s="10">
        <f t="shared" si="5"/>
        <v>1171.8750000000002</v>
      </c>
      <c r="M698" s="11">
        <v>0.25</v>
      </c>
      <c r="O698" s="16"/>
      <c r="P698" s="14"/>
      <c r="Q698" s="12"/>
      <c r="R698" s="13"/>
    </row>
    <row r="699" spans="1:18" ht="15.75" customHeight="1">
      <c r="A699" s="1"/>
      <c r="B699" s="6" t="s">
        <v>27</v>
      </c>
      <c r="C699" s="6">
        <v>1128299</v>
      </c>
      <c r="D699" s="7">
        <v>44411</v>
      </c>
      <c r="E699" s="6" t="s">
        <v>28</v>
      </c>
      <c r="F699" s="6" t="s">
        <v>44</v>
      </c>
      <c r="G699" s="6" t="s">
        <v>45</v>
      </c>
      <c r="H699" s="6" t="s">
        <v>20</v>
      </c>
      <c r="I699" s="8">
        <v>0.75000000000000011</v>
      </c>
      <c r="J699" s="9">
        <v>5750</v>
      </c>
      <c r="K699" s="10">
        <f t="shared" si="4"/>
        <v>4312.5000000000009</v>
      </c>
      <c r="L699" s="10">
        <f t="shared" si="5"/>
        <v>1293.7500000000002</v>
      </c>
      <c r="M699" s="11">
        <v>0.3</v>
      </c>
      <c r="O699" s="16"/>
      <c r="P699" s="14"/>
      <c r="Q699" s="12"/>
      <c r="R699" s="13"/>
    </row>
    <row r="700" spans="1:18" ht="15.75" customHeight="1">
      <c r="A700" s="1"/>
      <c r="B700" s="6" t="s">
        <v>27</v>
      </c>
      <c r="C700" s="6">
        <v>1128299</v>
      </c>
      <c r="D700" s="7">
        <v>44411</v>
      </c>
      <c r="E700" s="6" t="s">
        <v>28</v>
      </c>
      <c r="F700" s="6" t="s">
        <v>44</v>
      </c>
      <c r="G700" s="6" t="s">
        <v>45</v>
      </c>
      <c r="H700" s="6" t="s">
        <v>21</v>
      </c>
      <c r="I700" s="8">
        <v>0.75</v>
      </c>
      <c r="J700" s="9">
        <v>5750</v>
      </c>
      <c r="K700" s="10">
        <f t="shared" si="4"/>
        <v>4312.5</v>
      </c>
      <c r="L700" s="10">
        <f t="shared" si="5"/>
        <v>1078.125</v>
      </c>
      <c r="M700" s="11">
        <v>0.25</v>
      </c>
      <c r="O700" s="16"/>
      <c r="P700" s="14"/>
      <c r="Q700" s="12"/>
      <c r="R700" s="13"/>
    </row>
    <row r="701" spans="1:18" ht="15.75" customHeight="1">
      <c r="A701" s="1"/>
      <c r="B701" s="6" t="s">
        <v>27</v>
      </c>
      <c r="C701" s="6">
        <v>1128299</v>
      </c>
      <c r="D701" s="7">
        <v>44411</v>
      </c>
      <c r="E701" s="6" t="s">
        <v>28</v>
      </c>
      <c r="F701" s="6" t="s">
        <v>44</v>
      </c>
      <c r="G701" s="6" t="s">
        <v>45</v>
      </c>
      <c r="H701" s="6" t="s">
        <v>22</v>
      </c>
      <c r="I701" s="8">
        <v>0.8</v>
      </c>
      <c r="J701" s="9">
        <v>4000</v>
      </c>
      <c r="K701" s="10">
        <f t="shared" si="4"/>
        <v>3200</v>
      </c>
      <c r="L701" s="10">
        <f t="shared" si="5"/>
        <v>640</v>
      </c>
      <c r="M701" s="11">
        <v>0.2</v>
      </c>
      <c r="O701" s="16"/>
      <c r="P701" s="14"/>
      <c r="Q701" s="12"/>
      <c r="R701" s="13"/>
    </row>
    <row r="702" spans="1:18" ht="15.75" customHeight="1">
      <c r="A702" s="1"/>
      <c r="B702" s="6" t="s">
        <v>27</v>
      </c>
      <c r="C702" s="6">
        <v>1128299</v>
      </c>
      <c r="D702" s="7">
        <v>44443</v>
      </c>
      <c r="E702" s="6" t="s">
        <v>28</v>
      </c>
      <c r="F702" s="6" t="s">
        <v>44</v>
      </c>
      <c r="G702" s="6" t="s">
        <v>45</v>
      </c>
      <c r="H702" s="6" t="s">
        <v>17</v>
      </c>
      <c r="I702" s="8">
        <v>0.70000000000000018</v>
      </c>
      <c r="J702" s="9">
        <v>6000</v>
      </c>
      <c r="K702" s="10">
        <f t="shared" si="4"/>
        <v>4200.0000000000009</v>
      </c>
      <c r="L702" s="10">
        <f t="shared" si="5"/>
        <v>1260.0000000000002</v>
      </c>
      <c r="M702" s="11">
        <v>0.3</v>
      </c>
      <c r="O702" s="16"/>
      <c r="P702" s="14"/>
      <c r="Q702" s="12"/>
      <c r="R702" s="13"/>
    </row>
    <row r="703" spans="1:18" ht="15.75" customHeight="1">
      <c r="A703" s="1"/>
      <c r="B703" s="6" t="s">
        <v>27</v>
      </c>
      <c r="C703" s="6">
        <v>1128299</v>
      </c>
      <c r="D703" s="7">
        <v>44443</v>
      </c>
      <c r="E703" s="6" t="s">
        <v>28</v>
      </c>
      <c r="F703" s="6" t="s">
        <v>44</v>
      </c>
      <c r="G703" s="6" t="s">
        <v>45</v>
      </c>
      <c r="H703" s="6" t="s">
        <v>18</v>
      </c>
      <c r="I703" s="8">
        <v>0.75000000000000022</v>
      </c>
      <c r="J703" s="9">
        <v>6000</v>
      </c>
      <c r="K703" s="10">
        <f t="shared" si="4"/>
        <v>4500.0000000000009</v>
      </c>
      <c r="L703" s="10">
        <f t="shared" si="5"/>
        <v>1125.0000000000002</v>
      </c>
      <c r="M703" s="11">
        <v>0.25</v>
      </c>
      <c r="O703" s="16"/>
      <c r="P703" s="14"/>
      <c r="Q703" s="12"/>
      <c r="R703" s="13"/>
    </row>
    <row r="704" spans="1:18" ht="15.75" customHeight="1">
      <c r="A704" s="1"/>
      <c r="B704" s="6" t="s">
        <v>27</v>
      </c>
      <c r="C704" s="6">
        <v>1128299</v>
      </c>
      <c r="D704" s="7">
        <v>44443</v>
      </c>
      <c r="E704" s="6" t="s">
        <v>28</v>
      </c>
      <c r="F704" s="6" t="s">
        <v>44</v>
      </c>
      <c r="G704" s="6" t="s">
        <v>45</v>
      </c>
      <c r="H704" s="6" t="s">
        <v>19</v>
      </c>
      <c r="I704" s="8">
        <v>0.70000000000000018</v>
      </c>
      <c r="J704" s="9">
        <v>4500</v>
      </c>
      <c r="K704" s="10">
        <f t="shared" si="4"/>
        <v>3150.0000000000009</v>
      </c>
      <c r="L704" s="10">
        <f t="shared" si="5"/>
        <v>787.50000000000023</v>
      </c>
      <c r="M704" s="11">
        <v>0.25</v>
      </c>
      <c r="O704" s="16"/>
      <c r="P704" s="14"/>
      <c r="Q704" s="12"/>
      <c r="R704" s="13"/>
    </row>
    <row r="705" spans="1:18" ht="15.75" customHeight="1">
      <c r="A705" s="1"/>
      <c r="B705" s="6" t="s">
        <v>27</v>
      </c>
      <c r="C705" s="6">
        <v>1128299</v>
      </c>
      <c r="D705" s="7">
        <v>44443</v>
      </c>
      <c r="E705" s="6" t="s">
        <v>28</v>
      </c>
      <c r="F705" s="6" t="s">
        <v>44</v>
      </c>
      <c r="G705" s="6" t="s">
        <v>45</v>
      </c>
      <c r="H705" s="6" t="s">
        <v>20</v>
      </c>
      <c r="I705" s="8">
        <v>0.70000000000000018</v>
      </c>
      <c r="J705" s="9">
        <v>4000</v>
      </c>
      <c r="K705" s="10">
        <f t="shared" si="4"/>
        <v>2800.0000000000009</v>
      </c>
      <c r="L705" s="10">
        <f t="shared" si="5"/>
        <v>840.00000000000023</v>
      </c>
      <c r="M705" s="11">
        <v>0.3</v>
      </c>
      <c r="O705" s="16"/>
      <c r="P705" s="14"/>
      <c r="Q705" s="12"/>
      <c r="R705" s="13"/>
    </row>
    <row r="706" spans="1:18" ht="15.75" customHeight="1">
      <c r="A706" s="1"/>
      <c r="B706" s="6" t="s">
        <v>27</v>
      </c>
      <c r="C706" s="6">
        <v>1128299</v>
      </c>
      <c r="D706" s="7">
        <v>44443</v>
      </c>
      <c r="E706" s="6" t="s">
        <v>28</v>
      </c>
      <c r="F706" s="6" t="s">
        <v>44</v>
      </c>
      <c r="G706" s="6" t="s">
        <v>45</v>
      </c>
      <c r="H706" s="6" t="s">
        <v>21</v>
      </c>
      <c r="I706" s="8">
        <v>0.80000000000000016</v>
      </c>
      <c r="J706" s="9">
        <v>4250</v>
      </c>
      <c r="K706" s="10">
        <f t="shared" si="4"/>
        <v>3400.0000000000005</v>
      </c>
      <c r="L706" s="10">
        <f t="shared" si="5"/>
        <v>850.00000000000011</v>
      </c>
      <c r="M706" s="11">
        <v>0.25</v>
      </c>
      <c r="O706" s="16"/>
      <c r="P706" s="14"/>
      <c r="Q706" s="12"/>
      <c r="R706" s="13"/>
    </row>
    <row r="707" spans="1:18" ht="15.75" customHeight="1">
      <c r="A707" s="1"/>
      <c r="B707" s="6" t="s">
        <v>27</v>
      </c>
      <c r="C707" s="6">
        <v>1128299</v>
      </c>
      <c r="D707" s="7">
        <v>44443</v>
      </c>
      <c r="E707" s="6" t="s">
        <v>28</v>
      </c>
      <c r="F707" s="6" t="s">
        <v>44</v>
      </c>
      <c r="G707" s="6" t="s">
        <v>45</v>
      </c>
      <c r="H707" s="6" t="s">
        <v>22</v>
      </c>
      <c r="I707" s="8">
        <v>0.65</v>
      </c>
      <c r="J707" s="9">
        <v>4500</v>
      </c>
      <c r="K707" s="10">
        <f t="shared" si="4"/>
        <v>2925</v>
      </c>
      <c r="L707" s="10">
        <f t="shared" si="5"/>
        <v>585</v>
      </c>
      <c r="M707" s="11">
        <v>0.2</v>
      </c>
      <c r="O707" s="16"/>
      <c r="P707" s="14"/>
      <c r="Q707" s="12"/>
      <c r="R707" s="13"/>
    </row>
    <row r="708" spans="1:18" ht="15.75" customHeight="1">
      <c r="A708" s="1"/>
      <c r="B708" s="6" t="s">
        <v>27</v>
      </c>
      <c r="C708" s="6">
        <v>1128299</v>
      </c>
      <c r="D708" s="7">
        <v>44472</v>
      </c>
      <c r="E708" s="6" t="s">
        <v>28</v>
      </c>
      <c r="F708" s="6" t="s">
        <v>44</v>
      </c>
      <c r="G708" s="6" t="s">
        <v>45</v>
      </c>
      <c r="H708" s="6" t="s">
        <v>17</v>
      </c>
      <c r="I708" s="8">
        <v>0.60000000000000009</v>
      </c>
      <c r="J708" s="9">
        <v>5500</v>
      </c>
      <c r="K708" s="10">
        <f t="shared" si="4"/>
        <v>3300.0000000000005</v>
      </c>
      <c r="L708" s="10">
        <f t="shared" si="5"/>
        <v>990.00000000000011</v>
      </c>
      <c r="M708" s="11">
        <v>0.3</v>
      </c>
      <c r="O708" s="16"/>
      <c r="P708" s="14"/>
      <c r="Q708" s="12"/>
      <c r="R708" s="13"/>
    </row>
    <row r="709" spans="1:18" ht="15.75" customHeight="1">
      <c r="A709" s="1"/>
      <c r="B709" s="6" t="s">
        <v>27</v>
      </c>
      <c r="C709" s="6">
        <v>1128299</v>
      </c>
      <c r="D709" s="7">
        <v>44472</v>
      </c>
      <c r="E709" s="6" t="s">
        <v>28</v>
      </c>
      <c r="F709" s="6" t="s">
        <v>44</v>
      </c>
      <c r="G709" s="6" t="s">
        <v>45</v>
      </c>
      <c r="H709" s="6" t="s">
        <v>18</v>
      </c>
      <c r="I709" s="8">
        <v>0.65000000000000013</v>
      </c>
      <c r="J709" s="9">
        <v>5500</v>
      </c>
      <c r="K709" s="10">
        <f t="shared" si="4"/>
        <v>3575.0000000000009</v>
      </c>
      <c r="L709" s="10">
        <f t="shared" si="5"/>
        <v>893.75000000000023</v>
      </c>
      <c r="M709" s="11">
        <v>0.25</v>
      </c>
      <c r="O709" s="16"/>
      <c r="P709" s="14"/>
      <c r="Q709" s="12"/>
      <c r="R709" s="13"/>
    </row>
    <row r="710" spans="1:18" ht="15.75" customHeight="1">
      <c r="A710" s="1"/>
      <c r="B710" s="6" t="s">
        <v>27</v>
      </c>
      <c r="C710" s="6">
        <v>1128299</v>
      </c>
      <c r="D710" s="7">
        <v>44472</v>
      </c>
      <c r="E710" s="6" t="s">
        <v>28</v>
      </c>
      <c r="F710" s="6" t="s">
        <v>44</v>
      </c>
      <c r="G710" s="6" t="s">
        <v>45</v>
      </c>
      <c r="H710" s="6" t="s">
        <v>19</v>
      </c>
      <c r="I710" s="8">
        <v>0.60000000000000009</v>
      </c>
      <c r="J710" s="9">
        <v>3750</v>
      </c>
      <c r="K710" s="10">
        <f t="shared" si="4"/>
        <v>2250.0000000000005</v>
      </c>
      <c r="L710" s="10">
        <f t="shared" si="5"/>
        <v>562.50000000000011</v>
      </c>
      <c r="M710" s="11">
        <v>0.25</v>
      </c>
      <c r="O710" s="16"/>
      <c r="P710" s="14"/>
      <c r="Q710" s="12"/>
      <c r="R710" s="13"/>
    </row>
    <row r="711" spans="1:18" ht="15.75" customHeight="1">
      <c r="A711" s="1"/>
      <c r="B711" s="6" t="s">
        <v>27</v>
      </c>
      <c r="C711" s="6">
        <v>1128299</v>
      </c>
      <c r="D711" s="7">
        <v>44472</v>
      </c>
      <c r="E711" s="6" t="s">
        <v>28</v>
      </c>
      <c r="F711" s="6" t="s">
        <v>44</v>
      </c>
      <c r="G711" s="6" t="s">
        <v>45</v>
      </c>
      <c r="H711" s="6" t="s">
        <v>20</v>
      </c>
      <c r="I711" s="8">
        <v>0.60000000000000009</v>
      </c>
      <c r="J711" s="9">
        <v>3500</v>
      </c>
      <c r="K711" s="10">
        <f t="shared" si="4"/>
        <v>2100.0000000000005</v>
      </c>
      <c r="L711" s="10">
        <f t="shared" si="5"/>
        <v>630.00000000000011</v>
      </c>
      <c r="M711" s="11">
        <v>0.3</v>
      </c>
      <c r="O711" s="16"/>
      <c r="P711" s="14"/>
      <c r="Q711" s="12"/>
      <c r="R711" s="13"/>
    </row>
    <row r="712" spans="1:18" ht="15.75" customHeight="1">
      <c r="A712" s="1"/>
      <c r="B712" s="6" t="s">
        <v>27</v>
      </c>
      <c r="C712" s="6">
        <v>1128299</v>
      </c>
      <c r="D712" s="7">
        <v>44472</v>
      </c>
      <c r="E712" s="6" t="s">
        <v>28</v>
      </c>
      <c r="F712" s="6" t="s">
        <v>44</v>
      </c>
      <c r="G712" s="6" t="s">
        <v>45</v>
      </c>
      <c r="H712" s="6" t="s">
        <v>21</v>
      </c>
      <c r="I712" s="8">
        <v>0.70000000000000007</v>
      </c>
      <c r="J712" s="9">
        <v>3250</v>
      </c>
      <c r="K712" s="10">
        <f t="shared" si="4"/>
        <v>2275</v>
      </c>
      <c r="L712" s="10">
        <f t="shared" si="5"/>
        <v>568.75</v>
      </c>
      <c r="M712" s="11">
        <v>0.25</v>
      </c>
      <c r="O712" s="16"/>
      <c r="P712" s="14"/>
      <c r="Q712" s="12"/>
      <c r="R712" s="13"/>
    </row>
    <row r="713" spans="1:18" ht="15.75" customHeight="1">
      <c r="A713" s="1"/>
      <c r="B713" s="6" t="s">
        <v>27</v>
      </c>
      <c r="C713" s="6">
        <v>1128299</v>
      </c>
      <c r="D713" s="7">
        <v>44472</v>
      </c>
      <c r="E713" s="6" t="s">
        <v>28</v>
      </c>
      <c r="F713" s="6" t="s">
        <v>44</v>
      </c>
      <c r="G713" s="6" t="s">
        <v>45</v>
      </c>
      <c r="H713" s="6" t="s">
        <v>22</v>
      </c>
      <c r="I713" s="8">
        <v>0.75000000000000011</v>
      </c>
      <c r="J713" s="9">
        <v>3750</v>
      </c>
      <c r="K713" s="10">
        <f t="shared" si="4"/>
        <v>2812.5000000000005</v>
      </c>
      <c r="L713" s="10">
        <f t="shared" si="5"/>
        <v>562.50000000000011</v>
      </c>
      <c r="M713" s="11">
        <v>0.2</v>
      </c>
      <c r="O713" s="16"/>
      <c r="P713" s="14"/>
      <c r="Q713" s="12"/>
      <c r="R713" s="13"/>
    </row>
    <row r="714" spans="1:18" ht="15.75" customHeight="1">
      <c r="A714" s="1"/>
      <c r="B714" s="6" t="s">
        <v>27</v>
      </c>
      <c r="C714" s="6">
        <v>1128299</v>
      </c>
      <c r="D714" s="7">
        <v>44503</v>
      </c>
      <c r="E714" s="6" t="s">
        <v>28</v>
      </c>
      <c r="F714" s="6" t="s">
        <v>44</v>
      </c>
      <c r="G714" s="6" t="s">
        <v>45</v>
      </c>
      <c r="H714" s="6" t="s">
        <v>17</v>
      </c>
      <c r="I714" s="8">
        <v>0.60000000000000009</v>
      </c>
      <c r="J714" s="9">
        <v>6000</v>
      </c>
      <c r="K714" s="10">
        <f t="shared" si="4"/>
        <v>3600.0000000000005</v>
      </c>
      <c r="L714" s="10">
        <f t="shared" si="5"/>
        <v>1080</v>
      </c>
      <c r="M714" s="11">
        <v>0.3</v>
      </c>
      <c r="O714" s="16"/>
      <c r="P714" s="14"/>
      <c r="Q714" s="12"/>
      <c r="R714" s="13"/>
    </row>
    <row r="715" spans="1:18" ht="15.75" customHeight="1">
      <c r="A715" s="1"/>
      <c r="B715" s="6" t="s">
        <v>27</v>
      </c>
      <c r="C715" s="6">
        <v>1128299</v>
      </c>
      <c r="D715" s="7">
        <v>44503</v>
      </c>
      <c r="E715" s="6" t="s">
        <v>28</v>
      </c>
      <c r="F715" s="6" t="s">
        <v>44</v>
      </c>
      <c r="G715" s="6" t="s">
        <v>45</v>
      </c>
      <c r="H715" s="6" t="s">
        <v>18</v>
      </c>
      <c r="I715" s="8">
        <v>0.65000000000000013</v>
      </c>
      <c r="J715" s="9">
        <v>6250</v>
      </c>
      <c r="K715" s="10">
        <f t="shared" si="4"/>
        <v>4062.5000000000009</v>
      </c>
      <c r="L715" s="10">
        <f t="shared" si="5"/>
        <v>1015.6250000000002</v>
      </c>
      <c r="M715" s="11">
        <v>0.25</v>
      </c>
      <c r="O715" s="16"/>
      <c r="P715" s="14"/>
      <c r="Q715" s="12"/>
      <c r="R715" s="13"/>
    </row>
    <row r="716" spans="1:18" ht="15.75" customHeight="1">
      <c r="A716" s="1"/>
      <c r="B716" s="6" t="s">
        <v>27</v>
      </c>
      <c r="C716" s="6">
        <v>1128299</v>
      </c>
      <c r="D716" s="7">
        <v>44503</v>
      </c>
      <c r="E716" s="6" t="s">
        <v>28</v>
      </c>
      <c r="F716" s="6" t="s">
        <v>44</v>
      </c>
      <c r="G716" s="6" t="s">
        <v>45</v>
      </c>
      <c r="H716" s="6" t="s">
        <v>19</v>
      </c>
      <c r="I716" s="8">
        <v>0.60000000000000009</v>
      </c>
      <c r="J716" s="9">
        <v>4750</v>
      </c>
      <c r="K716" s="10">
        <f t="shared" si="4"/>
        <v>2850.0000000000005</v>
      </c>
      <c r="L716" s="10">
        <f t="shared" si="5"/>
        <v>712.50000000000011</v>
      </c>
      <c r="M716" s="11">
        <v>0.25</v>
      </c>
      <c r="O716" s="16"/>
      <c r="P716" s="14"/>
      <c r="Q716" s="12"/>
      <c r="R716" s="13"/>
    </row>
    <row r="717" spans="1:18" ht="15.75" customHeight="1">
      <c r="A717" s="1"/>
      <c r="B717" s="6" t="s">
        <v>27</v>
      </c>
      <c r="C717" s="6">
        <v>1128299</v>
      </c>
      <c r="D717" s="7">
        <v>44503</v>
      </c>
      <c r="E717" s="6" t="s">
        <v>28</v>
      </c>
      <c r="F717" s="6" t="s">
        <v>44</v>
      </c>
      <c r="G717" s="6" t="s">
        <v>45</v>
      </c>
      <c r="H717" s="6" t="s">
        <v>20</v>
      </c>
      <c r="I717" s="8">
        <v>0.70000000000000018</v>
      </c>
      <c r="J717" s="9">
        <v>4500</v>
      </c>
      <c r="K717" s="10">
        <f t="shared" si="4"/>
        <v>3150.0000000000009</v>
      </c>
      <c r="L717" s="10">
        <f t="shared" si="5"/>
        <v>945.00000000000023</v>
      </c>
      <c r="M717" s="11">
        <v>0.3</v>
      </c>
      <c r="O717" s="16"/>
      <c r="P717" s="14"/>
      <c r="Q717" s="12"/>
      <c r="R717" s="13"/>
    </row>
    <row r="718" spans="1:18" ht="15.75" customHeight="1">
      <c r="A718" s="1"/>
      <c r="B718" s="6" t="s">
        <v>27</v>
      </c>
      <c r="C718" s="6">
        <v>1128299</v>
      </c>
      <c r="D718" s="7">
        <v>44503</v>
      </c>
      <c r="E718" s="6" t="s">
        <v>28</v>
      </c>
      <c r="F718" s="6" t="s">
        <v>44</v>
      </c>
      <c r="G718" s="6" t="s">
        <v>45</v>
      </c>
      <c r="H718" s="6" t="s">
        <v>21</v>
      </c>
      <c r="I718" s="8">
        <v>0.90000000000000013</v>
      </c>
      <c r="J718" s="9">
        <v>4250</v>
      </c>
      <c r="K718" s="10">
        <f t="shared" si="4"/>
        <v>3825.0000000000005</v>
      </c>
      <c r="L718" s="10">
        <f t="shared" si="5"/>
        <v>956.25000000000011</v>
      </c>
      <c r="M718" s="11">
        <v>0.25</v>
      </c>
      <c r="O718" s="16"/>
      <c r="P718" s="14"/>
      <c r="Q718" s="12"/>
      <c r="R718" s="13"/>
    </row>
    <row r="719" spans="1:18" ht="15.75" customHeight="1">
      <c r="A719" s="1"/>
      <c r="B719" s="6" t="s">
        <v>27</v>
      </c>
      <c r="C719" s="6">
        <v>1128299</v>
      </c>
      <c r="D719" s="7">
        <v>44503</v>
      </c>
      <c r="E719" s="6" t="s">
        <v>28</v>
      </c>
      <c r="F719" s="6" t="s">
        <v>44</v>
      </c>
      <c r="G719" s="6" t="s">
        <v>45</v>
      </c>
      <c r="H719" s="6" t="s">
        <v>22</v>
      </c>
      <c r="I719" s="8">
        <v>0.95000000000000018</v>
      </c>
      <c r="J719" s="9">
        <v>5500</v>
      </c>
      <c r="K719" s="10">
        <f t="shared" si="4"/>
        <v>5225.0000000000009</v>
      </c>
      <c r="L719" s="10">
        <f t="shared" si="5"/>
        <v>1045.0000000000002</v>
      </c>
      <c r="M719" s="11">
        <v>0.2</v>
      </c>
      <c r="O719" s="16"/>
      <c r="P719" s="14"/>
      <c r="Q719" s="12"/>
      <c r="R719" s="13"/>
    </row>
    <row r="720" spans="1:18" ht="15.75" customHeight="1">
      <c r="A720" s="1"/>
      <c r="B720" s="6" t="s">
        <v>27</v>
      </c>
      <c r="C720" s="6">
        <v>1128299</v>
      </c>
      <c r="D720" s="7">
        <v>44532</v>
      </c>
      <c r="E720" s="6" t="s">
        <v>28</v>
      </c>
      <c r="F720" s="6" t="s">
        <v>44</v>
      </c>
      <c r="G720" s="6" t="s">
        <v>45</v>
      </c>
      <c r="H720" s="6" t="s">
        <v>17</v>
      </c>
      <c r="I720" s="8">
        <v>0.80000000000000016</v>
      </c>
      <c r="J720" s="9">
        <v>7500</v>
      </c>
      <c r="K720" s="10">
        <f t="shared" si="4"/>
        <v>6000.0000000000009</v>
      </c>
      <c r="L720" s="10">
        <f t="shared" si="5"/>
        <v>1800.0000000000002</v>
      </c>
      <c r="M720" s="11">
        <v>0.3</v>
      </c>
      <c r="O720" s="16"/>
      <c r="P720" s="14"/>
      <c r="Q720" s="12"/>
      <c r="R720" s="13"/>
    </row>
    <row r="721" spans="1:18" ht="15.75" customHeight="1">
      <c r="A721" s="1"/>
      <c r="B721" s="6" t="s">
        <v>27</v>
      </c>
      <c r="C721" s="6">
        <v>1128299</v>
      </c>
      <c r="D721" s="7">
        <v>44532</v>
      </c>
      <c r="E721" s="6" t="s">
        <v>28</v>
      </c>
      <c r="F721" s="6" t="s">
        <v>44</v>
      </c>
      <c r="G721" s="6" t="s">
        <v>45</v>
      </c>
      <c r="H721" s="6" t="s">
        <v>18</v>
      </c>
      <c r="I721" s="8">
        <v>0.8500000000000002</v>
      </c>
      <c r="J721" s="9">
        <v>7500</v>
      </c>
      <c r="K721" s="10">
        <f t="shared" si="4"/>
        <v>6375.0000000000018</v>
      </c>
      <c r="L721" s="10">
        <f t="shared" si="5"/>
        <v>1593.7500000000005</v>
      </c>
      <c r="M721" s="11">
        <v>0.25</v>
      </c>
      <c r="O721" s="16"/>
      <c r="P721" s="14"/>
      <c r="Q721" s="12"/>
      <c r="R721" s="13"/>
    </row>
    <row r="722" spans="1:18" ht="15.75" customHeight="1">
      <c r="A722" s="1"/>
      <c r="B722" s="6" t="s">
        <v>27</v>
      </c>
      <c r="C722" s="6">
        <v>1128299</v>
      </c>
      <c r="D722" s="7">
        <v>44532</v>
      </c>
      <c r="E722" s="6" t="s">
        <v>28</v>
      </c>
      <c r="F722" s="6" t="s">
        <v>44</v>
      </c>
      <c r="G722" s="6" t="s">
        <v>45</v>
      </c>
      <c r="H722" s="6" t="s">
        <v>19</v>
      </c>
      <c r="I722" s="8">
        <v>0.80000000000000016</v>
      </c>
      <c r="J722" s="9">
        <v>5500</v>
      </c>
      <c r="K722" s="10">
        <f t="shared" si="4"/>
        <v>4400.0000000000009</v>
      </c>
      <c r="L722" s="10">
        <f t="shared" si="5"/>
        <v>1100.0000000000002</v>
      </c>
      <c r="M722" s="11">
        <v>0.25</v>
      </c>
      <c r="O722" s="16"/>
      <c r="P722" s="14"/>
      <c r="Q722" s="12"/>
      <c r="R722" s="13"/>
    </row>
    <row r="723" spans="1:18" ht="15.75" customHeight="1">
      <c r="A723" s="1"/>
      <c r="B723" s="6" t="s">
        <v>27</v>
      </c>
      <c r="C723" s="6">
        <v>1128299</v>
      </c>
      <c r="D723" s="7">
        <v>44532</v>
      </c>
      <c r="E723" s="6" t="s">
        <v>28</v>
      </c>
      <c r="F723" s="6" t="s">
        <v>44</v>
      </c>
      <c r="G723" s="6" t="s">
        <v>45</v>
      </c>
      <c r="H723" s="6" t="s">
        <v>20</v>
      </c>
      <c r="I723" s="8">
        <v>0.80000000000000016</v>
      </c>
      <c r="J723" s="9">
        <v>5500</v>
      </c>
      <c r="K723" s="10">
        <f t="shared" si="4"/>
        <v>4400.0000000000009</v>
      </c>
      <c r="L723" s="10">
        <f t="shared" si="5"/>
        <v>1320.0000000000002</v>
      </c>
      <c r="M723" s="11">
        <v>0.3</v>
      </c>
      <c r="O723" s="16"/>
      <c r="P723" s="14"/>
      <c r="Q723" s="12"/>
      <c r="R723" s="13"/>
    </row>
    <row r="724" spans="1:18" ht="15.75" customHeight="1">
      <c r="A724" s="1"/>
      <c r="B724" s="6" t="s">
        <v>27</v>
      </c>
      <c r="C724" s="6">
        <v>1128299</v>
      </c>
      <c r="D724" s="7">
        <v>44532</v>
      </c>
      <c r="E724" s="6" t="s">
        <v>28</v>
      </c>
      <c r="F724" s="6" t="s">
        <v>44</v>
      </c>
      <c r="G724" s="6" t="s">
        <v>45</v>
      </c>
      <c r="H724" s="6" t="s">
        <v>21</v>
      </c>
      <c r="I724" s="8">
        <v>0.90000000000000013</v>
      </c>
      <c r="J724" s="9">
        <v>4750</v>
      </c>
      <c r="K724" s="10">
        <f t="shared" si="4"/>
        <v>4275.0000000000009</v>
      </c>
      <c r="L724" s="10">
        <f t="shared" si="5"/>
        <v>1068.7500000000002</v>
      </c>
      <c r="M724" s="11">
        <v>0.25</v>
      </c>
      <c r="O724" s="16"/>
      <c r="P724" s="14"/>
      <c r="Q724" s="12"/>
      <c r="R724" s="13"/>
    </row>
    <row r="725" spans="1:18" ht="15.75" customHeight="1">
      <c r="A725" s="1"/>
      <c r="B725" s="6" t="s">
        <v>27</v>
      </c>
      <c r="C725" s="6">
        <v>1128299</v>
      </c>
      <c r="D725" s="7">
        <v>44532</v>
      </c>
      <c r="E725" s="6" t="s">
        <v>28</v>
      </c>
      <c r="F725" s="6" t="s">
        <v>44</v>
      </c>
      <c r="G725" s="6" t="s">
        <v>45</v>
      </c>
      <c r="H725" s="6" t="s">
        <v>22</v>
      </c>
      <c r="I725" s="8">
        <v>0.95000000000000018</v>
      </c>
      <c r="J725" s="9">
        <v>5750</v>
      </c>
      <c r="K725" s="10">
        <f t="shared" si="4"/>
        <v>5462.5000000000009</v>
      </c>
      <c r="L725" s="10">
        <f t="shared" si="5"/>
        <v>1092.5000000000002</v>
      </c>
      <c r="M725" s="11">
        <v>0.2</v>
      </c>
      <c r="O725" s="16"/>
      <c r="P725" s="14"/>
      <c r="Q725" s="12"/>
      <c r="R725" s="13"/>
    </row>
    <row r="726" spans="1:18" ht="15.75" customHeight="1">
      <c r="A726" s="1" t="s">
        <v>39</v>
      </c>
      <c r="B726" s="6" t="s">
        <v>14</v>
      </c>
      <c r="C726" s="6">
        <v>1185732</v>
      </c>
      <c r="D726" s="7">
        <v>44208</v>
      </c>
      <c r="E726" s="6" t="s">
        <v>46</v>
      </c>
      <c r="F726" s="6" t="s">
        <v>47</v>
      </c>
      <c r="G726" s="6" t="s">
        <v>48</v>
      </c>
      <c r="H726" s="6" t="s">
        <v>17</v>
      </c>
      <c r="I726" s="8">
        <v>0.45</v>
      </c>
      <c r="J726" s="9">
        <v>10500</v>
      </c>
      <c r="K726" s="10">
        <f t="shared" si="4"/>
        <v>4725</v>
      </c>
      <c r="L726" s="10">
        <f t="shared" si="5"/>
        <v>2126.25</v>
      </c>
      <c r="M726" s="11">
        <v>0.45</v>
      </c>
      <c r="O726" s="12"/>
      <c r="P726" s="17">
        <f>Data!$I726+0.05</f>
        <v>0.5</v>
      </c>
      <c r="Q726" s="12"/>
      <c r="R726" s="13"/>
    </row>
    <row r="727" spans="1:18" ht="15.75" customHeight="1">
      <c r="A727" s="1"/>
      <c r="B727" s="6" t="s">
        <v>14</v>
      </c>
      <c r="C727" s="6">
        <v>1185732</v>
      </c>
      <c r="D727" s="7">
        <v>44208</v>
      </c>
      <c r="E727" s="6" t="s">
        <v>46</v>
      </c>
      <c r="F727" s="6" t="s">
        <v>47</v>
      </c>
      <c r="G727" s="6" t="s">
        <v>48</v>
      </c>
      <c r="H727" s="6" t="s">
        <v>18</v>
      </c>
      <c r="I727" s="8">
        <v>0.45</v>
      </c>
      <c r="J727" s="9">
        <v>8500</v>
      </c>
      <c r="K727" s="10">
        <f t="shared" si="4"/>
        <v>3825</v>
      </c>
      <c r="L727" s="10">
        <f t="shared" si="5"/>
        <v>1338.75</v>
      </c>
      <c r="M727" s="11">
        <v>0.35</v>
      </c>
      <c r="O727" s="12"/>
      <c r="P727" s="17">
        <f>Data!$I727+0.05</f>
        <v>0.5</v>
      </c>
      <c r="Q727" s="12"/>
      <c r="R727" s="13"/>
    </row>
    <row r="728" spans="1:18" ht="15.75" customHeight="1">
      <c r="A728" s="1"/>
      <c r="B728" s="6" t="s">
        <v>14</v>
      </c>
      <c r="C728" s="6">
        <v>1185732</v>
      </c>
      <c r="D728" s="7">
        <v>44208</v>
      </c>
      <c r="E728" s="6" t="s">
        <v>46</v>
      </c>
      <c r="F728" s="6" t="s">
        <v>47</v>
      </c>
      <c r="G728" s="6" t="s">
        <v>48</v>
      </c>
      <c r="H728" s="6" t="s">
        <v>19</v>
      </c>
      <c r="I728" s="8">
        <v>0.35000000000000003</v>
      </c>
      <c r="J728" s="9">
        <v>8500</v>
      </c>
      <c r="K728" s="10">
        <f t="shared" si="4"/>
        <v>2975.0000000000005</v>
      </c>
      <c r="L728" s="10">
        <f t="shared" si="5"/>
        <v>743.75000000000011</v>
      </c>
      <c r="M728" s="11">
        <v>0.25</v>
      </c>
      <c r="O728" s="12"/>
      <c r="P728" s="17">
        <f>Data!$I728+0.05</f>
        <v>0.4</v>
      </c>
      <c r="Q728" s="12"/>
      <c r="R728" s="13"/>
    </row>
    <row r="729" spans="1:18" ht="15.75" customHeight="1">
      <c r="A729" s="1"/>
      <c r="B729" s="6" t="s">
        <v>14</v>
      </c>
      <c r="C729" s="6">
        <v>1185732</v>
      </c>
      <c r="D729" s="7">
        <v>44208</v>
      </c>
      <c r="E729" s="6" t="s">
        <v>46</v>
      </c>
      <c r="F729" s="6" t="s">
        <v>47</v>
      </c>
      <c r="G729" s="6" t="s">
        <v>48</v>
      </c>
      <c r="H729" s="6" t="s">
        <v>20</v>
      </c>
      <c r="I729" s="8">
        <v>0.39999999999999997</v>
      </c>
      <c r="J729" s="9">
        <v>7000</v>
      </c>
      <c r="K729" s="10">
        <f t="shared" si="4"/>
        <v>2799.9999999999995</v>
      </c>
      <c r="L729" s="10">
        <f t="shared" si="5"/>
        <v>839.99999999999989</v>
      </c>
      <c r="M729" s="11">
        <v>0.3</v>
      </c>
      <c r="O729" s="12"/>
      <c r="P729" s="17">
        <f>Data!$I729+0.05</f>
        <v>0.44999999999999996</v>
      </c>
      <c r="Q729" s="12"/>
      <c r="R729" s="13"/>
    </row>
    <row r="730" spans="1:18" ht="15.75" customHeight="1">
      <c r="A730" s="1"/>
      <c r="B730" s="6" t="s">
        <v>14</v>
      </c>
      <c r="C730" s="6">
        <v>1185732</v>
      </c>
      <c r="D730" s="7">
        <v>44208</v>
      </c>
      <c r="E730" s="6" t="s">
        <v>46</v>
      </c>
      <c r="F730" s="6" t="s">
        <v>47</v>
      </c>
      <c r="G730" s="6" t="s">
        <v>48</v>
      </c>
      <c r="H730" s="6" t="s">
        <v>21</v>
      </c>
      <c r="I730" s="8">
        <v>0.55000000000000004</v>
      </c>
      <c r="J730" s="9">
        <v>7500</v>
      </c>
      <c r="K730" s="10">
        <f t="shared" si="4"/>
        <v>4125</v>
      </c>
      <c r="L730" s="10">
        <f t="shared" si="5"/>
        <v>1443.75</v>
      </c>
      <c r="M730" s="11">
        <v>0.35</v>
      </c>
      <c r="O730" s="12"/>
      <c r="P730" s="17">
        <f>Data!$I730+0.05</f>
        <v>0.60000000000000009</v>
      </c>
      <c r="Q730" s="12"/>
      <c r="R730" s="13"/>
    </row>
    <row r="731" spans="1:18" ht="15.75" customHeight="1">
      <c r="A731" s="1"/>
      <c r="B731" s="6" t="s">
        <v>14</v>
      </c>
      <c r="C731" s="6">
        <v>1185732</v>
      </c>
      <c r="D731" s="7">
        <v>44208</v>
      </c>
      <c r="E731" s="6" t="s">
        <v>46</v>
      </c>
      <c r="F731" s="6" t="s">
        <v>47</v>
      </c>
      <c r="G731" s="6" t="s">
        <v>48</v>
      </c>
      <c r="H731" s="6" t="s">
        <v>22</v>
      </c>
      <c r="I731" s="8">
        <v>0.45</v>
      </c>
      <c r="J731" s="9">
        <v>8500</v>
      </c>
      <c r="K731" s="10">
        <f t="shared" si="4"/>
        <v>3825</v>
      </c>
      <c r="L731" s="10">
        <f t="shared" si="5"/>
        <v>1912.5</v>
      </c>
      <c r="M731" s="11">
        <v>0.5</v>
      </c>
      <c r="O731" s="12"/>
      <c r="P731" s="17">
        <f>Data!$I731+0.05</f>
        <v>0.5</v>
      </c>
      <c r="Q731" s="12"/>
      <c r="R731" s="13"/>
    </row>
    <row r="732" spans="1:18" ht="15.75" customHeight="1">
      <c r="A732" s="1"/>
      <c r="B732" s="6" t="s">
        <v>14</v>
      </c>
      <c r="C732" s="6">
        <v>1185732</v>
      </c>
      <c r="D732" s="7">
        <v>44237</v>
      </c>
      <c r="E732" s="6" t="s">
        <v>46</v>
      </c>
      <c r="F732" s="6" t="s">
        <v>47</v>
      </c>
      <c r="G732" s="6" t="s">
        <v>48</v>
      </c>
      <c r="H732" s="6" t="s">
        <v>17</v>
      </c>
      <c r="I732" s="8">
        <v>0.45</v>
      </c>
      <c r="J732" s="9">
        <v>11000</v>
      </c>
      <c r="K732" s="10">
        <f t="shared" si="4"/>
        <v>4950</v>
      </c>
      <c r="L732" s="10">
        <f t="shared" si="5"/>
        <v>2227.5</v>
      </c>
      <c r="M732" s="11">
        <v>0.45</v>
      </c>
      <c r="O732" s="12"/>
      <c r="P732" s="17">
        <f>Data!$I732+0.05</f>
        <v>0.5</v>
      </c>
      <c r="Q732" s="12"/>
      <c r="R732" s="13"/>
    </row>
    <row r="733" spans="1:18" ht="15.75" customHeight="1">
      <c r="A733" s="1"/>
      <c r="B733" s="6" t="s">
        <v>14</v>
      </c>
      <c r="C733" s="6">
        <v>1185732</v>
      </c>
      <c r="D733" s="7">
        <v>44237</v>
      </c>
      <c r="E733" s="6" t="s">
        <v>46</v>
      </c>
      <c r="F733" s="6" t="s">
        <v>47</v>
      </c>
      <c r="G733" s="6" t="s">
        <v>48</v>
      </c>
      <c r="H733" s="6" t="s">
        <v>18</v>
      </c>
      <c r="I733" s="8">
        <v>0.45</v>
      </c>
      <c r="J733" s="9">
        <v>7500</v>
      </c>
      <c r="K733" s="10">
        <f t="shared" si="4"/>
        <v>3375</v>
      </c>
      <c r="L733" s="10">
        <f t="shared" si="5"/>
        <v>1181.25</v>
      </c>
      <c r="M733" s="11">
        <v>0.35</v>
      </c>
      <c r="O733" s="12"/>
      <c r="P733" s="17">
        <f>Data!$I733+0.05</f>
        <v>0.5</v>
      </c>
      <c r="Q733" s="12"/>
      <c r="R733" s="13"/>
    </row>
    <row r="734" spans="1:18" ht="15.75" customHeight="1">
      <c r="A734" s="1"/>
      <c r="B734" s="6" t="s">
        <v>14</v>
      </c>
      <c r="C734" s="6">
        <v>1185732</v>
      </c>
      <c r="D734" s="7">
        <v>44237</v>
      </c>
      <c r="E734" s="6" t="s">
        <v>46</v>
      </c>
      <c r="F734" s="6" t="s">
        <v>47</v>
      </c>
      <c r="G734" s="6" t="s">
        <v>48</v>
      </c>
      <c r="H734" s="6" t="s">
        <v>19</v>
      </c>
      <c r="I734" s="8">
        <v>0.35000000000000003</v>
      </c>
      <c r="J734" s="9">
        <v>8000</v>
      </c>
      <c r="K734" s="10">
        <f t="shared" si="4"/>
        <v>2800.0000000000005</v>
      </c>
      <c r="L734" s="10">
        <f t="shared" si="5"/>
        <v>700.00000000000011</v>
      </c>
      <c r="M734" s="11">
        <v>0.25</v>
      </c>
      <c r="O734" s="12"/>
      <c r="P734" s="17">
        <f>Data!$I734+0.05</f>
        <v>0.4</v>
      </c>
      <c r="Q734" s="12"/>
      <c r="R734" s="13"/>
    </row>
    <row r="735" spans="1:18" ht="15.75" customHeight="1">
      <c r="A735" s="1"/>
      <c r="B735" s="6" t="s">
        <v>14</v>
      </c>
      <c r="C735" s="6">
        <v>1185732</v>
      </c>
      <c r="D735" s="7">
        <v>44237</v>
      </c>
      <c r="E735" s="6" t="s">
        <v>46</v>
      </c>
      <c r="F735" s="6" t="s">
        <v>47</v>
      </c>
      <c r="G735" s="6" t="s">
        <v>48</v>
      </c>
      <c r="H735" s="6" t="s">
        <v>20</v>
      </c>
      <c r="I735" s="8">
        <v>0.39999999999999997</v>
      </c>
      <c r="J735" s="9">
        <v>6750</v>
      </c>
      <c r="K735" s="10">
        <f t="shared" si="4"/>
        <v>2700</v>
      </c>
      <c r="L735" s="10">
        <f t="shared" si="5"/>
        <v>810</v>
      </c>
      <c r="M735" s="11">
        <v>0.3</v>
      </c>
      <c r="O735" s="12"/>
      <c r="P735" s="17">
        <f>Data!$I735+0.05</f>
        <v>0.44999999999999996</v>
      </c>
      <c r="Q735" s="12"/>
      <c r="R735" s="13"/>
    </row>
    <row r="736" spans="1:18" ht="15.75" customHeight="1">
      <c r="A736" s="1"/>
      <c r="B736" s="6" t="s">
        <v>14</v>
      </c>
      <c r="C736" s="6">
        <v>1185732</v>
      </c>
      <c r="D736" s="7">
        <v>44237</v>
      </c>
      <c r="E736" s="6" t="s">
        <v>46</v>
      </c>
      <c r="F736" s="6" t="s">
        <v>47</v>
      </c>
      <c r="G736" s="6" t="s">
        <v>48</v>
      </c>
      <c r="H736" s="6" t="s">
        <v>21</v>
      </c>
      <c r="I736" s="8">
        <v>0.55000000000000004</v>
      </c>
      <c r="J736" s="9">
        <v>7500</v>
      </c>
      <c r="K736" s="10">
        <f t="shared" si="4"/>
        <v>4125</v>
      </c>
      <c r="L736" s="10">
        <f t="shared" si="5"/>
        <v>1443.75</v>
      </c>
      <c r="M736" s="11">
        <v>0.35</v>
      </c>
      <c r="O736" s="12"/>
      <c r="P736" s="17">
        <f>Data!$I736+0.05</f>
        <v>0.60000000000000009</v>
      </c>
      <c r="Q736" s="12"/>
      <c r="R736" s="13"/>
    </row>
    <row r="737" spans="1:18" ht="15.75" customHeight="1">
      <c r="A737" s="1"/>
      <c r="B737" s="6" t="s">
        <v>14</v>
      </c>
      <c r="C737" s="6">
        <v>1185732</v>
      </c>
      <c r="D737" s="7">
        <v>44237</v>
      </c>
      <c r="E737" s="6" t="s">
        <v>46</v>
      </c>
      <c r="F737" s="6" t="s">
        <v>47</v>
      </c>
      <c r="G737" s="6" t="s">
        <v>48</v>
      </c>
      <c r="H737" s="6" t="s">
        <v>22</v>
      </c>
      <c r="I737" s="8">
        <v>0.45</v>
      </c>
      <c r="J737" s="9">
        <v>8500</v>
      </c>
      <c r="K737" s="10">
        <f t="shared" si="4"/>
        <v>3825</v>
      </c>
      <c r="L737" s="10">
        <f t="shared" si="5"/>
        <v>1912.5</v>
      </c>
      <c r="M737" s="11">
        <v>0.5</v>
      </c>
      <c r="O737" s="12"/>
      <c r="P737" s="17">
        <f>Data!$I737+0.05</f>
        <v>0.5</v>
      </c>
      <c r="Q737" s="12"/>
      <c r="R737" s="13"/>
    </row>
    <row r="738" spans="1:18" ht="15.75" customHeight="1">
      <c r="A738" s="1"/>
      <c r="B738" s="6" t="s">
        <v>14</v>
      </c>
      <c r="C738" s="6">
        <v>1185732</v>
      </c>
      <c r="D738" s="7">
        <v>44263</v>
      </c>
      <c r="E738" s="6" t="s">
        <v>46</v>
      </c>
      <c r="F738" s="6" t="s">
        <v>47</v>
      </c>
      <c r="G738" s="6" t="s">
        <v>48</v>
      </c>
      <c r="H738" s="6" t="s">
        <v>17</v>
      </c>
      <c r="I738" s="8">
        <v>0.45</v>
      </c>
      <c r="J738" s="9">
        <v>10700</v>
      </c>
      <c r="K738" s="10">
        <f t="shared" si="4"/>
        <v>4815</v>
      </c>
      <c r="L738" s="10">
        <f t="shared" si="5"/>
        <v>2166.75</v>
      </c>
      <c r="M738" s="11">
        <v>0.45</v>
      </c>
      <c r="O738" s="12"/>
      <c r="P738" s="17">
        <f>Data!$I738+0.05</f>
        <v>0.5</v>
      </c>
      <c r="Q738" s="12"/>
      <c r="R738" s="13"/>
    </row>
    <row r="739" spans="1:18" ht="15.75" customHeight="1">
      <c r="A739" s="1"/>
      <c r="B739" s="6" t="s">
        <v>14</v>
      </c>
      <c r="C739" s="6">
        <v>1185732</v>
      </c>
      <c r="D739" s="7">
        <v>44263</v>
      </c>
      <c r="E739" s="6" t="s">
        <v>46</v>
      </c>
      <c r="F739" s="6" t="s">
        <v>47</v>
      </c>
      <c r="G739" s="6" t="s">
        <v>48</v>
      </c>
      <c r="H739" s="6" t="s">
        <v>18</v>
      </c>
      <c r="I739" s="8">
        <v>0.45</v>
      </c>
      <c r="J739" s="9">
        <v>7500</v>
      </c>
      <c r="K739" s="10">
        <f t="shared" si="4"/>
        <v>3375</v>
      </c>
      <c r="L739" s="10">
        <f t="shared" si="5"/>
        <v>1181.25</v>
      </c>
      <c r="M739" s="11">
        <v>0.35</v>
      </c>
      <c r="O739" s="12"/>
      <c r="P739" s="17">
        <f>Data!$I739+0.05</f>
        <v>0.5</v>
      </c>
      <c r="Q739" s="12"/>
      <c r="R739" s="13"/>
    </row>
    <row r="740" spans="1:18" ht="15.75" customHeight="1">
      <c r="A740" s="1"/>
      <c r="B740" s="6" t="s">
        <v>14</v>
      </c>
      <c r="C740" s="6">
        <v>1185732</v>
      </c>
      <c r="D740" s="7">
        <v>44263</v>
      </c>
      <c r="E740" s="6" t="s">
        <v>46</v>
      </c>
      <c r="F740" s="6" t="s">
        <v>47</v>
      </c>
      <c r="G740" s="6" t="s">
        <v>48</v>
      </c>
      <c r="H740" s="6" t="s">
        <v>19</v>
      </c>
      <c r="I740" s="8">
        <v>0.35000000000000003</v>
      </c>
      <c r="J740" s="9">
        <v>7750</v>
      </c>
      <c r="K740" s="10">
        <f t="shared" si="4"/>
        <v>2712.5000000000005</v>
      </c>
      <c r="L740" s="10">
        <f t="shared" si="5"/>
        <v>678.12500000000011</v>
      </c>
      <c r="M740" s="11">
        <v>0.25</v>
      </c>
      <c r="O740" s="12"/>
      <c r="P740" s="17">
        <f>Data!$I740+0.05</f>
        <v>0.4</v>
      </c>
      <c r="Q740" s="12"/>
      <c r="R740" s="13"/>
    </row>
    <row r="741" spans="1:18" ht="15.75" customHeight="1">
      <c r="A741" s="1"/>
      <c r="B741" s="6" t="s">
        <v>14</v>
      </c>
      <c r="C741" s="6">
        <v>1185732</v>
      </c>
      <c r="D741" s="7">
        <v>44263</v>
      </c>
      <c r="E741" s="6" t="s">
        <v>46</v>
      </c>
      <c r="F741" s="6" t="s">
        <v>47</v>
      </c>
      <c r="G741" s="6" t="s">
        <v>48</v>
      </c>
      <c r="H741" s="6" t="s">
        <v>20</v>
      </c>
      <c r="I741" s="8">
        <v>0.39999999999999997</v>
      </c>
      <c r="J741" s="9">
        <v>6250</v>
      </c>
      <c r="K741" s="10">
        <f t="shared" si="4"/>
        <v>2500</v>
      </c>
      <c r="L741" s="10">
        <f t="shared" si="5"/>
        <v>750</v>
      </c>
      <c r="M741" s="11">
        <v>0.3</v>
      </c>
      <c r="O741" s="12"/>
      <c r="P741" s="17">
        <f>Data!$I741+0.05</f>
        <v>0.44999999999999996</v>
      </c>
      <c r="Q741" s="12"/>
      <c r="R741" s="13"/>
    </row>
    <row r="742" spans="1:18" ht="15.75" customHeight="1">
      <c r="A742" s="1"/>
      <c r="B742" s="6" t="s">
        <v>14</v>
      </c>
      <c r="C742" s="6">
        <v>1185732</v>
      </c>
      <c r="D742" s="7">
        <v>44263</v>
      </c>
      <c r="E742" s="6" t="s">
        <v>46</v>
      </c>
      <c r="F742" s="6" t="s">
        <v>47</v>
      </c>
      <c r="G742" s="6" t="s">
        <v>48</v>
      </c>
      <c r="H742" s="6" t="s">
        <v>21</v>
      </c>
      <c r="I742" s="8">
        <v>0.55000000000000004</v>
      </c>
      <c r="J742" s="9">
        <v>6750</v>
      </c>
      <c r="K742" s="10">
        <f t="shared" si="4"/>
        <v>3712.5000000000005</v>
      </c>
      <c r="L742" s="10">
        <f t="shared" si="5"/>
        <v>1299.375</v>
      </c>
      <c r="M742" s="11">
        <v>0.35</v>
      </c>
      <c r="O742" s="12"/>
      <c r="P742" s="17">
        <f>Data!$I742+0.05</f>
        <v>0.60000000000000009</v>
      </c>
      <c r="Q742" s="12"/>
      <c r="R742" s="13"/>
    </row>
    <row r="743" spans="1:18" ht="15.75" customHeight="1">
      <c r="A743" s="1"/>
      <c r="B743" s="6" t="s">
        <v>14</v>
      </c>
      <c r="C743" s="6">
        <v>1185732</v>
      </c>
      <c r="D743" s="7">
        <v>44263</v>
      </c>
      <c r="E743" s="6" t="s">
        <v>46</v>
      </c>
      <c r="F743" s="6" t="s">
        <v>47</v>
      </c>
      <c r="G743" s="6" t="s">
        <v>48</v>
      </c>
      <c r="H743" s="6" t="s">
        <v>22</v>
      </c>
      <c r="I743" s="8">
        <v>0.45</v>
      </c>
      <c r="J743" s="9">
        <v>7750</v>
      </c>
      <c r="K743" s="10">
        <f t="shared" si="4"/>
        <v>3487.5</v>
      </c>
      <c r="L743" s="10">
        <f t="shared" si="5"/>
        <v>1743.75</v>
      </c>
      <c r="M743" s="11">
        <v>0.5</v>
      </c>
      <c r="O743" s="12"/>
      <c r="P743" s="17">
        <f>Data!$I743+0.05</f>
        <v>0.5</v>
      </c>
      <c r="Q743" s="12"/>
      <c r="R743" s="13"/>
    </row>
    <row r="744" spans="1:18" ht="15.75" customHeight="1">
      <c r="A744" s="1"/>
      <c r="B744" s="6" t="s">
        <v>14</v>
      </c>
      <c r="C744" s="6">
        <v>1185732</v>
      </c>
      <c r="D744" s="7">
        <v>44295</v>
      </c>
      <c r="E744" s="6" t="s">
        <v>46</v>
      </c>
      <c r="F744" s="6" t="s">
        <v>47</v>
      </c>
      <c r="G744" s="6" t="s">
        <v>48</v>
      </c>
      <c r="H744" s="6" t="s">
        <v>17</v>
      </c>
      <c r="I744" s="8">
        <v>0.45</v>
      </c>
      <c r="J744" s="9">
        <v>10250</v>
      </c>
      <c r="K744" s="10">
        <f t="shared" si="4"/>
        <v>4612.5</v>
      </c>
      <c r="L744" s="10">
        <f t="shared" si="5"/>
        <v>2075.625</v>
      </c>
      <c r="M744" s="11">
        <v>0.45</v>
      </c>
      <c r="O744" s="12"/>
      <c r="P744" s="17">
        <f>Data!$I744+0.05</f>
        <v>0.5</v>
      </c>
      <c r="Q744" s="12"/>
      <c r="R744" s="13"/>
    </row>
    <row r="745" spans="1:18" ht="15.75" customHeight="1">
      <c r="A745" s="1"/>
      <c r="B745" s="6" t="s">
        <v>14</v>
      </c>
      <c r="C745" s="6">
        <v>1185732</v>
      </c>
      <c r="D745" s="7">
        <v>44295</v>
      </c>
      <c r="E745" s="6" t="s">
        <v>46</v>
      </c>
      <c r="F745" s="6" t="s">
        <v>47</v>
      </c>
      <c r="G745" s="6" t="s">
        <v>48</v>
      </c>
      <c r="H745" s="6" t="s">
        <v>18</v>
      </c>
      <c r="I745" s="8">
        <v>0.45</v>
      </c>
      <c r="J745" s="9">
        <v>7250</v>
      </c>
      <c r="K745" s="10">
        <f t="shared" si="4"/>
        <v>3262.5</v>
      </c>
      <c r="L745" s="10">
        <f t="shared" si="5"/>
        <v>1141.875</v>
      </c>
      <c r="M745" s="11">
        <v>0.35</v>
      </c>
      <c r="O745" s="12"/>
      <c r="P745" s="17">
        <f>Data!$I745+0.05</f>
        <v>0.5</v>
      </c>
      <c r="Q745" s="12"/>
      <c r="R745" s="13"/>
    </row>
    <row r="746" spans="1:18" ht="15.75" customHeight="1">
      <c r="A746" s="1"/>
      <c r="B746" s="6" t="s">
        <v>14</v>
      </c>
      <c r="C746" s="6">
        <v>1185732</v>
      </c>
      <c r="D746" s="7">
        <v>44295</v>
      </c>
      <c r="E746" s="6" t="s">
        <v>46</v>
      </c>
      <c r="F746" s="6" t="s">
        <v>47</v>
      </c>
      <c r="G746" s="6" t="s">
        <v>48</v>
      </c>
      <c r="H746" s="6" t="s">
        <v>19</v>
      </c>
      <c r="I746" s="8">
        <v>0.35000000000000003</v>
      </c>
      <c r="J746" s="9">
        <v>7250</v>
      </c>
      <c r="K746" s="10">
        <f t="shared" si="4"/>
        <v>2537.5000000000005</v>
      </c>
      <c r="L746" s="10">
        <f t="shared" si="5"/>
        <v>634.37500000000011</v>
      </c>
      <c r="M746" s="11">
        <v>0.25</v>
      </c>
      <c r="O746" s="12"/>
      <c r="P746" s="17">
        <f>Data!$I746+0.05</f>
        <v>0.4</v>
      </c>
      <c r="Q746" s="12"/>
      <c r="R746" s="13"/>
    </row>
    <row r="747" spans="1:18" ht="15.75" customHeight="1">
      <c r="A747" s="1"/>
      <c r="B747" s="6" t="s">
        <v>14</v>
      </c>
      <c r="C747" s="6">
        <v>1185732</v>
      </c>
      <c r="D747" s="7">
        <v>44295</v>
      </c>
      <c r="E747" s="6" t="s">
        <v>46</v>
      </c>
      <c r="F747" s="6" t="s">
        <v>47</v>
      </c>
      <c r="G747" s="6" t="s">
        <v>48</v>
      </c>
      <c r="H747" s="6" t="s">
        <v>20</v>
      </c>
      <c r="I747" s="8">
        <v>0.39999999999999997</v>
      </c>
      <c r="J747" s="9">
        <v>6500</v>
      </c>
      <c r="K747" s="10">
        <f t="shared" si="4"/>
        <v>2600</v>
      </c>
      <c r="L747" s="10">
        <f t="shared" si="5"/>
        <v>780</v>
      </c>
      <c r="M747" s="11">
        <v>0.3</v>
      </c>
      <c r="O747" s="12"/>
      <c r="P747" s="17">
        <f>Data!$I747+0.05</f>
        <v>0.44999999999999996</v>
      </c>
      <c r="Q747" s="12"/>
      <c r="R747" s="13"/>
    </row>
    <row r="748" spans="1:18" ht="15.75" customHeight="1">
      <c r="A748" s="1"/>
      <c r="B748" s="6" t="s">
        <v>14</v>
      </c>
      <c r="C748" s="6">
        <v>1185732</v>
      </c>
      <c r="D748" s="7">
        <v>44295</v>
      </c>
      <c r="E748" s="6" t="s">
        <v>46</v>
      </c>
      <c r="F748" s="6" t="s">
        <v>47</v>
      </c>
      <c r="G748" s="6" t="s">
        <v>48</v>
      </c>
      <c r="H748" s="6" t="s">
        <v>21</v>
      </c>
      <c r="I748" s="8">
        <v>0.55000000000000004</v>
      </c>
      <c r="J748" s="9">
        <v>6750</v>
      </c>
      <c r="K748" s="10">
        <f t="shared" si="4"/>
        <v>3712.5000000000005</v>
      </c>
      <c r="L748" s="10">
        <f t="shared" si="5"/>
        <v>1299.375</v>
      </c>
      <c r="M748" s="11">
        <v>0.35</v>
      </c>
      <c r="O748" s="12"/>
      <c r="P748" s="17">
        <f>Data!$I748+0.05</f>
        <v>0.60000000000000009</v>
      </c>
      <c r="Q748" s="12"/>
      <c r="R748" s="13"/>
    </row>
    <row r="749" spans="1:18" ht="15.75" customHeight="1">
      <c r="A749" s="1"/>
      <c r="B749" s="6" t="s">
        <v>14</v>
      </c>
      <c r="C749" s="6">
        <v>1185732</v>
      </c>
      <c r="D749" s="7">
        <v>44295</v>
      </c>
      <c r="E749" s="6" t="s">
        <v>46</v>
      </c>
      <c r="F749" s="6" t="s">
        <v>47</v>
      </c>
      <c r="G749" s="6" t="s">
        <v>48</v>
      </c>
      <c r="H749" s="6" t="s">
        <v>22</v>
      </c>
      <c r="I749" s="8">
        <v>0.45</v>
      </c>
      <c r="J749" s="9">
        <v>8000</v>
      </c>
      <c r="K749" s="10">
        <f t="shared" si="4"/>
        <v>3600</v>
      </c>
      <c r="L749" s="10">
        <f t="shared" si="5"/>
        <v>1800</v>
      </c>
      <c r="M749" s="11">
        <v>0.5</v>
      </c>
      <c r="O749" s="12"/>
      <c r="P749" s="17">
        <f>Data!$I749+0.05</f>
        <v>0.5</v>
      </c>
      <c r="Q749" s="12"/>
      <c r="R749" s="13"/>
    </row>
    <row r="750" spans="1:18" ht="15.75" customHeight="1">
      <c r="A750" s="1"/>
      <c r="B750" s="6" t="s">
        <v>14</v>
      </c>
      <c r="C750" s="6">
        <v>1185732</v>
      </c>
      <c r="D750" s="7">
        <v>44324</v>
      </c>
      <c r="E750" s="6" t="s">
        <v>46</v>
      </c>
      <c r="F750" s="6" t="s">
        <v>47</v>
      </c>
      <c r="G750" s="6" t="s">
        <v>48</v>
      </c>
      <c r="H750" s="6" t="s">
        <v>17</v>
      </c>
      <c r="I750" s="8">
        <v>0.55000000000000004</v>
      </c>
      <c r="J750" s="9">
        <v>10700</v>
      </c>
      <c r="K750" s="10">
        <f t="shared" si="4"/>
        <v>5885.0000000000009</v>
      </c>
      <c r="L750" s="10">
        <f t="shared" si="5"/>
        <v>2648.2500000000005</v>
      </c>
      <c r="M750" s="11">
        <v>0.45</v>
      </c>
      <c r="O750" s="12"/>
      <c r="P750" s="17">
        <f>Data!$I750+0.05</f>
        <v>0.60000000000000009</v>
      </c>
      <c r="Q750" s="12"/>
      <c r="R750" s="13"/>
    </row>
    <row r="751" spans="1:18" ht="15.75" customHeight="1">
      <c r="A751" s="1"/>
      <c r="B751" s="6" t="s">
        <v>14</v>
      </c>
      <c r="C751" s="6">
        <v>1185732</v>
      </c>
      <c r="D751" s="7">
        <v>44324</v>
      </c>
      <c r="E751" s="6" t="s">
        <v>46</v>
      </c>
      <c r="F751" s="6" t="s">
        <v>47</v>
      </c>
      <c r="G751" s="6" t="s">
        <v>48</v>
      </c>
      <c r="H751" s="6" t="s">
        <v>18</v>
      </c>
      <c r="I751" s="8">
        <v>0.55000000000000004</v>
      </c>
      <c r="J751" s="9">
        <v>7750</v>
      </c>
      <c r="K751" s="10">
        <f t="shared" si="4"/>
        <v>4262.5</v>
      </c>
      <c r="L751" s="10">
        <f t="shared" si="5"/>
        <v>1491.875</v>
      </c>
      <c r="M751" s="11">
        <v>0.35</v>
      </c>
      <c r="O751" s="12"/>
      <c r="P751" s="17">
        <f>Data!$I751+0.05</f>
        <v>0.60000000000000009</v>
      </c>
      <c r="Q751" s="12"/>
      <c r="R751" s="13"/>
    </row>
    <row r="752" spans="1:18" ht="15.75" customHeight="1">
      <c r="A752" s="1"/>
      <c r="B752" s="6" t="s">
        <v>14</v>
      </c>
      <c r="C752" s="6">
        <v>1185732</v>
      </c>
      <c r="D752" s="7">
        <v>44324</v>
      </c>
      <c r="E752" s="6" t="s">
        <v>46</v>
      </c>
      <c r="F752" s="6" t="s">
        <v>47</v>
      </c>
      <c r="G752" s="6" t="s">
        <v>48</v>
      </c>
      <c r="H752" s="6" t="s">
        <v>19</v>
      </c>
      <c r="I752" s="8">
        <v>0.5</v>
      </c>
      <c r="J752" s="9">
        <v>7500</v>
      </c>
      <c r="K752" s="10">
        <f t="shared" si="4"/>
        <v>3750</v>
      </c>
      <c r="L752" s="10">
        <f t="shared" si="5"/>
        <v>937.5</v>
      </c>
      <c r="M752" s="11">
        <v>0.25</v>
      </c>
      <c r="O752" s="12"/>
      <c r="P752" s="17">
        <f>Data!$I752+0.05</f>
        <v>0.55000000000000004</v>
      </c>
      <c r="Q752" s="12"/>
      <c r="R752" s="13"/>
    </row>
    <row r="753" spans="1:18" ht="15.75" customHeight="1">
      <c r="A753" s="1"/>
      <c r="B753" s="6" t="s">
        <v>14</v>
      </c>
      <c r="C753" s="6">
        <v>1185732</v>
      </c>
      <c r="D753" s="7">
        <v>44324</v>
      </c>
      <c r="E753" s="6" t="s">
        <v>46</v>
      </c>
      <c r="F753" s="6" t="s">
        <v>47</v>
      </c>
      <c r="G753" s="6" t="s">
        <v>48</v>
      </c>
      <c r="H753" s="6" t="s">
        <v>20</v>
      </c>
      <c r="I753" s="8">
        <v>0.5</v>
      </c>
      <c r="J753" s="9">
        <v>7000</v>
      </c>
      <c r="K753" s="10">
        <f t="shared" si="4"/>
        <v>3500</v>
      </c>
      <c r="L753" s="10">
        <f t="shared" si="5"/>
        <v>1050</v>
      </c>
      <c r="M753" s="11">
        <v>0.3</v>
      </c>
      <c r="O753" s="12"/>
      <c r="P753" s="17">
        <f>Data!$I753+0.05</f>
        <v>0.55000000000000004</v>
      </c>
      <c r="Q753" s="12"/>
      <c r="R753" s="13"/>
    </row>
    <row r="754" spans="1:18" ht="15.75" customHeight="1">
      <c r="A754" s="1"/>
      <c r="B754" s="6" t="s">
        <v>14</v>
      </c>
      <c r="C754" s="6">
        <v>1185732</v>
      </c>
      <c r="D754" s="7">
        <v>44324</v>
      </c>
      <c r="E754" s="6" t="s">
        <v>46</v>
      </c>
      <c r="F754" s="6" t="s">
        <v>47</v>
      </c>
      <c r="G754" s="6" t="s">
        <v>48</v>
      </c>
      <c r="H754" s="6" t="s">
        <v>21</v>
      </c>
      <c r="I754" s="8">
        <v>0.6</v>
      </c>
      <c r="J754" s="9">
        <v>7250</v>
      </c>
      <c r="K754" s="10">
        <f t="shared" si="4"/>
        <v>4350</v>
      </c>
      <c r="L754" s="10">
        <f t="shared" si="5"/>
        <v>1522.5</v>
      </c>
      <c r="M754" s="11">
        <v>0.35</v>
      </c>
      <c r="O754" s="12"/>
      <c r="P754" s="17">
        <f>Data!$I754+0.05</f>
        <v>0.65</v>
      </c>
      <c r="Q754" s="12"/>
      <c r="R754" s="13"/>
    </row>
    <row r="755" spans="1:18" ht="15.75" customHeight="1">
      <c r="A755" s="1"/>
      <c r="B755" s="6" t="s">
        <v>14</v>
      </c>
      <c r="C755" s="6">
        <v>1185732</v>
      </c>
      <c r="D755" s="7">
        <v>44324</v>
      </c>
      <c r="E755" s="6" t="s">
        <v>46</v>
      </c>
      <c r="F755" s="6" t="s">
        <v>47</v>
      </c>
      <c r="G755" s="6" t="s">
        <v>48</v>
      </c>
      <c r="H755" s="6" t="s">
        <v>22</v>
      </c>
      <c r="I755" s="8">
        <v>0.65</v>
      </c>
      <c r="J755" s="9">
        <v>8250</v>
      </c>
      <c r="K755" s="10">
        <f t="shared" si="4"/>
        <v>5362.5</v>
      </c>
      <c r="L755" s="10">
        <f t="shared" si="5"/>
        <v>2681.25</v>
      </c>
      <c r="M755" s="11">
        <v>0.5</v>
      </c>
      <c r="O755" s="12"/>
      <c r="P755" s="17">
        <f>Data!$I755+0.05</f>
        <v>0.70000000000000007</v>
      </c>
      <c r="Q755" s="12"/>
      <c r="R755" s="13"/>
    </row>
    <row r="756" spans="1:18" ht="15.75" customHeight="1">
      <c r="A756" s="1"/>
      <c r="B756" s="6" t="s">
        <v>14</v>
      </c>
      <c r="C756" s="6">
        <v>1185732</v>
      </c>
      <c r="D756" s="7">
        <v>44357</v>
      </c>
      <c r="E756" s="6" t="s">
        <v>46</v>
      </c>
      <c r="F756" s="6" t="s">
        <v>47</v>
      </c>
      <c r="G756" s="6" t="s">
        <v>48</v>
      </c>
      <c r="H756" s="6" t="s">
        <v>17</v>
      </c>
      <c r="I756" s="8">
        <v>0.6</v>
      </c>
      <c r="J756" s="9">
        <v>10750</v>
      </c>
      <c r="K756" s="10">
        <f t="shared" si="4"/>
        <v>6450</v>
      </c>
      <c r="L756" s="10">
        <f t="shared" si="5"/>
        <v>2902.5</v>
      </c>
      <c r="M756" s="11">
        <v>0.45</v>
      </c>
      <c r="O756" s="12"/>
      <c r="P756" s="17">
        <f>Data!$I756+0.05</f>
        <v>0.65</v>
      </c>
      <c r="Q756" s="12"/>
      <c r="R756" s="13"/>
    </row>
    <row r="757" spans="1:18" ht="15.75" customHeight="1">
      <c r="A757" s="1"/>
      <c r="B757" s="6" t="s">
        <v>14</v>
      </c>
      <c r="C757" s="6">
        <v>1185732</v>
      </c>
      <c r="D757" s="7">
        <v>44357</v>
      </c>
      <c r="E757" s="6" t="s">
        <v>46</v>
      </c>
      <c r="F757" s="6" t="s">
        <v>47</v>
      </c>
      <c r="G757" s="6" t="s">
        <v>48</v>
      </c>
      <c r="H757" s="6" t="s">
        <v>18</v>
      </c>
      <c r="I757" s="8">
        <v>0.55000000000000004</v>
      </c>
      <c r="J757" s="9">
        <v>8250</v>
      </c>
      <c r="K757" s="10">
        <f t="shared" si="4"/>
        <v>4537.5</v>
      </c>
      <c r="L757" s="10">
        <f t="shared" si="5"/>
        <v>1588.125</v>
      </c>
      <c r="M757" s="11">
        <v>0.35</v>
      </c>
      <c r="O757" s="12"/>
      <c r="P757" s="17">
        <f>Data!$I757+0.05</f>
        <v>0.60000000000000009</v>
      </c>
      <c r="Q757" s="12"/>
      <c r="R757" s="13"/>
    </row>
    <row r="758" spans="1:18" ht="15.75" customHeight="1">
      <c r="A758" s="1"/>
      <c r="B758" s="6" t="s">
        <v>14</v>
      </c>
      <c r="C758" s="6">
        <v>1185732</v>
      </c>
      <c r="D758" s="7">
        <v>44357</v>
      </c>
      <c r="E758" s="6" t="s">
        <v>46</v>
      </c>
      <c r="F758" s="6" t="s">
        <v>47</v>
      </c>
      <c r="G758" s="6" t="s">
        <v>48</v>
      </c>
      <c r="H758" s="6" t="s">
        <v>19</v>
      </c>
      <c r="I758" s="8">
        <v>0.5</v>
      </c>
      <c r="J758" s="9">
        <v>8000</v>
      </c>
      <c r="K758" s="10">
        <f t="shared" si="4"/>
        <v>4000</v>
      </c>
      <c r="L758" s="10">
        <f t="shared" si="5"/>
        <v>1000</v>
      </c>
      <c r="M758" s="11">
        <v>0.25</v>
      </c>
      <c r="O758" s="12"/>
      <c r="P758" s="17">
        <f>Data!$I758+0.05</f>
        <v>0.55000000000000004</v>
      </c>
      <c r="Q758" s="12"/>
      <c r="R758" s="13"/>
    </row>
    <row r="759" spans="1:18" ht="15.75" customHeight="1">
      <c r="A759" s="1"/>
      <c r="B759" s="6" t="s">
        <v>14</v>
      </c>
      <c r="C759" s="6">
        <v>1185732</v>
      </c>
      <c r="D759" s="7">
        <v>44357</v>
      </c>
      <c r="E759" s="6" t="s">
        <v>46</v>
      </c>
      <c r="F759" s="6" t="s">
        <v>47</v>
      </c>
      <c r="G759" s="6" t="s">
        <v>48</v>
      </c>
      <c r="H759" s="6" t="s">
        <v>20</v>
      </c>
      <c r="I759" s="8">
        <v>0.5</v>
      </c>
      <c r="J759" s="9">
        <v>7750</v>
      </c>
      <c r="K759" s="10">
        <f t="shared" si="4"/>
        <v>3875</v>
      </c>
      <c r="L759" s="10">
        <f t="shared" si="5"/>
        <v>1162.5</v>
      </c>
      <c r="M759" s="11">
        <v>0.3</v>
      </c>
      <c r="O759" s="12"/>
      <c r="P759" s="17">
        <f>Data!$I759+0.05</f>
        <v>0.55000000000000004</v>
      </c>
      <c r="Q759" s="12"/>
      <c r="R759" s="13"/>
    </row>
    <row r="760" spans="1:18" ht="15.75" customHeight="1">
      <c r="A760" s="1"/>
      <c r="B760" s="6" t="s">
        <v>14</v>
      </c>
      <c r="C760" s="6">
        <v>1185732</v>
      </c>
      <c r="D760" s="7">
        <v>44357</v>
      </c>
      <c r="E760" s="6" t="s">
        <v>46</v>
      </c>
      <c r="F760" s="6" t="s">
        <v>47</v>
      </c>
      <c r="G760" s="6" t="s">
        <v>48</v>
      </c>
      <c r="H760" s="6" t="s">
        <v>21</v>
      </c>
      <c r="I760" s="8">
        <v>0.65</v>
      </c>
      <c r="J760" s="9">
        <v>7750</v>
      </c>
      <c r="K760" s="10">
        <f t="shared" si="4"/>
        <v>5037.5</v>
      </c>
      <c r="L760" s="10">
        <f t="shared" si="5"/>
        <v>1763.125</v>
      </c>
      <c r="M760" s="11">
        <v>0.35</v>
      </c>
      <c r="O760" s="12"/>
      <c r="P760" s="17">
        <f>Data!$I760+0.05</f>
        <v>0.70000000000000007</v>
      </c>
      <c r="Q760" s="12"/>
      <c r="R760" s="13"/>
    </row>
    <row r="761" spans="1:18" ht="15.75" customHeight="1">
      <c r="A761" s="1"/>
      <c r="B761" s="6" t="s">
        <v>14</v>
      </c>
      <c r="C761" s="6">
        <v>1185732</v>
      </c>
      <c r="D761" s="7">
        <v>44357</v>
      </c>
      <c r="E761" s="6" t="s">
        <v>46</v>
      </c>
      <c r="F761" s="6" t="s">
        <v>47</v>
      </c>
      <c r="G761" s="6" t="s">
        <v>48</v>
      </c>
      <c r="H761" s="6" t="s">
        <v>22</v>
      </c>
      <c r="I761" s="8">
        <v>0.70000000000000007</v>
      </c>
      <c r="J761" s="9">
        <v>9250</v>
      </c>
      <c r="K761" s="10">
        <f t="shared" si="4"/>
        <v>6475.0000000000009</v>
      </c>
      <c r="L761" s="10">
        <f t="shared" si="5"/>
        <v>3237.5000000000005</v>
      </c>
      <c r="M761" s="11">
        <v>0.5</v>
      </c>
      <c r="O761" s="12"/>
      <c r="P761" s="17">
        <f>Data!$I761+0.05</f>
        <v>0.75000000000000011</v>
      </c>
      <c r="Q761" s="12"/>
      <c r="R761" s="13"/>
    </row>
    <row r="762" spans="1:18" ht="15.75" customHeight="1">
      <c r="A762" s="1"/>
      <c r="B762" s="6" t="s">
        <v>14</v>
      </c>
      <c r="C762" s="6">
        <v>1185732</v>
      </c>
      <c r="D762" s="7">
        <v>44385</v>
      </c>
      <c r="E762" s="6" t="s">
        <v>46</v>
      </c>
      <c r="F762" s="6" t="s">
        <v>47</v>
      </c>
      <c r="G762" s="6" t="s">
        <v>48</v>
      </c>
      <c r="H762" s="6" t="s">
        <v>17</v>
      </c>
      <c r="I762" s="8">
        <v>0.65</v>
      </c>
      <c r="J762" s="9">
        <v>11500</v>
      </c>
      <c r="K762" s="10">
        <f t="shared" si="4"/>
        <v>7475</v>
      </c>
      <c r="L762" s="10">
        <f t="shared" si="5"/>
        <v>3363.75</v>
      </c>
      <c r="M762" s="11">
        <v>0.45</v>
      </c>
      <c r="O762" s="12"/>
      <c r="P762" s="17">
        <f>Data!$I762+0.05</f>
        <v>0.70000000000000007</v>
      </c>
      <c r="Q762" s="12"/>
      <c r="R762" s="13"/>
    </row>
    <row r="763" spans="1:18" ht="15.75" customHeight="1">
      <c r="A763" s="1"/>
      <c r="B763" s="6" t="s">
        <v>14</v>
      </c>
      <c r="C763" s="6">
        <v>1185732</v>
      </c>
      <c r="D763" s="7">
        <v>44385</v>
      </c>
      <c r="E763" s="6" t="s">
        <v>46</v>
      </c>
      <c r="F763" s="6" t="s">
        <v>47</v>
      </c>
      <c r="G763" s="6" t="s">
        <v>48</v>
      </c>
      <c r="H763" s="6" t="s">
        <v>18</v>
      </c>
      <c r="I763" s="8">
        <v>0.60000000000000009</v>
      </c>
      <c r="J763" s="9">
        <v>9000</v>
      </c>
      <c r="K763" s="10">
        <f t="shared" si="4"/>
        <v>5400.0000000000009</v>
      </c>
      <c r="L763" s="10">
        <f t="shared" si="5"/>
        <v>1890.0000000000002</v>
      </c>
      <c r="M763" s="11">
        <v>0.35</v>
      </c>
      <c r="O763" s="12"/>
      <c r="P763" s="17">
        <f>Data!$I763+0.05</f>
        <v>0.65000000000000013</v>
      </c>
      <c r="Q763" s="12"/>
      <c r="R763" s="13"/>
    </row>
    <row r="764" spans="1:18" ht="15.75" customHeight="1">
      <c r="A764" s="1"/>
      <c r="B764" s="6" t="s">
        <v>14</v>
      </c>
      <c r="C764" s="6">
        <v>1185732</v>
      </c>
      <c r="D764" s="7">
        <v>44385</v>
      </c>
      <c r="E764" s="6" t="s">
        <v>46</v>
      </c>
      <c r="F764" s="6" t="s">
        <v>47</v>
      </c>
      <c r="G764" s="6" t="s">
        <v>48</v>
      </c>
      <c r="H764" s="6" t="s">
        <v>19</v>
      </c>
      <c r="I764" s="8">
        <v>0.55000000000000004</v>
      </c>
      <c r="J764" s="9">
        <v>8250</v>
      </c>
      <c r="K764" s="10">
        <f t="shared" si="4"/>
        <v>4537.5</v>
      </c>
      <c r="L764" s="10">
        <f t="shared" si="5"/>
        <v>1134.375</v>
      </c>
      <c r="M764" s="11">
        <v>0.25</v>
      </c>
      <c r="O764" s="12"/>
      <c r="P764" s="17">
        <f>Data!$I764+0.05</f>
        <v>0.60000000000000009</v>
      </c>
      <c r="Q764" s="12"/>
      <c r="R764" s="13"/>
    </row>
    <row r="765" spans="1:18" ht="15.75" customHeight="1">
      <c r="A765" s="1"/>
      <c r="B765" s="6" t="s">
        <v>14</v>
      </c>
      <c r="C765" s="6">
        <v>1185732</v>
      </c>
      <c r="D765" s="7">
        <v>44385</v>
      </c>
      <c r="E765" s="6" t="s">
        <v>46</v>
      </c>
      <c r="F765" s="6" t="s">
        <v>47</v>
      </c>
      <c r="G765" s="6" t="s">
        <v>48</v>
      </c>
      <c r="H765" s="6" t="s">
        <v>20</v>
      </c>
      <c r="I765" s="8">
        <v>0.55000000000000004</v>
      </c>
      <c r="J765" s="9">
        <v>7750</v>
      </c>
      <c r="K765" s="10">
        <f t="shared" si="4"/>
        <v>4262.5</v>
      </c>
      <c r="L765" s="10">
        <f t="shared" si="5"/>
        <v>1278.75</v>
      </c>
      <c r="M765" s="11">
        <v>0.3</v>
      </c>
      <c r="O765" s="12"/>
      <c r="P765" s="17">
        <f>Data!$I765+0.05</f>
        <v>0.60000000000000009</v>
      </c>
      <c r="Q765" s="12"/>
      <c r="R765" s="13"/>
    </row>
    <row r="766" spans="1:18" ht="15.75" customHeight="1">
      <c r="A766" s="1"/>
      <c r="B766" s="6" t="s">
        <v>14</v>
      </c>
      <c r="C766" s="6">
        <v>1185732</v>
      </c>
      <c r="D766" s="7">
        <v>44385</v>
      </c>
      <c r="E766" s="6" t="s">
        <v>46</v>
      </c>
      <c r="F766" s="6" t="s">
        <v>47</v>
      </c>
      <c r="G766" s="6" t="s">
        <v>48</v>
      </c>
      <c r="H766" s="6" t="s">
        <v>21</v>
      </c>
      <c r="I766" s="8">
        <v>0.65</v>
      </c>
      <c r="J766" s="9">
        <v>8000</v>
      </c>
      <c r="K766" s="10">
        <f t="shared" si="4"/>
        <v>5200</v>
      </c>
      <c r="L766" s="10">
        <f t="shared" si="5"/>
        <v>1819.9999999999998</v>
      </c>
      <c r="M766" s="11">
        <v>0.35</v>
      </c>
      <c r="O766" s="12"/>
      <c r="P766" s="17">
        <f>Data!$I766+0.05</f>
        <v>0.70000000000000007</v>
      </c>
      <c r="Q766" s="12"/>
      <c r="R766" s="13"/>
    </row>
    <row r="767" spans="1:18" ht="15.75" customHeight="1">
      <c r="A767" s="1"/>
      <c r="B767" s="6" t="s">
        <v>14</v>
      </c>
      <c r="C767" s="6">
        <v>1185732</v>
      </c>
      <c r="D767" s="7">
        <v>44385</v>
      </c>
      <c r="E767" s="6" t="s">
        <v>46</v>
      </c>
      <c r="F767" s="6" t="s">
        <v>47</v>
      </c>
      <c r="G767" s="6" t="s">
        <v>48</v>
      </c>
      <c r="H767" s="6" t="s">
        <v>22</v>
      </c>
      <c r="I767" s="8">
        <v>0.70000000000000007</v>
      </c>
      <c r="J767" s="9">
        <v>9750</v>
      </c>
      <c r="K767" s="10">
        <f t="shared" si="4"/>
        <v>6825.0000000000009</v>
      </c>
      <c r="L767" s="10">
        <f t="shared" si="5"/>
        <v>3412.5000000000005</v>
      </c>
      <c r="M767" s="11">
        <v>0.5</v>
      </c>
      <c r="O767" s="12"/>
      <c r="P767" s="17">
        <f>Data!$I767+0.05</f>
        <v>0.75000000000000011</v>
      </c>
      <c r="Q767" s="12"/>
      <c r="R767" s="13"/>
    </row>
    <row r="768" spans="1:18" ht="15.75" customHeight="1">
      <c r="A768" s="1"/>
      <c r="B768" s="6" t="s">
        <v>14</v>
      </c>
      <c r="C768" s="6">
        <v>1185732</v>
      </c>
      <c r="D768" s="7">
        <v>44417</v>
      </c>
      <c r="E768" s="6" t="s">
        <v>46</v>
      </c>
      <c r="F768" s="6" t="s">
        <v>47</v>
      </c>
      <c r="G768" s="6" t="s">
        <v>48</v>
      </c>
      <c r="H768" s="6" t="s">
        <v>17</v>
      </c>
      <c r="I768" s="8">
        <v>0.65</v>
      </c>
      <c r="J768" s="9">
        <v>11250</v>
      </c>
      <c r="K768" s="10">
        <f t="shared" si="4"/>
        <v>7312.5</v>
      </c>
      <c r="L768" s="10">
        <f t="shared" si="5"/>
        <v>3290.625</v>
      </c>
      <c r="M768" s="11">
        <v>0.45</v>
      </c>
      <c r="O768" s="12"/>
      <c r="P768" s="17">
        <f>Data!$I768+0.05</f>
        <v>0.70000000000000007</v>
      </c>
      <c r="Q768" s="12"/>
      <c r="R768" s="13"/>
    </row>
    <row r="769" spans="1:18" ht="15.75" customHeight="1">
      <c r="A769" s="1"/>
      <c r="B769" s="6" t="s">
        <v>14</v>
      </c>
      <c r="C769" s="6">
        <v>1185732</v>
      </c>
      <c r="D769" s="7">
        <v>44417</v>
      </c>
      <c r="E769" s="6" t="s">
        <v>46</v>
      </c>
      <c r="F769" s="6" t="s">
        <v>47</v>
      </c>
      <c r="G769" s="6" t="s">
        <v>48</v>
      </c>
      <c r="H769" s="6" t="s">
        <v>18</v>
      </c>
      <c r="I769" s="8">
        <v>0.60000000000000009</v>
      </c>
      <c r="J769" s="9">
        <v>9000</v>
      </c>
      <c r="K769" s="10">
        <f t="shared" si="4"/>
        <v>5400.0000000000009</v>
      </c>
      <c r="L769" s="10">
        <f t="shared" si="5"/>
        <v>1890.0000000000002</v>
      </c>
      <c r="M769" s="11">
        <v>0.35</v>
      </c>
      <c r="O769" s="12"/>
      <c r="P769" s="17">
        <f>Data!$I769+0.05</f>
        <v>0.65000000000000013</v>
      </c>
      <c r="Q769" s="12"/>
      <c r="R769" s="13"/>
    </row>
    <row r="770" spans="1:18" ht="15.75" customHeight="1">
      <c r="A770" s="1"/>
      <c r="B770" s="6" t="s">
        <v>14</v>
      </c>
      <c r="C770" s="6">
        <v>1185732</v>
      </c>
      <c r="D770" s="7">
        <v>44417</v>
      </c>
      <c r="E770" s="6" t="s">
        <v>46</v>
      </c>
      <c r="F770" s="6" t="s">
        <v>47</v>
      </c>
      <c r="G770" s="6" t="s">
        <v>48</v>
      </c>
      <c r="H770" s="6" t="s">
        <v>19</v>
      </c>
      <c r="I770" s="8">
        <v>0.55000000000000004</v>
      </c>
      <c r="J770" s="9">
        <v>8250</v>
      </c>
      <c r="K770" s="10">
        <f t="shared" si="4"/>
        <v>4537.5</v>
      </c>
      <c r="L770" s="10">
        <f t="shared" si="5"/>
        <v>1134.375</v>
      </c>
      <c r="M770" s="11">
        <v>0.25</v>
      </c>
      <c r="O770" s="12"/>
      <c r="P770" s="17">
        <f>Data!$I770+0.05</f>
        <v>0.60000000000000009</v>
      </c>
      <c r="Q770" s="12"/>
      <c r="R770" s="13"/>
    </row>
    <row r="771" spans="1:18" ht="15.75" customHeight="1">
      <c r="A771" s="1"/>
      <c r="B771" s="6" t="s">
        <v>14</v>
      </c>
      <c r="C771" s="6">
        <v>1185732</v>
      </c>
      <c r="D771" s="7">
        <v>44417</v>
      </c>
      <c r="E771" s="6" t="s">
        <v>46</v>
      </c>
      <c r="F771" s="6" t="s">
        <v>47</v>
      </c>
      <c r="G771" s="6" t="s">
        <v>48</v>
      </c>
      <c r="H771" s="6" t="s">
        <v>20</v>
      </c>
      <c r="I771" s="8">
        <v>0.45</v>
      </c>
      <c r="J771" s="9">
        <v>7750</v>
      </c>
      <c r="K771" s="10">
        <f t="shared" ref="K771:K1025" si="6">I771*J771</f>
        <v>3487.5</v>
      </c>
      <c r="L771" s="10">
        <f t="shared" ref="L771:L1025" si="7">K771*M771</f>
        <v>1046.25</v>
      </c>
      <c r="M771" s="11">
        <v>0.3</v>
      </c>
      <c r="O771" s="12"/>
      <c r="P771" s="17">
        <f>Data!$I771+0.05</f>
        <v>0.5</v>
      </c>
      <c r="Q771" s="12"/>
      <c r="R771" s="13"/>
    </row>
    <row r="772" spans="1:18" ht="15.75" customHeight="1">
      <c r="A772" s="1"/>
      <c r="B772" s="6" t="s">
        <v>14</v>
      </c>
      <c r="C772" s="6">
        <v>1185732</v>
      </c>
      <c r="D772" s="7">
        <v>44417</v>
      </c>
      <c r="E772" s="6" t="s">
        <v>46</v>
      </c>
      <c r="F772" s="6" t="s">
        <v>47</v>
      </c>
      <c r="G772" s="6" t="s">
        <v>48</v>
      </c>
      <c r="H772" s="6" t="s">
        <v>21</v>
      </c>
      <c r="I772" s="8">
        <v>0.55000000000000004</v>
      </c>
      <c r="J772" s="9">
        <v>7500</v>
      </c>
      <c r="K772" s="10">
        <f t="shared" si="6"/>
        <v>4125</v>
      </c>
      <c r="L772" s="10">
        <f t="shared" si="7"/>
        <v>1443.75</v>
      </c>
      <c r="M772" s="11">
        <v>0.35</v>
      </c>
      <c r="O772" s="12"/>
      <c r="P772" s="17">
        <f>Data!$I772+0.05</f>
        <v>0.60000000000000009</v>
      </c>
      <c r="Q772" s="12"/>
      <c r="R772" s="13"/>
    </row>
    <row r="773" spans="1:18" ht="15.75" customHeight="1">
      <c r="A773" s="1"/>
      <c r="B773" s="6" t="s">
        <v>14</v>
      </c>
      <c r="C773" s="6">
        <v>1185732</v>
      </c>
      <c r="D773" s="7">
        <v>44417</v>
      </c>
      <c r="E773" s="6" t="s">
        <v>46</v>
      </c>
      <c r="F773" s="6" t="s">
        <v>47</v>
      </c>
      <c r="G773" s="6" t="s">
        <v>48</v>
      </c>
      <c r="H773" s="6" t="s">
        <v>22</v>
      </c>
      <c r="I773" s="8">
        <v>0.60000000000000009</v>
      </c>
      <c r="J773" s="9">
        <v>9250</v>
      </c>
      <c r="K773" s="10">
        <f t="shared" si="6"/>
        <v>5550.0000000000009</v>
      </c>
      <c r="L773" s="10">
        <f t="shared" si="7"/>
        <v>2775.0000000000005</v>
      </c>
      <c r="M773" s="11">
        <v>0.5</v>
      </c>
      <c r="O773" s="12"/>
      <c r="P773" s="17">
        <f>Data!$I773+0.05</f>
        <v>0.65000000000000013</v>
      </c>
      <c r="Q773" s="12"/>
      <c r="R773" s="13"/>
    </row>
    <row r="774" spans="1:18" ht="15.75" customHeight="1">
      <c r="A774" s="1"/>
      <c r="B774" s="6" t="s">
        <v>14</v>
      </c>
      <c r="C774" s="6">
        <v>1185732</v>
      </c>
      <c r="D774" s="7">
        <v>44447</v>
      </c>
      <c r="E774" s="6" t="s">
        <v>46</v>
      </c>
      <c r="F774" s="6" t="s">
        <v>47</v>
      </c>
      <c r="G774" s="6" t="s">
        <v>48</v>
      </c>
      <c r="H774" s="6" t="s">
        <v>17</v>
      </c>
      <c r="I774" s="8">
        <v>0.55000000000000004</v>
      </c>
      <c r="J774" s="9">
        <v>10500</v>
      </c>
      <c r="K774" s="10">
        <f t="shared" si="6"/>
        <v>5775.0000000000009</v>
      </c>
      <c r="L774" s="10">
        <f t="shared" si="7"/>
        <v>2598.7500000000005</v>
      </c>
      <c r="M774" s="11">
        <v>0.45</v>
      </c>
      <c r="O774" s="12"/>
      <c r="P774" s="17">
        <f>Data!$I774+0.05</f>
        <v>0.60000000000000009</v>
      </c>
      <c r="Q774" s="12"/>
      <c r="R774" s="13"/>
    </row>
    <row r="775" spans="1:18" ht="15.75" customHeight="1">
      <c r="A775" s="1"/>
      <c r="B775" s="6" t="s">
        <v>14</v>
      </c>
      <c r="C775" s="6">
        <v>1185732</v>
      </c>
      <c r="D775" s="7">
        <v>44447</v>
      </c>
      <c r="E775" s="6" t="s">
        <v>46</v>
      </c>
      <c r="F775" s="6" t="s">
        <v>47</v>
      </c>
      <c r="G775" s="6" t="s">
        <v>48</v>
      </c>
      <c r="H775" s="6" t="s">
        <v>18</v>
      </c>
      <c r="I775" s="8">
        <v>0.50000000000000011</v>
      </c>
      <c r="J775" s="9">
        <v>8500</v>
      </c>
      <c r="K775" s="10">
        <f t="shared" si="6"/>
        <v>4250.0000000000009</v>
      </c>
      <c r="L775" s="10">
        <f t="shared" si="7"/>
        <v>1487.5000000000002</v>
      </c>
      <c r="M775" s="11">
        <v>0.35</v>
      </c>
      <c r="O775" s="12"/>
      <c r="P775" s="17">
        <f>Data!$I775+0.05</f>
        <v>0.55000000000000016</v>
      </c>
      <c r="Q775" s="12"/>
      <c r="R775" s="13"/>
    </row>
    <row r="776" spans="1:18" ht="15.75" customHeight="1">
      <c r="A776" s="1"/>
      <c r="B776" s="6" t="s">
        <v>14</v>
      </c>
      <c r="C776" s="6">
        <v>1185732</v>
      </c>
      <c r="D776" s="7">
        <v>44447</v>
      </c>
      <c r="E776" s="6" t="s">
        <v>46</v>
      </c>
      <c r="F776" s="6" t="s">
        <v>47</v>
      </c>
      <c r="G776" s="6" t="s">
        <v>48</v>
      </c>
      <c r="H776" s="6" t="s">
        <v>19</v>
      </c>
      <c r="I776" s="8">
        <v>0.45</v>
      </c>
      <c r="J776" s="9">
        <v>7500</v>
      </c>
      <c r="K776" s="10">
        <f t="shared" si="6"/>
        <v>3375</v>
      </c>
      <c r="L776" s="10">
        <f t="shared" si="7"/>
        <v>843.75</v>
      </c>
      <c r="M776" s="11">
        <v>0.25</v>
      </c>
      <c r="O776" s="12"/>
      <c r="P776" s="17">
        <f>Data!$I776+0.05</f>
        <v>0.5</v>
      </c>
      <c r="Q776" s="12"/>
      <c r="R776" s="13"/>
    </row>
    <row r="777" spans="1:18" ht="15.75" customHeight="1">
      <c r="A777" s="1"/>
      <c r="B777" s="6" t="s">
        <v>14</v>
      </c>
      <c r="C777" s="6">
        <v>1185732</v>
      </c>
      <c r="D777" s="7">
        <v>44447</v>
      </c>
      <c r="E777" s="6" t="s">
        <v>46</v>
      </c>
      <c r="F777" s="6" t="s">
        <v>47</v>
      </c>
      <c r="G777" s="6" t="s">
        <v>48</v>
      </c>
      <c r="H777" s="6" t="s">
        <v>20</v>
      </c>
      <c r="I777" s="8">
        <v>0.45</v>
      </c>
      <c r="J777" s="9">
        <v>7250</v>
      </c>
      <c r="K777" s="10">
        <f t="shared" si="6"/>
        <v>3262.5</v>
      </c>
      <c r="L777" s="10">
        <f t="shared" si="7"/>
        <v>978.75</v>
      </c>
      <c r="M777" s="11">
        <v>0.3</v>
      </c>
      <c r="O777" s="12"/>
      <c r="P777" s="17">
        <f>Data!$I777+0.05</f>
        <v>0.5</v>
      </c>
      <c r="Q777" s="12"/>
      <c r="R777" s="13"/>
    </row>
    <row r="778" spans="1:18" ht="15.75" customHeight="1">
      <c r="A778" s="1"/>
      <c r="B778" s="6" t="s">
        <v>14</v>
      </c>
      <c r="C778" s="6">
        <v>1185732</v>
      </c>
      <c r="D778" s="7">
        <v>44447</v>
      </c>
      <c r="E778" s="6" t="s">
        <v>46</v>
      </c>
      <c r="F778" s="6" t="s">
        <v>47</v>
      </c>
      <c r="G778" s="6" t="s">
        <v>48</v>
      </c>
      <c r="H778" s="6" t="s">
        <v>21</v>
      </c>
      <c r="I778" s="8">
        <v>0.55000000000000004</v>
      </c>
      <c r="J778" s="9">
        <v>7250</v>
      </c>
      <c r="K778" s="10">
        <f t="shared" si="6"/>
        <v>3987.5000000000005</v>
      </c>
      <c r="L778" s="10">
        <f t="shared" si="7"/>
        <v>1395.625</v>
      </c>
      <c r="M778" s="11">
        <v>0.35</v>
      </c>
      <c r="O778" s="12"/>
      <c r="P778" s="17">
        <f>Data!$I778+0.05</f>
        <v>0.60000000000000009</v>
      </c>
      <c r="Q778" s="12"/>
      <c r="R778" s="13"/>
    </row>
    <row r="779" spans="1:18" ht="15.75" customHeight="1">
      <c r="A779" s="1"/>
      <c r="B779" s="6" t="s">
        <v>14</v>
      </c>
      <c r="C779" s="6">
        <v>1185732</v>
      </c>
      <c r="D779" s="7">
        <v>44447</v>
      </c>
      <c r="E779" s="6" t="s">
        <v>46</v>
      </c>
      <c r="F779" s="6" t="s">
        <v>47</v>
      </c>
      <c r="G779" s="6" t="s">
        <v>48</v>
      </c>
      <c r="H779" s="6" t="s">
        <v>22</v>
      </c>
      <c r="I779" s="8">
        <v>0.60000000000000009</v>
      </c>
      <c r="J779" s="9">
        <v>8250</v>
      </c>
      <c r="K779" s="10">
        <f t="shared" si="6"/>
        <v>4950.0000000000009</v>
      </c>
      <c r="L779" s="10">
        <f t="shared" si="7"/>
        <v>2475.0000000000005</v>
      </c>
      <c r="M779" s="11">
        <v>0.5</v>
      </c>
      <c r="O779" s="12"/>
      <c r="P779" s="17">
        <f>Data!$I779+0.05</f>
        <v>0.65000000000000013</v>
      </c>
      <c r="Q779" s="12"/>
      <c r="R779" s="13"/>
    </row>
    <row r="780" spans="1:18" ht="15.75" customHeight="1">
      <c r="A780" s="1"/>
      <c r="B780" s="6" t="s">
        <v>14</v>
      </c>
      <c r="C780" s="6">
        <v>1185732</v>
      </c>
      <c r="D780" s="7">
        <v>44479</v>
      </c>
      <c r="E780" s="6" t="s">
        <v>46</v>
      </c>
      <c r="F780" s="6" t="s">
        <v>47</v>
      </c>
      <c r="G780" s="6" t="s">
        <v>48</v>
      </c>
      <c r="H780" s="6" t="s">
        <v>17</v>
      </c>
      <c r="I780" s="8">
        <v>0.60000000000000009</v>
      </c>
      <c r="J780" s="9">
        <v>10000</v>
      </c>
      <c r="K780" s="10">
        <f t="shared" si="6"/>
        <v>6000.0000000000009</v>
      </c>
      <c r="L780" s="10">
        <f t="shared" si="7"/>
        <v>2700.0000000000005</v>
      </c>
      <c r="M780" s="11">
        <v>0.45</v>
      </c>
      <c r="O780" s="12"/>
      <c r="P780" s="17">
        <f>Data!$I780+0.05</f>
        <v>0.65000000000000013</v>
      </c>
      <c r="Q780" s="12"/>
      <c r="R780" s="13"/>
    </row>
    <row r="781" spans="1:18" ht="15.75" customHeight="1">
      <c r="A781" s="1"/>
      <c r="B781" s="6" t="s">
        <v>14</v>
      </c>
      <c r="C781" s="6">
        <v>1185732</v>
      </c>
      <c r="D781" s="7">
        <v>44479</v>
      </c>
      <c r="E781" s="6" t="s">
        <v>46</v>
      </c>
      <c r="F781" s="6" t="s">
        <v>47</v>
      </c>
      <c r="G781" s="6" t="s">
        <v>48</v>
      </c>
      <c r="H781" s="6" t="s">
        <v>18</v>
      </c>
      <c r="I781" s="8">
        <v>0.50000000000000011</v>
      </c>
      <c r="J781" s="9">
        <v>8250</v>
      </c>
      <c r="K781" s="10">
        <f t="shared" si="6"/>
        <v>4125.0000000000009</v>
      </c>
      <c r="L781" s="10">
        <f t="shared" si="7"/>
        <v>1443.7500000000002</v>
      </c>
      <c r="M781" s="11">
        <v>0.35</v>
      </c>
      <c r="O781" s="12"/>
      <c r="P781" s="17">
        <f>Data!$I781+0.05</f>
        <v>0.55000000000000016</v>
      </c>
      <c r="Q781" s="12"/>
      <c r="R781" s="13"/>
    </row>
    <row r="782" spans="1:18" ht="15.75" customHeight="1">
      <c r="A782" s="1"/>
      <c r="B782" s="6" t="s">
        <v>14</v>
      </c>
      <c r="C782" s="6">
        <v>1185732</v>
      </c>
      <c r="D782" s="7">
        <v>44479</v>
      </c>
      <c r="E782" s="6" t="s">
        <v>46</v>
      </c>
      <c r="F782" s="6" t="s">
        <v>47</v>
      </c>
      <c r="G782" s="6" t="s">
        <v>48</v>
      </c>
      <c r="H782" s="6" t="s">
        <v>19</v>
      </c>
      <c r="I782" s="8">
        <v>0.50000000000000011</v>
      </c>
      <c r="J782" s="9">
        <v>7250</v>
      </c>
      <c r="K782" s="10">
        <f t="shared" si="6"/>
        <v>3625.0000000000009</v>
      </c>
      <c r="L782" s="10">
        <f t="shared" si="7"/>
        <v>906.25000000000023</v>
      </c>
      <c r="M782" s="11">
        <v>0.25</v>
      </c>
      <c r="O782" s="12"/>
      <c r="P782" s="17">
        <f>Data!$I782+0.05</f>
        <v>0.55000000000000016</v>
      </c>
      <c r="Q782" s="12"/>
      <c r="R782" s="13"/>
    </row>
    <row r="783" spans="1:18" ht="15.75" customHeight="1">
      <c r="A783" s="1"/>
      <c r="B783" s="6" t="s">
        <v>14</v>
      </c>
      <c r="C783" s="6">
        <v>1185732</v>
      </c>
      <c r="D783" s="7">
        <v>44479</v>
      </c>
      <c r="E783" s="6" t="s">
        <v>46</v>
      </c>
      <c r="F783" s="6" t="s">
        <v>47</v>
      </c>
      <c r="G783" s="6" t="s">
        <v>48</v>
      </c>
      <c r="H783" s="6" t="s">
        <v>20</v>
      </c>
      <c r="I783" s="8">
        <v>0.50000000000000011</v>
      </c>
      <c r="J783" s="9">
        <v>7000</v>
      </c>
      <c r="K783" s="10">
        <f t="shared" si="6"/>
        <v>3500.0000000000009</v>
      </c>
      <c r="L783" s="10">
        <f t="shared" si="7"/>
        <v>1050.0000000000002</v>
      </c>
      <c r="M783" s="11">
        <v>0.3</v>
      </c>
      <c r="O783" s="12"/>
      <c r="P783" s="17">
        <f>Data!$I783+0.05</f>
        <v>0.55000000000000016</v>
      </c>
      <c r="Q783" s="12"/>
      <c r="R783" s="13"/>
    </row>
    <row r="784" spans="1:18" ht="15.75" customHeight="1">
      <c r="A784" s="1"/>
      <c r="B784" s="6" t="s">
        <v>14</v>
      </c>
      <c r="C784" s="6">
        <v>1185732</v>
      </c>
      <c r="D784" s="7">
        <v>44479</v>
      </c>
      <c r="E784" s="6" t="s">
        <v>46</v>
      </c>
      <c r="F784" s="6" t="s">
        <v>47</v>
      </c>
      <c r="G784" s="6" t="s">
        <v>48</v>
      </c>
      <c r="H784" s="6" t="s">
        <v>21</v>
      </c>
      <c r="I784" s="8">
        <v>0.60000000000000009</v>
      </c>
      <c r="J784" s="9">
        <v>7000</v>
      </c>
      <c r="K784" s="10">
        <f t="shared" si="6"/>
        <v>4200.0000000000009</v>
      </c>
      <c r="L784" s="10">
        <f t="shared" si="7"/>
        <v>1470.0000000000002</v>
      </c>
      <c r="M784" s="11">
        <v>0.35</v>
      </c>
      <c r="O784" s="12"/>
      <c r="P784" s="17">
        <f>Data!$I784+0.05</f>
        <v>0.65000000000000013</v>
      </c>
      <c r="Q784" s="12"/>
      <c r="R784" s="13"/>
    </row>
    <row r="785" spans="1:18" ht="15.75" customHeight="1">
      <c r="A785" s="1"/>
      <c r="B785" s="6" t="s">
        <v>14</v>
      </c>
      <c r="C785" s="6">
        <v>1185732</v>
      </c>
      <c r="D785" s="7">
        <v>44479</v>
      </c>
      <c r="E785" s="6" t="s">
        <v>46</v>
      </c>
      <c r="F785" s="6" t="s">
        <v>47</v>
      </c>
      <c r="G785" s="6" t="s">
        <v>48</v>
      </c>
      <c r="H785" s="6" t="s">
        <v>22</v>
      </c>
      <c r="I785" s="8">
        <v>0.65</v>
      </c>
      <c r="J785" s="9">
        <v>8250</v>
      </c>
      <c r="K785" s="10">
        <f t="shared" si="6"/>
        <v>5362.5</v>
      </c>
      <c r="L785" s="10">
        <f t="shared" si="7"/>
        <v>2681.25</v>
      </c>
      <c r="M785" s="11">
        <v>0.5</v>
      </c>
      <c r="O785" s="12"/>
      <c r="P785" s="17">
        <f>Data!$I785+0.05</f>
        <v>0.70000000000000007</v>
      </c>
      <c r="Q785" s="12"/>
      <c r="R785" s="13"/>
    </row>
    <row r="786" spans="1:18" ht="15.75" customHeight="1">
      <c r="A786" s="1"/>
      <c r="B786" s="6" t="s">
        <v>14</v>
      </c>
      <c r="C786" s="6">
        <v>1185732</v>
      </c>
      <c r="D786" s="7">
        <v>44509</v>
      </c>
      <c r="E786" s="6" t="s">
        <v>46</v>
      </c>
      <c r="F786" s="6" t="s">
        <v>47</v>
      </c>
      <c r="G786" s="6" t="s">
        <v>48</v>
      </c>
      <c r="H786" s="6" t="s">
        <v>17</v>
      </c>
      <c r="I786" s="8">
        <v>0.60000000000000009</v>
      </c>
      <c r="J786" s="9">
        <v>9750</v>
      </c>
      <c r="K786" s="10">
        <f t="shared" si="6"/>
        <v>5850.0000000000009</v>
      </c>
      <c r="L786" s="10">
        <f t="shared" si="7"/>
        <v>2632.5000000000005</v>
      </c>
      <c r="M786" s="11">
        <v>0.45</v>
      </c>
      <c r="O786" s="12"/>
      <c r="P786" s="17">
        <f>Data!$I786+0.05</f>
        <v>0.65000000000000013</v>
      </c>
      <c r="Q786" s="12"/>
      <c r="R786" s="13"/>
    </row>
    <row r="787" spans="1:18" ht="15.75" customHeight="1">
      <c r="A787" s="1"/>
      <c r="B787" s="6" t="s">
        <v>14</v>
      </c>
      <c r="C787" s="6">
        <v>1185732</v>
      </c>
      <c r="D787" s="7">
        <v>44509</v>
      </c>
      <c r="E787" s="6" t="s">
        <v>46</v>
      </c>
      <c r="F787" s="6" t="s">
        <v>47</v>
      </c>
      <c r="G787" s="6" t="s">
        <v>48</v>
      </c>
      <c r="H787" s="6" t="s">
        <v>18</v>
      </c>
      <c r="I787" s="8">
        <v>0.50000000000000011</v>
      </c>
      <c r="J787" s="9">
        <v>8000</v>
      </c>
      <c r="K787" s="10">
        <f t="shared" si="6"/>
        <v>4000.0000000000009</v>
      </c>
      <c r="L787" s="10">
        <f t="shared" si="7"/>
        <v>1400.0000000000002</v>
      </c>
      <c r="M787" s="11">
        <v>0.35</v>
      </c>
      <c r="O787" s="12"/>
      <c r="P787" s="17">
        <f>Data!$I787+0.05</f>
        <v>0.55000000000000016</v>
      </c>
      <c r="Q787" s="12"/>
      <c r="R787" s="13"/>
    </row>
    <row r="788" spans="1:18" ht="15.75" customHeight="1">
      <c r="A788" s="1"/>
      <c r="B788" s="6" t="s">
        <v>14</v>
      </c>
      <c r="C788" s="6">
        <v>1185732</v>
      </c>
      <c r="D788" s="7">
        <v>44509</v>
      </c>
      <c r="E788" s="6" t="s">
        <v>46</v>
      </c>
      <c r="F788" s="6" t="s">
        <v>47</v>
      </c>
      <c r="G788" s="6" t="s">
        <v>48</v>
      </c>
      <c r="H788" s="6" t="s">
        <v>19</v>
      </c>
      <c r="I788" s="8">
        <v>0.50000000000000011</v>
      </c>
      <c r="J788" s="9">
        <v>7450</v>
      </c>
      <c r="K788" s="10">
        <f t="shared" si="6"/>
        <v>3725.0000000000009</v>
      </c>
      <c r="L788" s="10">
        <f t="shared" si="7"/>
        <v>931.25000000000023</v>
      </c>
      <c r="M788" s="11">
        <v>0.25</v>
      </c>
      <c r="O788" s="12"/>
      <c r="P788" s="17">
        <f>Data!$I788+0.05</f>
        <v>0.55000000000000016</v>
      </c>
      <c r="Q788" s="12"/>
      <c r="R788" s="13"/>
    </row>
    <row r="789" spans="1:18" ht="15.75" customHeight="1">
      <c r="A789" s="1"/>
      <c r="B789" s="6" t="s">
        <v>14</v>
      </c>
      <c r="C789" s="6">
        <v>1185732</v>
      </c>
      <c r="D789" s="7">
        <v>44509</v>
      </c>
      <c r="E789" s="6" t="s">
        <v>46</v>
      </c>
      <c r="F789" s="6" t="s">
        <v>47</v>
      </c>
      <c r="G789" s="6" t="s">
        <v>48</v>
      </c>
      <c r="H789" s="6" t="s">
        <v>20</v>
      </c>
      <c r="I789" s="8">
        <v>0.50000000000000011</v>
      </c>
      <c r="J789" s="9">
        <v>7750</v>
      </c>
      <c r="K789" s="10">
        <f t="shared" si="6"/>
        <v>3875.0000000000009</v>
      </c>
      <c r="L789" s="10">
        <f t="shared" si="7"/>
        <v>1162.5000000000002</v>
      </c>
      <c r="M789" s="11">
        <v>0.3</v>
      </c>
      <c r="O789" s="12"/>
      <c r="P789" s="17">
        <f>Data!$I789+0.05</f>
        <v>0.55000000000000016</v>
      </c>
      <c r="Q789" s="12"/>
      <c r="R789" s="13"/>
    </row>
    <row r="790" spans="1:18" ht="15.75" customHeight="1">
      <c r="A790" s="1"/>
      <c r="B790" s="6" t="s">
        <v>14</v>
      </c>
      <c r="C790" s="6">
        <v>1185732</v>
      </c>
      <c r="D790" s="7">
        <v>44509</v>
      </c>
      <c r="E790" s="6" t="s">
        <v>46</v>
      </c>
      <c r="F790" s="6" t="s">
        <v>47</v>
      </c>
      <c r="G790" s="6" t="s">
        <v>48</v>
      </c>
      <c r="H790" s="6" t="s">
        <v>21</v>
      </c>
      <c r="I790" s="8">
        <v>0.65</v>
      </c>
      <c r="J790" s="9">
        <v>7500</v>
      </c>
      <c r="K790" s="10">
        <f t="shared" si="6"/>
        <v>4875</v>
      </c>
      <c r="L790" s="10">
        <f t="shared" si="7"/>
        <v>1706.25</v>
      </c>
      <c r="M790" s="11">
        <v>0.35</v>
      </c>
      <c r="O790" s="12"/>
      <c r="P790" s="17">
        <f>Data!$I790+0.05</f>
        <v>0.70000000000000007</v>
      </c>
      <c r="Q790" s="12"/>
      <c r="R790" s="13"/>
    </row>
    <row r="791" spans="1:18" ht="15.75" customHeight="1">
      <c r="A791" s="1"/>
      <c r="B791" s="6" t="s">
        <v>14</v>
      </c>
      <c r="C791" s="6">
        <v>1185732</v>
      </c>
      <c r="D791" s="7">
        <v>44509</v>
      </c>
      <c r="E791" s="6" t="s">
        <v>46</v>
      </c>
      <c r="F791" s="6" t="s">
        <v>47</v>
      </c>
      <c r="G791" s="6" t="s">
        <v>48</v>
      </c>
      <c r="H791" s="6" t="s">
        <v>22</v>
      </c>
      <c r="I791" s="8">
        <v>0.7</v>
      </c>
      <c r="J791" s="9">
        <v>8500</v>
      </c>
      <c r="K791" s="10">
        <f t="shared" si="6"/>
        <v>5950</v>
      </c>
      <c r="L791" s="10">
        <f t="shared" si="7"/>
        <v>2975</v>
      </c>
      <c r="M791" s="11">
        <v>0.5</v>
      </c>
      <c r="O791" s="12"/>
      <c r="P791" s="17">
        <f>Data!$I791+0.05</f>
        <v>0.75</v>
      </c>
      <c r="Q791" s="12"/>
      <c r="R791" s="13"/>
    </row>
    <row r="792" spans="1:18" ht="15.75" customHeight="1">
      <c r="A792" s="1"/>
      <c r="B792" s="6" t="s">
        <v>14</v>
      </c>
      <c r="C792" s="6">
        <v>1185732</v>
      </c>
      <c r="D792" s="7">
        <v>44538</v>
      </c>
      <c r="E792" s="6" t="s">
        <v>46</v>
      </c>
      <c r="F792" s="6" t="s">
        <v>47</v>
      </c>
      <c r="G792" s="6" t="s">
        <v>48</v>
      </c>
      <c r="H792" s="6" t="s">
        <v>17</v>
      </c>
      <c r="I792" s="8">
        <v>0.65</v>
      </c>
      <c r="J792" s="9">
        <v>10750</v>
      </c>
      <c r="K792" s="10">
        <f t="shared" si="6"/>
        <v>6987.5</v>
      </c>
      <c r="L792" s="10">
        <f t="shared" si="7"/>
        <v>3144.375</v>
      </c>
      <c r="M792" s="11">
        <v>0.45</v>
      </c>
      <c r="O792" s="12"/>
      <c r="P792" s="17">
        <f>Data!$I792+0.05</f>
        <v>0.70000000000000007</v>
      </c>
      <c r="Q792" s="12"/>
      <c r="R792" s="13"/>
    </row>
    <row r="793" spans="1:18" ht="15.75" customHeight="1">
      <c r="A793" s="1"/>
      <c r="B793" s="6" t="s">
        <v>14</v>
      </c>
      <c r="C793" s="6">
        <v>1185732</v>
      </c>
      <c r="D793" s="7">
        <v>44538</v>
      </c>
      <c r="E793" s="6" t="s">
        <v>46</v>
      </c>
      <c r="F793" s="6" t="s">
        <v>47</v>
      </c>
      <c r="G793" s="6" t="s">
        <v>48</v>
      </c>
      <c r="H793" s="6" t="s">
        <v>18</v>
      </c>
      <c r="I793" s="8">
        <v>0.55000000000000004</v>
      </c>
      <c r="J793" s="9">
        <v>8750</v>
      </c>
      <c r="K793" s="10">
        <f t="shared" si="6"/>
        <v>4812.5</v>
      </c>
      <c r="L793" s="10">
        <f t="shared" si="7"/>
        <v>1684.375</v>
      </c>
      <c r="M793" s="11">
        <v>0.35</v>
      </c>
      <c r="O793" s="12"/>
      <c r="P793" s="17">
        <f>Data!$I793+0.05</f>
        <v>0.60000000000000009</v>
      </c>
      <c r="Q793" s="12"/>
      <c r="R793" s="13"/>
    </row>
    <row r="794" spans="1:18" ht="15.75" customHeight="1">
      <c r="A794" s="1"/>
      <c r="B794" s="6" t="s">
        <v>14</v>
      </c>
      <c r="C794" s="6">
        <v>1185732</v>
      </c>
      <c r="D794" s="7">
        <v>44538</v>
      </c>
      <c r="E794" s="6" t="s">
        <v>46</v>
      </c>
      <c r="F794" s="6" t="s">
        <v>47</v>
      </c>
      <c r="G794" s="6" t="s">
        <v>48</v>
      </c>
      <c r="H794" s="6" t="s">
        <v>19</v>
      </c>
      <c r="I794" s="8">
        <v>0.55000000000000004</v>
      </c>
      <c r="J794" s="9">
        <v>8250</v>
      </c>
      <c r="K794" s="10">
        <f t="shared" si="6"/>
        <v>4537.5</v>
      </c>
      <c r="L794" s="10">
        <f t="shared" si="7"/>
        <v>1134.375</v>
      </c>
      <c r="M794" s="11">
        <v>0.25</v>
      </c>
      <c r="O794" s="12"/>
      <c r="P794" s="17">
        <f>Data!$I794+0.05</f>
        <v>0.60000000000000009</v>
      </c>
      <c r="Q794" s="12"/>
      <c r="R794" s="13"/>
    </row>
    <row r="795" spans="1:18" ht="15.75" customHeight="1">
      <c r="A795" s="1"/>
      <c r="B795" s="6" t="s">
        <v>14</v>
      </c>
      <c r="C795" s="6">
        <v>1185732</v>
      </c>
      <c r="D795" s="7">
        <v>44538</v>
      </c>
      <c r="E795" s="6" t="s">
        <v>46</v>
      </c>
      <c r="F795" s="6" t="s">
        <v>47</v>
      </c>
      <c r="G795" s="6" t="s">
        <v>48</v>
      </c>
      <c r="H795" s="6" t="s">
        <v>20</v>
      </c>
      <c r="I795" s="8">
        <v>0.55000000000000004</v>
      </c>
      <c r="J795" s="9">
        <v>7750</v>
      </c>
      <c r="K795" s="10">
        <f t="shared" si="6"/>
        <v>4262.5</v>
      </c>
      <c r="L795" s="10">
        <f t="shared" si="7"/>
        <v>1278.75</v>
      </c>
      <c r="M795" s="11">
        <v>0.3</v>
      </c>
      <c r="O795" s="12"/>
      <c r="P795" s="17">
        <f>Data!$I795+0.05</f>
        <v>0.60000000000000009</v>
      </c>
      <c r="Q795" s="12"/>
      <c r="R795" s="13"/>
    </row>
    <row r="796" spans="1:18" ht="15.75" customHeight="1">
      <c r="A796" s="1"/>
      <c r="B796" s="6" t="s">
        <v>14</v>
      </c>
      <c r="C796" s="6">
        <v>1185732</v>
      </c>
      <c r="D796" s="7">
        <v>44538</v>
      </c>
      <c r="E796" s="6" t="s">
        <v>46</v>
      </c>
      <c r="F796" s="6" t="s">
        <v>47</v>
      </c>
      <c r="G796" s="6" t="s">
        <v>48</v>
      </c>
      <c r="H796" s="6" t="s">
        <v>21</v>
      </c>
      <c r="I796" s="8">
        <v>0.65</v>
      </c>
      <c r="J796" s="9">
        <v>7750</v>
      </c>
      <c r="K796" s="10">
        <f t="shared" si="6"/>
        <v>5037.5</v>
      </c>
      <c r="L796" s="10">
        <f t="shared" si="7"/>
        <v>1763.125</v>
      </c>
      <c r="M796" s="11">
        <v>0.35</v>
      </c>
      <c r="O796" s="12"/>
      <c r="P796" s="17">
        <f>Data!$I796+0.05</f>
        <v>0.70000000000000007</v>
      </c>
      <c r="Q796" s="12"/>
      <c r="R796" s="13"/>
    </row>
    <row r="797" spans="1:18" ht="15.75" customHeight="1">
      <c r="A797" s="1"/>
      <c r="B797" s="6" t="s">
        <v>14</v>
      </c>
      <c r="C797" s="6">
        <v>1185732</v>
      </c>
      <c r="D797" s="7">
        <v>44538</v>
      </c>
      <c r="E797" s="6" t="s">
        <v>46</v>
      </c>
      <c r="F797" s="6" t="s">
        <v>47</v>
      </c>
      <c r="G797" s="6" t="s">
        <v>48</v>
      </c>
      <c r="H797" s="6" t="s">
        <v>22</v>
      </c>
      <c r="I797" s="8">
        <v>0.7</v>
      </c>
      <c r="J797" s="9">
        <v>8750</v>
      </c>
      <c r="K797" s="10">
        <f t="shared" si="6"/>
        <v>6125</v>
      </c>
      <c r="L797" s="10">
        <f t="shared" si="7"/>
        <v>3062.5</v>
      </c>
      <c r="M797" s="11">
        <v>0.5</v>
      </c>
      <c r="O797" s="12"/>
      <c r="P797" s="17">
        <f>Data!$I797+0.05</f>
        <v>0.75</v>
      </c>
      <c r="Q797" s="12"/>
      <c r="R797" s="13"/>
    </row>
    <row r="798" spans="1:18" ht="15.75" customHeight="1">
      <c r="A798" s="1" t="s">
        <v>39</v>
      </c>
      <c r="B798" s="6" t="s">
        <v>14</v>
      </c>
      <c r="C798" s="6">
        <v>1185732</v>
      </c>
      <c r="D798" s="7">
        <v>44209</v>
      </c>
      <c r="E798" s="6" t="s">
        <v>33</v>
      </c>
      <c r="F798" s="6" t="s">
        <v>49</v>
      </c>
      <c r="G798" s="6" t="s">
        <v>50</v>
      </c>
      <c r="H798" s="6" t="s">
        <v>17</v>
      </c>
      <c r="I798" s="8">
        <v>0.35</v>
      </c>
      <c r="J798" s="9">
        <v>4500</v>
      </c>
      <c r="K798" s="10">
        <f t="shared" si="6"/>
        <v>1575</v>
      </c>
      <c r="L798" s="10">
        <f t="shared" si="7"/>
        <v>551.25</v>
      </c>
      <c r="M798" s="11">
        <v>0.35000000000000003</v>
      </c>
      <c r="O798" s="16"/>
      <c r="P798" s="17"/>
      <c r="Q798" s="12"/>
      <c r="R798" s="13"/>
    </row>
    <row r="799" spans="1:18" ht="15.75" customHeight="1">
      <c r="A799" s="1"/>
      <c r="B799" s="6" t="s">
        <v>14</v>
      </c>
      <c r="C799" s="6">
        <v>1185732</v>
      </c>
      <c r="D799" s="7">
        <v>44209</v>
      </c>
      <c r="E799" s="6" t="s">
        <v>33</v>
      </c>
      <c r="F799" s="6" t="s">
        <v>49</v>
      </c>
      <c r="G799" s="6" t="s">
        <v>50</v>
      </c>
      <c r="H799" s="6" t="s">
        <v>18</v>
      </c>
      <c r="I799" s="8">
        <v>0.35</v>
      </c>
      <c r="J799" s="9">
        <v>2500</v>
      </c>
      <c r="K799" s="10">
        <f t="shared" si="6"/>
        <v>875</v>
      </c>
      <c r="L799" s="10">
        <f t="shared" si="7"/>
        <v>262.5</v>
      </c>
      <c r="M799" s="11">
        <v>0.3</v>
      </c>
      <c r="O799" s="16"/>
      <c r="P799" s="17"/>
      <c r="Q799" s="12"/>
      <c r="R799" s="13"/>
    </row>
    <row r="800" spans="1:18" ht="15.75" customHeight="1">
      <c r="A800" s="1"/>
      <c r="B800" s="6" t="s">
        <v>14</v>
      </c>
      <c r="C800" s="6">
        <v>1185732</v>
      </c>
      <c r="D800" s="7">
        <v>44209</v>
      </c>
      <c r="E800" s="6" t="s">
        <v>33</v>
      </c>
      <c r="F800" s="6" t="s">
        <v>49</v>
      </c>
      <c r="G800" s="6" t="s">
        <v>50</v>
      </c>
      <c r="H800" s="6" t="s">
        <v>19</v>
      </c>
      <c r="I800" s="8">
        <v>0.25</v>
      </c>
      <c r="J800" s="9">
        <v>2500</v>
      </c>
      <c r="K800" s="10">
        <f t="shared" si="6"/>
        <v>625</v>
      </c>
      <c r="L800" s="10">
        <f t="shared" si="7"/>
        <v>187.5</v>
      </c>
      <c r="M800" s="11">
        <v>0.3</v>
      </c>
      <c r="O800" s="16"/>
      <c r="P800" s="17"/>
      <c r="Q800" s="12"/>
      <c r="R800" s="13"/>
    </row>
    <row r="801" spans="1:18" ht="15.75" customHeight="1">
      <c r="A801" s="1"/>
      <c r="B801" s="6" t="s">
        <v>14</v>
      </c>
      <c r="C801" s="6">
        <v>1185732</v>
      </c>
      <c r="D801" s="7">
        <v>44209</v>
      </c>
      <c r="E801" s="6" t="s">
        <v>33</v>
      </c>
      <c r="F801" s="6" t="s">
        <v>49</v>
      </c>
      <c r="G801" s="6" t="s">
        <v>50</v>
      </c>
      <c r="H801" s="6" t="s">
        <v>20</v>
      </c>
      <c r="I801" s="8">
        <v>0.30000000000000004</v>
      </c>
      <c r="J801" s="9">
        <v>1000</v>
      </c>
      <c r="K801" s="10">
        <f t="shared" si="6"/>
        <v>300.00000000000006</v>
      </c>
      <c r="L801" s="10">
        <f t="shared" si="7"/>
        <v>105.00000000000003</v>
      </c>
      <c r="M801" s="11">
        <v>0.35000000000000003</v>
      </c>
      <c r="O801" s="16"/>
      <c r="P801" s="17"/>
      <c r="Q801" s="12"/>
      <c r="R801" s="13"/>
    </row>
    <row r="802" spans="1:18" ht="15.75" customHeight="1">
      <c r="A802" s="1"/>
      <c r="B802" s="6" t="s">
        <v>14</v>
      </c>
      <c r="C802" s="6">
        <v>1185732</v>
      </c>
      <c r="D802" s="7">
        <v>44209</v>
      </c>
      <c r="E802" s="6" t="s">
        <v>33</v>
      </c>
      <c r="F802" s="6" t="s">
        <v>49</v>
      </c>
      <c r="G802" s="6" t="s">
        <v>50</v>
      </c>
      <c r="H802" s="6" t="s">
        <v>21</v>
      </c>
      <c r="I802" s="8">
        <v>0.44999999999999996</v>
      </c>
      <c r="J802" s="9">
        <v>1500</v>
      </c>
      <c r="K802" s="10">
        <f t="shared" si="6"/>
        <v>674.99999999999989</v>
      </c>
      <c r="L802" s="10">
        <f t="shared" si="7"/>
        <v>202.49999999999997</v>
      </c>
      <c r="M802" s="11">
        <v>0.3</v>
      </c>
      <c r="O802" s="16"/>
      <c r="P802" s="17"/>
      <c r="Q802" s="12"/>
      <c r="R802" s="13"/>
    </row>
    <row r="803" spans="1:18" ht="15.75" customHeight="1">
      <c r="A803" s="1"/>
      <c r="B803" s="6" t="s">
        <v>14</v>
      </c>
      <c r="C803" s="6">
        <v>1185732</v>
      </c>
      <c r="D803" s="7">
        <v>44209</v>
      </c>
      <c r="E803" s="6" t="s">
        <v>33</v>
      </c>
      <c r="F803" s="6" t="s">
        <v>49</v>
      </c>
      <c r="G803" s="6" t="s">
        <v>50</v>
      </c>
      <c r="H803" s="6" t="s">
        <v>22</v>
      </c>
      <c r="I803" s="8">
        <v>0.35</v>
      </c>
      <c r="J803" s="9">
        <v>2500</v>
      </c>
      <c r="K803" s="10">
        <f t="shared" si="6"/>
        <v>875</v>
      </c>
      <c r="L803" s="10">
        <f t="shared" si="7"/>
        <v>393.75</v>
      </c>
      <c r="M803" s="11">
        <v>0.45</v>
      </c>
      <c r="O803" s="16"/>
      <c r="P803" s="17"/>
      <c r="Q803" s="12"/>
      <c r="R803" s="13"/>
    </row>
    <row r="804" spans="1:18" ht="15.75" customHeight="1">
      <c r="A804" s="1"/>
      <c r="B804" s="6" t="s">
        <v>14</v>
      </c>
      <c r="C804" s="6">
        <v>1185732</v>
      </c>
      <c r="D804" s="7">
        <v>44240</v>
      </c>
      <c r="E804" s="6" t="s">
        <v>33</v>
      </c>
      <c r="F804" s="6" t="s">
        <v>49</v>
      </c>
      <c r="G804" s="6" t="s">
        <v>50</v>
      </c>
      <c r="H804" s="6" t="s">
        <v>17</v>
      </c>
      <c r="I804" s="8">
        <v>0.35</v>
      </c>
      <c r="J804" s="9">
        <v>5000</v>
      </c>
      <c r="K804" s="10">
        <f t="shared" si="6"/>
        <v>1750</v>
      </c>
      <c r="L804" s="10">
        <f t="shared" si="7"/>
        <v>612.50000000000011</v>
      </c>
      <c r="M804" s="11">
        <v>0.35000000000000003</v>
      </c>
      <c r="O804" s="16"/>
      <c r="P804" s="17"/>
      <c r="Q804" s="12"/>
      <c r="R804" s="13"/>
    </row>
    <row r="805" spans="1:18" ht="15.75" customHeight="1">
      <c r="A805" s="1"/>
      <c r="B805" s="6" t="s">
        <v>14</v>
      </c>
      <c r="C805" s="6">
        <v>1185732</v>
      </c>
      <c r="D805" s="7">
        <v>44240</v>
      </c>
      <c r="E805" s="6" t="s">
        <v>33</v>
      </c>
      <c r="F805" s="6" t="s">
        <v>49</v>
      </c>
      <c r="G805" s="6" t="s">
        <v>50</v>
      </c>
      <c r="H805" s="6" t="s">
        <v>18</v>
      </c>
      <c r="I805" s="8">
        <v>0.35</v>
      </c>
      <c r="J805" s="9">
        <v>1500</v>
      </c>
      <c r="K805" s="10">
        <f t="shared" si="6"/>
        <v>525</v>
      </c>
      <c r="L805" s="10">
        <f t="shared" si="7"/>
        <v>157.5</v>
      </c>
      <c r="M805" s="11">
        <v>0.3</v>
      </c>
      <c r="O805" s="16"/>
      <c r="P805" s="17"/>
      <c r="Q805" s="12"/>
      <c r="R805" s="13"/>
    </row>
    <row r="806" spans="1:18" ht="15.75" customHeight="1">
      <c r="A806" s="1"/>
      <c r="B806" s="6" t="s">
        <v>14</v>
      </c>
      <c r="C806" s="6">
        <v>1185732</v>
      </c>
      <c r="D806" s="7">
        <v>44240</v>
      </c>
      <c r="E806" s="6" t="s">
        <v>33</v>
      </c>
      <c r="F806" s="6" t="s">
        <v>49</v>
      </c>
      <c r="G806" s="6" t="s">
        <v>50</v>
      </c>
      <c r="H806" s="6" t="s">
        <v>19</v>
      </c>
      <c r="I806" s="8">
        <v>0.25</v>
      </c>
      <c r="J806" s="9">
        <v>2000</v>
      </c>
      <c r="K806" s="10">
        <f t="shared" si="6"/>
        <v>500</v>
      </c>
      <c r="L806" s="10">
        <f t="shared" si="7"/>
        <v>150</v>
      </c>
      <c r="M806" s="11">
        <v>0.3</v>
      </c>
      <c r="O806" s="16"/>
      <c r="P806" s="17"/>
      <c r="Q806" s="12"/>
      <c r="R806" s="13"/>
    </row>
    <row r="807" spans="1:18" ht="15.75" customHeight="1">
      <c r="A807" s="1"/>
      <c r="B807" s="6" t="s">
        <v>14</v>
      </c>
      <c r="C807" s="6">
        <v>1185732</v>
      </c>
      <c r="D807" s="7">
        <v>44240</v>
      </c>
      <c r="E807" s="6" t="s">
        <v>33</v>
      </c>
      <c r="F807" s="6" t="s">
        <v>49</v>
      </c>
      <c r="G807" s="6" t="s">
        <v>50</v>
      </c>
      <c r="H807" s="6" t="s">
        <v>20</v>
      </c>
      <c r="I807" s="8">
        <v>0.30000000000000004</v>
      </c>
      <c r="J807" s="9">
        <v>750</v>
      </c>
      <c r="K807" s="10">
        <f t="shared" si="6"/>
        <v>225.00000000000003</v>
      </c>
      <c r="L807" s="10">
        <f t="shared" si="7"/>
        <v>78.750000000000014</v>
      </c>
      <c r="M807" s="11">
        <v>0.35000000000000003</v>
      </c>
      <c r="O807" s="16"/>
      <c r="P807" s="17"/>
      <c r="Q807" s="12"/>
      <c r="R807" s="13"/>
    </row>
    <row r="808" spans="1:18" ht="15.75" customHeight="1">
      <c r="A808" s="1"/>
      <c r="B808" s="6" t="s">
        <v>14</v>
      </c>
      <c r="C808" s="6">
        <v>1185732</v>
      </c>
      <c r="D808" s="7">
        <v>44240</v>
      </c>
      <c r="E808" s="6" t="s">
        <v>33</v>
      </c>
      <c r="F808" s="6" t="s">
        <v>49</v>
      </c>
      <c r="G808" s="6" t="s">
        <v>50</v>
      </c>
      <c r="H808" s="6" t="s">
        <v>21</v>
      </c>
      <c r="I808" s="8">
        <v>0.44999999999999996</v>
      </c>
      <c r="J808" s="9">
        <v>1500</v>
      </c>
      <c r="K808" s="10">
        <f t="shared" si="6"/>
        <v>674.99999999999989</v>
      </c>
      <c r="L808" s="10">
        <f t="shared" si="7"/>
        <v>202.49999999999997</v>
      </c>
      <c r="M808" s="11">
        <v>0.3</v>
      </c>
      <c r="O808" s="16"/>
      <c r="P808" s="17"/>
      <c r="Q808" s="12"/>
      <c r="R808" s="13"/>
    </row>
    <row r="809" spans="1:18" ht="15.75" customHeight="1">
      <c r="A809" s="1"/>
      <c r="B809" s="6" t="s">
        <v>14</v>
      </c>
      <c r="C809" s="6">
        <v>1185732</v>
      </c>
      <c r="D809" s="7">
        <v>44240</v>
      </c>
      <c r="E809" s="6" t="s">
        <v>33</v>
      </c>
      <c r="F809" s="6" t="s">
        <v>49</v>
      </c>
      <c r="G809" s="6" t="s">
        <v>50</v>
      </c>
      <c r="H809" s="6" t="s">
        <v>22</v>
      </c>
      <c r="I809" s="8">
        <v>0.35</v>
      </c>
      <c r="J809" s="9">
        <v>2250</v>
      </c>
      <c r="K809" s="10">
        <f t="shared" si="6"/>
        <v>787.5</v>
      </c>
      <c r="L809" s="10">
        <f t="shared" si="7"/>
        <v>354.375</v>
      </c>
      <c r="M809" s="11">
        <v>0.45</v>
      </c>
      <c r="O809" s="16"/>
      <c r="P809" s="17"/>
      <c r="Q809" s="12"/>
      <c r="R809" s="13"/>
    </row>
    <row r="810" spans="1:18" ht="15.75" customHeight="1">
      <c r="A810" s="1"/>
      <c r="B810" s="6" t="s">
        <v>14</v>
      </c>
      <c r="C810" s="6">
        <v>1185732</v>
      </c>
      <c r="D810" s="7">
        <v>44267</v>
      </c>
      <c r="E810" s="6" t="s">
        <v>33</v>
      </c>
      <c r="F810" s="6" t="s">
        <v>49</v>
      </c>
      <c r="G810" s="6" t="s">
        <v>50</v>
      </c>
      <c r="H810" s="6" t="s">
        <v>17</v>
      </c>
      <c r="I810" s="8">
        <v>0.4</v>
      </c>
      <c r="J810" s="9">
        <v>4450</v>
      </c>
      <c r="K810" s="10">
        <f t="shared" si="6"/>
        <v>1780</v>
      </c>
      <c r="L810" s="10">
        <f t="shared" si="7"/>
        <v>623.00000000000011</v>
      </c>
      <c r="M810" s="11">
        <v>0.35000000000000003</v>
      </c>
      <c r="O810" s="16"/>
      <c r="P810" s="17"/>
      <c r="Q810" s="12"/>
      <c r="R810" s="13"/>
    </row>
    <row r="811" spans="1:18" ht="15.75" customHeight="1">
      <c r="A811" s="1"/>
      <c r="B811" s="6" t="s">
        <v>14</v>
      </c>
      <c r="C811" s="6">
        <v>1185732</v>
      </c>
      <c r="D811" s="7">
        <v>44267</v>
      </c>
      <c r="E811" s="6" t="s">
        <v>33</v>
      </c>
      <c r="F811" s="6" t="s">
        <v>49</v>
      </c>
      <c r="G811" s="6" t="s">
        <v>50</v>
      </c>
      <c r="H811" s="6" t="s">
        <v>18</v>
      </c>
      <c r="I811" s="8">
        <v>0.4</v>
      </c>
      <c r="J811" s="9">
        <v>1250</v>
      </c>
      <c r="K811" s="10">
        <f t="shared" si="6"/>
        <v>500</v>
      </c>
      <c r="L811" s="10">
        <f t="shared" si="7"/>
        <v>150</v>
      </c>
      <c r="M811" s="11">
        <v>0.3</v>
      </c>
      <c r="O811" s="16"/>
      <c r="P811" s="17"/>
      <c r="Q811" s="12"/>
      <c r="R811" s="13"/>
    </row>
    <row r="812" spans="1:18" ht="15.75" customHeight="1">
      <c r="A812" s="1"/>
      <c r="B812" s="6" t="s">
        <v>14</v>
      </c>
      <c r="C812" s="6">
        <v>1185732</v>
      </c>
      <c r="D812" s="7">
        <v>44267</v>
      </c>
      <c r="E812" s="6" t="s">
        <v>33</v>
      </c>
      <c r="F812" s="6" t="s">
        <v>49</v>
      </c>
      <c r="G812" s="6" t="s">
        <v>50</v>
      </c>
      <c r="H812" s="6" t="s">
        <v>19</v>
      </c>
      <c r="I812" s="8">
        <v>0.30000000000000004</v>
      </c>
      <c r="J812" s="9">
        <v>1750</v>
      </c>
      <c r="K812" s="10">
        <f t="shared" si="6"/>
        <v>525.00000000000011</v>
      </c>
      <c r="L812" s="10">
        <f t="shared" si="7"/>
        <v>157.50000000000003</v>
      </c>
      <c r="M812" s="11">
        <v>0.3</v>
      </c>
      <c r="O812" s="16"/>
      <c r="P812" s="17"/>
      <c r="Q812" s="12"/>
      <c r="R812" s="13"/>
    </row>
    <row r="813" spans="1:18" ht="15.75" customHeight="1">
      <c r="A813" s="1"/>
      <c r="B813" s="6" t="s">
        <v>14</v>
      </c>
      <c r="C813" s="6">
        <v>1185732</v>
      </c>
      <c r="D813" s="7">
        <v>44267</v>
      </c>
      <c r="E813" s="6" t="s">
        <v>33</v>
      </c>
      <c r="F813" s="6" t="s">
        <v>49</v>
      </c>
      <c r="G813" s="6" t="s">
        <v>50</v>
      </c>
      <c r="H813" s="6" t="s">
        <v>20</v>
      </c>
      <c r="I813" s="8">
        <v>0.35</v>
      </c>
      <c r="J813" s="9">
        <v>250</v>
      </c>
      <c r="K813" s="10">
        <f t="shared" si="6"/>
        <v>87.5</v>
      </c>
      <c r="L813" s="10">
        <f t="shared" si="7"/>
        <v>30.625000000000004</v>
      </c>
      <c r="M813" s="11">
        <v>0.35000000000000003</v>
      </c>
      <c r="O813" s="16"/>
      <c r="P813" s="17"/>
      <c r="Q813" s="12"/>
      <c r="R813" s="13"/>
    </row>
    <row r="814" spans="1:18" ht="15.75" customHeight="1">
      <c r="A814" s="1"/>
      <c r="B814" s="6" t="s">
        <v>14</v>
      </c>
      <c r="C814" s="6">
        <v>1185732</v>
      </c>
      <c r="D814" s="7">
        <v>44267</v>
      </c>
      <c r="E814" s="6" t="s">
        <v>33</v>
      </c>
      <c r="F814" s="6" t="s">
        <v>49</v>
      </c>
      <c r="G814" s="6" t="s">
        <v>50</v>
      </c>
      <c r="H814" s="6" t="s">
        <v>21</v>
      </c>
      <c r="I814" s="8">
        <v>0.5</v>
      </c>
      <c r="J814" s="9">
        <v>750</v>
      </c>
      <c r="K814" s="10">
        <f t="shared" si="6"/>
        <v>375</v>
      </c>
      <c r="L814" s="10">
        <f t="shared" si="7"/>
        <v>112.5</v>
      </c>
      <c r="M814" s="11">
        <v>0.3</v>
      </c>
      <c r="O814" s="16"/>
      <c r="P814" s="17"/>
      <c r="Q814" s="12"/>
      <c r="R814" s="13"/>
    </row>
    <row r="815" spans="1:18" ht="15.75" customHeight="1">
      <c r="A815" s="1"/>
      <c r="B815" s="6" t="s">
        <v>14</v>
      </c>
      <c r="C815" s="6">
        <v>1185732</v>
      </c>
      <c r="D815" s="7">
        <v>44267</v>
      </c>
      <c r="E815" s="6" t="s">
        <v>33</v>
      </c>
      <c r="F815" s="6" t="s">
        <v>49</v>
      </c>
      <c r="G815" s="6" t="s">
        <v>50</v>
      </c>
      <c r="H815" s="6" t="s">
        <v>22</v>
      </c>
      <c r="I815" s="8">
        <v>0.4</v>
      </c>
      <c r="J815" s="9">
        <v>1750</v>
      </c>
      <c r="K815" s="10">
        <f t="shared" si="6"/>
        <v>700</v>
      </c>
      <c r="L815" s="10">
        <f t="shared" si="7"/>
        <v>315</v>
      </c>
      <c r="M815" s="11">
        <v>0.45</v>
      </c>
      <c r="O815" s="16"/>
      <c r="P815" s="17"/>
      <c r="Q815" s="12"/>
      <c r="R815" s="13"/>
    </row>
    <row r="816" spans="1:18" ht="15.75" customHeight="1">
      <c r="A816" s="1"/>
      <c r="B816" s="6" t="s">
        <v>14</v>
      </c>
      <c r="C816" s="6">
        <v>1185732</v>
      </c>
      <c r="D816" s="7">
        <v>44299</v>
      </c>
      <c r="E816" s="6" t="s">
        <v>33</v>
      </c>
      <c r="F816" s="6" t="s">
        <v>49</v>
      </c>
      <c r="G816" s="6" t="s">
        <v>50</v>
      </c>
      <c r="H816" s="6" t="s">
        <v>17</v>
      </c>
      <c r="I816" s="8">
        <v>0.4</v>
      </c>
      <c r="J816" s="9">
        <v>4000</v>
      </c>
      <c r="K816" s="10">
        <f t="shared" si="6"/>
        <v>1600</v>
      </c>
      <c r="L816" s="10">
        <f t="shared" si="7"/>
        <v>560</v>
      </c>
      <c r="M816" s="11">
        <v>0.35000000000000003</v>
      </c>
      <c r="O816" s="16"/>
      <c r="P816" s="17"/>
      <c r="Q816" s="12"/>
      <c r="R816" s="13"/>
    </row>
    <row r="817" spans="1:18" ht="15.75" customHeight="1">
      <c r="A817" s="1"/>
      <c r="B817" s="6" t="s">
        <v>14</v>
      </c>
      <c r="C817" s="6">
        <v>1185732</v>
      </c>
      <c r="D817" s="7">
        <v>44299</v>
      </c>
      <c r="E817" s="6" t="s">
        <v>33</v>
      </c>
      <c r="F817" s="6" t="s">
        <v>49</v>
      </c>
      <c r="G817" s="6" t="s">
        <v>50</v>
      </c>
      <c r="H817" s="6" t="s">
        <v>18</v>
      </c>
      <c r="I817" s="8">
        <v>0.4</v>
      </c>
      <c r="J817" s="9">
        <v>1000</v>
      </c>
      <c r="K817" s="10">
        <f t="shared" si="6"/>
        <v>400</v>
      </c>
      <c r="L817" s="10">
        <f t="shared" si="7"/>
        <v>120</v>
      </c>
      <c r="M817" s="11">
        <v>0.3</v>
      </c>
      <c r="O817" s="16"/>
      <c r="P817" s="17"/>
      <c r="Q817" s="12"/>
      <c r="R817" s="13"/>
    </row>
    <row r="818" spans="1:18" ht="15.75" customHeight="1">
      <c r="A818" s="1"/>
      <c r="B818" s="6" t="s">
        <v>14</v>
      </c>
      <c r="C818" s="6">
        <v>1185732</v>
      </c>
      <c r="D818" s="7">
        <v>44299</v>
      </c>
      <c r="E818" s="6" t="s">
        <v>33</v>
      </c>
      <c r="F818" s="6" t="s">
        <v>49</v>
      </c>
      <c r="G818" s="6" t="s">
        <v>50</v>
      </c>
      <c r="H818" s="6" t="s">
        <v>19</v>
      </c>
      <c r="I818" s="8">
        <v>0.30000000000000004</v>
      </c>
      <c r="J818" s="9">
        <v>1000</v>
      </c>
      <c r="K818" s="10">
        <f t="shared" si="6"/>
        <v>300.00000000000006</v>
      </c>
      <c r="L818" s="10">
        <f t="shared" si="7"/>
        <v>90.000000000000014</v>
      </c>
      <c r="M818" s="11">
        <v>0.3</v>
      </c>
      <c r="O818" s="16"/>
      <c r="P818" s="17"/>
      <c r="Q818" s="12"/>
      <c r="R818" s="13"/>
    </row>
    <row r="819" spans="1:18" ht="15.75" customHeight="1">
      <c r="A819" s="1"/>
      <c r="B819" s="6" t="s">
        <v>14</v>
      </c>
      <c r="C819" s="6">
        <v>1185732</v>
      </c>
      <c r="D819" s="7">
        <v>44299</v>
      </c>
      <c r="E819" s="6" t="s">
        <v>33</v>
      </c>
      <c r="F819" s="6" t="s">
        <v>49</v>
      </c>
      <c r="G819" s="6" t="s">
        <v>50</v>
      </c>
      <c r="H819" s="6" t="s">
        <v>20</v>
      </c>
      <c r="I819" s="8">
        <v>0.35</v>
      </c>
      <c r="J819" s="9">
        <v>250</v>
      </c>
      <c r="K819" s="10">
        <f t="shared" si="6"/>
        <v>87.5</v>
      </c>
      <c r="L819" s="10">
        <f t="shared" si="7"/>
        <v>30.625000000000004</v>
      </c>
      <c r="M819" s="11">
        <v>0.35000000000000003</v>
      </c>
      <c r="O819" s="16"/>
      <c r="P819" s="17"/>
      <c r="Q819" s="12"/>
      <c r="R819" s="13"/>
    </row>
    <row r="820" spans="1:18" ht="15.75" customHeight="1">
      <c r="A820" s="1"/>
      <c r="B820" s="6" t="s">
        <v>14</v>
      </c>
      <c r="C820" s="6">
        <v>1185732</v>
      </c>
      <c r="D820" s="7">
        <v>44299</v>
      </c>
      <c r="E820" s="6" t="s">
        <v>33</v>
      </c>
      <c r="F820" s="6" t="s">
        <v>49</v>
      </c>
      <c r="G820" s="6" t="s">
        <v>50</v>
      </c>
      <c r="H820" s="6" t="s">
        <v>21</v>
      </c>
      <c r="I820" s="8">
        <v>0.5</v>
      </c>
      <c r="J820" s="9">
        <v>500</v>
      </c>
      <c r="K820" s="10">
        <f t="shared" si="6"/>
        <v>250</v>
      </c>
      <c r="L820" s="10">
        <f t="shared" si="7"/>
        <v>75</v>
      </c>
      <c r="M820" s="11">
        <v>0.3</v>
      </c>
      <c r="O820" s="16"/>
      <c r="P820" s="17"/>
      <c r="Q820" s="12"/>
      <c r="R820" s="13"/>
    </row>
    <row r="821" spans="1:18" ht="15.75" customHeight="1">
      <c r="A821" s="1"/>
      <c r="B821" s="6" t="s">
        <v>14</v>
      </c>
      <c r="C821" s="6">
        <v>1185732</v>
      </c>
      <c r="D821" s="7">
        <v>44299</v>
      </c>
      <c r="E821" s="6" t="s">
        <v>33</v>
      </c>
      <c r="F821" s="6" t="s">
        <v>49</v>
      </c>
      <c r="G821" s="6" t="s">
        <v>50</v>
      </c>
      <c r="H821" s="6" t="s">
        <v>22</v>
      </c>
      <c r="I821" s="8">
        <v>0.4</v>
      </c>
      <c r="J821" s="9">
        <v>1750</v>
      </c>
      <c r="K821" s="10">
        <f t="shared" si="6"/>
        <v>700</v>
      </c>
      <c r="L821" s="10">
        <f t="shared" si="7"/>
        <v>315</v>
      </c>
      <c r="M821" s="11">
        <v>0.45</v>
      </c>
      <c r="O821" s="16"/>
      <c r="P821" s="17"/>
      <c r="Q821" s="12"/>
      <c r="R821" s="13"/>
    </row>
    <row r="822" spans="1:18" ht="15.75" customHeight="1">
      <c r="A822" s="1"/>
      <c r="B822" s="6" t="s">
        <v>14</v>
      </c>
      <c r="C822" s="6">
        <v>1185732</v>
      </c>
      <c r="D822" s="7">
        <v>44330</v>
      </c>
      <c r="E822" s="6" t="s">
        <v>33</v>
      </c>
      <c r="F822" s="6" t="s">
        <v>49</v>
      </c>
      <c r="G822" s="6" t="s">
        <v>50</v>
      </c>
      <c r="H822" s="6" t="s">
        <v>17</v>
      </c>
      <c r="I822" s="8">
        <v>0.5</v>
      </c>
      <c r="J822" s="9">
        <v>4450</v>
      </c>
      <c r="K822" s="10">
        <f t="shared" si="6"/>
        <v>2225</v>
      </c>
      <c r="L822" s="10">
        <f t="shared" si="7"/>
        <v>778.75000000000011</v>
      </c>
      <c r="M822" s="11">
        <v>0.35000000000000003</v>
      </c>
      <c r="O822" s="16"/>
      <c r="P822" s="17"/>
      <c r="Q822" s="12"/>
      <c r="R822" s="13"/>
    </row>
    <row r="823" spans="1:18" ht="15.75" customHeight="1">
      <c r="A823" s="1"/>
      <c r="B823" s="6" t="s">
        <v>14</v>
      </c>
      <c r="C823" s="6">
        <v>1185732</v>
      </c>
      <c r="D823" s="7">
        <v>44330</v>
      </c>
      <c r="E823" s="6" t="s">
        <v>33</v>
      </c>
      <c r="F823" s="6" t="s">
        <v>49</v>
      </c>
      <c r="G823" s="6" t="s">
        <v>50</v>
      </c>
      <c r="H823" s="6" t="s">
        <v>18</v>
      </c>
      <c r="I823" s="8">
        <v>0.45000000000000007</v>
      </c>
      <c r="J823" s="9">
        <v>1500</v>
      </c>
      <c r="K823" s="10">
        <f t="shared" si="6"/>
        <v>675.00000000000011</v>
      </c>
      <c r="L823" s="10">
        <f t="shared" si="7"/>
        <v>202.50000000000003</v>
      </c>
      <c r="M823" s="11">
        <v>0.3</v>
      </c>
      <c r="O823" s="16"/>
      <c r="P823" s="17"/>
      <c r="Q823" s="12"/>
      <c r="R823" s="13"/>
    </row>
    <row r="824" spans="1:18" ht="15.75" customHeight="1">
      <c r="A824" s="1"/>
      <c r="B824" s="6" t="s">
        <v>14</v>
      </c>
      <c r="C824" s="6">
        <v>1185732</v>
      </c>
      <c r="D824" s="7">
        <v>44330</v>
      </c>
      <c r="E824" s="6" t="s">
        <v>33</v>
      </c>
      <c r="F824" s="6" t="s">
        <v>49</v>
      </c>
      <c r="G824" s="6" t="s">
        <v>50</v>
      </c>
      <c r="H824" s="6" t="s">
        <v>19</v>
      </c>
      <c r="I824" s="8">
        <v>0.4</v>
      </c>
      <c r="J824" s="9">
        <v>1250</v>
      </c>
      <c r="K824" s="10">
        <f t="shared" si="6"/>
        <v>500</v>
      </c>
      <c r="L824" s="10">
        <f t="shared" si="7"/>
        <v>150</v>
      </c>
      <c r="M824" s="11">
        <v>0.3</v>
      </c>
      <c r="O824" s="16"/>
      <c r="P824" s="17"/>
      <c r="Q824" s="12"/>
      <c r="R824" s="13"/>
    </row>
    <row r="825" spans="1:18" ht="15.75" customHeight="1">
      <c r="A825" s="1"/>
      <c r="B825" s="6" t="s">
        <v>14</v>
      </c>
      <c r="C825" s="6">
        <v>1185732</v>
      </c>
      <c r="D825" s="7">
        <v>44330</v>
      </c>
      <c r="E825" s="6" t="s">
        <v>33</v>
      </c>
      <c r="F825" s="6" t="s">
        <v>49</v>
      </c>
      <c r="G825" s="6" t="s">
        <v>50</v>
      </c>
      <c r="H825" s="6" t="s">
        <v>20</v>
      </c>
      <c r="I825" s="8">
        <v>0.4</v>
      </c>
      <c r="J825" s="9">
        <v>500</v>
      </c>
      <c r="K825" s="10">
        <f t="shared" si="6"/>
        <v>200</v>
      </c>
      <c r="L825" s="10">
        <f t="shared" si="7"/>
        <v>70</v>
      </c>
      <c r="M825" s="11">
        <v>0.35000000000000003</v>
      </c>
      <c r="O825" s="16"/>
      <c r="P825" s="17"/>
      <c r="Q825" s="12"/>
      <c r="R825" s="13"/>
    </row>
    <row r="826" spans="1:18" ht="15.75" customHeight="1">
      <c r="A826" s="1"/>
      <c r="B826" s="6" t="s">
        <v>14</v>
      </c>
      <c r="C826" s="6">
        <v>1185732</v>
      </c>
      <c r="D826" s="7">
        <v>44330</v>
      </c>
      <c r="E826" s="6" t="s">
        <v>33</v>
      </c>
      <c r="F826" s="6" t="s">
        <v>49</v>
      </c>
      <c r="G826" s="6" t="s">
        <v>50</v>
      </c>
      <c r="H826" s="6" t="s">
        <v>21</v>
      </c>
      <c r="I826" s="8">
        <v>0.54999999999999993</v>
      </c>
      <c r="J826" s="9">
        <v>750</v>
      </c>
      <c r="K826" s="10">
        <f t="shared" si="6"/>
        <v>412.49999999999994</v>
      </c>
      <c r="L826" s="10">
        <f t="shared" si="7"/>
        <v>123.74999999999997</v>
      </c>
      <c r="M826" s="11">
        <v>0.3</v>
      </c>
      <c r="O826" s="16"/>
      <c r="P826" s="17"/>
      <c r="Q826" s="12"/>
      <c r="R826" s="13"/>
    </row>
    <row r="827" spans="1:18" ht="15.75" customHeight="1">
      <c r="A827" s="1"/>
      <c r="B827" s="6" t="s">
        <v>14</v>
      </c>
      <c r="C827" s="6">
        <v>1185732</v>
      </c>
      <c r="D827" s="7">
        <v>44330</v>
      </c>
      <c r="E827" s="6" t="s">
        <v>33</v>
      </c>
      <c r="F827" s="6" t="s">
        <v>49</v>
      </c>
      <c r="G827" s="6" t="s">
        <v>50</v>
      </c>
      <c r="H827" s="6" t="s">
        <v>22</v>
      </c>
      <c r="I827" s="8">
        <v>0.6</v>
      </c>
      <c r="J827" s="9">
        <v>1750</v>
      </c>
      <c r="K827" s="10">
        <f t="shared" si="6"/>
        <v>1050</v>
      </c>
      <c r="L827" s="10">
        <f t="shared" si="7"/>
        <v>472.5</v>
      </c>
      <c r="M827" s="11">
        <v>0.45</v>
      </c>
      <c r="O827" s="16"/>
      <c r="P827" s="17"/>
      <c r="Q827" s="12"/>
      <c r="R827" s="13"/>
    </row>
    <row r="828" spans="1:18" ht="15.75" customHeight="1">
      <c r="A828" s="1"/>
      <c r="B828" s="6" t="s">
        <v>14</v>
      </c>
      <c r="C828" s="6">
        <v>1185732</v>
      </c>
      <c r="D828" s="7">
        <v>44360</v>
      </c>
      <c r="E828" s="6" t="s">
        <v>33</v>
      </c>
      <c r="F828" s="6" t="s">
        <v>49</v>
      </c>
      <c r="G828" s="6" t="s">
        <v>50</v>
      </c>
      <c r="H828" s="6" t="s">
        <v>17</v>
      </c>
      <c r="I828" s="8">
        <v>0.45</v>
      </c>
      <c r="J828" s="9">
        <v>4250</v>
      </c>
      <c r="K828" s="10">
        <f t="shared" si="6"/>
        <v>1912.5</v>
      </c>
      <c r="L828" s="10">
        <f t="shared" si="7"/>
        <v>669.37500000000011</v>
      </c>
      <c r="M828" s="11">
        <v>0.35000000000000003</v>
      </c>
      <c r="O828" s="16"/>
      <c r="P828" s="17"/>
      <c r="Q828" s="12"/>
      <c r="R828" s="13"/>
    </row>
    <row r="829" spans="1:18" ht="15.75" customHeight="1">
      <c r="A829" s="1"/>
      <c r="B829" s="6" t="s">
        <v>14</v>
      </c>
      <c r="C829" s="6">
        <v>1185732</v>
      </c>
      <c r="D829" s="7">
        <v>44360</v>
      </c>
      <c r="E829" s="6" t="s">
        <v>33</v>
      </c>
      <c r="F829" s="6" t="s">
        <v>49</v>
      </c>
      <c r="G829" s="6" t="s">
        <v>50</v>
      </c>
      <c r="H829" s="6" t="s">
        <v>18</v>
      </c>
      <c r="I829" s="8">
        <v>0.40000000000000008</v>
      </c>
      <c r="J829" s="9">
        <v>1750</v>
      </c>
      <c r="K829" s="10">
        <f t="shared" si="6"/>
        <v>700.00000000000011</v>
      </c>
      <c r="L829" s="10">
        <f t="shared" si="7"/>
        <v>210.00000000000003</v>
      </c>
      <c r="M829" s="11">
        <v>0.3</v>
      </c>
      <c r="O829" s="16"/>
      <c r="P829" s="17"/>
      <c r="Q829" s="12"/>
      <c r="R829" s="13"/>
    </row>
    <row r="830" spans="1:18" ht="15.75" customHeight="1">
      <c r="A830" s="1"/>
      <c r="B830" s="6" t="s">
        <v>14</v>
      </c>
      <c r="C830" s="6">
        <v>1185732</v>
      </c>
      <c r="D830" s="7">
        <v>44360</v>
      </c>
      <c r="E830" s="6" t="s">
        <v>33</v>
      </c>
      <c r="F830" s="6" t="s">
        <v>49</v>
      </c>
      <c r="G830" s="6" t="s">
        <v>50</v>
      </c>
      <c r="H830" s="6" t="s">
        <v>19</v>
      </c>
      <c r="I830" s="8">
        <v>0.35000000000000003</v>
      </c>
      <c r="J830" s="9">
        <v>1750</v>
      </c>
      <c r="K830" s="10">
        <f t="shared" si="6"/>
        <v>612.50000000000011</v>
      </c>
      <c r="L830" s="10">
        <f t="shared" si="7"/>
        <v>183.75000000000003</v>
      </c>
      <c r="M830" s="11">
        <v>0.3</v>
      </c>
      <c r="O830" s="16"/>
      <c r="P830" s="17"/>
      <c r="Q830" s="12"/>
      <c r="R830" s="13"/>
    </row>
    <row r="831" spans="1:18" ht="15.75" customHeight="1">
      <c r="A831" s="1"/>
      <c r="B831" s="6" t="s">
        <v>14</v>
      </c>
      <c r="C831" s="6">
        <v>1185732</v>
      </c>
      <c r="D831" s="7">
        <v>44360</v>
      </c>
      <c r="E831" s="6" t="s">
        <v>33</v>
      </c>
      <c r="F831" s="6" t="s">
        <v>49</v>
      </c>
      <c r="G831" s="6" t="s">
        <v>50</v>
      </c>
      <c r="H831" s="6" t="s">
        <v>20</v>
      </c>
      <c r="I831" s="8">
        <v>0.35000000000000003</v>
      </c>
      <c r="J831" s="9">
        <v>1500</v>
      </c>
      <c r="K831" s="10">
        <f t="shared" si="6"/>
        <v>525</v>
      </c>
      <c r="L831" s="10">
        <f t="shared" si="7"/>
        <v>183.75000000000003</v>
      </c>
      <c r="M831" s="11">
        <v>0.35000000000000003</v>
      </c>
      <c r="O831" s="16"/>
      <c r="P831" s="17"/>
      <c r="Q831" s="12"/>
      <c r="R831" s="13"/>
    </row>
    <row r="832" spans="1:18" ht="15.75" customHeight="1">
      <c r="A832" s="1"/>
      <c r="B832" s="6" t="s">
        <v>14</v>
      </c>
      <c r="C832" s="6">
        <v>1185732</v>
      </c>
      <c r="D832" s="7">
        <v>44360</v>
      </c>
      <c r="E832" s="6" t="s">
        <v>33</v>
      </c>
      <c r="F832" s="6" t="s">
        <v>49</v>
      </c>
      <c r="G832" s="6" t="s">
        <v>50</v>
      </c>
      <c r="H832" s="6" t="s">
        <v>21</v>
      </c>
      <c r="I832" s="8">
        <v>0.5</v>
      </c>
      <c r="J832" s="9">
        <v>1500</v>
      </c>
      <c r="K832" s="10">
        <f t="shared" si="6"/>
        <v>750</v>
      </c>
      <c r="L832" s="10">
        <f t="shared" si="7"/>
        <v>225</v>
      </c>
      <c r="M832" s="11">
        <v>0.3</v>
      </c>
      <c r="O832" s="16"/>
      <c r="P832" s="17"/>
      <c r="Q832" s="12"/>
      <c r="R832" s="13"/>
    </row>
    <row r="833" spans="1:18" ht="15.75" customHeight="1">
      <c r="A833" s="1"/>
      <c r="B833" s="6" t="s">
        <v>14</v>
      </c>
      <c r="C833" s="6">
        <v>1185732</v>
      </c>
      <c r="D833" s="7">
        <v>44360</v>
      </c>
      <c r="E833" s="6" t="s">
        <v>33</v>
      </c>
      <c r="F833" s="6" t="s">
        <v>49</v>
      </c>
      <c r="G833" s="6" t="s">
        <v>50</v>
      </c>
      <c r="H833" s="6" t="s">
        <v>22</v>
      </c>
      <c r="I833" s="8">
        <v>0.55000000000000004</v>
      </c>
      <c r="J833" s="9">
        <v>3250</v>
      </c>
      <c r="K833" s="10">
        <f t="shared" si="6"/>
        <v>1787.5000000000002</v>
      </c>
      <c r="L833" s="10">
        <f t="shared" si="7"/>
        <v>804.37500000000011</v>
      </c>
      <c r="M833" s="11">
        <v>0.45</v>
      </c>
      <c r="O833" s="16"/>
      <c r="P833" s="17"/>
      <c r="Q833" s="12"/>
      <c r="R833" s="13"/>
    </row>
    <row r="834" spans="1:18" ht="15.75" customHeight="1">
      <c r="A834" s="1"/>
      <c r="B834" s="6" t="s">
        <v>14</v>
      </c>
      <c r="C834" s="6">
        <v>1185732</v>
      </c>
      <c r="D834" s="7">
        <v>44389</v>
      </c>
      <c r="E834" s="6" t="s">
        <v>33</v>
      </c>
      <c r="F834" s="6" t="s">
        <v>49</v>
      </c>
      <c r="G834" s="6" t="s">
        <v>50</v>
      </c>
      <c r="H834" s="6" t="s">
        <v>17</v>
      </c>
      <c r="I834" s="8">
        <v>0.5</v>
      </c>
      <c r="J834" s="9">
        <v>5500</v>
      </c>
      <c r="K834" s="10">
        <f t="shared" si="6"/>
        <v>2750</v>
      </c>
      <c r="L834" s="10">
        <f t="shared" si="7"/>
        <v>962.50000000000011</v>
      </c>
      <c r="M834" s="11">
        <v>0.35000000000000003</v>
      </c>
      <c r="O834" s="16"/>
      <c r="P834" s="17"/>
      <c r="Q834" s="12"/>
      <c r="R834" s="13"/>
    </row>
    <row r="835" spans="1:18" ht="15.75" customHeight="1">
      <c r="A835" s="1"/>
      <c r="B835" s="6" t="s">
        <v>14</v>
      </c>
      <c r="C835" s="6">
        <v>1185732</v>
      </c>
      <c r="D835" s="7">
        <v>44389</v>
      </c>
      <c r="E835" s="6" t="s">
        <v>33</v>
      </c>
      <c r="F835" s="6" t="s">
        <v>49</v>
      </c>
      <c r="G835" s="6" t="s">
        <v>50</v>
      </c>
      <c r="H835" s="6" t="s">
        <v>18</v>
      </c>
      <c r="I835" s="8">
        <v>0.45000000000000007</v>
      </c>
      <c r="J835" s="9">
        <v>3000</v>
      </c>
      <c r="K835" s="10">
        <f t="shared" si="6"/>
        <v>1350.0000000000002</v>
      </c>
      <c r="L835" s="10">
        <f t="shared" si="7"/>
        <v>405.00000000000006</v>
      </c>
      <c r="M835" s="11">
        <v>0.3</v>
      </c>
      <c r="O835" s="16"/>
      <c r="P835" s="17"/>
      <c r="Q835" s="12"/>
      <c r="R835" s="13"/>
    </row>
    <row r="836" spans="1:18" ht="15.75" customHeight="1">
      <c r="A836" s="1"/>
      <c r="B836" s="6" t="s">
        <v>14</v>
      </c>
      <c r="C836" s="6">
        <v>1185732</v>
      </c>
      <c r="D836" s="7">
        <v>44389</v>
      </c>
      <c r="E836" s="6" t="s">
        <v>33</v>
      </c>
      <c r="F836" s="6" t="s">
        <v>49</v>
      </c>
      <c r="G836" s="6" t="s">
        <v>50</v>
      </c>
      <c r="H836" s="6" t="s">
        <v>19</v>
      </c>
      <c r="I836" s="8">
        <v>0.4</v>
      </c>
      <c r="J836" s="9">
        <v>2250</v>
      </c>
      <c r="K836" s="10">
        <f t="shared" si="6"/>
        <v>900</v>
      </c>
      <c r="L836" s="10">
        <f t="shared" si="7"/>
        <v>270</v>
      </c>
      <c r="M836" s="11">
        <v>0.3</v>
      </c>
      <c r="O836" s="16"/>
      <c r="P836" s="17"/>
      <c r="Q836" s="12"/>
      <c r="R836" s="13"/>
    </row>
    <row r="837" spans="1:18" ht="15.75" customHeight="1">
      <c r="A837" s="1"/>
      <c r="B837" s="6" t="s">
        <v>14</v>
      </c>
      <c r="C837" s="6">
        <v>1185732</v>
      </c>
      <c r="D837" s="7">
        <v>44389</v>
      </c>
      <c r="E837" s="6" t="s">
        <v>33</v>
      </c>
      <c r="F837" s="6" t="s">
        <v>49</v>
      </c>
      <c r="G837" s="6" t="s">
        <v>50</v>
      </c>
      <c r="H837" s="6" t="s">
        <v>20</v>
      </c>
      <c r="I837" s="8">
        <v>0.4</v>
      </c>
      <c r="J837" s="9">
        <v>1750</v>
      </c>
      <c r="K837" s="10">
        <f t="shared" si="6"/>
        <v>700</v>
      </c>
      <c r="L837" s="10">
        <f t="shared" si="7"/>
        <v>245.00000000000003</v>
      </c>
      <c r="M837" s="11">
        <v>0.35000000000000003</v>
      </c>
      <c r="O837" s="16"/>
      <c r="P837" s="17"/>
      <c r="Q837" s="12"/>
      <c r="R837" s="13"/>
    </row>
    <row r="838" spans="1:18" ht="15.75" customHeight="1">
      <c r="A838" s="1"/>
      <c r="B838" s="6" t="s">
        <v>14</v>
      </c>
      <c r="C838" s="6">
        <v>1185732</v>
      </c>
      <c r="D838" s="7">
        <v>44389</v>
      </c>
      <c r="E838" s="6" t="s">
        <v>33</v>
      </c>
      <c r="F838" s="6" t="s">
        <v>49</v>
      </c>
      <c r="G838" s="6" t="s">
        <v>50</v>
      </c>
      <c r="H838" s="6" t="s">
        <v>21</v>
      </c>
      <c r="I838" s="8">
        <v>0.5</v>
      </c>
      <c r="J838" s="9">
        <v>2000</v>
      </c>
      <c r="K838" s="10">
        <f t="shared" si="6"/>
        <v>1000</v>
      </c>
      <c r="L838" s="10">
        <f t="shared" si="7"/>
        <v>300</v>
      </c>
      <c r="M838" s="11">
        <v>0.3</v>
      </c>
      <c r="O838" s="16"/>
      <c r="P838" s="17"/>
      <c r="Q838" s="12"/>
      <c r="R838" s="13"/>
    </row>
    <row r="839" spans="1:18" ht="15.75" customHeight="1">
      <c r="A839" s="1"/>
      <c r="B839" s="6" t="s">
        <v>14</v>
      </c>
      <c r="C839" s="6">
        <v>1185732</v>
      </c>
      <c r="D839" s="7">
        <v>44389</v>
      </c>
      <c r="E839" s="6" t="s">
        <v>33</v>
      </c>
      <c r="F839" s="6" t="s">
        <v>49</v>
      </c>
      <c r="G839" s="6" t="s">
        <v>50</v>
      </c>
      <c r="H839" s="6" t="s">
        <v>22</v>
      </c>
      <c r="I839" s="8">
        <v>0.55000000000000004</v>
      </c>
      <c r="J839" s="9">
        <v>3750</v>
      </c>
      <c r="K839" s="10">
        <f t="shared" si="6"/>
        <v>2062.5</v>
      </c>
      <c r="L839" s="10">
        <f t="shared" si="7"/>
        <v>928.125</v>
      </c>
      <c r="M839" s="11">
        <v>0.45</v>
      </c>
      <c r="O839" s="16"/>
      <c r="P839" s="17"/>
      <c r="Q839" s="12"/>
      <c r="R839" s="13"/>
    </row>
    <row r="840" spans="1:18" ht="15.75" customHeight="1">
      <c r="A840" s="1"/>
      <c r="B840" s="6" t="s">
        <v>14</v>
      </c>
      <c r="C840" s="6">
        <v>1185732</v>
      </c>
      <c r="D840" s="7">
        <v>44421</v>
      </c>
      <c r="E840" s="6" t="s">
        <v>33</v>
      </c>
      <c r="F840" s="6" t="s">
        <v>49</v>
      </c>
      <c r="G840" s="6" t="s">
        <v>50</v>
      </c>
      <c r="H840" s="6" t="s">
        <v>17</v>
      </c>
      <c r="I840" s="8">
        <v>0.5</v>
      </c>
      <c r="J840" s="9">
        <v>5250</v>
      </c>
      <c r="K840" s="10">
        <f t="shared" si="6"/>
        <v>2625</v>
      </c>
      <c r="L840" s="10">
        <f t="shared" si="7"/>
        <v>918.75000000000011</v>
      </c>
      <c r="M840" s="11">
        <v>0.35000000000000003</v>
      </c>
      <c r="O840" s="16"/>
      <c r="P840" s="17"/>
      <c r="Q840" s="12"/>
      <c r="R840" s="13"/>
    </row>
    <row r="841" spans="1:18" ht="15.75" customHeight="1">
      <c r="A841" s="1"/>
      <c r="B841" s="6" t="s">
        <v>14</v>
      </c>
      <c r="C841" s="6">
        <v>1185732</v>
      </c>
      <c r="D841" s="7">
        <v>44421</v>
      </c>
      <c r="E841" s="6" t="s">
        <v>33</v>
      </c>
      <c r="F841" s="6" t="s">
        <v>49</v>
      </c>
      <c r="G841" s="6" t="s">
        <v>50</v>
      </c>
      <c r="H841" s="6" t="s">
        <v>18</v>
      </c>
      <c r="I841" s="8">
        <v>0.45000000000000007</v>
      </c>
      <c r="J841" s="9">
        <v>3000</v>
      </c>
      <c r="K841" s="10">
        <f t="shared" si="6"/>
        <v>1350.0000000000002</v>
      </c>
      <c r="L841" s="10">
        <f t="shared" si="7"/>
        <v>405.00000000000006</v>
      </c>
      <c r="M841" s="11">
        <v>0.3</v>
      </c>
      <c r="O841" s="16"/>
      <c r="P841" s="17"/>
      <c r="Q841" s="12"/>
      <c r="R841" s="13"/>
    </row>
    <row r="842" spans="1:18" ht="15.75" customHeight="1">
      <c r="A842" s="1"/>
      <c r="B842" s="6" t="s">
        <v>14</v>
      </c>
      <c r="C842" s="6">
        <v>1185732</v>
      </c>
      <c r="D842" s="7">
        <v>44421</v>
      </c>
      <c r="E842" s="6" t="s">
        <v>33</v>
      </c>
      <c r="F842" s="6" t="s">
        <v>49</v>
      </c>
      <c r="G842" s="6" t="s">
        <v>50</v>
      </c>
      <c r="H842" s="6" t="s">
        <v>19</v>
      </c>
      <c r="I842" s="8">
        <v>0.4</v>
      </c>
      <c r="J842" s="9">
        <v>2250</v>
      </c>
      <c r="K842" s="10">
        <f t="shared" si="6"/>
        <v>900</v>
      </c>
      <c r="L842" s="10">
        <f t="shared" si="7"/>
        <v>270</v>
      </c>
      <c r="M842" s="11">
        <v>0.3</v>
      </c>
      <c r="O842" s="16"/>
      <c r="P842" s="17"/>
      <c r="Q842" s="12"/>
      <c r="R842" s="13"/>
    </row>
    <row r="843" spans="1:18" ht="15.75" customHeight="1">
      <c r="A843" s="1"/>
      <c r="B843" s="6" t="s">
        <v>14</v>
      </c>
      <c r="C843" s="6">
        <v>1185732</v>
      </c>
      <c r="D843" s="7">
        <v>44421</v>
      </c>
      <c r="E843" s="6" t="s">
        <v>33</v>
      </c>
      <c r="F843" s="6" t="s">
        <v>49</v>
      </c>
      <c r="G843" s="6" t="s">
        <v>50</v>
      </c>
      <c r="H843" s="6" t="s">
        <v>20</v>
      </c>
      <c r="I843" s="8">
        <v>0.35000000000000003</v>
      </c>
      <c r="J843" s="9">
        <v>1750</v>
      </c>
      <c r="K843" s="10">
        <f t="shared" si="6"/>
        <v>612.50000000000011</v>
      </c>
      <c r="L843" s="10">
        <f t="shared" si="7"/>
        <v>214.37500000000006</v>
      </c>
      <c r="M843" s="11">
        <v>0.35000000000000003</v>
      </c>
      <c r="O843" s="16"/>
      <c r="P843" s="17"/>
      <c r="Q843" s="12"/>
      <c r="R843" s="13"/>
    </row>
    <row r="844" spans="1:18" ht="15.75" customHeight="1">
      <c r="A844" s="1"/>
      <c r="B844" s="6" t="s">
        <v>14</v>
      </c>
      <c r="C844" s="6">
        <v>1185732</v>
      </c>
      <c r="D844" s="7">
        <v>44421</v>
      </c>
      <c r="E844" s="6" t="s">
        <v>33</v>
      </c>
      <c r="F844" s="6" t="s">
        <v>49</v>
      </c>
      <c r="G844" s="6" t="s">
        <v>50</v>
      </c>
      <c r="H844" s="6" t="s">
        <v>21</v>
      </c>
      <c r="I844" s="8">
        <v>0.45</v>
      </c>
      <c r="J844" s="9">
        <v>1500</v>
      </c>
      <c r="K844" s="10">
        <f t="shared" si="6"/>
        <v>675</v>
      </c>
      <c r="L844" s="10">
        <f t="shared" si="7"/>
        <v>202.5</v>
      </c>
      <c r="M844" s="11">
        <v>0.3</v>
      </c>
      <c r="O844" s="16"/>
      <c r="P844" s="17"/>
      <c r="Q844" s="12"/>
      <c r="R844" s="13"/>
    </row>
    <row r="845" spans="1:18" ht="15.75" customHeight="1">
      <c r="A845" s="1"/>
      <c r="B845" s="6" t="s">
        <v>14</v>
      </c>
      <c r="C845" s="6">
        <v>1185732</v>
      </c>
      <c r="D845" s="7">
        <v>44421</v>
      </c>
      <c r="E845" s="6" t="s">
        <v>33</v>
      </c>
      <c r="F845" s="6" t="s">
        <v>49</v>
      </c>
      <c r="G845" s="6" t="s">
        <v>50</v>
      </c>
      <c r="H845" s="6" t="s">
        <v>22</v>
      </c>
      <c r="I845" s="8">
        <v>0.5</v>
      </c>
      <c r="J845" s="9">
        <v>3250</v>
      </c>
      <c r="K845" s="10">
        <f t="shared" si="6"/>
        <v>1625</v>
      </c>
      <c r="L845" s="10">
        <f t="shared" si="7"/>
        <v>731.25</v>
      </c>
      <c r="M845" s="11">
        <v>0.45</v>
      </c>
      <c r="O845" s="16"/>
      <c r="P845" s="17"/>
      <c r="Q845" s="12"/>
      <c r="R845" s="13"/>
    </row>
    <row r="846" spans="1:18" ht="15.75" customHeight="1">
      <c r="A846" s="1"/>
      <c r="B846" s="6" t="s">
        <v>14</v>
      </c>
      <c r="C846" s="6">
        <v>1185732</v>
      </c>
      <c r="D846" s="7">
        <v>44453</v>
      </c>
      <c r="E846" s="6" t="s">
        <v>33</v>
      </c>
      <c r="F846" s="6" t="s">
        <v>49</v>
      </c>
      <c r="G846" s="6" t="s">
        <v>50</v>
      </c>
      <c r="H846" s="6" t="s">
        <v>17</v>
      </c>
      <c r="I846" s="8">
        <v>0.45</v>
      </c>
      <c r="J846" s="9">
        <v>4500</v>
      </c>
      <c r="K846" s="10">
        <f t="shared" si="6"/>
        <v>2025</v>
      </c>
      <c r="L846" s="10">
        <f t="shared" si="7"/>
        <v>708.75000000000011</v>
      </c>
      <c r="M846" s="11">
        <v>0.35000000000000003</v>
      </c>
      <c r="O846" s="16"/>
      <c r="P846" s="17"/>
      <c r="Q846" s="12"/>
      <c r="R846" s="13"/>
    </row>
    <row r="847" spans="1:18" ht="15.75" customHeight="1">
      <c r="A847" s="1"/>
      <c r="B847" s="6" t="s">
        <v>14</v>
      </c>
      <c r="C847" s="6">
        <v>1185732</v>
      </c>
      <c r="D847" s="7">
        <v>44453</v>
      </c>
      <c r="E847" s="6" t="s">
        <v>33</v>
      </c>
      <c r="F847" s="6" t="s">
        <v>49</v>
      </c>
      <c r="G847" s="6" t="s">
        <v>50</v>
      </c>
      <c r="H847" s="6" t="s">
        <v>18</v>
      </c>
      <c r="I847" s="8">
        <v>0.40000000000000008</v>
      </c>
      <c r="J847" s="9">
        <v>2500</v>
      </c>
      <c r="K847" s="10">
        <f t="shared" si="6"/>
        <v>1000.0000000000002</v>
      </c>
      <c r="L847" s="10">
        <f t="shared" si="7"/>
        <v>300.00000000000006</v>
      </c>
      <c r="M847" s="11">
        <v>0.3</v>
      </c>
      <c r="O847" s="16"/>
      <c r="P847" s="17"/>
      <c r="Q847" s="12"/>
      <c r="R847" s="13"/>
    </row>
    <row r="848" spans="1:18" ht="15.75" customHeight="1">
      <c r="A848" s="1"/>
      <c r="B848" s="6" t="s">
        <v>14</v>
      </c>
      <c r="C848" s="6">
        <v>1185732</v>
      </c>
      <c r="D848" s="7">
        <v>44453</v>
      </c>
      <c r="E848" s="6" t="s">
        <v>33</v>
      </c>
      <c r="F848" s="6" t="s">
        <v>49</v>
      </c>
      <c r="G848" s="6" t="s">
        <v>50</v>
      </c>
      <c r="H848" s="6" t="s">
        <v>19</v>
      </c>
      <c r="I848" s="8">
        <v>0.25</v>
      </c>
      <c r="J848" s="9">
        <v>1500</v>
      </c>
      <c r="K848" s="10">
        <f t="shared" si="6"/>
        <v>375</v>
      </c>
      <c r="L848" s="10">
        <f t="shared" si="7"/>
        <v>112.5</v>
      </c>
      <c r="M848" s="11">
        <v>0.3</v>
      </c>
      <c r="O848" s="16"/>
      <c r="P848" s="17"/>
      <c r="Q848" s="12"/>
      <c r="R848" s="13"/>
    </row>
    <row r="849" spans="1:18" ht="15.75" customHeight="1">
      <c r="A849" s="1"/>
      <c r="B849" s="6" t="s">
        <v>14</v>
      </c>
      <c r="C849" s="6">
        <v>1185732</v>
      </c>
      <c r="D849" s="7">
        <v>44453</v>
      </c>
      <c r="E849" s="6" t="s">
        <v>33</v>
      </c>
      <c r="F849" s="6" t="s">
        <v>49</v>
      </c>
      <c r="G849" s="6" t="s">
        <v>50</v>
      </c>
      <c r="H849" s="6" t="s">
        <v>20</v>
      </c>
      <c r="I849" s="8">
        <v>0.25</v>
      </c>
      <c r="J849" s="9">
        <v>1250</v>
      </c>
      <c r="K849" s="10">
        <f t="shared" si="6"/>
        <v>312.5</v>
      </c>
      <c r="L849" s="10">
        <f t="shared" si="7"/>
        <v>109.37500000000001</v>
      </c>
      <c r="M849" s="11">
        <v>0.35000000000000003</v>
      </c>
      <c r="O849" s="16"/>
      <c r="P849" s="17"/>
      <c r="Q849" s="12"/>
      <c r="R849" s="13"/>
    </row>
    <row r="850" spans="1:18" ht="15.75" customHeight="1">
      <c r="A850" s="1"/>
      <c r="B850" s="6" t="s">
        <v>14</v>
      </c>
      <c r="C850" s="6">
        <v>1185732</v>
      </c>
      <c r="D850" s="7">
        <v>44453</v>
      </c>
      <c r="E850" s="6" t="s">
        <v>33</v>
      </c>
      <c r="F850" s="6" t="s">
        <v>49</v>
      </c>
      <c r="G850" s="6" t="s">
        <v>50</v>
      </c>
      <c r="H850" s="6" t="s">
        <v>21</v>
      </c>
      <c r="I850" s="8">
        <v>0.35</v>
      </c>
      <c r="J850" s="9">
        <v>1250</v>
      </c>
      <c r="K850" s="10">
        <f t="shared" si="6"/>
        <v>437.5</v>
      </c>
      <c r="L850" s="10">
        <f t="shared" si="7"/>
        <v>131.25</v>
      </c>
      <c r="M850" s="11">
        <v>0.3</v>
      </c>
      <c r="O850" s="16"/>
      <c r="P850" s="17"/>
      <c r="Q850" s="12"/>
      <c r="R850" s="13"/>
    </row>
    <row r="851" spans="1:18" ht="15.75" customHeight="1">
      <c r="A851" s="1"/>
      <c r="B851" s="6" t="s">
        <v>14</v>
      </c>
      <c r="C851" s="6">
        <v>1185732</v>
      </c>
      <c r="D851" s="7">
        <v>44453</v>
      </c>
      <c r="E851" s="6" t="s">
        <v>33</v>
      </c>
      <c r="F851" s="6" t="s">
        <v>49</v>
      </c>
      <c r="G851" s="6" t="s">
        <v>50</v>
      </c>
      <c r="H851" s="6" t="s">
        <v>22</v>
      </c>
      <c r="I851" s="8">
        <v>0.4</v>
      </c>
      <c r="J851" s="9">
        <v>2000</v>
      </c>
      <c r="K851" s="10">
        <f t="shared" si="6"/>
        <v>800</v>
      </c>
      <c r="L851" s="10">
        <f t="shared" si="7"/>
        <v>360</v>
      </c>
      <c r="M851" s="11">
        <v>0.45</v>
      </c>
      <c r="O851" s="16"/>
      <c r="P851" s="17"/>
      <c r="Q851" s="12"/>
      <c r="R851" s="13"/>
    </row>
    <row r="852" spans="1:18" ht="15.75" customHeight="1">
      <c r="A852" s="1"/>
      <c r="B852" s="6" t="s">
        <v>14</v>
      </c>
      <c r="C852" s="6">
        <v>1185732</v>
      </c>
      <c r="D852" s="7">
        <v>44482</v>
      </c>
      <c r="E852" s="6" t="s">
        <v>33</v>
      </c>
      <c r="F852" s="6" t="s">
        <v>49</v>
      </c>
      <c r="G852" s="6" t="s">
        <v>50</v>
      </c>
      <c r="H852" s="6" t="s">
        <v>17</v>
      </c>
      <c r="I852" s="8">
        <v>0.44999999999999996</v>
      </c>
      <c r="J852" s="9">
        <v>3750</v>
      </c>
      <c r="K852" s="10">
        <f t="shared" si="6"/>
        <v>1687.4999999999998</v>
      </c>
      <c r="L852" s="10">
        <f t="shared" si="7"/>
        <v>590.625</v>
      </c>
      <c r="M852" s="11">
        <v>0.35000000000000003</v>
      </c>
      <c r="O852" s="16"/>
      <c r="P852" s="17"/>
      <c r="Q852" s="12"/>
      <c r="R852" s="13"/>
    </row>
    <row r="853" spans="1:18" ht="15.75" customHeight="1">
      <c r="A853" s="1"/>
      <c r="B853" s="6" t="s">
        <v>14</v>
      </c>
      <c r="C853" s="6">
        <v>1185732</v>
      </c>
      <c r="D853" s="7">
        <v>44482</v>
      </c>
      <c r="E853" s="6" t="s">
        <v>33</v>
      </c>
      <c r="F853" s="6" t="s">
        <v>49</v>
      </c>
      <c r="G853" s="6" t="s">
        <v>50</v>
      </c>
      <c r="H853" s="6" t="s">
        <v>18</v>
      </c>
      <c r="I853" s="8">
        <v>0.35</v>
      </c>
      <c r="J853" s="9">
        <v>2000</v>
      </c>
      <c r="K853" s="10">
        <f t="shared" si="6"/>
        <v>700</v>
      </c>
      <c r="L853" s="10">
        <f t="shared" si="7"/>
        <v>210</v>
      </c>
      <c r="M853" s="11">
        <v>0.3</v>
      </c>
      <c r="O853" s="16"/>
      <c r="P853" s="17"/>
      <c r="Q853" s="12"/>
      <c r="R853" s="13"/>
    </row>
    <row r="854" spans="1:18" ht="15.75" customHeight="1">
      <c r="A854" s="1"/>
      <c r="B854" s="6" t="s">
        <v>14</v>
      </c>
      <c r="C854" s="6">
        <v>1185732</v>
      </c>
      <c r="D854" s="7">
        <v>44482</v>
      </c>
      <c r="E854" s="6" t="s">
        <v>33</v>
      </c>
      <c r="F854" s="6" t="s">
        <v>49</v>
      </c>
      <c r="G854" s="6" t="s">
        <v>50</v>
      </c>
      <c r="H854" s="6" t="s">
        <v>19</v>
      </c>
      <c r="I854" s="8">
        <v>0.35</v>
      </c>
      <c r="J854" s="9">
        <v>1000</v>
      </c>
      <c r="K854" s="10">
        <f t="shared" si="6"/>
        <v>350</v>
      </c>
      <c r="L854" s="10">
        <f t="shared" si="7"/>
        <v>105</v>
      </c>
      <c r="M854" s="11">
        <v>0.3</v>
      </c>
      <c r="O854" s="16"/>
      <c r="P854" s="17"/>
      <c r="Q854" s="12"/>
      <c r="R854" s="13"/>
    </row>
    <row r="855" spans="1:18" ht="15.75" customHeight="1">
      <c r="A855" s="1"/>
      <c r="B855" s="6" t="s">
        <v>14</v>
      </c>
      <c r="C855" s="6">
        <v>1185732</v>
      </c>
      <c r="D855" s="7">
        <v>44482</v>
      </c>
      <c r="E855" s="6" t="s">
        <v>33</v>
      </c>
      <c r="F855" s="6" t="s">
        <v>49</v>
      </c>
      <c r="G855" s="6" t="s">
        <v>50</v>
      </c>
      <c r="H855" s="6" t="s">
        <v>20</v>
      </c>
      <c r="I855" s="8">
        <v>0.35</v>
      </c>
      <c r="J855" s="9">
        <v>750</v>
      </c>
      <c r="K855" s="10">
        <f t="shared" si="6"/>
        <v>262.5</v>
      </c>
      <c r="L855" s="10">
        <f t="shared" si="7"/>
        <v>91.875000000000014</v>
      </c>
      <c r="M855" s="11">
        <v>0.35000000000000003</v>
      </c>
      <c r="O855" s="16"/>
      <c r="P855" s="17"/>
      <c r="Q855" s="12"/>
      <c r="R855" s="13"/>
    </row>
    <row r="856" spans="1:18" ht="15.75" customHeight="1">
      <c r="A856" s="1"/>
      <c r="B856" s="6" t="s">
        <v>14</v>
      </c>
      <c r="C856" s="6">
        <v>1185732</v>
      </c>
      <c r="D856" s="7">
        <v>44482</v>
      </c>
      <c r="E856" s="6" t="s">
        <v>33</v>
      </c>
      <c r="F856" s="6" t="s">
        <v>49</v>
      </c>
      <c r="G856" s="6" t="s">
        <v>50</v>
      </c>
      <c r="H856" s="6" t="s">
        <v>21</v>
      </c>
      <c r="I856" s="8">
        <v>0.44999999999999996</v>
      </c>
      <c r="J856" s="9">
        <v>750</v>
      </c>
      <c r="K856" s="10">
        <f t="shared" si="6"/>
        <v>337.49999999999994</v>
      </c>
      <c r="L856" s="10">
        <f t="shared" si="7"/>
        <v>101.24999999999999</v>
      </c>
      <c r="M856" s="11">
        <v>0.3</v>
      </c>
      <c r="O856" s="16"/>
      <c r="P856" s="17"/>
      <c r="Q856" s="12"/>
      <c r="R856" s="13"/>
    </row>
    <row r="857" spans="1:18" ht="15.75" customHeight="1">
      <c r="A857" s="1"/>
      <c r="B857" s="6" t="s">
        <v>14</v>
      </c>
      <c r="C857" s="6">
        <v>1185732</v>
      </c>
      <c r="D857" s="7">
        <v>44482</v>
      </c>
      <c r="E857" s="6" t="s">
        <v>33</v>
      </c>
      <c r="F857" s="6" t="s">
        <v>49</v>
      </c>
      <c r="G857" s="6" t="s">
        <v>50</v>
      </c>
      <c r="H857" s="6" t="s">
        <v>22</v>
      </c>
      <c r="I857" s="8">
        <v>0.49999999999999989</v>
      </c>
      <c r="J857" s="9">
        <v>2000</v>
      </c>
      <c r="K857" s="10">
        <f t="shared" si="6"/>
        <v>999.99999999999977</v>
      </c>
      <c r="L857" s="10">
        <f t="shared" si="7"/>
        <v>449.99999999999989</v>
      </c>
      <c r="M857" s="11">
        <v>0.45</v>
      </c>
      <c r="O857" s="16"/>
      <c r="P857" s="17"/>
      <c r="Q857" s="12"/>
      <c r="R857" s="13"/>
    </row>
    <row r="858" spans="1:18" ht="15.75" customHeight="1">
      <c r="A858" s="1"/>
      <c r="B858" s="6" t="s">
        <v>14</v>
      </c>
      <c r="C858" s="6">
        <v>1185732</v>
      </c>
      <c r="D858" s="7">
        <v>44513</v>
      </c>
      <c r="E858" s="6" t="s">
        <v>33</v>
      </c>
      <c r="F858" s="6" t="s">
        <v>49</v>
      </c>
      <c r="G858" s="6" t="s">
        <v>50</v>
      </c>
      <c r="H858" s="6" t="s">
        <v>17</v>
      </c>
      <c r="I858" s="8">
        <v>0.5</v>
      </c>
      <c r="J858" s="9">
        <v>3500</v>
      </c>
      <c r="K858" s="10">
        <f t="shared" si="6"/>
        <v>1750</v>
      </c>
      <c r="L858" s="10">
        <f t="shared" si="7"/>
        <v>612.50000000000011</v>
      </c>
      <c r="M858" s="11">
        <v>0.35000000000000003</v>
      </c>
      <c r="O858" s="16"/>
      <c r="P858" s="17"/>
      <c r="Q858" s="12"/>
      <c r="R858" s="13"/>
    </row>
    <row r="859" spans="1:18" ht="15.75" customHeight="1">
      <c r="A859" s="1"/>
      <c r="B859" s="6" t="s">
        <v>14</v>
      </c>
      <c r="C859" s="6">
        <v>1185732</v>
      </c>
      <c r="D859" s="7">
        <v>44513</v>
      </c>
      <c r="E859" s="6" t="s">
        <v>33</v>
      </c>
      <c r="F859" s="6" t="s">
        <v>49</v>
      </c>
      <c r="G859" s="6" t="s">
        <v>50</v>
      </c>
      <c r="H859" s="6" t="s">
        <v>18</v>
      </c>
      <c r="I859" s="8">
        <v>0.4</v>
      </c>
      <c r="J859" s="9">
        <v>2000</v>
      </c>
      <c r="K859" s="10">
        <f t="shared" si="6"/>
        <v>800</v>
      </c>
      <c r="L859" s="10">
        <f t="shared" si="7"/>
        <v>240</v>
      </c>
      <c r="M859" s="11">
        <v>0.3</v>
      </c>
      <c r="O859" s="16"/>
      <c r="P859" s="17"/>
      <c r="Q859" s="12"/>
      <c r="R859" s="13"/>
    </row>
    <row r="860" spans="1:18" ht="15.75" customHeight="1">
      <c r="A860" s="1"/>
      <c r="B860" s="6" t="s">
        <v>14</v>
      </c>
      <c r="C860" s="6">
        <v>1185732</v>
      </c>
      <c r="D860" s="7">
        <v>44513</v>
      </c>
      <c r="E860" s="6" t="s">
        <v>33</v>
      </c>
      <c r="F860" s="6" t="s">
        <v>49</v>
      </c>
      <c r="G860" s="6" t="s">
        <v>50</v>
      </c>
      <c r="H860" s="6" t="s">
        <v>19</v>
      </c>
      <c r="I860" s="8">
        <v>0.4</v>
      </c>
      <c r="J860" s="9">
        <v>1450</v>
      </c>
      <c r="K860" s="10">
        <f t="shared" si="6"/>
        <v>580</v>
      </c>
      <c r="L860" s="10">
        <f t="shared" si="7"/>
        <v>174</v>
      </c>
      <c r="M860" s="11">
        <v>0.3</v>
      </c>
      <c r="O860" s="16"/>
      <c r="P860" s="17"/>
      <c r="Q860" s="12"/>
      <c r="R860" s="13"/>
    </row>
    <row r="861" spans="1:18" ht="15.75" customHeight="1">
      <c r="A861" s="1"/>
      <c r="B861" s="6" t="s">
        <v>14</v>
      </c>
      <c r="C861" s="6">
        <v>1185732</v>
      </c>
      <c r="D861" s="7">
        <v>44513</v>
      </c>
      <c r="E861" s="6" t="s">
        <v>33</v>
      </c>
      <c r="F861" s="6" t="s">
        <v>49</v>
      </c>
      <c r="G861" s="6" t="s">
        <v>50</v>
      </c>
      <c r="H861" s="6" t="s">
        <v>20</v>
      </c>
      <c r="I861" s="8">
        <v>0.4</v>
      </c>
      <c r="J861" s="9">
        <v>1500</v>
      </c>
      <c r="K861" s="10">
        <f t="shared" si="6"/>
        <v>600</v>
      </c>
      <c r="L861" s="10">
        <f t="shared" si="7"/>
        <v>210.00000000000003</v>
      </c>
      <c r="M861" s="11">
        <v>0.35000000000000003</v>
      </c>
      <c r="O861" s="16"/>
      <c r="P861" s="17"/>
      <c r="Q861" s="12"/>
      <c r="R861" s="13"/>
    </row>
    <row r="862" spans="1:18" ht="15.75" customHeight="1">
      <c r="A862" s="1"/>
      <c r="B862" s="6" t="s">
        <v>14</v>
      </c>
      <c r="C862" s="6">
        <v>1185732</v>
      </c>
      <c r="D862" s="7">
        <v>44513</v>
      </c>
      <c r="E862" s="6" t="s">
        <v>33</v>
      </c>
      <c r="F862" s="6" t="s">
        <v>49</v>
      </c>
      <c r="G862" s="6" t="s">
        <v>50</v>
      </c>
      <c r="H862" s="6" t="s">
        <v>21</v>
      </c>
      <c r="I862" s="8">
        <v>0.54999999999999993</v>
      </c>
      <c r="J862" s="9">
        <v>1250</v>
      </c>
      <c r="K862" s="10">
        <f t="shared" si="6"/>
        <v>687.49999999999989</v>
      </c>
      <c r="L862" s="10">
        <f t="shared" si="7"/>
        <v>206.24999999999997</v>
      </c>
      <c r="M862" s="11">
        <v>0.3</v>
      </c>
      <c r="O862" s="16"/>
      <c r="P862" s="17"/>
      <c r="Q862" s="12"/>
      <c r="R862" s="13"/>
    </row>
    <row r="863" spans="1:18" ht="15.75" customHeight="1">
      <c r="A863" s="1"/>
      <c r="B863" s="6" t="s">
        <v>14</v>
      </c>
      <c r="C863" s="6">
        <v>1185732</v>
      </c>
      <c r="D863" s="7">
        <v>44513</v>
      </c>
      <c r="E863" s="6" t="s">
        <v>33</v>
      </c>
      <c r="F863" s="6" t="s">
        <v>49</v>
      </c>
      <c r="G863" s="6" t="s">
        <v>50</v>
      </c>
      <c r="H863" s="6" t="s">
        <v>22</v>
      </c>
      <c r="I863" s="8">
        <v>0.59999999999999987</v>
      </c>
      <c r="J863" s="9">
        <v>2250</v>
      </c>
      <c r="K863" s="10">
        <f t="shared" si="6"/>
        <v>1349.9999999999998</v>
      </c>
      <c r="L863" s="10">
        <f t="shared" si="7"/>
        <v>607.49999999999989</v>
      </c>
      <c r="M863" s="11">
        <v>0.45</v>
      </c>
      <c r="O863" s="16"/>
      <c r="P863" s="17"/>
      <c r="Q863" s="12"/>
      <c r="R863" s="13"/>
    </row>
    <row r="864" spans="1:18" ht="15.75" customHeight="1">
      <c r="A864" s="1"/>
      <c r="B864" s="6" t="s">
        <v>14</v>
      </c>
      <c r="C864" s="6">
        <v>1185732</v>
      </c>
      <c r="D864" s="7">
        <v>44542</v>
      </c>
      <c r="E864" s="6" t="s">
        <v>33</v>
      </c>
      <c r="F864" s="6" t="s">
        <v>49</v>
      </c>
      <c r="G864" s="6" t="s">
        <v>50</v>
      </c>
      <c r="H864" s="6" t="s">
        <v>17</v>
      </c>
      <c r="I864" s="8">
        <v>0.54999999999999993</v>
      </c>
      <c r="J864" s="9">
        <v>4750</v>
      </c>
      <c r="K864" s="10">
        <f t="shared" si="6"/>
        <v>2612.4999999999995</v>
      </c>
      <c r="L864" s="10">
        <f t="shared" si="7"/>
        <v>914.37499999999989</v>
      </c>
      <c r="M864" s="11">
        <v>0.35000000000000003</v>
      </c>
      <c r="O864" s="16"/>
      <c r="P864" s="17"/>
      <c r="Q864" s="12"/>
      <c r="R864" s="13"/>
    </row>
    <row r="865" spans="1:18" ht="15.75" customHeight="1">
      <c r="A865" s="1"/>
      <c r="B865" s="6" t="s">
        <v>14</v>
      </c>
      <c r="C865" s="6">
        <v>1185732</v>
      </c>
      <c r="D865" s="7">
        <v>44542</v>
      </c>
      <c r="E865" s="6" t="s">
        <v>33</v>
      </c>
      <c r="F865" s="6" t="s">
        <v>49</v>
      </c>
      <c r="G865" s="6" t="s">
        <v>50</v>
      </c>
      <c r="H865" s="6" t="s">
        <v>18</v>
      </c>
      <c r="I865" s="8">
        <v>0.45</v>
      </c>
      <c r="J865" s="9">
        <v>2750</v>
      </c>
      <c r="K865" s="10">
        <f t="shared" si="6"/>
        <v>1237.5</v>
      </c>
      <c r="L865" s="10">
        <f t="shared" si="7"/>
        <v>371.25</v>
      </c>
      <c r="M865" s="11">
        <v>0.3</v>
      </c>
      <c r="O865" s="16"/>
      <c r="P865" s="17"/>
      <c r="Q865" s="12"/>
      <c r="R865" s="13"/>
    </row>
    <row r="866" spans="1:18" ht="15.75" customHeight="1">
      <c r="A866" s="1"/>
      <c r="B866" s="6" t="s">
        <v>14</v>
      </c>
      <c r="C866" s="6">
        <v>1185732</v>
      </c>
      <c r="D866" s="7">
        <v>44542</v>
      </c>
      <c r="E866" s="6" t="s">
        <v>33</v>
      </c>
      <c r="F866" s="6" t="s">
        <v>49</v>
      </c>
      <c r="G866" s="6" t="s">
        <v>50</v>
      </c>
      <c r="H866" s="6" t="s">
        <v>19</v>
      </c>
      <c r="I866" s="8">
        <v>0.45</v>
      </c>
      <c r="J866" s="9">
        <v>2250</v>
      </c>
      <c r="K866" s="10">
        <f t="shared" si="6"/>
        <v>1012.5</v>
      </c>
      <c r="L866" s="10">
        <f t="shared" si="7"/>
        <v>303.75</v>
      </c>
      <c r="M866" s="11">
        <v>0.3</v>
      </c>
      <c r="O866" s="16"/>
      <c r="P866" s="17"/>
      <c r="Q866" s="12"/>
      <c r="R866" s="13"/>
    </row>
    <row r="867" spans="1:18" ht="15.75" customHeight="1">
      <c r="A867" s="1"/>
      <c r="B867" s="6" t="s">
        <v>14</v>
      </c>
      <c r="C867" s="6">
        <v>1185732</v>
      </c>
      <c r="D867" s="7">
        <v>44542</v>
      </c>
      <c r="E867" s="6" t="s">
        <v>33</v>
      </c>
      <c r="F867" s="6" t="s">
        <v>49</v>
      </c>
      <c r="G867" s="6" t="s">
        <v>50</v>
      </c>
      <c r="H867" s="6" t="s">
        <v>20</v>
      </c>
      <c r="I867" s="8">
        <v>0.45</v>
      </c>
      <c r="J867" s="9">
        <v>1750</v>
      </c>
      <c r="K867" s="10">
        <f t="shared" si="6"/>
        <v>787.5</v>
      </c>
      <c r="L867" s="10">
        <f t="shared" si="7"/>
        <v>275.625</v>
      </c>
      <c r="M867" s="11">
        <v>0.35000000000000003</v>
      </c>
      <c r="O867" s="16"/>
      <c r="P867" s="17"/>
      <c r="Q867" s="12"/>
      <c r="R867" s="13"/>
    </row>
    <row r="868" spans="1:18" ht="15.75" customHeight="1">
      <c r="A868" s="1"/>
      <c r="B868" s="6" t="s">
        <v>14</v>
      </c>
      <c r="C868" s="6">
        <v>1185732</v>
      </c>
      <c r="D868" s="7">
        <v>44542</v>
      </c>
      <c r="E868" s="6" t="s">
        <v>33</v>
      </c>
      <c r="F868" s="6" t="s">
        <v>49</v>
      </c>
      <c r="G868" s="6" t="s">
        <v>50</v>
      </c>
      <c r="H868" s="6" t="s">
        <v>21</v>
      </c>
      <c r="I868" s="8">
        <v>0.54999999999999993</v>
      </c>
      <c r="J868" s="9">
        <v>1750</v>
      </c>
      <c r="K868" s="10">
        <f t="shared" si="6"/>
        <v>962.49999999999989</v>
      </c>
      <c r="L868" s="10">
        <f t="shared" si="7"/>
        <v>288.74999999999994</v>
      </c>
      <c r="M868" s="11">
        <v>0.3</v>
      </c>
      <c r="O868" s="16"/>
      <c r="P868" s="17"/>
      <c r="Q868" s="12"/>
      <c r="R868" s="13"/>
    </row>
    <row r="869" spans="1:18" ht="15.75" customHeight="1">
      <c r="A869" s="1"/>
      <c r="B869" s="6" t="s">
        <v>14</v>
      </c>
      <c r="C869" s="6">
        <v>1185732</v>
      </c>
      <c r="D869" s="7">
        <v>44542</v>
      </c>
      <c r="E869" s="6" t="s">
        <v>33</v>
      </c>
      <c r="F869" s="6" t="s">
        <v>49</v>
      </c>
      <c r="G869" s="6" t="s">
        <v>50</v>
      </c>
      <c r="H869" s="6" t="s">
        <v>22</v>
      </c>
      <c r="I869" s="8">
        <v>0.59999999999999987</v>
      </c>
      <c r="J869" s="9">
        <v>2750</v>
      </c>
      <c r="K869" s="10">
        <f t="shared" si="6"/>
        <v>1649.9999999999995</v>
      </c>
      <c r="L869" s="10">
        <f t="shared" si="7"/>
        <v>742.49999999999977</v>
      </c>
      <c r="M869" s="11">
        <v>0.45</v>
      </c>
      <c r="O869" s="16"/>
      <c r="P869" s="17"/>
      <c r="Q869" s="12"/>
      <c r="R869" s="13"/>
    </row>
    <row r="870" spans="1:18" ht="15.75" customHeight="1">
      <c r="A870" s="1" t="s">
        <v>39</v>
      </c>
      <c r="B870" s="6" t="s">
        <v>31</v>
      </c>
      <c r="C870" s="6">
        <v>1189833</v>
      </c>
      <c r="D870" s="7">
        <v>44213</v>
      </c>
      <c r="E870" s="6" t="s">
        <v>33</v>
      </c>
      <c r="F870" s="6" t="s">
        <v>51</v>
      </c>
      <c r="G870" s="6" t="s">
        <v>52</v>
      </c>
      <c r="H870" s="6" t="s">
        <v>17</v>
      </c>
      <c r="I870" s="8">
        <v>0.35</v>
      </c>
      <c r="J870" s="9">
        <v>4750</v>
      </c>
      <c r="K870" s="10">
        <f t="shared" si="6"/>
        <v>1662.5</v>
      </c>
      <c r="L870" s="10">
        <f t="shared" si="7"/>
        <v>748.125</v>
      </c>
      <c r="M870" s="11">
        <v>0.45</v>
      </c>
      <c r="O870" s="16"/>
      <c r="P870" s="17"/>
      <c r="Q870" s="12"/>
      <c r="R870" s="13"/>
    </row>
    <row r="871" spans="1:18" ht="15.75" customHeight="1">
      <c r="A871" s="1"/>
      <c r="B871" s="6" t="s">
        <v>31</v>
      </c>
      <c r="C871" s="6">
        <v>1189833</v>
      </c>
      <c r="D871" s="7">
        <v>44213</v>
      </c>
      <c r="E871" s="6" t="s">
        <v>33</v>
      </c>
      <c r="F871" s="6" t="s">
        <v>51</v>
      </c>
      <c r="G871" s="6" t="s">
        <v>52</v>
      </c>
      <c r="H871" s="6" t="s">
        <v>18</v>
      </c>
      <c r="I871" s="8">
        <v>0.45</v>
      </c>
      <c r="J871" s="9">
        <v>4750</v>
      </c>
      <c r="K871" s="10">
        <f t="shared" si="6"/>
        <v>2137.5</v>
      </c>
      <c r="L871" s="10">
        <f t="shared" si="7"/>
        <v>641.25</v>
      </c>
      <c r="M871" s="11">
        <v>0.3</v>
      </c>
      <c r="O871" s="16"/>
      <c r="P871" s="17"/>
      <c r="Q871" s="12"/>
      <c r="R871" s="13"/>
    </row>
    <row r="872" spans="1:18" ht="15.75" customHeight="1">
      <c r="A872" s="1"/>
      <c r="B872" s="6" t="s">
        <v>31</v>
      </c>
      <c r="C872" s="6">
        <v>1189833</v>
      </c>
      <c r="D872" s="7">
        <v>44213</v>
      </c>
      <c r="E872" s="6" t="s">
        <v>33</v>
      </c>
      <c r="F872" s="6" t="s">
        <v>51</v>
      </c>
      <c r="G872" s="6" t="s">
        <v>52</v>
      </c>
      <c r="H872" s="6" t="s">
        <v>19</v>
      </c>
      <c r="I872" s="8">
        <v>0.45</v>
      </c>
      <c r="J872" s="9">
        <v>4750</v>
      </c>
      <c r="K872" s="10">
        <f t="shared" si="6"/>
        <v>2137.5</v>
      </c>
      <c r="L872" s="10">
        <f t="shared" si="7"/>
        <v>961.875</v>
      </c>
      <c r="M872" s="11">
        <v>0.45</v>
      </c>
      <c r="O872" s="16"/>
      <c r="P872" s="17"/>
      <c r="Q872" s="12"/>
      <c r="R872" s="13"/>
    </row>
    <row r="873" spans="1:18" ht="15.75" customHeight="1">
      <c r="A873" s="1"/>
      <c r="B873" s="6" t="s">
        <v>31</v>
      </c>
      <c r="C873" s="6">
        <v>1189833</v>
      </c>
      <c r="D873" s="7">
        <v>44213</v>
      </c>
      <c r="E873" s="6" t="s">
        <v>33</v>
      </c>
      <c r="F873" s="6" t="s">
        <v>51</v>
      </c>
      <c r="G873" s="6" t="s">
        <v>52</v>
      </c>
      <c r="H873" s="6" t="s">
        <v>20</v>
      </c>
      <c r="I873" s="8">
        <v>0.45</v>
      </c>
      <c r="J873" s="9">
        <v>3250</v>
      </c>
      <c r="K873" s="10">
        <f t="shared" si="6"/>
        <v>1462.5</v>
      </c>
      <c r="L873" s="10">
        <f t="shared" si="7"/>
        <v>585</v>
      </c>
      <c r="M873" s="11">
        <v>0.39999999999999997</v>
      </c>
      <c r="O873" s="16"/>
      <c r="P873" s="17"/>
      <c r="Q873" s="12"/>
      <c r="R873" s="13"/>
    </row>
    <row r="874" spans="1:18" ht="15.75" customHeight="1">
      <c r="A874" s="1"/>
      <c r="B874" s="6" t="s">
        <v>31</v>
      </c>
      <c r="C874" s="6">
        <v>1189833</v>
      </c>
      <c r="D874" s="7">
        <v>44213</v>
      </c>
      <c r="E874" s="6" t="s">
        <v>33</v>
      </c>
      <c r="F874" s="6" t="s">
        <v>51</v>
      </c>
      <c r="G874" s="6" t="s">
        <v>52</v>
      </c>
      <c r="H874" s="6" t="s">
        <v>21</v>
      </c>
      <c r="I874" s="8">
        <v>0.5</v>
      </c>
      <c r="J874" s="9">
        <v>2750</v>
      </c>
      <c r="K874" s="10">
        <f t="shared" si="6"/>
        <v>1375</v>
      </c>
      <c r="L874" s="10">
        <f t="shared" si="7"/>
        <v>825.00000000000011</v>
      </c>
      <c r="M874" s="11">
        <v>0.60000000000000009</v>
      </c>
      <c r="O874" s="16"/>
      <c r="P874" s="17"/>
      <c r="Q874" s="12"/>
      <c r="R874" s="13"/>
    </row>
    <row r="875" spans="1:18" ht="15.75" customHeight="1">
      <c r="A875" s="1"/>
      <c r="B875" s="6" t="s">
        <v>31</v>
      </c>
      <c r="C875" s="6">
        <v>1189833</v>
      </c>
      <c r="D875" s="7">
        <v>44213</v>
      </c>
      <c r="E875" s="6" t="s">
        <v>33</v>
      </c>
      <c r="F875" s="6" t="s">
        <v>51</v>
      </c>
      <c r="G875" s="6" t="s">
        <v>52</v>
      </c>
      <c r="H875" s="6" t="s">
        <v>22</v>
      </c>
      <c r="I875" s="8">
        <v>0.45</v>
      </c>
      <c r="J875" s="9">
        <v>4750</v>
      </c>
      <c r="K875" s="10">
        <f t="shared" si="6"/>
        <v>2137.5</v>
      </c>
      <c r="L875" s="10">
        <f t="shared" si="7"/>
        <v>534.375</v>
      </c>
      <c r="M875" s="11">
        <v>0.25</v>
      </c>
      <c r="O875" s="16"/>
      <c r="P875" s="17"/>
      <c r="Q875" s="12"/>
      <c r="R875" s="13"/>
    </row>
    <row r="876" spans="1:18" ht="15.75" customHeight="1">
      <c r="A876" s="1"/>
      <c r="B876" s="6" t="s">
        <v>31</v>
      </c>
      <c r="C876" s="6">
        <v>1189833</v>
      </c>
      <c r="D876" s="7">
        <v>44244</v>
      </c>
      <c r="E876" s="6" t="s">
        <v>33</v>
      </c>
      <c r="F876" s="6" t="s">
        <v>51</v>
      </c>
      <c r="G876" s="6" t="s">
        <v>52</v>
      </c>
      <c r="H876" s="6" t="s">
        <v>17</v>
      </c>
      <c r="I876" s="8">
        <v>0.35</v>
      </c>
      <c r="J876" s="9">
        <v>5250</v>
      </c>
      <c r="K876" s="10">
        <f t="shared" si="6"/>
        <v>1837.4999999999998</v>
      </c>
      <c r="L876" s="10">
        <f t="shared" si="7"/>
        <v>826.87499999999989</v>
      </c>
      <c r="M876" s="11">
        <v>0.45</v>
      </c>
      <c r="O876" s="16"/>
      <c r="P876" s="17"/>
      <c r="Q876" s="12"/>
      <c r="R876" s="13"/>
    </row>
    <row r="877" spans="1:18" ht="15.75" customHeight="1">
      <c r="A877" s="1"/>
      <c r="B877" s="6" t="s">
        <v>31</v>
      </c>
      <c r="C877" s="6">
        <v>1189833</v>
      </c>
      <c r="D877" s="7">
        <v>44244</v>
      </c>
      <c r="E877" s="6" t="s">
        <v>33</v>
      </c>
      <c r="F877" s="6" t="s">
        <v>51</v>
      </c>
      <c r="G877" s="6" t="s">
        <v>52</v>
      </c>
      <c r="H877" s="6" t="s">
        <v>18</v>
      </c>
      <c r="I877" s="8">
        <v>0.45</v>
      </c>
      <c r="J877" s="9">
        <v>4250</v>
      </c>
      <c r="K877" s="10">
        <f t="shared" si="6"/>
        <v>1912.5</v>
      </c>
      <c r="L877" s="10">
        <f t="shared" si="7"/>
        <v>573.75</v>
      </c>
      <c r="M877" s="11">
        <v>0.3</v>
      </c>
      <c r="O877" s="16"/>
      <c r="P877" s="17"/>
      <c r="Q877" s="12"/>
      <c r="R877" s="13"/>
    </row>
    <row r="878" spans="1:18" ht="15.75" customHeight="1">
      <c r="A878" s="1"/>
      <c r="B878" s="6" t="s">
        <v>31</v>
      </c>
      <c r="C878" s="6">
        <v>1189833</v>
      </c>
      <c r="D878" s="7">
        <v>44244</v>
      </c>
      <c r="E878" s="6" t="s">
        <v>33</v>
      </c>
      <c r="F878" s="6" t="s">
        <v>51</v>
      </c>
      <c r="G878" s="6" t="s">
        <v>52</v>
      </c>
      <c r="H878" s="6" t="s">
        <v>19</v>
      </c>
      <c r="I878" s="8">
        <v>0.45</v>
      </c>
      <c r="J878" s="9">
        <v>4500</v>
      </c>
      <c r="K878" s="10">
        <f t="shared" si="6"/>
        <v>2025</v>
      </c>
      <c r="L878" s="10">
        <f t="shared" si="7"/>
        <v>911.25</v>
      </c>
      <c r="M878" s="11">
        <v>0.45</v>
      </c>
      <c r="O878" s="16"/>
      <c r="P878" s="17"/>
      <c r="Q878" s="12"/>
      <c r="R878" s="13"/>
    </row>
    <row r="879" spans="1:18" ht="15.75" customHeight="1">
      <c r="A879" s="1"/>
      <c r="B879" s="6" t="s">
        <v>31</v>
      </c>
      <c r="C879" s="6">
        <v>1189833</v>
      </c>
      <c r="D879" s="7">
        <v>44244</v>
      </c>
      <c r="E879" s="6" t="s">
        <v>33</v>
      </c>
      <c r="F879" s="6" t="s">
        <v>51</v>
      </c>
      <c r="G879" s="6" t="s">
        <v>52</v>
      </c>
      <c r="H879" s="6" t="s">
        <v>20</v>
      </c>
      <c r="I879" s="8">
        <v>0.45</v>
      </c>
      <c r="J879" s="9">
        <v>3000</v>
      </c>
      <c r="K879" s="10">
        <f t="shared" si="6"/>
        <v>1350</v>
      </c>
      <c r="L879" s="10">
        <f t="shared" si="7"/>
        <v>540</v>
      </c>
      <c r="M879" s="11">
        <v>0.39999999999999997</v>
      </c>
      <c r="O879" s="16"/>
      <c r="P879" s="17"/>
      <c r="Q879" s="12"/>
      <c r="R879" s="13"/>
    </row>
    <row r="880" spans="1:18" ht="15.75" customHeight="1">
      <c r="A880" s="1"/>
      <c r="B880" s="6" t="s">
        <v>31</v>
      </c>
      <c r="C880" s="6">
        <v>1189833</v>
      </c>
      <c r="D880" s="7">
        <v>44244</v>
      </c>
      <c r="E880" s="6" t="s">
        <v>33</v>
      </c>
      <c r="F880" s="6" t="s">
        <v>51</v>
      </c>
      <c r="G880" s="6" t="s">
        <v>52</v>
      </c>
      <c r="H880" s="6" t="s">
        <v>21</v>
      </c>
      <c r="I880" s="8">
        <v>0.5</v>
      </c>
      <c r="J880" s="9">
        <v>2250</v>
      </c>
      <c r="K880" s="10">
        <f t="shared" si="6"/>
        <v>1125</v>
      </c>
      <c r="L880" s="10">
        <f t="shared" si="7"/>
        <v>675.00000000000011</v>
      </c>
      <c r="M880" s="11">
        <v>0.60000000000000009</v>
      </c>
      <c r="O880" s="16"/>
      <c r="P880" s="17"/>
      <c r="Q880" s="12"/>
      <c r="R880" s="13"/>
    </row>
    <row r="881" spans="1:18" ht="15.75" customHeight="1">
      <c r="A881" s="1"/>
      <c r="B881" s="6" t="s">
        <v>31</v>
      </c>
      <c r="C881" s="6">
        <v>1189833</v>
      </c>
      <c r="D881" s="7">
        <v>44244</v>
      </c>
      <c r="E881" s="6" t="s">
        <v>33</v>
      </c>
      <c r="F881" s="6" t="s">
        <v>51</v>
      </c>
      <c r="G881" s="6" t="s">
        <v>52</v>
      </c>
      <c r="H881" s="6" t="s">
        <v>22</v>
      </c>
      <c r="I881" s="8">
        <v>0.45</v>
      </c>
      <c r="J881" s="9">
        <v>4250</v>
      </c>
      <c r="K881" s="10">
        <f t="shared" si="6"/>
        <v>1912.5</v>
      </c>
      <c r="L881" s="10">
        <f t="shared" si="7"/>
        <v>478.125</v>
      </c>
      <c r="M881" s="11">
        <v>0.25</v>
      </c>
      <c r="O881" s="16"/>
      <c r="P881" s="17"/>
      <c r="Q881" s="12"/>
      <c r="R881" s="13"/>
    </row>
    <row r="882" spans="1:18" ht="15.75" customHeight="1">
      <c r="A882" s="1"/>
      <c r="B882" s="6" t="s">
        <v>31</v>
      </c>
      <c r="C882" s="6">
        <v>1189833</v>
      </c>
      <c r="D882" s="7">
        <v>44271</v>
      </c>
      <c r="E882" s="6" t="s">
        <v>33</v>
      </c>
      <c r="F882" s="6" t="s">
        <v>51</v>
      </c>
      <c r="G882" s="6" t="s">
        <v>52</v>
      </c>
      <c r="H882" s="6" t="s">
        <v>17</v>
      </c>
      <c r="I882" s="8">
        <v>0.35</v>
      </c>
      <c r="J882" s="9">
        <v>5750</v>
      </c>
      <c r="K882" s="10">
        <f t="shared" si="6"/>
        <v>2012.4999999999998</v>
      </c>
      <c r="L882" s="10">
        <f t="shared" si="7"/>
        <v>905.62499999999989</v>
      </c>
      <c r="M882" s="11">
        <v>0.45</v>
      </c>
      <c r="O882" s="16"/>
      <c r="P882" s="17"/>
      <c r="Q882" s="12"/>
      <c r="R882" s="13"/>
    </row>
    <row r="883" spans="1:18" ht="15.75" customHeight="1">
      <c r="A883" s="1"/>
      <c r="B883" s="6" t="s">
        <v>31</v>
      </c>
      <c r="C883" s="6">
        <v>1189833</v>
      </c>
      <c r="D883" s="7">
        <v>44271</v>
      </c>
      <c r="E883" s="6" t="s">
        <v>33</v>
      </c>
      <c r="F883" s="6" t="s">
        <v>51</v>
      </c>
      <c r="G883" s="6" t="s">
        <v>52</v>
      </c>
      <c r="H883" s="6" t="s">
        <v>18</v>
      </c>
      <c r="I883" s="8">
        <v>0.45</v>
      </c>
      <c r="J883" s="9">
        <v>4250</v>
      </c>
      <c r="K883" s="10">
        <f t="shared" si="6"/>
        <v>1912.5</v>
      </c>
      <c r="L883" s="10">
        <f t="shared" si="7"/>
        <v>573.75</v>
      </c>
      <c r="M883" s="11">
        <v>0.3</v>
      </c>
      <c r="O883" s="16"/>
      <c r="P883" s="17"/>
      <c r="Q883" s="12"/>
      <c r="R883" s="13"/>
    </row>
    <row r="884" spans="1:18" ht="15.75" customHeight="1">
      <c r="A884" s="1"/>
      <c r="B884" s="6" t="s">
        <v>31</v>
      </c>
      <c r="C884" s="6">
        <v>1189833</v>
      </c>
      <c r="D884" s="7">
        <v>44271</v>
      </c>
      <c r="E884" s="6" t="s">
        <v>33</v>
      </c>
      <c r="F884" s="6" t="s">
        <v>51</v>
      </c>
      <c r="G884" s="6" t="s">
        <v>52</v>
      </c>
      <c r="H884" s="6" t="s">
        <v>19</v>
      </c>
      <c r="I884" s="8">
        <v>0.45</v>
      </c>
      <c r="J884" s="9">
        <v>4250</v>
      </c>
      <c r="K884" s="10">
        <f t="shared" si="6"/>
        <v>1912.5</v>
      </c>
      <c r="L884" s="10">
        <f t="shared" si="7"/>
        <v>860.625</v>
      </c>
      <c r="M884" s="11">
        <v>0.45</v>
      </c>
      <c r="O884" s="16"/>
      <c r="P884" s="17"/>
      <c r="Q884" s="12"/>
      <c r="R884" s="13"/>
    </row>
    <row r="885" spans="1:18" ht="15.75" customHeight="1">
      <c r="A885" s="1"/>
      <c r="B885" s="6" t="s">
        <v>31</v>
      </c>
      <c r="C885" s="6">
        <v>1189833</v>
      </c>
      <c r="D885" s="7">
        <v>44271</v>
      </c>
      <c r="E885" s="6" t="s">
        <v>33</v>
      </c>
      <c r="F885" s="6" t="s">
        <v>51</v>
      </c>
      <c r="G885" s="6" t="s">
        <v>52</v>
      </c>
      <c r="H885" s="6" t="s">
        <v>20</v>
      </c>
      <c r="I885" s="8">
        <v>0.45</v>
      </c>
      <c r="J885" s="9">
        <v>3250</v>
      </c>
      <c r="K885" s="10">
        <f t="shared" si="6"/>
        <v>1462.5</v>
      </c>
      <c r="L885" s="10">
        <f t="shared" si="7"/>
        <v>585</v>
      </c>
      <c r="M885" s="11">
        <v>0.39999999999999997</v>
      </c>
      <c r="O885" s="16"/>
      <c r="P885" s="17"/>
      <c r="Q885" s="12"/>
      <c r="R885" s="13"/>
    </row>
    <row r="886" spans="1:18" ht="15.75" customHeight="1">
      <c r="A886" s="1"/>
      <c r="B886" s="6" t="s">
        <v>31</v>
      </c>
      <c r="C886" s="6">
        <v>1189833</v>
      </c>
      <c r="D886" s="7">
        <v>44271</v>
      </c>
      <c r="E886" s="6" t="s">
        <v>33</v>
      </c>
      <c r="F886" s="6" t="s">
        <v>51</v>
      </c>
      <c r="G886" s="6" t="s">
        <v>52</v>
      </c>
      <c r="H886" s="6" t="s">
        <v>21</v>
      </c>
      <c r="I886" s="8">
        <v>0.5</v>
      </c>
      <c r="J886" s="9">
        <v>2000</v>
      </c>
      <c r="K886" s="10">
        <f t="shared" si="6"/>
        <v>1000</v>
      </c>
      <c r="L886" s="10">
        <f t="shared" si="7"/>
        <v>600.00000000000011</v>
      </c>
      <c r="M886" s="11">
        <v>0.60000000000000009</v>
      </c>
      <c r="O886" s="16"/>
      <c r="P886" s="17"/>
      <c r="Q886" s="12"/>
      <c r="R886" s="13"/>
    </row>
    <row r="887" spans="1:18" ht="15.75" customHeight="1">
      <c r="A887" s="1"/>
      <c r="B887" s="6" t="s">
        <v>31</v>
      </c>
      <c r="C887" s="6">
        <v>1189833</v>
      </c>
      <c r="D887" s="7">
        <v>44271</v>
      </c>
      <c r="E887" s="6" t="s">
        <v>33</v>
      </c>
      <c r="F887" s="6" t="s">
        <v>51</v>
      </c>
      <c r="G887" s="6" t="s">
        <v>52</v>
      </c>
      <c r="H887" s="6" t="s">
        <v>22</v>
      </c>
      <c r="I887" s="8">
        <v>0.45</v>
      </c>
      <c r="J887" s="9">
        <v>4000</v>
      </c>
      <c r="K887" s="10">
        <f t="shared" si="6"/>
        <v>1800</v>
      </c>
      <c r="L887" s="10">
        <f t="shared" si="7"/>
        <v>450</v>
      </c>
      <c r="M887" s="11">
        <v>0.25</v>
      </c>
      <c r="O887" s="16"/>
      <c r="P887" s="17"/>
      <c r="Q887" s="12"/>
      <c r="R887" s="13"/>
    </row>
    <row r="888" spans="1:18" ht="15.75" customHeight="1">
      <c r="A888" s="1"/>
      <c r="B888" s="6" t="s">
        <v>31</v>
      </c>
      <c r="C888" s="6">
        <v>1189833</v>
      </c>
      <c r="D888" s="7">
        <v>44303</v>
      </c>
      <c r="E888" s="6" t="s">
        <v>33</v>
      </c>
      <c r="F888" s="6" t="s">
        <v>51</v>
      </c>
      <c r="G888" s="6" t="s">
        <v>52</v>
      </c>
      <c r="H888" s="6" t="s">
        <v>17</v>
      </c>
      <c r="I888" s="8">
        <v>0.45</v>
      </c>
      <c r="J888" s="9">
        <v>5750</v>
      </c>
      <c r="K888" s="10">
        <f t="shared" si="6"/>
        <v>2587.5</v>
      </c>
      <c r="L888" s="10">
        <f t="shared" si="7"/>
        <v>1164.375</v>
      </c>
      <c r="M888" s="11">
        <v>0.45</v>
      </c>
      <c r="O888" s="16"/>
      <c r="P888" s="17"/>
      <c r="Q888" s="12"/>
      <c r="R888" s="13"/>
    </row>
    <row r="889" spans="1:18" ht="15.75" customHeight="1">
      <c r="A889" s="1"/>
      <c r="B889" s="6" t="s">
        <v>31</v>
      </c>
      <c r="C889" s="6">
        <v>1189833</v>
      </c>
      <c r="D889" s="7">
        <v>44303</v>
      </c>
      <c r="E889" s="6" t="s">
        <v>33</v>
      </c>
      <c r="F889" s="6" t="s">
        <v>51</v>
      </c>
      <c r="G889" s="6" t="s">
        <v>52</v>
      </c>
      <c r="H889" s="6" t="s">
        <v>18</v>
      </c>
      <c r="I889" s="8">
        <v>0.45</v>
      </c>
      <c r="J889" s="9">
        <v>3750</v>
      </c>
      <c r="K889" s="10">
        <f t="shared" si="6"/>
        <v>1687.5</v>
      </c>
      <c r="L889" s="10">
        <f t="shared" si="7"/>
        <v>506.25</v>
      </c>
      <c r="M889" s="11">
        <v>0.3</v>
      </c>
      <c r="O889" s="16"/>
      <c r="P889" s="17"/>
      <c r="Q889" s="12"/>
      <c r="R889" s="13"/>
    </row>
    <row r="890" spans="1:18" ht="15.75" customHeight="1">
      <c r="A890" s="1"/>
      <c r="B890" s="6" t="s">
        <v>31</v>
      </c>
      <c r="C890" s="6">
        <v>1189833</v>
      </c>
      <c r="D890" s="7">
        <v>44303</v>
      </c>
      <c r="E890" s="6" t="s">
        <v>33</v>
      </c>
      <c r="F890" s="6" t="s">
        <v>51</v>
      </c>
      <c r="G890" s="6" t="s">
        <v>52</v>
      </c>
      <c r="H890" s="6" t="s">
        <v>19</v>
      </c>
      <c r="I890" s="8">
        <v>0.45</v>
      </c>
      <c r="J890" s="9">
        <v>4000</v>
      </c>
      <c r="K890" s="10">
        <f t="shared" si="6"/>
        <v>1800</v>
      </c>
      <c r="L890" s="10">
        <f t="shared" si="7"/>
        <v>810</v>
      </c>
      <c r="M890" s="11">
        <v>0.45</v>
      </c>
      <c r="O890" s="16"/>
      <c r="P890" s="17"/>
      <c r="Q890" s="12"/>
      <c r="R890" s="13"/>
    </row>
    <row r="891" spans="1:18" ht="15.75" customHeight="1">
      <c r="A891" s="1"/>
      <c r="B891" s="6" t="s">
        <v>31</v>
      </c>
      <c r="C891" s="6">
        <v>1189833</v>
      </c>
      <c r="D891" s="7">
        <v>44303</v>
      </c>
      <c r="E891" s="6" t="s">
        <v>33</v>
      </c>
      <c r="F891" s="6" t="s">
        <v>51</v>
      </c>
      <c r="G891" s="6" t="s">
        <v>52</v>
      </c>
      <c r="H891" s="6" t="s">
        <v>20</v>
      </c>
      <c r="I891" s="8">
        <v>0.4</v>
      </c>
      <c r="J891" s="9">
        <v>3000</v>
      </c>
      <c r="K891" s="10">
        <f t="shared" si="6"/>
        <v>1200</v>
      </c>
      <c r="L891" s="10">
        <f t="shared" si="7"/>
        <v>479.99999999999994</v>
      </c>
      <c r="M891" s="11">
        <v>0.39999999999999997</v>
      </c>
      <c r="O891" s="16"/>
      <c r="P891" s="17"/>
      <c r="Q891" s="12"/>
      <c r="R891" s="13"/>
    </row>
    <row r="892" spans="1:18" ht="15.75" customHeight="1">
      <c r="A892" s="1"/>
      <c r="B892" s="6" t="s">
        <v>31</v>
      </c>
      <c r="C892" s="6">
        <v>1189833</v>
      </c>
      <c r="D892" s="7">
        <v>44303</v>
      </c>
      <c r="E892" s="6" t="s">
        <v>33</v>
      </c>
      <c r="F892" s="6" t="s">
        <v>51</v>
      </c>
      <c r="G892" s="6" t="s">
        <v>52</v>
      </c>
      <c r="H892" s="6" t="s">
        <v>21</v>
      </c>
      <c r="I892" s="8">
        <v>0.45</v>
      </c>
      <c r="J892" s="9">
        <v>2000</v>
      </c>
      <c r="K892" s="10">
        <f t="shared" si="6"/>
        <v>900</v>
      </c>
      <c r="L892" s="10">
        <f t="shared" si="7"/>
        <v>540.00000000000011</v>
      </c>
      <c r="M892" s="11">
        <v>0.60000000000000009</v>
      </c>
      <c r="O892" s="16"/>
      <c r="P892" s="17"/>
      <c r="Q892" s="12"/>
      <c r="R892" s="13"/>
    </row>
    <row r="893" spans="1:18" ht="15.75" customHeight="1">
      <c r="A893" s="1"/>
      <c r="B893" s="6" t="s">
        <v>31</v>
      </c>
      <c r="C893" s="6">
        <v>1189833</v>
      </c>
      <c r="D893" s="7">
        <v>44303</v>
      </c>
      <c r="E893" s="6" t="s">
        <v>33</v>
      </c>
      <c r="F893" s="6" t="s">
        <v>51</v>
      </c>
      <c r="G893" s="6" t="s">
        <v>52</v>
      </c>
      <c r="H893" s="6" t="s">
        <v>22</v>
      </c>
      <c r="I893" s="8">
        <v>0.6</v>
      </c>
      <c r="J893" s="9">
        <v>3750</v>
      </c>
      <c r="K893" s="10">
        <f t="shared" si="6"/>
        <v>2250</v>
      </c>
      <c r="L893" s="10">
        <f t="shared" si="7"/>
        <v>562.5</v>
      </c>
      <c r="M893" s="11">
        <v>0.25</v>
      </c>
      <c r="O893" s="16"/>
      <c r="P893" s="17"/>
      <c r="Q893" s="12"/>
      <c r="R893" s="13"/>
    </row>
    <row r="894" spans="1:18" ht="15.75" customHeight="1">
      <c r="A894" s="1"/>
      <c r="B894" s="6" t="s">
        <v>31</v>
      </c>
      <c r="C894" s="6">
        <v>1189833</v>
      </c>
      <c r="D894" s="7">
        <v>44334</v>
      </c>
      <c r="E894" s="6" t="s">
        <v>33</v>
      </c>
      <c r="F894" s="6" t="s">
        <v>51</v>
      </c>
      <c r="G894" s="6" t="s">
        <v>52</v>
      </c>
      <c r="H894" s="6" t="s">
        <v>17</v>
      </c>
      <c r="I894" s="8">
        <v>0.4</v>
      </c>
      <c r="J894" s="9">
        <v>5750</v>
      </c>
      <c r="K894" s="10">
        <f t="shared" si="6"/>
        <v>2300</v>
      </c>
      <c r="L894" s="10">
        <f t="shared" si="7"/>
        <v>1035</v>
      </c>
      <c r="M894" s="11">
        <v>0.45</v>
      </c>
      <c r="O894" s="16"/>
      <c r="P894" s="17"/>
      <c r="Q894" s="12"/>
      <c r="R894" s="13"/>
    </row>
    <row r="895" spans="1:18" ht="15.75" customHeight="1">
      <c r="A895" s="1"/>
      <c r="B895" s="6" t="s">
        <v>31</v>
      </c>
      <c r="C895" s="6">
        <v>1189833</v>
      </c>
      <c r="D895" s="7">
        <v>44334</v>
      </c>
      <c r="E895" s="6" t="s">
        <v>33</v>
      </c>
      <c r="F895" s="6" t="s">
        <v>51</v>
      </c>
      <c r="G895" s="6" t="s">
        <v>52</v>
      </c>
      <c r="H895" s="6" t="s">
        <v>18</v>
      </c>
      <c r="I895" s="8">
        <v>0.45</v>
      </c>
      <c r="J895" s="9">
        <v>4250</v>
      </c>
      <c r="K895" s="10">
        <f t="shared" si="6"/>
        <v>1912.5</v>
      </c>
      <c r="L895" s="10">
        <f t="shared" si="7"/>
        <v>573.75</v>
      </c>
      <c r="M895" s="11">
        <v>0.3</v>
      </c>
      <c r="O895" s="16"/>
      <c r="P895" s="17"/>
      <c r="Q895" s="12"/>
      <c r="R895" s="13"/>
    </row>
    <row r="896" spans="1:18" ht="15.75" customHeight="1">
      <c r="A896" s="1"/>
      <c r="B896" s="6" t="s">
        <v>31</v>
      </c>
      <c r="C896" s="6">
        <v>1189833</v>
      </c>
      <c r="D896" s="7">
        <v>44334</v>
      </c>
      <c r="E896" s="6" t="s">
        <v>33</v>
      </c>
      <c r="F896" s="6" t="s">
        <v>51</v>
      </c>
      <c r="G896" s="6" t="s">
        <v>52</v>
      </c>
      <c r="H896" s="6" t="s">
        <v>19</v>
      </c>
      <c r="I896" s="8">
        <v>0.45</v>
      </c>
      <c r="J896" s="9">
        <v>4250</v>
      </c>
      <c r="K896" s="10">
        <f t="shared" si="6"/>
        <v>1912.5</v>
      </c>
      <c r="L896" s="10">
        <f t="shared" si="7"/>
        <v>860.625</v>
      </c>
      <c r="M896" s="11">
        <v>0.45</v>
      </c>
      <c r="O896" s="16"/>
      <c r="P896" s="17"/>
      <c r="Q896" s="12"/>
      <c r="R896" s="13"/>
    </row>
    <row r="897" spans="1:18" ht="15.75" customHeight="1">
      <c r="A897" s="1"/>
      <c r="B897" s="6" t="s">
        <v>31</v>
      </c>
      <c r="C897" s="6">
        <v>1189833</v>
      </c>
      <c r="D897" s="7">
        <v>44334</v>
      </c>
      <c r="E897" s="6" t="s">
        <v>33</v>
      </c>
      <c r="F897" s="6" t="s">
        <v>51</v>
      </c>
      <c r="G897" s="6" t="s">
        <v>52</v>
      </c>
      <c r="H897" s="6" t="s">
        <v>20</v>
      </c>
      <c r="I897" s="8">
        <v>0.4</v>
      </c>
      <c r="J897" s="9">
        <v>3250</v>
      </c>
      <c r="K897" s="10">
        <f t="shared" si="6"/>
        <v>1300</v>
      </c>
      <c r="L897" s="10">
        <f t="shared" si="7"/>
        <v>520</v>
      </c>
      <c r="M897" s="11">
        <v>0.39999999999999997</v>
      </c>
      <c r="O897" s="16"/>
      <c r="P897" s="17"/>
      <c r="Q897" s="12"/>
      <c r="R897" s="13"/>
    </row>
    <row r="898" spans="1:18" ht="15.75" customHeight="1">
      <c r="A898" s="1"/>
      <c r="B898" s="6" t="s">
        <v>31</v>
      </c>
      <c r="C898" s="6">
        <v>1189833</v>
      </c>
      <c r="D898" s="7">
        <v>44334</v>
      </c>
      <c r="E898" s="6" t="s">
        <v>33</v>
      </c>
      <c r="F898" s="6" t="s">
        <v>51</v>
      </c>
      <c r="G898" s="6" t="s">
        <v>52</v>
      </c>
      <c r="H898" s="6" t="s">
        <v>21</v>
      </c>
      <c r="I898" s="8">
        <v>0.45</v>
      </c>
      <c r="J898" s="9">
        <v>2250</v>
      </c>
      <c r="K898" s="10">
        <f t="shared" si="6"/>
        <v>1012.5</v>
      </c>
      <c r="L898" s="10">
        <f t="shared" si="7"/>
        <v>607.50000000000011</v>
      </c>
      <c r="M898" s="11">
        <v>0.60000000000000009</v>
      </c>
      <c r="O898" s="16"/>
      <c r="P898" s="17"/>
      <c r="Q898" s="12"/>
      <c r="R898" s="13"/>
    </row>
    <row r="899" spans="1:18" ht="15.75" customHeight="1">
      <c r="A899" s="1"/>
      <c r="B899" s="6" t="s">
        <v>31</v>
      </c>
      <c r="C899" s="6">
        <v>1189833</v>
      </c>
      <c r="D899" s="7">
        <v>44334</v>
      </c>
      <c r="E899" s="6" t="s">
        <v>33</v>
      </c>
      <c r="F899" s="6" t="s">
        <v>51</v>
      </c>
      <c r="G899" s="6" t="s">
        <v>52</v>
      </c>
      <c r="H899" s="6" t="s">
        <v>22</v>
      </c>
      <c r="I899" s="8">
        <v>0.6</v>
      </c>
      <c r="J899" s="9">
        <v>4000</v>
      </c>
      <c r="K899" s="10">
        <f t="shared" si="6"/>
        <v>2400</v>
      </c>
      <c r="L899" s="10">
        <f t="shared" si="7"/>
        <v>600</v>
      </c>
      <c r="M899" s="11">
        <v>0.25</v>
      </c>
      <c r="O899" s="16"/>
      <c r="P899" s="17"/>
      <c r="Q899" s="12"/>
      <c r="R899" s="13"/>
    </row>
    <row r="900" spans="1:18" ht="15.75" customHeight="1">
      <c r="A900" s="1"/>
      <c r="B900" s="6" t="s">
        <v>31</v>
      </c>
      <c r="C900" s="6">
        <v>1189833</v>
      </c>
      <c r="D900" s="7">
        <v>44364</v>
      </c>
      <c r="E900" s="6" t="s">
        <v>33</v>
      </c>
      <c r="F900" s="6" t="s">
        <v>51</v>
      </c>
      <c r="G900" s="6" t="s">
        <v>52</v>
      </c>
      <c r="H900" s="6" t="s">
        <v>17</v>
      </c>
      <c r="I900" s="8">
        <v>0.4</v>
      </c>
      <c r="J900" s="9">
        <v>6750</v>
      </c>
      <c r="K900" s="10">
        <f t="shared" si="6"/>
        <v>2700</v>
      </c>
      <c r="L900" s="10">
        <f t="shared" si="7"/>
        <v>1215</v>
      </c>
      <c r="M900" s="11">
        <v>0.45</v>
      </c>
      <c r="O900" s="16"/>
      <c r="P900" s="17"/>
      <c r="Q900" s="12"/>
      <c r="R900" s="13"/>
    </row>
    <row r="901" spans="1:18" ht="15.75" customHeight="1">
      <c r="A901" s="1"/>
      <c r="B901" s="6" t="s">
        <v>31</v>
      </c>
      <c r="C901" s="6">
        <v>1189833</v>
      </c>
      <c r="D901" s="7">
        <v>44364</v>
      </c>
      <c r="E901" s="6" t="s">
        <v>33</v>
      </c>
      <c r="F901" s="6" t="s">
        <v>51</v>
      </c>
      <c r="G901" s="6" t="s">
        <v>52</v>
      </c>
      <c r="H901" s="6" t="s">
        <v>18</v>
      </c>
      <c r="I901" s="8">
        <v>0.45</v>
      </c>
      <c r="J901" s="9">
        <v>5250</v>
      </c>
      <c r="K901" s="10">
        <f t="shared" si="6"/>
        <v>2362.5</v>
      </c>
      <c r="L901" s="10">
        <f t="shared" si="7"/>
        <v>708.75</v>
      </c>
      <c r="M901" s="11">
        <v>0.3</v>
      </c>
      <c r="O901" s="16"/>
      <c r="P901" s="17"/>
      <c r="Q901" s="12"/>
      <c r="R901" s="13"/>
    </row>
    <row r="902" spans="1:18" ht="15.75" customHeight="1">
      <c r="A902" s="1"/>
      <c r="B902" s="6" t="s">
        <v>31</v>
      </c>
      <c r="C902" s="6">
        <v>1189833</v>
      </c>
      <c r="D902" s="7">
        <v>44364</v>
      </c>
      <c r="E902" s="6" t="s">
        <v>33</v>
      </c>
      <c r="F902" s="6" t="s">
        <v>51</v>
      </c>
      <c r="G902" s="6" t="s">
        <v>52</v>
      </c>
      <c r="H902" s="6" t="s">
        <v>19</v>
      </c>
      <c r="I902" s="8">
        <v>0.45</v>
      </c>
      <c r="J902" s="9">
        <v>5500</v>
      </c>
      <c r="K902" s="10">
        <f t="shared" si="6"/>
        <v>2475</v>
      </c>
      <c r="L902" s="10">
        <f t="shared" si="7"/>
        <v>1113.75</v>
      </c>
      <c r="M902" s="11">
        <v>0.45</v>
      </c>
      <c r="O902" s="16"/>
      <c r="P902" s="17"/>
      <c r="Q902" s="12"/>
      <c r="R902" s="13"/>
    </row>
    <row r="903" spans="1:18" ht="15.75" customHeight="1">
      <c r="A903" s="1"/>
      <c r="B903" s="6" t="s">
        <v>31</v>
      </c>
      <c r="C903" s="6">
        <v>1189833</v>
      </c>
      <c r="D903" s="7">
        <v>44364</v>
      </c>
      <c r="E903" s="6" t="s">
        <v>33</v>
      </c>
      <c r="F903" s="6" t="s">
        <v>51</v>
      </c>
      <c r="G903" s="6" t="s">
        <v>52</v>
      </c>
      <c r="H903" s="6" t="s">
        <v>20</v>
      </c>
      <c r="I903" s="8">
        <v>0.4</v>
      </c>
      <c r="J903" s="9">
        <v>4250</v>
      </c>
      <c r="K903" s="10">
        <f t="shared" si="6"/>
        <v>1700</v>
      </c>
      <c r="L903" s="10">
        <f t="shared" si="7"/>
        <v>680</v>
      </c>
      <c r="M903" s="11">
        <v>0.39999999999999997</v>
      </c>
      <c r="O903" s="16"/>
      <c r="P903" s="17"/>
      <c r="Q903" s="12"/>
      <c r="R903" s="13"/>
    </row>
    <row r="904" spans="1:18" ht="15.75" customHeight="1">
      <c r="A904" s="1"/>
      <c r="B904" s="6" t="s">
        <v>31</v>
      </c>
      <c r="C904" s="6">
        <v>1189833</v>
      </c>
      <c r="D904" s="7">
        <v>44364</v>
      </c>
      <c r="E904" s="6" t="s">
        <v>33</v>
      </c>
      <c r="F904" s="6" t="s">
        <v>51</v>
      </c>
      <c r="G904" s="6" t="s">
        <v>52</v>
      </c>
      <c r="H904" s="6" t="s">
        <v>21</v>
      </c>
      <c r="I904" s="8">
        <v>0.45</v>
      </c>
      <c r="J904" s="9">
        <v>3000</v>
      </c>
      <c r="K904" s="10">
        <f t="shared" si="6"/>
        <v>1350</v>
      </c>
      <c r="L904" s="10">
        <f t="shared" si="7"/>
        <v>810.00000000000011</v>
      </c>
      <c r="M904" s="11">
        <v>0.60000000000000009</v>
      </c>
      <c r="O904" s="16"/>
      <c r="P904" s="17"/>
      <c r="Q904" s="12"/>
      <c r="R904" s="13"/>
    </row>
    <row r="905" spans="1:18" ht="15.75" customHeight="1">
      <c r="A905" s="1"/>
      <c r="B905" s="6" t="s">
        <v>31</v>
      </c>
      <c r="C905" s="6">
        <v>1189833</v>
      </c>
      <c r="D905" s="7">
        <v>44364</v>
      </c>
      <c r="E905" s="6" t="s">
        <v>33</v>
      </c>
      <c r="F905" s="6" t="s">
        <v>51</v>
      </c>
      <c r="G905" s="6" t="s">
        <v>52</v>
      </c>
      <c r="H905" s="6" t="s">
        <v>22</v>
      </c>
      <c r="I905" s="8">
        <v>0.6</v>
      </c>
      <c r="J905" s="9">
        <v>6000</v>
      </c>
      <c r="K905" s="10">
        <f t="shared" si="6"/>
        <v>3600</v>
      </c>
      <c r="L905" s="10">
        <f t="shared" si="7"/>
        <v>900</v>
      </c>
      <c r="M905" s="11">
        <v>0.25</v>
      </c>
      <c r="O905" s="16"/>
      <c r="P905" s="17"/>
      <c r="Q905" s="12"/>
      <c r="R905" s="13"/>
    </row>
    <row r="906" spans="1:18" ht="15.75" customHeight="1">
      <c r="A906" s="1"/>
      <c r="B906" s="6" t="s">
        <v>31</v>
      </c>
      <c r="C906" s="6">
        <v>1189833</v>
      </c>
      <c r="D906" s="7">
        <v>44393</v>
      </c>
      <c r="E906" s="6" t="s">
        <v>33</v>
      </c>
      <c r="F906" s="6" t="s">
        <v>51</v>
      </c>
      <c r="G906" s="6" t="s">
        <v>52</v>
      </c>
      <c r="H906" s="6" t="s">
        <v>17</v>
      </c>
      <c r="I906" s="8">
        <v>0.4</v>
      </c>
      <c r="J906" s="9">
        <v>7500</v>
      </c>
      <c r="K906" s="10">
        <f t="shared" si="6"/>
        <v>3000</v>
      </c>
      <c r="L906" s="10">
        <f t="shared" si="7"/>
        <v>1350</v>
      </c>
      <c r="M906" s="11">
        <v>0.45</v>
      </c>
      <c r="O906" s="16"/>
      <c r="P906" s="17"/>
      <c r="Q906" s="12"/>
      <c r="R906" s="13"/>
    </row>
    <row r="907" spans="1:18" ht="15.75" customHeight="1">
      <c r="A907" s="1"/>
      <c r="B907" s="6" t="s">
        <v>31</v>
      </c>
      <c r="C907" s="6">
        <v>1189833</v>
      </c>
      <c r="D907" s="7">
        <v>44393</v>
      </c>
      <c r="E907" s="6" t="s">
        <v>33</v>
      </c>
      <c r="F907" s="6" t="s">
        <v>51</v>
      </c>
      <c r="G907" s="6" t="s">
        <v>52</v>
      </c>
      <c r="H907" s="6" t="s">
        <v>18</v>
      </c>
      <c r="I907" s="8">
        <v>0.45</v>
      </c>
      <c r="J907" s="9">
        <v>6000</v>
      </c>
      <c r="K907" s="10">
        <f t="shared" si="6"/>
        <v>2700</v>
      </c>
      <c r="L907" s="10">
        <f t="shared" si="7"/>
        <v>810</v>
      </c>
      <c r="M907" s="11">
        <v>0.3</v>
      </c>
      <c r="O907" s="16"/>
      <c r="P907" s="17"/>
      <c r="Q907" s="12"/>
      <c r="R907" s="13"/>
    </row>
    <row r="908" spans="1:18" ht="15.75" customHeight="1">
      <c r="A908" s="1"/>
      <c r="B908" s="6" t="s">
        <v>31</v>
      </c>
      <c r="C908" s="6">
        <v>1189833</v>
      </c>
      <c r="D908" s="7">
        <v>44393</v>
      </c>
      <c r="E908" s="6" t="s">
        <v>33</v>
      </c>
      <c r="F908" s="6" t="s">
        <v>51</v>
      </c>
      <c r="G908" s="6" t="s">
        <v>52</v>
      </c>
      <c r="H908" s="6" t="s">
        <v>19</v>
      </c>
      <c r="I908" s="8">
        <v>0.45</v>
      </c>
      <c r="J908" s="9">
        <v>5500</v>
      </c>
      <c r="K908" s="10">
        <f t="shared" si="6"/>
        <v>2475</v>
      </c>
      <c r="L908" s="10">
        <f t="shared" si="7"/>
        <v>1113.75</v>
      </c>
      <c r="M908" s="11">
        <v>0.45</v>
      </c>
      <c r="O908" s="16"/>
      <c r="P908" s="17"/>
      <c r="Q908" s="12"/>
      <c r="R908" s="13"/>
    </row>
    <row r="909" spans="1:18" ht="15.75" customHeight="1">
      <c r="A909" s="1"/>
      <c r="B909" s="6" t="s">
        <v>31</v>
      </c>
      <c r="C909" s="6">
        <v>1189833</v>
      </c>
      <c r="D909" s="7">
        <v>44393</v>
      </c>
      <c r="E909" s="6" t="s">
        <v>33</v>
      </c>
      <c r="F909" s="6" t="s">
        <v>51</v>
      </c>
      <c r="G909" s="6" t="s">
        <v>52</v>
      </c>
      <c r="H909" s="6" t="s">
        <v>20</v>
      </c>
      <c r="I909" s="8">
        <v>0.4</v>
      </c>
      <c r="J909" s="9">
        <v>4500</v>
      </c>
      <c r="K909" s="10">
        <f t="shared" si="6"/>
        <v>1800</v>
      </c>
      <c r="L909" s="10">
        <f t="shared" si="7"/>
        <v>719.99999999999989</v>
      </c>
      <c r="M909" s="11">
        <v>0.39999999999999997</v>
      </c>
      <c r="O909" s="16"/>
      <c r="P909" s="17"/>
      <c r="Q909" s="12"/>
      <c r="R909" s="13"/>
    </row>
    <row r="910" spans="1:18" ht="15.75" customHeight="1">
      <c r="A910" s="1"/>
      <c r="B910" s="6" t="s">
        <v>31</v>
      </c>
      <c r="C910" s="6">
        <v>1189833</v>
      </c>
      <c r="D910" s="7">
        <v>44393</v>
      </c>
      <c r="E910" s="6" t="s">
        <v>33</v>
      </c>
      <c r="F910" s="6" t="s">
        <v>51</v>
      </c>
      <c r="G910" s="6" t="s">
        <v>52</v>
      </c>
      <c r="H910" s="6" t="s">
        <v>21</v>
      </c>
      <c r="I910" s="8">
        <v>0.45</v>
      </c>
      <c r="J910" s="9">
        <v>4750</v>
      </c>
      <c r="K910" s="10">
        <f t="shared" si="6"/>
        <v>2137.5</v>
      </c>
      <c r="L910" s="10">
        <f t="shared" si="7"/>
        <v>1282.5000000000002</v>
      </c>
      <c r="M910" s="11">
        <v>0.60000000000000009</v>
      </c>
      <c r="O910" s="16"/>
      <c r="P910" s="17"/>
      <c r="Q910" s="12"/>
      <c r="R910" s="13"/>
    </row>
    <row r="911" spans="1:18" ht="15.75" customHeight="1">
      <c r="A911" s="1"/>
      <c r="B911" s="6" t="s">
        <v>31</v>
      </c>
      <c r="C911" s="6">
        <v>1189833</v>
      </c>
      <c r="D911" s="7">
        <v>44393</v>
      </c>
      <c r="E911" s="6" t="s">
        <v>33</v>
      </c>
      <c r="F911" s="6" t="s">
        <v>51</v>
      </c>
      <c r="G911" s="6" t="s">
        <v>52</v>
      </c>
      <c r="H911" s="6" t="s">
        <v>22</v>
      </c>
      <c r="I911" s="8">
        <v>0.6</v>
      </c>
      <c r="J911" s="9">
        <v>4750</v>
      </c>
      <c r="K911" s="10">
        <f t="shared" si="6"/>
        <v>2850</v>
      </c>
      <c r="L911" s="10">
        <f t="shared" si="7"/>
        <v>712.5</v>
      </c>
      <c r="M911" s="11">
        <v>0.25</v>
      </c>
      <c r="O911" s="16"/>
      <c r="P911" s="17"/>
      <c r="Q911" s="12"/>
      <c r="R911" s="13"/>
    </row>
    <row r="912" spans="1:18" ht="15.75" customHeight="1">
      <c r="A912" s="1"/>
      <c r="B912" s="6" t="s">
        <v>31</v>
      </c>
      <c r="C912" s="6">
        <v>1189833</v>
      </c>
      <c r="D912" s="7">
        <v>44425</v>
      </c>
      <c r="E912" s="6" t="s">
        <v>33</v>
      </c>
      <c r="F912" s="6" t="s">
        <v>51</v>
      </c>
      <c r="G912" s="6" t="s">
        <v>52</v>
      </c>
      <c r="H912" s="6" t="s">
        <v>17</v>
      </c>
      <c r="I912" s="8">
        <v>0.45</v>
      </c>
      <c r="J912" s="9">
        <v>6750</v>
      </c>
      <c r="K912" s="10">
        <f t="shared" si="6"/>
        <v>3037.5</v>
      </c>
      <c r="L912" s="10">
        <f t="shared" si="7"/>
        <v>1366.875</v>
      </c>
      <c r="M912" s="11">
        <v>0.45</v>
      </c>
      <c r="O912" s="16"/>
      <c r="P912" s="17"/>
      <c r="Q912" s="12"/>
      <c r="R912" s="13"/>
    </row>
    <row r="913" spans="1:18" ht="15.75" customHeight="1">
      <c r="A913" s="1"/>
      <c r="B913" s="6" t="s">
        <v>31</v>
      </c>
      <c r="C913" s="6">
        <v>1189833</v>
      </c>
      <c r="D913" s="7">
        <v>44425</v>
      </c>
      <c r="E913" s="6" t="s">
        <v>33</v>
      </c>
      <c r="F913" s="6" t="s">
        <v>51</v>
      </c>
      <c r="G913" s="6" t="s">
        <v>52</v>
      </c>
      <c r="H913" s="6" t="s">
        <v>18</v>
      </c>
      <c r="I913" s="8">
        <v>0.55000000000000004</v>
      </c>
      <c r="J913" s="9">
        <v>6250</v>
      </c>
      <c r="K913" s="10">
        <f t="shared" si="6"/>
        <v>3437.5000000000005</v>
      </c>
      <c r="L913" s="10">
        <f t="shared" si="7"/>
        <v>1031.25</v>
      </c>
      <c r="M913" s="11">
        <v>0.3</v>
      </c>
      <c r="O913" s="16"/>
      <c r="P913" s="17"/>
      <c r="Q913" s="12"/>
      <c r="R913" s="13"/>
    </row>
    <row r="914" spans="1:18" ht="15.75" customHeight="1">
      <c r="A914" s="1"/>
      <c r="B914" s="6" t="s">
        <v>31</v>
      </c>
      <c r="C914" s="6">
        <v>1189833</v>
      </c>
      <c r="D914" s="7">
        <v>44425</v>
      </c>
      <c r="E914" s="6" t="s">
        <v>33</v>
      </c>
      <c r="F914" s="6" t="s">
        <v>51</v>
      </c>
      <c r="G914" s="6" t="s">
        <v>52</v>
      </c>
      <c r="H914" s="6" t="s">
        <v>19</v>
      </c>
      <c r="I914" s="8">
        <v>0.5</v>
      </c>
      <c r="J914" s="9">
        <v>5000</v>
      </c>
      <c r="K914" s="10">
        <f t="shared" si="6"/>
        <v>2500</v>
      </c>
      <c r="L914" s="10">
        <f t="shared" si="7"/>
        <v>1125</v>
      </c>
      <c r="M914" s="11">
        <v>0.45</v>
      </c>
      <c r="O914" s="16"/>
      <c r="P914" s="17"/>
      <c r="Q914" s="12"/>
      <c r="R914" s="13"/>
    </row>
    <row r="915" spans="1:18" ht="15.75" customHeight="1">
      <c r="A915" s="1"/>
      <c r="B915" s="6" t="s">
        <v>31</v>
      </c>
      <c r="C915" s="6">
        <v>1189833</v>
      </c>
      <c r="D915" s="7">
        <v>44425</v>
      </c>
      <c r="E915" s="6" t="s">
        <v>33</v>
      </c>
      <c r="F915" s="6" t="s">
        <v>51</v>
      </c>
      <c r="G915" s="6" t="s">
        <v>52</v>
      </c>
      <c r="H915" s="6" t="s">
        <v>20</v>
      </c>
      <c r="I915" s="8">
        <v>0.45</v>
      </c>
      <c r="J915" s="9">
        <v>4250</v>
      </c>
      <c r="K915" s="10">
        <f t="shared" si="6"/>
        <v>1912.5</v>
      </c>
      <c r="L915" s="10">
        <f t="shared" si="7"/>
        <v>764.99999999999989</v>
      </c>
      <c r="M915" s="11">
        <v>0.39999999999999997</v>
      </c>
      <c r="O915" s="16"/>
      <c r="P915" s="17"/>
      <c r="Q915" s="12"/>
      <c r="R915" s="13"/>
    </row>
    <row r="916" spans="1:18" ht="15.75" customHeight="1">
      <c r="A916" s="1"/>
      <c r="B916" s="6" t="s">
        <v>31</v>
      </c>
      <c r="C916" s="6">
        <v>1189833</v>
      </c>
      <c r="D916" s="7">
        <v>44425</v>
      </c>
      <c r="E916" s="6" t="s">
        <v>33</v>
      </c>
      <c r="F916" s="6" t="s">
        <v>51</v>
      </c>
      <c r="G916" s="6" t="s">
        <v>52</v>
      </c>
      <c r="H916" s="6" t="s">
        <v>21</v>
      </c>
      <c r="I916" s="8">
        <v>0.54999999999999993</v>
      </c>
      <c r="J916" s="9">
        <v>4250</v>
      </c>
      <c r="K916" s="10">
        <f t="shared" si="6"/>
        <v>2337.4999999999995</v>
      </c>
      <c r="L916" s="10">
        <f t="shared" si="7"/>
        <v>1402.5</v>
      </c>
      <c r="M916" s="11">
        <v>0.60000000000000009</v>
      </c>
      <c r="O916" s="16"/>
      <c r="P916" s="17"/>
      <c r="Q916" s="12"/>
      <c r="R916" s="13"/>
    </row>
    <row r="917" spans="1:18" ht="15.75" customHeight="1">
      <c r="A917" s="1"/>
      <c r="B917" s="6" t="s">
        <v>31</v>
      </c>
      <c r="C917" s="6">
        <v>1189833</v>
      </c>
      <c r="D917" s="7">
        <v>44425</v>
      </c>
      <c r="E917" s="6" t="s">
        <v>33</v>
      </c>
      <c r="F917" s="6" t="s">
        <v>51</v>
      </c>
      <c r="G917" s="6" t="s">
        <v>52</v>
      </c>
      <c r="H917" s="6" t="s">
        <v>22</v>
      </c>
      <c r="I917" s="8">
        <v>0.6</v>
      </c>
      <c r="J917" s="9">
        <v>4000</v>
      </c>
      <c r="K917" s="10">
        <f t="shared" si="6"/>
        <v>2400</v>
      </c>
      <c r="L917" s="10">
        <f t="shared" si="7"/>
        <v>600</v>
      </c>
      <c r="M917" s="11">
        <v>0.25</v>
      </c>
      <c r="O917" s="16"/>
      <c r="P917" s="17"/>
      <c r="Q917" s="12"/>
      <c r="R917" s="13"/>
    </row>
    <row r="918" spans="1:18" ht="15.75" customHeight="1">
      <c r="A918" s="1"/>
      <c r="B918" s="6" t="s">
        <v>31</v>
      </c>
      <c r="C918" s="6">
        <v>1189833</v>
      </c>
      <c r="D918" s="7">
        <v>44457</v>
      </c>
      <c r="E918" s="6" t="s">
        <v>33</v>
      </c>
      <c r="F918" s="6" t="s">
        <v>51</v>
      </c>
      <c r="G918" s="6" t="s">
        <v>52</v>
      </c>
      <c r="H918" s="6" t="s">
        <v>17</v>
      </c>
      <c r="I918" s="8">
        <v>0.45</v>
      </c>
      <c r="J918" s="9">
        <v>6000</v>
      </c>
      <c r="K918" s="10">
        <f t="shared" si="6"/>
        <v>2700</v>
      </c>
      <c r="L918" s="10">
        <f t="shared" si="7"/>
        <v>1215</v>
      </c>
      <c r="M918" s="11">
        <v>0.45</v>
      </c>
      <c r="O918" s="16"/>
      <c r="P918" s="17"/>
      <c r="Q918" s="12"/>
      <c r="R918" s="13"/>
    </row>
    <row r="919" spans="1:18" ht="15.75" customHeight="1">
      <c r="A919" s="1"/>
      <c r="B919" s="6" t="s">
        <v>31</v>
      </c>
      <c r="C919" s="6">
        <v>1189833</v>
      </c>
      <c r="D919" s="7">
        <v>44457</v>
      </c>
      <c r="E919" s="6" t="s">
        <v>33</v>
      </c>
      <c r="F919" s="6" t="s">
        <v>51</v>
      </c>
      <c r="G919" s="6" t="s">
        <v>52</v>
      </c>
      <c r="H919" s="6" t="s">
        <v>18</v>
      </c>
      <c r="I919" s="8">
        <v>0.5</v>
      </c>
      <c r="J919" s="9">
        <v>6000</v>
      </c>
      <c r="K919" s="10">
        <f t="shared" si="6"/>
        <v>3000</v>
      </c>
      <c r="L919" s="10">
        <f t="shared" si="7"/>
        <v>900</v>
      </c>
      <c r="M919" s="11">
        <v>0.3</v>
      </c>
      <c r="O919" s="16"/>
      <c r="P919" s="17"/>
      <c r="Q919" s="12"/>
      <c r="R919" s="13"/>
    </row>
    <row r="920" spans="1:18" ht="15.75" customHeight="1">
      <c r="A920" s="1"/>
      <c r="B920" s="6" t="s">
        <v>31</v>
      </c>
      <c r="C920" s="6">
        <v>1189833</v>
      </c>
      <c r="D920" s="7">
        <v>44457</v>
      </c>
      <c r="E920" s="6" t="s">
        <v>33</v>
      </c>
      <c r="F920" s="6" t="s">
        <v>51</v>
      </c>
      <c r="G920" s="6" t="s">
        <v>52</v>
      </c>
      <c r="H920" s="6" t="s">
        <v>19</v>
      </c>
      <c r="I920" s="8">
        <v>0.45</v>
      </c>
      <c r="J920" s="9">
        <v>4500</v>
      </c>
      <c r="K920" s="10">
        <f t="shared" si="6"/>
        <v>2025</v>
      </c>
      <c r="L920" s="10">
        <f t="shared" si="7"/>
        <v>911.25</v>
      </c>
      <c r="M920" s="11">
        <v>0.45</v>
      </c>
      <c r="O920" s="16"/>
      <c r="P920" s="17"/>
      <c r="Q920" s="12"/>
      <c r="R920" s="13"/>
    </row>
    <row r="921" spans="1:18" ht="15.75" customHeight="1">
      <c r="A921" s="1"/>
      <c r="B921" s="6" t="s">
        <v>31</v>
      </c>
      <c r="C921" s="6">
        <v>1189833</v>
      </c>
      <c r="D921" s="7">
        <v>44457</v>
      </c>
      <c r="E921" s="6" t="s">
        <v>33</v>
      </c>
      <c r="F921" s="6" t="s">
        <v>51</v>
      </c>
      <c r="G921" s="6" t="s">
        <v>52</v>
      </c>
      <c r="H921" s="6" t="s">
        <v>20</v>
      </c>
      <c r="I921" s="8">
        <v>0.45</v>
      </c>
      <c r="J921" s="9">
        <v>4000</v>
      </c>
      <c r="K921" s="10">
        <f t="shared" si="6"/>
        <v>1800</v>
      </c>
      <c r="L921" s="10">
        <f t="shared" si="7"/>
        <v>719.99999999999989</v>
      </c>
      <c r="M921" s="11">
        <v>0.39999999999999997</v>
      </c>
      <c r="O921" s="16"/>
      <c r="P921" s="17"/>
      <c r="Q921" s="12"/>
      <c r="R921" s="13"/>
    </row>
    <row r="922" spans="1:18" ht="15.75" customHeight="1">
      <c r="A922" s="1"/>
      <c r="B922" s="6" t="s">
        <v>31</v>
      </c>
      <c r="C922" s="6">
        <v>1189833</v>
      </c>
      <c r="D922" s="7">
        <v>44457</v>
      </c>
      <c r="E922" s="6" t="s">
        <v>33</v>
      </c>
      <c r="F922" s="6" t="s">
        <v>51</v>
      </c>
      <c r="G922" s="6" t="s">
        <v>52</v>
      </c>
      <c r="H922" s="6" t="s">
        <v>21</v>
      </c>
      <c r="I922" s="8">
        <v>0.54999999999999993</v>
      </c>
      <c r="J922" s="9">
        <v>4000</v>
      </c>
      <c r="K922" s="10">
        <f t="shared" si="6"/>
        <v>2199.9999999999995</v>
      </c>
      <c r="L922" s="10">
        <f t="shared" si="7"/>
        <v>1320</v>
      </c>
      <c r="M922" s="11">
        <v>0.60000000000000009</v>
      </c>
      <c r="O922" s="16"/>
      <c r="P922" s="17"/>
      <c r="Q922" s="12"/>
      <c r="R922" s="13"/>
    </row>
    <row r="923" spans="1:18" ht="15.75" customHeight="1">
      <c r="A923" s="1"/>
      <c r="B923" s="6" t="s">
        <v>31</v>
      </c>
      <c r="C923" s="6">
        <v>1189833</v>
      </c>
      <c r="D923" s="7">
        <v>44457</v>
      </c>
      <c r="E923" s="6" t="s">
        <v>33</v>
      </c>
      <c r="F923" s="6" t="s">
        <v>51</v>
      </c>
      <c r="G923" s="6" t="s">
        <v>52</v>
      </c>
      <c r="H923" s="6" t="s">
        <v>22</v>
      </c>
      <c r="I923" s="8">
        <v>0.6</v>
      </c>
      <c r="J923" s="9">
        <v>4500</v>
      </c>
      <c r="K923" s="10">
        <f t="shared" si="6"/>
        <v>2700</v>
      </c>
      <c r="L923" s="10">
        <f t="shared" si="7"/>
        <v>675</v>
      </c>
      <c r="M923" s="11">
        <v>0.25</v>
      </c>
      <c r="O923" s="16"/>
      <c r="P923" s="17"/>
      <c r="Q923" s="12"/>
      <c r="R923" s="13"/>
    </row>
    <row r="924" spans="1:18" ht="15.75" customHeight="1">
      <c r="A924" s="1"/>
      <c r="B924" s="6" t="s">
        <v>31</v>
      </c>
      <c r="C924" s="6">
        <v>1189833</v>
      </c>
      <c r="D924" s="7">
        <v>44486</v>
      </c>
      <c r="E924" s="6" t="s">
        <v>33</v>
      </c>
      <c r="F924" s="6" t="s">
        <v>51</v>
      </c>
      <c r="G924" s="6" t="s">
        <v>52</v>
      </c>
      <c r="H924" s="6" t="s">
        <v>17</v>
      </c>
      <c r="I924" s="8">
        <v>0.45</v>
      </c>
      <c r="J924" s="9">
        <v>5500</v>
      </c>
      <c r="K924" s="10">
        <f t="shared" si="6"/>
        <v>2475</v>
      </c>
      <c r="L924" s="10">
        <f t="shared" si="7"/>
        <v>1113.75</v>
      </c>
      <c r="M924" s="11">
        <v>0.45</v>
      </c>
      <c r="O924" s="16"/>
      <c r="P924" s="17"/>
      <c r="Q924" s="12"/>
      <c r="R924" s="13"/>
    </row>
    <row r="925" spans="1:18" ht="15.75" customHeight="1">
      <c r="A925" s="1"/>
      <c r="B925" s="6" t="s">
        <v>31</v>
      </c>
      <c r="C925" s="6">
        <v>1189833</v>
      </c>
      <c r="D925" s="7">
        <v>44486</v>
      </c>
      <c r="E925" s="6" t="s">
        <v>33</v>
      </c>
      <c r="F925" s="6" t="s">
        <v>51</v>
      </c>
      <c r="G925" s="6" t="s">
        <v>52</v>
      </c>
      <c r="H925" s="6" t="s">
        <v>18</v>
      </c>
      <c r="I925" s="8">
        <v>0.5</v>
      </c>
      <c r="J925" s="9">
        <v>5500</v>
      </c>
      <c r="K925" s="10">
        <f t="shared" si="6"/>
        <v>2750</v>
      </c>
      <c r="L925" s="10">
        <f t="shared" si="7"/>
        <v>825</v>
      </c>
      <c r="M925" s="11">
        <v>0.3</v>
      </c>
      <c r="O925" s="16"/>
      <c r="P925" s="17"/>
      <c r="Q925" s="12"/>
      <c r="R925" s="13"/>
    </row>
    <row r="926" spans="1:18" ht="15.75" customHeight="1">
      <c r="A926" s="1"/>
      <c r="B926" s="6" t="s">
        <v>31</v>
      </c>
      <c r="C926" s="6">
        <v>1189833</v>
      </c>
      <c r="D926" s="7">
        <v>44486</v>
      </c>
      <c r="E926" s="6" t="s">
        <v>33</v>
      </c>
      <c r="F926" s="6" t="s">
        <v>51</v>
      </c>
      <c r="G926" s="6" t="s">
        <v>52</v>
      </c>
      <c r="H926" s="6" t="s">
        <v>19</v>
      </c>
      <c r="I926" s="8">
        <v>0.45</v>
      </c>
      <c r="J926" s="9">
        <v>4000</v>
      </c>
      <c r="K926" s="10">
        <f t="shared" si="6"/>
        <v>1800</v>
      </c>
      <c r="L926" s="10">
        <f t="shared" si="7"/>
        <v>810</v>
      </c>
      <c r="M926" s="11">
        <v>0.45</v>
      </c>
      <c r="O926" s="16"/>
      <c r="P926" s="17"/>
      <c r="Q926" s="12"/>
      <c r="R926" s="13"/>
    </row>
    <row r="927" spans="1:18" ht="15.75" customHeight="1">
      <c r="A927" s="1"/>
      <c r="B927" s="6" t="s">
        <v>31</v>
      </c>
      <c r="C927" s="6">
        <v>1189833</v>
      </c>
      <c r="D927" s="7">
        <v>44486</v>
      </c>
      <c r="E927" s="6" t="s">
        <v>33</v>
      </c>
      <c r="F927" s="6" t="s">
        <v>51</v>
      </c>
      <c r="G927" s="6" t="s">
        <v>52</v>
      </c>
      <c r="H927" s="6" t="s">
        <v>20</v>
      </c>
      <c r="I927" s="8">
        <v>0.45</v>
      </c>
      <c r="J927" s="9">
        <v>3750</v>
      </c>
      <c r="K927" s="10">
        <f t="shared" si="6"/>
        <v>1687.5</v>
      </c>
      <c r="L927" s="10">
        <f t="shared" si="7"/>
        <v>675</v>
      </c>
      <c r="M927" s="11">
        <v>0.39999999999999997</v>
      </c>
      <c r="O927" s="16"/>
      <c r="P927" s="17"/>
      <c r="Q927" s="12"/>
      <c r="R927" s="13"/>
    </row>
    <row r="928" spans="1:18" ht="15.75" customHeight="1">
      <c r="A928" s="1"/>
      <c r="B928" s="6" t="s">
        <v>31</v>
      </c>
      <c r="C928" s="6">
        <v>1189833</v>
      </c>
      <c r="D928" s="7">
        <v>44486</v>
      </c>
      <c r="E928" s="6" t="s">
        <v>33</v>
      </c>
      <c r="F928" s="6" t="s">
        <v>51</v>
      </c>
      <c r="G928" s="6" t="s">
        <v>52</v>
      </c>
      <c r="H928" s="6" t="s">
        <v>21</v>
      </c>
      <c r="I928" s="8">
        <v>0.54999999999999993</v>
      </c>
      <c r="J928" s="9">
        <v>3500</v>
      </c>
      <c r="K928" s="10">
        <f t="shared" si="6"/>
        <v>1924.9999999999998</v>
      </c>
      <c r="L928" s="10">
        <f t="shared" si="7"/>
        <v>1155</v>
      </c>
      <c r="M928" s="11">
        <v>0.60000000000000009</v>
      </c>
      <c r="O928" s="16"/>
      <c r="P928" s="17"/>
      <c r="Q928" s="12"/>
      <c r="R928" s="13"/>
    </row>
    <row r="929" spans="1:18" ht="15.75" customHeight="1">
      <c r="A929" s="1"/>
      <c r="B929" s="6" t="s">
        <v>31</v>
      </c>
      <c r="C929" s="6">
        <v>1189833</v>
      </c>
      <c r="D929" s="7">
        <v>44486</v>
      </c>
      <c r="E929" s="6" t="s">
        <v>33</v>
      </c>
      <c r="F929" s="6" t="s">
        <v>51</v>
      </c>
      <c r="G929" s="6" t="s">
        <v>52</v>
      </c>
      <c r="H929" s="6" t="s">
        <v>22</v>
      </c>
      <c r="I929" s="8">
        <v>0.6</v>
      </c>
      <c r="J929" s="9">
        <v>4000</v>
      </c>
      <c r="K929" s="10">
        <f t="shared" si="6"/>
        <v>2400</v>
      </c>
      <c r="L929" s="10">
        <f t="shared" si="7"/>
        <v>600</v>
      </c>
      <c r="M929" s="11">
        <v>0.25</v>
      </c>
      <c r="O929" s="16"/>
      <c r="P929" s="17"/>
      <c r="Q929" s="12"/>
      <c r="R929" s="13"/>
    </row>
    <row r="930" spans="1:18" ht="15.75" customHeight="1">
      <c r="A930" s="1"/>
      <c r="B930" s="6" t="s">
        <v>31</v>
      </c>
      <c r="C930" s="6">
        <v>1189833</v>
      </c>
      <c r="D930" s="7">
        <v>44517</v>
      </c>
      <c r="E930" s="6" t="s">
        <v>33</v>
      </c>
      <c r="F930" s="6" t="s">
        <v>51</v>
      </c>
      <c r="G930" s="6" t="s">
        <v>52</v>
      </c>
      <c r="H930" s="6" t="s">
        <v>17</v>
      </c>
      <c r="I930" s="8">
        <v>0.4</v>
      </c>
      <c r="J930" s="9">
        <v>5750</v>
      </c>
      <c r="K930" s="10">
        <f t="shared" si="6"/>
        <v>2300</v>
      </c>
      <c r="L930" s="10">
        <f t="shared" si="7"/>
        <v>1035</v>
      </c>
      <c r="M930" s="11">
        <v>0.45</v>
      </c>
      <c r="O930" s="16"/>
      <c r="P930" s="17"/>
      <c r="Q930" s="12"/>
      <c r="R930" s="13"/>
    </row>
    <row r="931" spans="1:18" ht="15.75" customHeight="1">
      <c r="A931" s="1"/>
      <c r="B931" s="6" t="s">
        <v>31</v>
      </c>
      <c r="C931" s="6">
        <v>1189833</v>
      </c>
      <c r="D931" s="7">
        <v>44517</v>
      </c>
      <c r="E931" s="6" t="s">
        <v>33</v>
      </c>
      <c r="F931" s="6" t="s">
        <v>51</v>
      </c>
      <c r="G931" s="6" t="s">
        <v>52</v>
      </c>
      <c r="H931" s="6" t="s">
        <v>18</v>
      </c>
      <c r="I931" s="8">
        <v>0.45000000000000007</v>
      </c>
      <c r="J931" s="9">
        <v>5750</v>
      </c>
      <c r="K931" s="10">
        <f t="shared" si="6"/>
        <v>2587.5000000000005</v>
      </c>
      <c r="L931" s="10">
        <f t="shared" si="7"/>
        <v>776.25000000000011</v>
      </c>
      <c r="M931" s="11">
        <v>0.3</v>
      </c>
      <c r="O931" s="16"/>
      <c r="P931" s="17"/>
      <c r="Q931" s="12"/>
      <c r="R931" s="13"/>
    </row>
    <row r="932" spans="1:18" ht="15.75" customHeight="1">
      <c r="A932" s="1"/>
      <c r="B932" s="6" t="s">
        <v>31</v>
      </c>
      <c r="C932" s="6">
        <v>1189833</v>
      </c>
      <c r="D932" s="7">
        <v>44517</v>
      </c>
      <c r="E932" s="6" t="s">
        <v>33</v>
      </c>
      <c r="F932" s="6" t="s">
        <v>51</v>
      </c>
      <c r="G932" s="6" t="s">
        <v>52</v>
      </c>
      <c r="H932" s="6" t="s">
        <v>19</v>
      </c>
      <c r="I932" s="8">
        <v>0.4</v>
      </c>
      <c r="J932" s="9">
        <v>4250</v>
      </c>
      <c r="K932" s="10">
        <f t="shared" si="6"/>
        <v>1700</v>
      </c>
      <c r="L932" s="10">
        <f t="shared" si="7"/>
        <v>765</v>
      </c>
      <c r="M932" s="11">
        <v>0.45</v>
      </c>
      <c r="O932" s="16"/>
      <c r="P932" s="17"/>
      <c r="Q932" s="12"/>
      <c r="R932" s="13"/>
    </row>
    <row r="933" spans="1:18" ht="15.75" customHeight="1">
      <c r="A933" s="1"/>
      <c r="B933" s="6" t="s">
        <v>31</v>
      </c>
      <c r="C933" s="6">
        <v>1189833</v>
      </c>
      <c r="D933" s="7">
        <v>44517</v>
      </c>
      <c r="E933" s="6" t="s">
        <v>33</v>
      </c>
      <c r="F933" s="6" t="s">
        <v>51</v>
      </c>
      <c r="G933" s="6" t="s">
        <v>52</v>
      </c>
      <c r="H933" s="6" t="s">
        <v>20</v>
      </c>
      <c r="I933" s="8">
        <v>0.4</v>
      </c>
      <c r="J933" s="9">
        <v>4250</v>
      </c>
      <c r="K933" s="10">
        <f t="shared" si="6"/>
        <v>1700</v>
      </c>
      <c r="L933" s="10">
        <f t="shared" si="7"/>
        <v>680</v>
      </c>
      <c r="M933" s="11">
        <v>0.39999999999999997</v>
      </c>
      <c r="O933" s="16"/>
      <c r="P933" s="17"/>
      <c r="Q933" s="12"/>
      <c r="R933" s="13"/>
    </row>
    <row r="934" spans="1:18" ht="15.75" customHeight="1">
      <c r="A934" s="1"/>
      <c r="B934" s="6" t="s">
        <v>31</v>
      </c>
      <c r="C934" s="6">
        <v>1189833</v>
      </c>
      <c r="D934" s="7">
        <v>44517</v>
      </c>
      <c r="E934" s="6" t="s">
        <v>33</v>
      </c>
      <c r="F934" s="6" t="s">
        <v>51</v>
      </c>
      <c r="G934" s="6" t="s">
        <v>52</v>
      </c>
      <c r="H934" s="6" t="s">
        <v>21</v>
      </c>
      <c r="I934" s="8">
        <v>0.54999999999999993</v>
      </c>
      <c r="J934" s="9">
        <v>3750</v>
      </c>
      <c r="K934" s="10">
        <f t="shared" si="6"/>
        <v>2062.4999999999995</v>
      </c>
      <c r="L934" s="10">
        <f t="shared" si="7"/>
        <v>1237.5</v>
      </c>
      <c r="M934" s="11">
        <v>0.60000000000000009</v>
      </c>
      <c r="O934" s="16"/>
      <c r="P934" s="17"/>
      <c r="Q934" s="12"/>
      <c r="R934" s="13"/>
    </row>
    <row r="935" spans="1:18" ht="15.75" customHeight="1">
      <c r="A935" s="1"/>
      <c r="B935" s="6" t="s">
        <v>31</v>
      </c>
      <c r="C935" s="6">
        <v>1189833</v>
      </c>
      <c r="D935" s="7">
        <v>44517</v>
      </c>
      <c r="E935" s="6" t="s">
        <v>33</v>
      </c>
      <c r="F935" s="6" t="s">
        <v>51</v>
      </c>
      <c r="G935" s="6" t="s">
        <v>52</v>
      </c>
      <c r="H935" s="6" t="s">
        <v>22</v>
      </c>
      <c r="I935" s="8">
        <v>0.6</v>
      </c>
      <c r="J935" s="9">
        <v>4750</v>
      </c>
      <c r="K935" s="10">
        <f t="shared" si="6"/>
        <v>2850</v>
      </c>
      <c r="L935" s="10">
        <f t="shared" si="7"/>
        <v>712.5</v>
      </c>
      <c r="M935" s="11">
        <v>0.25</v>
      </c>
      <c r="O935" s="16"/>
      <c r="P935" s="17"/>
      <c r="Q935" s="12"/>
      <c r="R935" s="13"/>
    </row>
    <row r="936" spans="1:18" ht="15.75" customHeight="1">
      <c r="A936" s="1"/>
      <c r="B936" s="6" t="s">
        <v>31</v>
      </c>
      <c r="C936" s="6">
        <v>1189833</v>
      </c>
      <c r="D936" s="7">
        <v>44546</v>
      </c>
      <c r="E936" s="6" t="s">
        <v>33</v>
      </c>
      <c r="F936" s="6" t="s">
        <v>51</v>
      </c>
      <c r="G936" s="6" t="s">
        <v>52</v>
      </c>
      <c r="H936" s="6" t="s">
        <v>17</v>
      </c>
      <c r="I936" s="8">
        <v>0.45</v>
      </c>
      <c r="J936" s="9">
        <v>6750</v>
      </c>
      <c r="K936" s="10">
        <f t="shared" si="6"/>
        <v>3037.5</v>
      </c>
      <c r="L936" s="10">
        <f t="shared" si="7"/>
        <v>1366.875</v>
      </c>
      <c r="M936" s="11">
        <v>0.45</v>
      </c>
      <c r="O936" s="16"/>
      <c r="P936" s="17"/>
      <c r="Q936" s="12"/>
      <c r="R936" s="13"/>
    </row>
    <row r="937" spans="1:18" ht="15.75" customHeight="1">
      <c r="A937" s="1"/>
      <c r="B937" s="6" t="s">
        <v>31</v>
      </c>
      <c r="C937" s="6">
        <v>1189833</v>
      </c>
      <c r="D937" s="7">
        <v>44546</v>
      </c>
      <c r="E937" s="6" t="s">
        <v>33</v>
      </c>
      <c r="F937" s="6" t="s">
        <v>51</v>
      </c>
      <c r="G937" s="6" t="s">
        <v>52</v>
      </c>
      <c r="H937" s="6" t="s">
        <v>18</v>
      </c>
      <c r="I937" s="8">
        <v>0.5</v>
      </c>
      <c r="J937" s="9">
        <v>6750</v>
      </c>
      <c r="K937" s="10">
        <f t="shared" si="6"/>
        <v>3375</v>
      </c>
      <c r="L937" s="10">
        <f t="shared" si="7"/>
        <v>1012.5</v>
      </c>
      <c r="M937" s="11">
        <v>0.3</v>
      </c>
      <c r="O937" s="16"/>
      <c r="P937" s="17"/>
      <c r="Q937" s="12"/>
      <c r="R937" s="13"/>
    </row>
    <row r="938" spans="1:18" ht="15.75" customHeight="1">
      <c r="A938" s="1"/>
      <c r="B938" s="6" t="s">
        <v>31</v>
      </c>
      <c r="C938" s="6">
        <v>1189833</v>
      </c>
      <c r="D938" s="7">
        <v>44546</v>
      </c>
      <c r="E938" s="6" t="s">
        <v>33</v>
      </c>
      <c r="F938" s="6" t="s">
        <v>51</v>
      </c>
      <c r="G938" s="6" t="s">
        <v>52</v>
      </c>
      <c r="H938" s="6" t="s">
        <v>19</v>
      </c>
      <c r="I938" s="8">
        <v>0.45</v>
      </c>
      <c r="J938" s="9">
        <v>4750</v>
      </c>
      <c r="K938" s="10">
        <f t="shared" si="6"/>
        <v>2137.5</v>
      </c>
      <c r="L938" s="10">
        <f t="shared" si="7"/>
        <v>961.875</v>
      </c>
      <c r="M938" s="11">
        <v>0.45</v>
      </c>
      <c r="O938" s="16"/>
      <c r="P938" s="17"/>
      <c r="Q938" s="12"/>
      <c r="R938" s="13"/>
    </row>
    <row r="939" spans="1:18" ht="15.75" customHeight="1">
      <c r="A939" s="1"/>
      <c r="B939" s="6" t="s">
        <v>31</v>
      </c>
      <c r="C939" s="6">
        <v>1189833</v>
      </c>
      <c r="D939" s="7">
        <v>44546</v>
      </c>
      <c r="E939" s="6" t="s">
        <v>33</v>
      </c>
      <c r="F939" s="6" t="s">
        <v>51</v>
      </c>
      <c r="G939" s="6" t="s">
        <v>52</v>
      </c>
      <c r="H939" s="6" t="s">
        <v>20</v>
      </c>
      <c r="I939" s="8">
        <v>0.45</v>
      </c>
      <c r="J939" s="9">
        <v>4750</v>
      </c>
      <c r="K939" s="10">
        <f t="shared" si="6"/>
        <v>2137.5</v>
      </c>
      <c r="L939" s="10">
        <f t="shared" si="7"/>
        <v>854.99999999999989</v>
      </c>
      <c r="M939" s="11">
        <v>0.39999999999999997</v>
      </c>
      <c r="O939" s="16"/>
      <c r="P939" s="17"/>
      <c r="Q939" s="12"/>
      <c r="R939" s="13"/>
    </row>
    <row r="940" spans="1:18" ht="15.75" customHeight="1">
      <c r="A940" s="1"/>
      <c r="B940" s="6" t="s">
        <v>31</v>
      </c>
      <c r="C940" s="6">
        <v>1189833</v>
      </c>
      <c r="D940" s="7">
        <v>44546</v>
      </c>
      <c r="E940" s="6" t="s">
        <v>33</v>
      </c>
      <c r="F940" s="6" t="s">
        <v>51</v>
      </c>
      <c r="G940" s="6" t="s">
        <v>52</v>
      </c>
      <c r="H940" s="6" t="s">
        <v>21</v>
      </c>
      <c r="I940" s="8">
        <v>0.54999999999999993</v>
      </c>
      <c r="J940" s="9">
        <v>4000</v>
      </c>
      <c r="K940" s="10">
        <f t="shared" si="6"/>
        <v>2199.9999999999995</v>
      </c>
      <c r="L940" s="10">
        <f t="shared" si="7"/>
        <v>1320</v>
      </c>
      <c r="M940" s="11">
        <v>0.60000000000000009</v>
      </c>
      <c r="O940" s="16"/>
      <c r="P940" s="17"/>
      <c r="Q940" s="12"/>
      <c r="R940" s="13"/>
    </row>
    <row r="941" spans="1:18" ht="15.75" customHeight="1">
      <c r="A941" s="1"/>
      <c r="B941" s="6" t="s">
        <v>31</v>
      </c>
      <c r="C941" s="6">
        <v>1189833</v>
      </c>
      <c r="D941" s="7">
        <v>44546</v>
      </c>
      <c r="E941" s="6" t="s">
        <v>33</v>
      </c>
      <c r="F941" s="6" t="s">
        <v>51</v>
      </c>
      <c r="G941" s="6" t="s">
        <v>52</v>
      </c>
      <c r="H941" s="6" t="s">
        <v>22</v>
      </c>
      <c r="I941" s="8">
        <v>0.6</v>
      </c>
      <c r="J941" s="9">
        <v>5000</v>
      </c>
      <c r="K941" s="10">
        <f t="shared" si="6"/>
        <v>3000</v>
      </c>
      <c r="L941" s="10">
        <f t="shared" si="7"/>
        <v>750</v>
      </c>
      <c r="M941" s="11">
        <v>0.25</v>
      </c>
      <c r="O941" s="16"/>
      <c r="P941" s="17"/>
      <c r="Q941" s="12"/>
      <c r="R941" s="13"/>
    </row>
    <row r="942" spans="1:18" ht="15.75" customHeight="1">
      <c r="A942" s="1" t="s">
        <v>39</v>
      </c>
      <c r="B942" s="6" t="s">
        <v>23</v>
      </c>
      <c r="C942" s="6">
        <v>1197831</v>
      </c>
      <c r="D942" s="7">
        <v>44200</v>
      </c>
      <c r="E942" s="6" t="s">
        <v>24</v>
      </c>
      <c r="F942" s="6" t="s">
        <v>53</v>
      </c>
      <c r="G942" s="6" t="s">
        <v>54</v>
      </c>
      <c r="H942" s="6" t="s">
        <v>17</v>
      </c>
      <c r="I942" s="8">
        <v>0.2</v>
      </c>
      <c r="J942" s="9">
        <v>7000</v>
      </c>
      <c r="K942" s="10">
        <f t="shared" si="6"/>
        <v>1400</v>
      </c>
      <c r="L942" s="10">
        <f t="shared" si="7"/>
        <v>489.99999999999994</v>
      </c>
      <c r="M942" s="11">
        <v>0.35</v>
      </c>
      <c r="O942" s="16"/>
      <c r="P942" s="17"/>
      <c r="Q942" s="12"/>
      <c r="R942" s="13"/>
    </row>
    <row r="943" spans="1:18" ht="15.75" customHeight="1">
      <c r="A943" s="1"/>
      <c r="B943" s="6" t="s">
        <v>23</v>
      </c>
      <c r="C943" s="6">
        <v>1197831</v>
      </c>
      <c r="D943" s="7">
        <v>44200</v>
      </c>
      <c r="E943" s="6" t="s">
        <v>24</v>
      </c>
      <c r="F943" s="6" t="s">
        <v>53</v>
      </c>
      <c r="G943" s="6" t="s">
        <v>54</v>
      </c>
      <c r="H943" s="6" t="s">
        <v>18</v>
      </c>
      <c r="I943" s="8">
        <v>0.3</v>
      </c>
      <c r="J943" s="9">
        <v>7000</v>
      </c>
      <c r="K943" s="10">
        <f t="shared" si="6"/>
        <v>2100</v>
      </c>
      <c r="L943" s="10">
        <f t="shared" si="7"/>
        <v>735</v>
      </c>
      <c r="M943" s="11">
        <v>0.35</v>
      </c>
      <c r="O943" s="16"/>
      <c r="P943" s="17"/>
      <c r="Q943" s="12"/>
      <c r="R943" s="13"/>
    </row>
    <row r="944" spans="1:18" ht="15.75" customHeight="1">
      <c r="A944" s="1"/>
      <c r="B944" s="6" t="s">
        <v>23</v>
      </c>
      <c r="C944" s="6">
        <v>1197831</v>
      </c>
      <c r="D944" s="7">
        <v>44200</v>
      </c>
      <c r="E944" s="6" t="s">
        <v>24</v>
      </c>
      <c r="F944" s="6" t="s">
        <v>53</v>
      </c>
      <c r="G944" s="6" t="s">
        <v>54</v>
      </c>
      <c r="H944" s="6" t="s">
        <v>19</v>
      </c>
      <c r="I944" s="8">
        <v>0.3</v>
      </c>
      <c r="J944" s="9">
        <v>5000</v>
      </c>
      <c r="K944" s="10">
        <f t="shared" si="6"/>
        <v>1500</v>
      </c>
      <c r="L944" s="10">
        <f t="shared" si="7"/>
        <v>525</v>
      </c>
      <c r="M944" s="11">
        <v>0.35</v>
      </c>
      <c r="O944" s="16"/>
      <c r="P944" s="17"/>
      <c r="Q944" s="12"/>
      <c r="R944" s="13"/>
    </row>
    <row r="945" spans="1:18" ht="15.75" customHeight="1">
      <c r="A945" s="1"/>
      <c r="B945" s="6" t="s">
        <v>23</v>
      </c>
      <c r="C945" s="6">
        <v>1197831</v>
      </c>
      <c r="D945" s="7">
        <v>44200</v>
      </c>
      <c r="E945" s="6" t="s">
        <v>24</v>
      </c>
      <c r="F945" s="6" t="s">
        <v>53</v>
      </c>
      <c r="G945" s="6" t="s">
        <v>54</v>
      </c>
      <c r="H945" s="6" t="s">
        <v>20</v>
      </c>
      <c r="I945" s="8">
        <v>0.35</v>
      </c>
      <c r="J945" s="9">
        <v>5000</v>
      </c>
      <c r="K945" s="10">
        <f t="shared" si="6"/>
        <v>1750</v>
      </c>
      <c r="L945" s="10">
        <f t="shared" si="7"/>
        <v>787.5</v>
      </c>
      <c r="M945" s="11">
        <v>0.45</v>
      </c>
      <c r="O945" s="16"/>
      <c r="P945" s="17"/>
      <c r="Q945" s="12"/>
      <c r="R945" s="13"/>
    </row>
    <row r="946" spans="1:18" ht="15.75" customHeight="1">
      <c r="A946" s="1"/>
      <c r="B946" s="6" t="s">
        <v>23</v>
      </c>
      <c r="C946" s="6">
        <v>1197831</v>
      </c>
      <c r="D946" s="7">
        <v>44200</v>
      </c>
      <c r="E946" s="6" t="s">
        <v>24</v>
      </c>
      <c r="F946" s="6" t="s">
        <v>53</v>
      </c>
      <c r="G946" s="6" t="s">
        <v>54</v>
      </c>
      <c r="H946" s="6" t="s">
        <v>21</v>
      </c>
      <c r="I946" s="8">
        <v>0.4</v>
      </c>
      <c r="J946" s="9">
        <v>3500</v>
      </c>
      <c r="K946" s="10">
        <f t="shared" si="6"/>
        <v>1400</v>
      </c>
      <c r="L946" s="10">
        <f t="shared" si="7"/>
        <v>420</v>
      </c>
      <c r="M946" s="11">
        <v>0.3</v>
      </c>
      <c r="O946" s="16"/>
      <c r="P946" s="17"/>
      <c r="Q946" s="12"/>
      <c r="R946" s="13"/>
    </row>
    <row r="947" spans="1:18" ht="15.75" customHeight="1">
      <c r="A947" s="1"/>
      <c r="B947" s="6" t="s">
        <v>23</v>
      </c>
      <c r="C947" s="6">
        <v>1197831</v>
      </c>
      <c r="D947" s="7">
        <v>44200</v>
      </c>
      <c r="E947" s="6" t="s">
        <v>24</v>
      </c>
      <c r="F947" s="6" t="s">
        <v>53</v>
      </c>
      <c r="G947" s="6" t="s">
        <v>54</v>
      </c>
      <c r="H947" s="6" t="s">
        <v>22</v>
      </c>
      <c r="I947" s="8">
        <v>0.35</v>
      </c>
      <c r="J947" s="9">
        <v>5000</v>
      </c>
      <c r="K947" s="10">
        <f t="shared" si="6"/>
        <v>1750</v>
      </c>
      <c r="L947" s="10">
        <f t="shared" si="7"/>
        <v>875</v>
      </c>
      <c r="M947" s="11">
        <v>0.5</v>
      </c>
      <c r="O947" s="16"/>
      <c r="P947" s="17"/>
      <c r="Q947" s="12"/>
      <c r="R947" s="13"/>
    </row>
    <row r="948" spans="1:18" ht="15.75" customHeight="1">
      <c r="A948" s="1"/>
      <c r="B948" s="6" t="s">
        <v>23</v>
      </c>
      <c r="C948" s="6">
        <v>1197831</v>
      </c>
      <c r="D948" s="7">
        <v>44230</v>
      </c>
      <c r="E948" s="6" t="s">
        <v>24</v>
      </c>
      <c r="F948" s="6" t="s">
        <v>53</v>
      </c>
      <c r="G948" s="6" t="s">
        <v>54</v>
      </c>
      <c r="H948" s="6" t="s">
        <v>17</v>
      </c>
      <c r="I948" s="8">
        <v>0.25</v>
      </c>
      <c r="J948" s="9">
        <v>6500</v>
      </c>
      <c r="K948" s="10">
        <f t="shared" si="6"/>
        <v>1625</v>
      </c>
      <c r="L948" s="10">
        <f t="shared" si="7"/>
        <v>568.75</v>
      </c>
      <c r="M948" s="11">
        <v>0.35</v>
      </c>
      <c r="O948" s="16"/>
      <c r="P948" s="17"/>
      <c r="Q948" s="12"/>
      <c r="R948" s="13"/>
    </row>
    <row r="949" spans="1:18" ht="15.75" customHeight="1">
      <c r="A949" s="1"/>
      <c r="B949" s="6" t="s">
        <v>23</v>
      </c>
      <c r="C949" s="6">
        <v>1197831</v>
      </c>
      <c r="D949" s="7">
        <v>44230</v>
      </c>
      <c r="E949" s="6" t="s">
        <v>24</v>
      </c>
      <c r="F949" s="6" t="s">
        <v>53</v>
      </c>
      <c r="G949" s="6" t="s">
        <v>54</v>
      </c>
      <c r="H949" s="6" t="s">
        <v>18</v>
      </c>
      <c r="I949" s="8">
        <v>0.35</v>
      </c>
      <c r="J949" s="9">
        <v>6250</v>
      </c>
      <c r="K949" s="10">
        <f t="shared" si="6"/>
        <v>2187.5</v>
      </c>
      <c r="L949" s="10">
        <f t="shared" si="7"/>
        <v>765.625</v>
      </c>
      <c r="M949" s="11">
        <v>0.35</v>
      </c>
      <c r="O949" s="16"/>
      <c r="P949" s="17"/>
      <c r="Q949" s="12"/>
      <c r="R949" s="13"/>
    </row>
    <row r="950" spans="1:18" ht="15.75" customHeight="1">
      <c r="A950" s="1"/>
      <c r="B950" s="6" t="s">
        <v>23</v>
      </c>
      <c r="C950" s="6">
        <v>1197831</v>
      </c>
      <c r="D950" s="7">
        <v>44230</v>
      </c>
      <c r="E950" s="6" t="s">
        <v>24</v>
      </c>
      <c r="F950" s="6" t="s">
        <v>53</v>
      </c>
      <c r="G950" s="6" t="s">
        <v>54</v>
      </c>
      <c r="H950" s="6" t="s">
        <v>19</v>
      </c>
      <c r="I950" s="8">
        <v>0.35</v>
      </c>
      <c r="J950" s="9">
        <v>4500</v>
      </c>
      <c r="K950" s="10">
        <f t="shared" si="6"/>
        <v>1575</v>
      </c>
      <c r="L950" s="10">
        <f t="shared" si="7"/>
        <v>551.25</v>
      </c>
      <c r="M950" s="11">
        <v>0.35</v>
      </c>
      <c r="O950" s="16"/>
      <c r="P950" s="17"/>
      <c r="Q950" s="12"/>
      <c r="R950" s="13"/>
    </row>
    <row r="951" spans="1:18" ht="15.75" customHeight="1">
      <c r="A951" s="1"/>
      <c r="B951" s="6" t="s">
        <v>23</v>
      </c>
      <c r="C951" s="6">
        <v>1197831</v>
      </c>
      <c r="D951" s="7">
        <v>44230</v>
      </c>
      <c r="E951" s="6" t="s">
        <v>24</v>
      </c>
      <c r="F951" s="6" t="s">
        <v>53</v>
      </c>
      <c r="G951" s="6" t="s">
        <v>54</v>
      </c>
      <c r="H951" s="6" t="s">
        <v>20</v>
      </c>
      <c r="I951" s="8">
        <v>0.35</v>
      </c>
      <c r="J951" s="9">
        <v>4000</v>
      </c>
      <c r="K951" s="10">
        <f t="shared" si="6"/>
        <v>1400</v>
      </c>
      <c r="L951" s="10">
        <f t="shared" si="7"/>
        <v>630</v>
      </c>
      <c r="M951" s="11">
        <v>0.45</v>
      </c>
      <c r="O951" s="16"/>
      <c r="P951" s="17"/>
      <c r="Q951" s="12"/>
      <c r="R951" s="13"/>
    </row>
    <row r="952" spans="1:18" ht="15.75" customHeight="1">
      <c r="A952" s="1"/>
      <c r="B952" s="6" t="s">
        <v>23</v>
      </c>
      <c r="C952" s="6">
        <v>1197831</v>
      </c>
      <c r="D952" s="7">
        <v>44230</v>
      </c>
      <c r="E952" s="6" t="s">
        <v>24</v>
      </c>
      <c r="F952" s="6" t="s">
        <v>53</v>
      </c>
      <c r="G952" s="6" t="s">
        <v>54</v>
      </c>
      <c r="H952" s="6" t="s">
        <v>21</v>
      </c>
      <c r="I952" s="8">
        <v>0.4</v>
      </c>
      <c r="J952" s="9">
        <v>2750</v>
      </c>
      <c r="K952" s="10">
        <f t="shared" si="6"/>
        <v>1100</v>
      </c>
      <c r="L952" s="10">
        <f t="shared" si="7"/>
        <v>330</v>
      </c>
      <c r="M952" s="11">
        <v>0.3</v>
      </c>
      <c r="O952" s="16"/>
      <c r="P952" s="17"/>
      <c r="Q952" s="12"/>
      <c r="R952" s="13"/>
    </row>
    <row r="953" spans="1:18" ht="15.75" customHeight="1">
      <c r="A953" s="1"/>
      <c r="B953" s="6" t="s">
        <v>23</v>
      </c>
      <c r="C953" s="6">
        <v>1197831</v>
      </c>
      <c r="D953" s="7">
        <v>44230</v>
      </c>
      <c r="E953" s="6" t="s">
        <v>24</v>
      </c>
      <c r="F953" s="6" t="s">
        <v>53</v>
      </c>
      <c r="G953" s="6" t="s">
        <v>54</v>
      </c>
      <c r="H953" s="6" t="s">
        <v>22</v>
      </c>
      <c r="I953" s="8">
        <v>0.35</v>
      </c>
      <c r="J953" s="9">
        <v>4750</v>
      </c>
      <c r="K953" s="10">
        <f t="shared" si="6"/>
        <v>1662.5</v>
      </c>
      <c r="L953" s="10">
        <f t="shared" si="7"/>
        <v>831.25</v>
      </c>
      <c r="M953" s="11">
        <v>0.5</v>
      </c>
      <c r="O953" s="16"/>
      <c r="P953" s="17"/>
      <c r="Q953" s="12"/>
      <c r="R953" s="13"/>
    </row>
    <row r="954" spans="1:18" ht="15.75" customHeight="1">
      <c r="A954" s="1"/>
      <c r="B954" s="6" t="s">
        <v>23</v>
      </c>
      <c r="C954" s="6">
        <v>1197831</v>
      </c>
      <c r="D954" s="7">
        <v>44260</v>
      </c>
      <c r="E954" s="6" t="s">
        <v>24</v>
      </c>
      <c r="F954" s="6" t="s">
        <v>53</v>
      </c>
      <c r="G954" s="6" t="s">
        <v>54</v>
      </c>
      <c r="H954" s="6" t="s">
        <v>17</v>
      </c>
      <c r="I954" s="8">
        <v>0.3</v>
      </c>
      <c r="J954" s="9">
        <v>6500</v>
      </c>
      <c r="K954" s="10">
        <f t="shared" si="6"/>
        <v>1950</v>
      </c>
      <c r="L954" s="10">
        <f t="shared" si="7"/>
        <v>779.99999999999989</v>
      </c>
      <c r="M954" s="11">
        <v>0.39999999999999997</v>
      </c>
      <c r="O954" s="16"/>
      <c r="P954" s="17"/>
      <c r="Q954" s="12"/>
      <c r="R954" s="13"/>
    </row>
    <row r="955" spans="1:18" ht="15.75" customHeight="1">
      <c r="A955" s="1"/>
      <c r="B955" s="6" t="s">
        <v>23</v>
      </c>
      <c r="C955" s="6">
        <v>1197831</v>
      </c>
      <c r="D955" s="7">
        <v>44260</v>
      </c>
      <c r="E955" s="6" t="s">
        <v>24</v>
      </c>
      <c r="F955" s="6" t="s">
        <v>53</v>
      </c>
      <c r="G955" s="6" t="s">
        <v>54</v>
      </c>
      <c r="H955" s="6" t="s">
        <v>18</v>
      </c>
      <c r="I955" s="8">
        <v>0.4</v>
      </c>
      <c r="J955" s="9">
        <v>6500</v>
      </c>
      <c r="K955" s="10">
        <f t="shared" si="6"/>
        <v>2600</v>
      </c>
      <c r="L955" s="10">
        <f t="shared" si="7"/>
        <v>1040</v>
      </c>
      <c r="M955" s="11">
        <v>0.39999999999999997</v>
      </c>
      <c r="O955" s="16"/>
      <c r="P955" s="17"/>
      <c r="Q955" s="12"/>
      <c r="R955" s="13"/>
    </row>
    <row r="956" spans="1:18" ht="15.75" customHeight="1">
      <c r="A956" s="1"/>
      <c r="B956" s="6" t="s">
        <v>23</v>
      </c>
      <c r="C956" s="6">
        <v>1197831</v>
      </c>
      <c r="D956" s="7">
        <v>44260</v>
      </c>
      <c r="E956" s="6" t="s">
        <v>24</v>
      </c>
      <c r="F956" s="6" t="s">
        <v>53</v>
      </c>
      <c r="G956" s="6" t="s">
        <v>54</v>
      </c>
      <c r="H956" s="6" t="s">
        <v>19</v>
      </c>
      <c r="I956" s="8">
        <v>0.3</v>
      </c>
      <c r="J956" s="9">
        <v>4750</v>
      </c>
      <c r="K956" s="10">
        <f t="shared" si="6"/>
        <v>1425</v>
      </c>
      <c r="L956" s="10">
        <f t="shared" si="7"/>
        <v>570</v>
      </c>
      <c r="M956" s="11">
        <v>0.39999999999999997</v>
      </c>
      <c r="O956" s="16"/>
      <c r="P956" s="17"/>
      <c r="Q956" s="12"/>
      <c r="R956" s="13"/>
    </row>
    <row r="957" spans="1:18" ht="15.75" customHeight="1">
      <c r="A957" s="1"/>
      <c r="B957" s="6" t="s">
        <v>23</v>
      </c>
      <c r="C957" s="6">
        <v>1197831</v>
      </c>
      <c r="D957" s="7">
        <v>44260</v>
      </c>
      <c r="E957" s="6" t="s">
        <v>24</v>
      </c>
      <c r="F957" s="6" t="s">
        <v>53</v>
      </c>
      <c r="G957" s="6" t="s">
        <v>54</v>
      </c>
      <c r="H957" s="6" t="s">
        <v>20</v>
      </c>
      <c r="I957" s="8">
        <v>0.35000000000000003</v>
      </c>
      <c r="J957" s="9">
        <v>3750</v>
      </c>
      <c r="K957" s="10">
        <f t="shared" si="6"/>
        <v>1312.5000000000002</v>
      </c>
      <c r="L957" s="10">
        <f t="shared" si="7"/>
        <v>656.25000000000011</v>
      </c>
      <c r="M957" s="11">
        <v>0.5</v>
      </c>
      <c r="O957" s="16"/>
      <c r="P957" s="17"/>
      <c r="Q957" s="12"/>
      <c r="R957" s="13"/>
    </row>
    <row r="958" spans="1:18" ht="15.75" customHeight="1">
      <c r="A958" s="1"/>
      <c r="B958" s="6" t="s">
        <v>23</v>
      </c>
      <c r="C958" s="6">
        <v>1197831</v>
      </c>
      <c r="D958" s="7">
        <v>44260</v>
      </c>
      <c r="E958" s="6" t="s">
        <v>24</v>
      </c>
      <c r="F958" s="6" t="s">
        <v>53</v>
      </c>
      <c r="G958" s="6" t="s">
        <v>54</v>
      </c>
      <c r="H958" s="6" t="s">
        <v>21</v>
      </c>
      <c r="I958" s="8">
        <v>0.4</v>
      </c>
      <c r="J958" s="9">
        <v>2750</v>
      </c>
      <c r="K958" s="10">
        <f t="shared" si="6"/>
        <v>1100</v>
      </c>
      <c r="L958" s="10">
        <f t="shared" si="7"/>
        <v>385</v>
      </c>
      <c r="M958" s="11">
        <v>0.35</v>
      </c>
      <c r="O958" s="16"/>
      <c r="P958" s="17"/>
      <c r="Q958" s="12"/>
      <c r="R958" s="13"/>
    </row>
    <row r="959" spans="1:18" ht="15.75" customHeight="1">
      <c r="A959" s="1"/>
      <c r="B959" s="6" t="s">
        <v>23</v>
      </c>
      <c r="C959" s="6">
        <v>1197831</v>
      </c>
      <c r="D959" s="7">
        <v>44260</v>
      </c>
      <c r="E959" s="6" t="s">
        <v>24</v>
      </c>
      <c r="F959" s="6" t="s">
        <v>53</v>
      </c>
      <c r="G959" s="6" t="s">
        <v>54</v>
      </c>
      <c r="H959" s="6" t="s">
        <v>22</v>
      </c>
      <c r="I959" s="8">
        <v>0.35000000000000003</v>
      </c>
      <c r="J959" s="9">
        <v>4250</v>
      </c>
      <c r="K959" s="10">
        <f t="shared" si="6"/>
        <v>1487.5000000000002</v>
      </c>
      <c r="L959" s="10">
        <f t="shared" si="7"/>
        <v>818.12500000000023</v>
      </c>
      <c r="M959" s="11">
        <v>0.55000000000000004</v>
      </c>
      <c r="O959" s="16"/>
      <c r="P959" s="17"/>
      <c r="Q959" s="12"/>
      <c r="R959" s="13"/>
    </row>
    <row r="960" spans="1:18" ht="15.75" customHeight="1">
      <c r="A960" s="1"/>
      <c r="B960" s="6" t="s">
        <v>23</v>
      </c>
      <c r="C960" s="6">
        <v>1197831</v>
      </c>
      <c r="D960" s="7">
        <v>44290</v>
      </c>
      <c r="E960" s="6" t="s">
        <v>24</v>
      </c>
      <c r="F960" s="6" t="s">
        <v>53</v>
      </c>
      <c r="G960" s="6" t="s">
        <v>54</v>
      </c>
      <c r="H960" s="6" t="s">
        <v>17</v>
      </c>
      <c r="I960" s="8">
        <v>0.19999999999999998</v>
      </c>
      <c r="J960" s="9">
        <v>6750</v>
      </c>
      <c r="K960" s="10">
        <f t="shared" si="6"/>
        <v>1350</v>
      </c>
      <c r="L960" s="10">
        <f t="shared" si="7"/>
        <v>540</v>
      </c>
      <c r="M960" s="11">
        <v>0.39999999999999997</v>
      </c>
      <c r="O960" s="16"/>
      <c r="P960" s="17"/>
      <c r="Q960" s="12"/>
      <c r="R960" s="13"/>
    </row>
    <row r="961" spans="1:18" ht="15.75" customHeight="1">
      <c r="A961" s="1"/>
      <c r="B961" s="6" t="s">
        <v>23</v>
      </c>
      <c r="C961" s="6">
        <v>1197831</v>
      </c>
      <c r="D961" s="7">
        <v>44290</v>
      </c>
      <c r="E961" s="6" t="s">
        <v>24</v>
      </c>
      <c r="F961" s="6" t="s">
        <v>53</v>
      </c>
      <c r="G961" s="6" t="s">
        <v>54</v>
      </c>
      <c r="H961" s="6" t="s">
        <v>18</v>
      </c>
      <c r="I961" s="8">
        <v>0.25000000000000006</v>
      </c>
      <c r="J961" s="9">
        <v>6750</v>
      </c>
      <c r="K961" s="10">
        <f t="shared" si="6"/>
        <v>1687.5000000000005</v>
      </c>
      <c r="L961" s="10">
        <f t="shared" si="7"/>
        <v>675.00000000000011</v>
      </c>
      <c r="M961" s="11">
        <v>0.39999999999999997</v>
      </c>
      <c r="O961" s="16"/>
      <c r="P961" s="17"/>
      <c r="Q961" s="12"/>
      <c r="R961" s="13"/>
    </row>
    <row r="962" spans="1:18" ht="15.75" customHeight="1">
      <c r="A962" s="1"/>
      <c r="B962" s="6" t="s">
        <v>23</v>
      </c>
      <c r="C962" s="6">
        <v>1197831</v>
      </c>
      <c r="D962" s="7">
        <v>44290</v>
      </c>
      <c r="E962" s="6" t="s">
        <v>24</v>
      </c>
      <c r="F962" s="6" t="s">
        <v>53</v>
      </c>
      <c r="G962" s="6" t="s">
        <v>54</v>
      </c>
      <c r="H962" s="6" t="s">
        <v>19</v>
      </c>
      <c r="I962" s="8">
        <v>0.19999999999999996</v>
      </c>
      <c r="J962" s="9">
        <v>5000</v>
      </c>
      <c r="K962" s="10">
        <f t="shared" si="6"/>
        <v>999.99999999999977</v>
      </c>
      <c r="L962" s="10">
        <f t="shared" si="7"/>
        <v>399.99999999999989</v>
      </c>
      <c r="M962" s="11">
        <v>0.39999999999999997</v>
      </c>
      <c r="O962" s="16"/>
      <c r="P962" s="17"/>
      <c r="Q962" s="12"/>
      <c r="R962" s="13"/>
    </row>
    <row r="963" spans="1:18" ht="15.75" customHeight="1">
      <c r="A963" s="1"/>
      <c r="B963" s="6" t="s">
        <v>23</v>
      </c>
      <c r="C963" s="6">
        <v>1197831</v>
      </c>
      <c r="D963" s="7">
        <v>44290</v>
      </c>
      <c r="E963" s="6" t="s">
        <v>24</v>
      </c>
      <c r="F963" s="6" t="s">
        <v>53</v>
      </c>
      <c r="G963" s="6" t="s">
        <v>54</v>
      </c>
      <c r="H963" s="6" t="s">
        <v>20</v>
      </c>
      <c r="I963" s="8">
        <v>0.25000000000000006</v>
      </c>
      <c r="J963" s="9">
        <v>4000</v>
      </c>
      <c r="K963" s="10">
        <f t="shared" si="6"/>
        <v>1000.0000000000002</v>
      </c>
      <c r="L963" s="10">
        <f t="shared" si="7"/>
        <v>500.00000000000011</v>
      </c>
      <c r="M963" s="11">
        <v>0.5</v>
      </c>
      <c r="O963" s="16"/>
      <c r="P963" s="17"/>
      <c r="Q963" s="12"/>
      <c r="R963" s="13"/>
    </row>
    <row r="964" spans="1:18" ht="15.75" customHeight="1">
      <c r="A964" s="1"/>
      <c r="B964" s="6" t="s">
        <v>23</v>
      </c>
      <c r="C964" s="6">
        <v>1197831</v>
      </c>
      <c r="D964" s="7">
        <v>44290</v>
      </c>
      <c r="E964" s="6" t="s">
        <v>24</v>
      </c>
      <c r="F964" s="6" t="s">
        <v>53</v>
      </c>
      <c r="G964" s="6" t="s">
        <v>54</v>
      </c>
      <c r="H964" s="6" t="s">
        <v>21</v>
      </c>
      <c r="I964" s="8">
        <v>0.3</v>
      </c>
      <c r="J964" s="9">
        <v>3000</v>
      </c>
      <c r="K964" s="10">
        <f t="shared" si="6"/>
        <v>900</v>
      </c>
      <c r="L964" s="10">
        <f t="shared" si="7"/>
        <v>315</v>
      </c>
      <c r="M964" s="11">
        <v>0.35</v>
      </c>
      <c r="O964" s="16"/>
      <c r="P964" s="17"/>
      <c r="Q964" s="12"/>
      <c r="R964" s="13"/>
    </row>
    <row r="965" spans="1:18" ht="15.75" customHeight="1">
      <c r="A965" s="1"/>
      <c r="B965" s="6" t="s">
        <v>23</v>
      </c>
      <c r="C965" s="6">
        <v>1197831</v>
      </c>
      <c r="D965" s="7">
        <v>44290</v>
      </c>
      <c r="E965" s="6" t="s">
        <v>24</v>
      </c>
      <c r="F965" s="6" t="s">
        <v>53</v>
      </c>
      <c r="G965" s="6" t="s">
        <v>54</v>
      </c>
      <c r="H965" s="6" t="s">
        <v>22</v>
      </c>
      <c r="I965" s="8">
        <v>0.25000000000000006</v>
      </c>
      <c r="J965" s="9">
        <v>5750</v>
      </c>
      <c r="K965" s="10">
        <f t="shared" si="6"/>
        <v>1437.5000000000002</v>
      </c>
      <c r="L965" s="10">
        <f t="shared" si="7"/>
        <v>790.62500000000023</v>
      </c>
      <c r="M965" s="11">
        <v>0.55000000000000004</v>
      </c>
      <c r="O965" s="16"/>
      <c r="P965" s="17"/>
      <c r="Q965" s="12"/>
      <c r="R965" s="13"/>
    </row>
    <row r="966" spans="1:18" ht="15.75" customHeight="1">
      <c r="A966" s="1"/>
      <c r="B966" s="6" t="s">
        <v>23</v>
      </c>
      <c r="C966" s="6">
        <v>1197831</v>
      </c>
      <c r="D966" s="7">
        <v>44320</v>
      </c>
      <c r="E966" s="6" t="s">
        <v>24</v>
      </c>
      <c r="F966" s="6" t="s">
        <v>53</v>
      </c>
      <c r="G966" s="6" t="s">
        <v>54</v>
      </c>
      <c r="H966" s="6" t="s">
        <v>17</v>
      </c>
      <c r="I966" s="8">
        <v>0.14999999999999997</v>
      </c>
      <c r="J966" s="9">
        <v>7250</v>
      </c>
      <c r="K966" s="10">
        <f t="shared" si="6"/>
        <v>1087.4999999999998</v>
      </c>
      <c r="L966" s="10">
        <f t="shared" si="7"/>
        <v>434.99999999999989</v>
      </c>
      <c r="M966" s="11">
        <v>0.39999999999999997</v>
      </c>
      <c r="O966" s="16"/>
      <c r="P966" s="17"/>
      <c r="Q966" s="12"/>
      <c r="R966" s="13"/>
    </row>
    <row r="967" spans="1:18" ht="15.75" customHeight="1">
      <c r="A967" s="1"/>
      <c r="B967" s="6" t="s">
        <v>23</v>
      </c>
      <c r="C967" s="6">
        <v>1197831</v>
      </c>
      <c r="D967" s="7">
        <v>44320</v>
      </c>
      <c r="E967" s="6" t="s">
        <v>24</v>
      </c>
      <c r="F967" s="6" t="s">
        <v>53</v>
      </c>
      <c r="G967" s="6" t="s">
        <v>54</v>
      </c>
      <c r="H967" s="6" t="s">
        <v>18</v>
      </c>
      <c r="I967" s="8">
        <v>0.25000000000000006</v>
      </c>
      <c r="J967" s="9">
        <v>7500</v>
      </c>
      <c r="K967" s="10">
        <f t="shared" si="6"/>
        <v>1875.0000000000005</v>
      </c>
      <c r="L967" s="10">
        <f t="shared" si="7"/>
        <v>750.00000000000011</v>
      </c>
      <c r="M967" s="11">
        <v>0.39999999999999997</v>
      </c>
      <c r="O967" s="16"/>
      <c r="P967" s="17"/>
      <c r="Q967" s="12"/>
      <c r="R967" s="13"/>
    </row>
    <row r="968" spans="1:18" ht="15.75" customHeight="1">
      <c r="A968" s="1"/>
      <c r="B968" s="6" t="s">
        <v>23</v>
      </c>
      <c r="C968" s="6">
        <v>1197831</v>
      </c>
      <c r="D968" s="7">
        <v>44320</v>
      </c>
      <c r="E968" s="6" t="s">
        <v>24</v>
      </c>
      <c r="F968" s="6" t="s">
        <v>53</v>
      </c>
      <c r="G968" s="6" t="s">
        <v>54</v>
      </c>
      <c r="H968" s="6" t="s">
        <v>19</v>
      </c>
      <c r="I968" s="8">
        <v>0.19999999999999996</v>
      </c>
      <c r="J968" s="9">
        <v>6000</v>
      </c>
      <c r="K968" s="10">
        <f t="shared" si="6"/>
        <v>1199.9999999999998</v>
      </c>
      <c r="L968" s="10">
        <f t="shared" si="7"/>
        <v>479.99999999999989</v>
      </c>
      <c r="M968" s="11">
        <v>0.39999999999999997</v>
      </c>
      <c r="O968" s="16"/>
      <c r="P968" s="17"/>
      <c r="Q968" s="12"/>
      <c r="R968" s="13"/>
    </row>
    <row r="969" spans="1:18" ht="15.75" customHeight="1">
      <c r="A969" s="1"/>
      <c r="B969" s="6" t="s">
        <v>23</v>
      </c>
      <c r="C969" s="6">
        <v>1197831</v>
      </c>
      <c r="D969" s="7">
        <v>44320</v>
      </c>
      <c r="E969" s="6" t="s">
        <v>24</v>
      </c>
      <c r="F969" s="6" t="s">
        <v>53</v>
      </c>
      <c r="G969" s="6" t="s">
        <v>54</v>
      </c>
      <c r="H969" s="6" t="s">
        <v>20</v>
      </c>
      <c r="I969" s="8">
        <v>0.30000000000000004</v>
      </c>
      <c r="J969" s="9">
        <v>5250</v>
      </c>
      <c r="K969" s="10">
        <f t="shared" si="6"/>
        <v>1575.0000000000002</v>
      </c>
      <c r="L969" s="10">
        <f t="shared" si="7"/>
        <v>787.50000000000011</v>
      </c>
      <c r="M969" s="11">
        <v>0.5</v>
      </c>
      <c r="O969" s="16"/>
      <c r="P969" s="17"/>
      <c r="Q969" s="12"/>
      <c r="R969" s="13"/>
    </row>
    <row r="970" spans="1:18" ht="15.75" customHeight="1">
      <c r="A970" s="1"/>
      <c r="B970" s="6" t="s">
        <v>23</v>
      </c>
      <c r="C970" s="6">
        <v>1197831</v>
      </c>
      <c r="D970" s="7">
        <v>44320</v>
      </c>
      <c r="E970" s="6" t="s">
        <v>24</v>
      </c>
      <c r="F970" s="6" t="s">
        <v>53</v>
      </c>
      <c r="G970" s="6" t="s">
        <v>54</v>
      </c>
      <c r="H970" s="6" t="s">
        <v>21</v>
      </c>
      <c r="I970" s="8">
        <v>0.45</v>
      </c>
      <c r="J970" s="9">
        <v>4250</v>
      </c>
      <c r="K970" s="10">
        <f t="shared" si="6"/>
        <v>1912.5</v>
      </c>
      <c r="L970" s="10">
        <f t="shared" si="7"/>
        <v>669.375</v>
      </c>
      <c r="M970" s="11">
        <v>0.35</v>
      </c>
      <c r="O970" s="16"/>
      <c r="P970" s="17"/>
      <c r="Q970" s="12"/>
      <c r="R970" s="13"/>
    </row>
    <row r="971" spans="1:18" ht="15.75" customHeight="1">
      <c r="A971" s="1"/>
      <c r="B971" s="6" t="s">
        <v>23</v>
      </c>
      <c r="C971" s="6">
        <v>1197831</v>
      </c>
      <c r="D971" s="7">
        <v>44320</v>
      </c>
      <c r="E971" s="6" t="s">
        <v>24</v>
      </c>
      <c r="F971" s="6" t="s">
        <v>53</v>
      </c>
      <c r="G971" s="6" t="s">
        <v>54</v>
      </c>
      <c r="H971" s="6" t="s">
        <v>22</v>
      </c>
      <c r="I971" s="8">
        <v>0.4</v>
      </c>
      <c r="J971" s="9">
        <v>7750</v>
      </c>
      <c r="K971" s="10">
        <f t="shared" si="6"/>
        <v>3100</v>
      </c>
      <c r="L971" s="10">
        <f t="shared" si="7"/>
        <v>1705.0000000000002</v>
      </c>
      <c r="M971" s="11">
        <v>0.55000000000000004</v>
      </c>
      <c r="O971" s="16"/>
      <c r="P971" s="17"/>
      <c r="Q971" s="12"/>
      <c r="R971" s="13"/>
    </row>
    <row r="972" spans="1:18" ht="15.75" customHeight="1">
      <c r="A972" s="1"/>
      <c r="B972" s="6" t="s">
        <v>23</v>
      </c>
      <c r="C972" s="6">
        <v>1197831</v>
      </c>
      <c r="D972" s="7">
        <v>44350</v>
      </c>
      <c r="E972" s="6" t="s">
        <v>24</v>
      </c>
      <c r="F972" s="6" t="s">
        <v>53</v>
      </c>
      <c r="G972" s="6" t="s">
        <v>54</v>
      </c>
      <c r="H972" s="6" t="s">
        <v>17</v>
      </c>
      <c r="I972" s="8">
        <v>0.4</v>
      </c>
      <c r="J972" s="9">
        <v>7750</v>
      </c>
      <c r="K972" s="10">
        <f t="shared" si="6"/>
        <v>3100</v>
      </c>
      <c r="L972" s="10">
        <f t="shared" si="7"/>
        <v>1240</v>
      </c>
      <c r="M972" s="11">
        <v>0.39999999999999997</v>
      </c>
      <c r="O972" s="16"/>
      <c r="P972" s="17"/>
      <c r="Q972" s="12"/>
      <c r="R972" s="13"/>
    </row>
    <row r="973" spans="1:18" ht="15.75" customHeight="1">
      <c r="A973" s="1"/>
      <c r="B973" s="6" t="s">
        <v>23</v>
      </c>
      <c r="C973" s="6">
        <v>1197831</v>
      </c>
      <c r="D973" s="7">
        <v>44350</v>
      </c>
      <c r="E973" s="6" t="s">
        <v>24</v>
      </c>
      <c r="F973" s="6" t="s">
        <v>53</v>
      </c>
      <c r="G973" s="6" t="s">
        <v>54</v>
      </c>
      <c r="H973" s="6" t="s">
        <v>18</v>
      </c>
      <c r="I973" s="8">
        <v>0.45</v>
      </c>
      <c r="J973" s="9">
        <v>7750</v>
      </c>
      <c r="K973" s="10">
        <f t="shared" si="6"/>
        <v>3487.5</v>
      </c>
      <c r="L973" s="10">
        <f t="shared" si="7"/>
        <v>1394.9999999999998</v>
      </c>
      <c r="M973" s="11">
        <v>0.39999999999999997</v>
      </c>
      <c r="O973" s="16"/>
      <c r="P973" s="17"/>
      <c r="Q973" s="12"/>
      <c r="R973" s="13"/>
    </row>
    <row r="974" spans="1:18" ht="15.75" customHeight="1">
      <c r="A974" s="1"/>
      <c r="B974" s="6" t="s">
        <v>23</v>
      </c>
      <c r="C974" s="6">
        <v>1197831</v>
      </c>
      <c r="D974" s="7">
        <v>44350</v>
      </c>
      <c r="E974" s="6" t="s">
        <v>24</v>
      </c>
      <c r="F974" s="6" t="s">
        <v>53</v>
      </c>
      <c r="G974" s="6" t="s">
        <v>54</v>
      </c>
      <c r="H974" s="6" t="s">
        <v>19</v>
      </c>
      <c r="I974" s="8">
        <v>0.4</v>
      </c>
      <c r="J974" s="9">
        <v>6500</v>
      </c>
      <c r="K974" s="10">
        <f t="shared" si="6"/>
        <v>2600</v>
      </c>
      <c r="L974" s="10">
        <f t="shared" si="7"/>
        <v>1040</v>
      </c>
      <c r="M974" s="11">
        <v>0.39999999999999997</v>
      </c>
      <c r="O974" s="16"/>
      <c r="P974" s="17"/>
      <c r="Q974" s="12"/>
      <c r="R974" s="13"/>
    </row>
    <row r="975" spans="1:18" ht="15.75" customHeight="1">
      <c r="A975" s="1"/>
      <c r="B975" s="6" t="s">
        <v>23</v>
      </c>
      <c r="C975" s="6">
        <v>1197831</v>
      </c>
      <c r="D975" s="7">
        <v>44350</v>
      </c>
      <c r="E975" s="6" t="s">
        <v>24</v>
      </c>
      <c r="F975" s="6" t="s">
        <v>53</v>
      </c>
      <c r="G975" s="6" t="s">
        <v>54</v>
      </c>
      <c r="H975" s="6" t="s">
        <v>20</v>
      </c>
      <c r="I975" s="8">
        <v>0.4</v>
      </c>
      <c r="J975" s="9">
        <v>6000</v>
      </c>
      <c r="K975" s="10">
        <f t="shared" si="6"/>
        <v>2400</v>
      </c>
      <c r="L975" s="10">
        <f t="shared" si="7"/>
        <v>1200</v>
      </c>
      <c r="M975" s="11">
        <v>0.5</v>
      </c>
      <c r="O975" s="16"/>
      <c r="P975" s="17"/>
      <c r="Q975" s="12"/>
      <c r="R975" s="13"/>
    </row>
    <row r="976" spans="1:18" ht="15.75" customHeight="1">
      <c r="A976" s="1"/>
      <c r="B976" s="6" t="s">
        <v>23</v>
      </c>
      <c r="C976" s="6">
        <v>1197831</v>
      </c>
      <c r="D976" s="7">
        <v>44350</v>
      </c>
      <c r="E976" s="6" t="s">
        <v>24</v>
      </c>
      <c r="F976" s="6" t="s">
        <v>53</v>
      </c>
      <c r="G976" s="6" t="s">
        <v>54</v>
      </c>
      <c r="H976" s="6" t="s">
        <v>21</v>
      </c>
      <c r="I976" s="8">
        <v>0.45</v>
      </c>
      <c r="J976" s="9">
        <v>5000</v>
      </c>
      <c r="K976" s="10">
        <f t="shared" si="6"/>
        <v>2250</v>
      </c>
      <c r="L976" s="10">
        <f t="shared" si="7"/>
        <v>787.5</v>
      </c>
      <c r="M976" s="11">
        <v>0.35</v>
      </c>
      <c r="O976" s="16"/>
      <c r="P976" s="17"/>
      <c r="Q976" s="12"/>
      <c r="R976" s="13"/>
    </row>
    <row r="977" spans="1:18" ht="15.75" customHeight="1">
      <c r="A977" s="1"/>
      <c r="B977" s="6" t="s">
        <v>23</v>
      </c>
      <c r="C977" s="6">
        <v>1197831</v>
      </c>
      <c r="D977" s="7">
        <v>44350</v>
      </c>
      <c r="E977" s="6" t="s">
        <v>24</v>
      </c>
      <c r="F977" s="6" t="s">
        <v>53</v>
      </c>
      <c r="G977" s="6" t="s">
        <v>54</v>
      </c>
      <c r="H977" s="6" t="s">
        <v>22</v>
      </c>
      <c r="I977" s="8">
        <v>0.5</v>
      </c>
      <c r="J977" s="9">
        <v>8750</v>
      </c>
      <c r="K977" s="10">
        <f t="shared" si="6"/>
        <v>4375</v>
      </c>
      <c r="L977" s="10">
        <f t="shared" si="7"/>
        <v>2406.25</v>
      </c>
      <c r="M977" s="11">
        <v>0.55000000000000004</v>
      </c>
      <c r="O977" s="16"/>
      <c r="P977" s="17"/>
      <c r="Q977" s="12"/>
      <c r="R977" s="13"/>
    </row>
    <row r="978" spans="1:18" ht="15.75" customHeight="1">
      <c r="A978" s="1"/>
      <c r="B978" s="6" t="s">
        <v>23</v>
      </c>
      <c r="C978" s="6">
        <v>1197831</v>
      </c>
      <c r="D978" s="7">
        <v>44382</v>
      </c>
      <c r="E978" s="6" t="s">
        <v>24</v>
      </c>
      <c r="F978" s="6" t="s">
        <v>53</v>
      </c>
      <c r="G978" s="6" t="s">
        <v>54</v>
      </c>
      <c r="H978" s="6" t="s">
        <v>17</v>
      </c>
      <c r="I978" s="8">
        <v>0.4</v>
      </c>
      <c r="J978" s="9">
        <v>8250</v>
      </c>
      <c r="K978" s="10">
        <f t="shared" si="6"/>
        <v>3300</v>
      </c>
      <c r="L978" s="10">
        <f t="shared" si="7"/>
        <v>1484.9999999999998</v>
      </c>
      <c r="M978" s="11">
        <v>0.44999999999999996</v>
      </c>
      <c r="O978" s="16"/>
      <c r="P978" s="17"/>
      <c r="Q978" s="12"/>
      <c r="R978" s="13"/>
    </row>
    <row r="979" spans="1:18" ht="15.75" customHeight="1">
      <c r="A979" s="1"/>
      <c r="B979" s="6" t="s">
        <v>23</v>
      </c>
      <c r="C979" s="6">
        <v>1197831</v>
      </c>
      <c r="D979" s="7">
        <v>44382</v>
      </c>
      <c r="E979" s="6" t="s">
        <v>24</v>
      </c>
      <c r="F979" s="6" t="s">
        <v>53</v>
      </c>
      <c r="G979" s="6" t="s">
        <v>54</v>
      </c>
      <c r="H979" s="6" t="s">
        <v>18</v>
      </c>
      <c r="I979" s="8">
        <v>0.45</v>
      </c>
      <c r="J979" s="9">
        <v>8250</v>
      </c>
      <c r="K979" s="10">
        <f t="shared" si="6"/>
        <v>3712.5</v>
      </c>
      <c r="L979" s="10">
        <f t="shared" si="7"/>
        <v>1670.6249999999998</v>
      </c>
      <c r="M979" s="11">
        <v>0.44999999999999996</v>
      </c>
      <c r="O979" s="16"/>
      <c r="P979" s="17"/>
      <c r="Q979" s="12"/>
      <c r="R979" s="13"/>
    </row>
    <row r="980" spans="1:18" ht="15.75" customHeight="1">
      <c r="A980" s="1"/>
      <c r="B980" s="6" t="s">
        <v>23</v>
      </c>
      <c r="C980" s="6">
        <v>1197831</v>
      </c>
      <c r="D980" s="7">
        <v>44382</v>
      </c>
      <c r="E980" s="6" t="s">
        <v>24</v>
      </c>
      <c r="F980" s="6" t="s">
        <v>53</v>
      </c>
      <c r="G980" s="6" t="s">
        <v>54</v>
      </c>
      <c r="H980" s="6" t="s">
        <v>19</v>
      </c>
      <c r="I980" s="8">
        <v>0.4</v>
      </c>
      <c r="J980" s="9">
        <v>9750</v>
      </c>
      <c r="K980" s="10">
        <f t="shared" si="6"/>
        <v>3900</v>
      </c>
      <c r="L980" s="10">
        <f t="shared" si="7"/>
        <v>1754.9999999999998</v>
      </c>
      <c r="M980" s="11">
        <v>0.44999999999999996</v>
      </c>
      <c r="O980" s="16"/>
      <c r="P980" s="17"/>
      <c r="Q980" s="12"/>
      <c r="R980" s="13"/>
    </row>
    <row r="981" spans="1:18" ht="15.75" customHeight="1">
      <c r="A981" s="1"/>
      <c r="B981" s="6" t="s">
        <v>23</v>
      </c>
      <c r="C981" s="6">
        <v>1197831</v>
      </c>
      <c r="D981" s="7">
        <v>44382</v>
      </c>
      <c r="E981" s="6" t="s">
        <v>24</v>
      </c>
      <c r="F981" s="6" t="s">
        <v>53</v>
      </c>
      <c r="G981" s="6" t="s">
        <v>54</v>
      </c>
      <c r="H981" s="6" t="s">
        <v>20</v>
      </c>
      <c r="I981" s="8">
        <v>0.4</v>
      </c>
      <c r="J981" s="9">
        <v>5750</v>
      </c>
      <c r="K981" s="10">
        <f t="shared" si="6"/>
        <v>2300</v>
      </c>
      <c r="L981" s="10">
        <f t="shared" si="7"/>
        <v>1265</v>
      </c>
      <c r="M981" s="11">
        <v>0.55000000000000004</v>
      </c>
      <c r="O981" s="16"/>
      <c r="P981" s="17"/>
      <c r="Q981" s="12"/>
      <c r="R981" s="13"/>
    </row>
    <row r="982" spans="1:18" ht="15.75" customHeight="1">
      <c r="A982" s="1"/>
      <c r="B982" s="6" t="s">
        <v>23</v>
      </c>
      <c r="C982" s="6">
        <v>1197831</v>
      </c>
      <c r="D982" s="7">
        <v>44382</v>
      </c>
      <c r="E982" s="6" t="s">
        <v>24</v>
      </c>
      <c r="F982" s="6" t="s">
        <v>53</v>
      </c>
      <c r="G982" s="6" t="s">
        <v>54</v>
      </c>
      <c r="H982" s="6" t="s">
        <v>21</v>
      </c>
      <c r="I982" s="8">
        <v>0.45</v>
      </c>
      <c r="J982" s="9">
        <v>5500</v>
      </c>
      <c r="K982" s="10">
        <f t="shared" si="6"/>
        <v>2475</v>
      </c>
      <c r="L982" s="10">
        <f t="shared" si="7"/>
        <v>989.99999999999989</v>
      </c>
      <c r="M982" s="11">
        <v>0.39999999999999997</v>
      </c>
      <c r="O982" s="16"/>
      <c r="P982" s="17"/>
      <c r="Q982" s="12"/>
      <c r="R982" s="13"/>
    </row>
    <row r="983" spans="1:18" ht="15.75" customHeight="1">
      <c r="A983" s="1"/>
      <c r="B983" s="6" t="s">
        <v>23</v>
      </c>
      <c r="C983" s="6">
        <v>1197831</v>
      </c>
      <c r="D983" s="7">
        <v>44382</v>
      </c>
      <c r="E983" s="6" t="s">
        <v>24</v>
      </c>
      <c r="F983" s="6" t="s">
        <v>53</v>
      </c>
      <c r="G983" s="6" t="s">
        <v>54</v>
      </c>
      <c r="H983" s="6" t="s">
        <v>22</v>
      </c>
      <c r="I983" s="8">
        <v>0.54999999999999993</v>
      </c>
      <c r="J983" s="9">
        <v>8250</v>
      </c>
      <c r="K983" s="10">
        <f t="shared" si="6"/>
        <v>4537.4999999999991</v>
      </c>
      <c r="L983" s="10">
        <f t="shared" si="7"/>
        <v>2722.5</v>
      </c>
      <c r="M983" s="11">
        <v>0.60000000000000009</v>
      </c>
      <c r="O983" s="16"/>
      <c r="P983" s="17"/>
      <c r="Q983" s="12"/>
      <c r="R983" s="13"/>
    </row>
    <row r="984" spans="1:18" ht="15.75" customHeight="1">
      <c r="A984" s="1"/>
      <c r="B984" s="6" t="s">
        <v>23</v>
      </c>
      <c r="C984" s="6">
        <v>1197831</v>
      </c>
      <c r="D984" s="7">
        <v>44415</v>
      </c>
      <c r="E984" s="6" t="s">
        <v>24</v>
      </c>
      <c r="F984" s="6" t="s">
        <v>53</v>
      </c>
      <c r="G984" s="6" t="s">
        <v>54</v>
      </c>
      <c r="H984" s="6" t="s">
        <v>17</v>
      </c>
      <c r="I984" s="8">
        <v>0.45</v>
      </c>
      <c r="J984" s="9">
        <v>7750</v>
      </c>
      <c r="K984" s="10">
        <f t="shared" si="6"/>
        <v>3487.5</v>
      </c>
      <c r="L984" s="10">
        <f t="shared" si="7"/>
        <v>1569.3749999999998</v>
      </c>
      <c r="M984" s="11">
        <v>0.44999999999999996</v>
      </c>
      <c r="O984" s="16"/>
      <c r="P984" s="17"/>
      <c r="Q984" s="12"/>
      <c r="R984" s="13"/>
    </row>
    <row r="985" spans="1:18" ht="15.75" customHeight="1">
      <c r="A985" s="1"/>
      <c r="B985" s="6" t="s">
        <v>23</v>
      </c>
      <c r="C985" s="6">
        <v>1197831</v>
      </c>
      <c r="D985" s="7">
        <v>44415</v>
      </c>
      <c r="E985" s="6" t="s">
        <v>24</v>
      </c>
      <c r="F985" s="6" t="s">
        <v>53</v>
      </c>
      <c r="G985" s="6" t="s">
        <v>54</v>
      </c>
      <c r="H985" s="6" t="s">
        <v>18</v>
      </c>
      <c r="I985" s="8">
        <v>0.55000000000000004</v>
      </c>
      <c r="J985" s="9">
        <v>7750</v>
      </c>
      <c r="K985" s="10">
        <f t="shared" si="6"/>
        <v>4262.5</v>
      </c>
      <c r="L985" s="10">
        <f t="shared" si="7"/>
        <v>1918.1249999999998</v>
      </c>
      <c r="M985" s="11">
        <v>0.44999999999999996</v>
      </c>
      <c r="O985" s="16"/>
      <c r="P985" s="17"/>
      <c r="Q985" s="12"/>
      <c r="R985" s="13"/>
    </row>
    <row r="986" spans="1:18" ht="15.75" customHeight="1">
      <c r="A986" s="1"/>
      <c r="B986" s="6" t="s">
        <v>23</v>
      </c>
      <c r="C986" s="6">
        <v>1197831</v>
      </c>
      <c r="D986" s="7">
        <v>44415</v>
      </c>
      <c r="E986" s="6" t="s">
        <v>24</v>
      </c>
      <c r="F986" s="6" t="s">
        <v>53</v>
      </c>
      <c r="G986" s="6" t="s">
        <v>54</v>
      </c>
      <c r="H986" s="6" t="s">
        <v>19</v>
      </c>
      <c r="I986" s="8">
        <v>0.5</v>
      </c>
      <c r="J986" s="9">
        <v>9500</v>
      </c>
      <c r="K986" s="10">
        <f t="shared" si="6"/>
        <v>4750</v>
      </c>
      <c r="L986" s="10">
        <f t="shared" si="7"/>
        <v>2137.5</v>
      </c>
      <c r="M986" s="11">
        <v>0.44999999999999996</v>
      </c>
      <c r="O986" s="16"/>
      <c r="P986" s="17"/>
      <c r="Q986" s="12"/>
      <c r="R986" s="13"/>
    </row>
    <row r="987" spans="1:18" ht="15.75" customHeight="1">
      <c r="A987" s="1"/>
      <c r="B987" s="6" t="s">
        <v>23</v>
      </c>
      <c r="C987" s="6">
        <v>1197831</v>
      </c>
      <c r="D987" s="7">
        <v>44415</v>
      </c>
      <c r="E987" s="6" t="s">
        <v>24</v>
      </c>
      <c r="F987" s="6" t="s">
        <v>53</v>
      </c>
      <c r="G987" s="6" t="s">
        <v>54</v>
      </c>
      <c r="H987" s="6" t="s">
        <v>20</v>
      </c>
      <c r="I987" s="8">
        <v>0.45</v>
      </c>
      <c r="J987" s="9">
        <v>4750</v>
      </c>
      <c r="K987" s="10">
        <f t="shared" si="6"/>
        <v>2137.5</v>
      </c>
      <c r="L987" s="10">
        <f t="shared" si="7"/>
        <v>1175.625</v>
      </c>
      <c r="M987" s="11">
        <v>0.55000000000000004</v>
      </c>
      <c r="O987" s="16"/>
      <c r="P987" s="17"/>
      <c r="Q987" s="12"/>
      <c r="R987" s="13"/>
    </row>
    <row r="988" spans="1:18" ht="15.75" customHeight="1">
      <c r="A988" s="1"/>
      <c r="B988" s="6" t="s">
        <v>23</v>
      </c>
      <c r="C988" s="6">
        <v>1197831</v>
      </c>
      <c r="D988" s="7">
        <v>44415</v>
      </c>
      <c r="E988" s="6" t="s">
        <v>24</v>
      </c>
      <c r="F988" s="6" t="s">
        <v>53</v>
      </c>
      <c r="G988" s="6" t="s">
        <v>54</v>
      </c>
      <c r="H988" s="6" t="s">
        <v>21</v>
      </c>
      <c r="I988" s="8">
        <v>0.5</v>
      </c>
      <c r="J988" s="9">
        <v>4750</v>
      </c>
      <c r="K988" s="10">
        <f t="shared" si="6"/>
        <v>2375</v>
      </c>
      <c r="L988" s="10">
        <f t="shared" si="7"/>
        <v>949.99999999999989</v>
      </c>
      <c r="M988" s="11">
        <v>0.39999999999999997</v>
      </c>
      <c r="O988" s="16"/>
      <c r="P988" s="17"/>
      <c r="Q988" s="12"/>
      <c r="R988" s="13"/>
    </row>
    <row r="989" spans="1:18" ht="15.75" customHeight="1">
      <c r="A989" s="1"/>
      <c r="B989" s="6" t="s">
        <v>23</v>
      </c>
      <c r="C989" s="6">
        <v>1197831</v>
      </c>
      <c r="D989" s="7">
        <v>44415</v>
      </c>
      <c r="E989" s="6" t="s">
        <v>24</v>
      </c>
      <c r="F989" s="6" t="s">
        <v>53</v>
      </c>
      <c r="G989" s="6" t="s">
        <v>54</v>
      </c>
      <c r="H989" s="6" t="s">
        <v>22</v>
      </c>
      <c r="I989" s="8">
        <v>0.54999999999999993</v>
      </c>
      <c r="J989" s="9">
        <v>7250</v>
      </c>
      <c r="K989" s="10">
        <f t="shared" si="6"/>
        <v>3987.4999999999995</v>
      </c>
      <c r="L989" s="10">
        <f t="shared" si="7"/>
        <v>2392.5</v>
      </c>
      <c r="M989" s="11">
        <v>0.60000000000000009</v>
      </c>
      <c r="O989" s="16"/>
      <c r="P989" s="17"/>
      <c r="Q989" s="12"/>
      <c r="R989" s="13"/>
    </row>
    <row r="990" spans="1:18" ht="15.75" customHeight="1">
      <c r="A990" s="1"/>
      <c r="B990" s="6" t="s">
        <v>23</v>
      </c>
      <c r="C990" s="6">
        <v>1197831</v>
      </c>
      <c r="D990" s="7">
        <v>44443</v>
      </c>
      <c r="E990" s="6" t="s">
        <v>24</v>
      </c>
      <c r="F990" s="6" t="s">
        <v>53</v>
      </c>
      <c r="G990" s="6" t="s">
        <v>54</v>
      </c>
      <c r="H990" s="6" t="s">
        <v>17</v>
      </c>
      <c r="I990" s="8">
        <v>0.5</v>
      </c>
      <c r="J990" s="9">
        <v>6750</v>
      </c>
      <c r="K990" s="10">
        <f t="shared" si="6"/>
        <v>3375</v>
      </c>
      <c r="L990" s="10">
        <f t="shared" si="7"/>
        <v>1518.7499999999998</v>
      </c>
      <c r="M990" s="11">
        <v>0.44999999999999996</v>
      </c>
      <c r="O990" s="16"/>
      <c r="P990" s="17"/>
      <c r="Q990" s="12"/>
      <c r="R990" s="13"/>
    </row>
    <row r="991" spans="1:18" ht="15.75" customHeight="1">
      <c r="A991" s="1"/>
      <c r="B991" s="6" t="s">
        <v>23</v>
      </c>
      <c r="C991" s="6">
        <v>1197831</v>
      </c>
      <c r="D991" s="7">
        <v>44443</v>
      </c>
      <c r="E991" s="6" t="s">
        <v>24</v>
      </c>
      <c r="F991" s="6" t="s">
        <v>53</v>
      </c>
      <c r="G991" s="6" t="s">
        <v>54</v>
      </c>
      <c r="H991" s="6" t="s">
        <v>18</v>
      </c>
      <c r="I991" s="8">
        <v>0.5</v>
      </c>
      <c r="J991" s="9">
        <v>6250</v>
      </c>
      <c r="K991" s="10">
        <f t="shared" si="6"/>
        <v>3125</v>
      </c>
      <c r="L991" s="10">
        <f t="shared" si="7"/>
        <v>1406.2499999999998</v>
      </c>
      <c r="M991" s="11">
        <v>0.44999999999999996</v>
      </c>
      <c r="O991" s="16"/>
      <c r="P991" s="17"/>
      <c r="Q991" s="12"/>
      <c r="R991" s="13"/>
    </row>
    <row r="992" spans="1:18" ht="15.75" customHeight="1">
      <c r="A992" s="1"/>
      <c r="B992" s="6" t="s">
        <v>23</v>
      </c>
      <c r="C992" s="6">
        <v>1197831</v>
      </c>
      <c r="D992" s="7">
        <v>44443</v>
      </c>
      <c r="E992" s="6" t="s">
        <v>24</v>
      </c>
      <c r="F992" s="6" t="s">
        <v>53</v>
      </c>
      <c r="G992" s="6" t="s">
        <v>54</v>
      </c>
      <c r="H992" s="6" t="s">
        <v>19</v>
      </c>
      <c r="I992" s="8">
        <v>0.54999999999999993</v>
      </c>
      <c r="J992" s="9">
        <v>6750</v>
      </c>
      <c r="K992" s="10">
        <f t="shared" si="6"/>
        <v>3712.4999999999995</v>
      </c>
      <c r="L992" s="10">
        <f t="shared" si="7"/>
        <v>1670.6249999999995</v>
      </c>
      <c r="M992" s="11">
        <v>0.44999999999999996</v>
      </c>
      <c r="O992" s="16"/>
      <c r="P992" s="17"/>
      <c r="Q992" s="12"/>
      <c r="R992" s="13"/>
    </row>
    <row r="993" spans="1:18" ht="15.75" customHeight="1">
      <c r="A993" s="1"/>
      <c r="B993" s="6" t="s">
        <v>23</v>
      </c>
      <c r="C993" s="6">
        <v>1197831</v>
      </c>
      <c r="D993" s="7">
        <v>44443</v>
      </c>
      <c r="E993" s="6" t="s">
        <v>24</v>
      </c>
      <c r="F993" s="6" t="s">
        <v>53</v>
      </c>
      <c r="G993" s="6" t="s">
        <v>54</v>
      </c>
      <c r="H993" s="6" t="s">
        <v>20</v>
      </c>
      <c r="I993" s="8">
        <v>0.54999999999999993</v>
      </c>
      <c r="J993" s="9">
        <v>4000</v>
      </c>
      <c r="K993" s="10">
        <f t="shared" si="6"/>
        <v>2199.9999999999995</v>
      </c>
      <c r="L993" s="10">
        <f t="shared" si="7"/>
        <v>1209.9999999999998</v>
      </c>
      <c r="M993" s="11">
        <v>0.55000000000000004</v>
      </c>
      <c r="O993" s="16"/>
      <c r="P993" s="17"/>
      <c r="Q993" s="12"/>
      <c r="R993" s="13"/>
    </row>
    <row r="994" spans="1:18" ht="15.75" customHeight="1">
      <c r="A994" s="1"/>
      <c r="B994" s="6" t="s">
        <v>23</v>
      </c>
      <c r="C994" s="6">
        <v>1197831</v>
      </c>
      <c r="D994" s="7">
        <v>44443</v>
      </c>
      <c r="E994" s="6" t="s">
        <v>24</v>
      </c>
      <c r="F994" s="6" t="s">
        <v>53</v>
      </c>
      <c r="G994" s="6" t="s">
        <v>54</v>
      </c>
      <c r="H994" s="6" t="s">
        <v>21</v>
      </c>
      <c r="I994" s="8">
        <v>0.5</v>
      </c>
      <c r="J994" s="9">
        <v>4000</v>
      </c>
      <c r="K994" s="10">
        <f t="shared" si="6"/>
        <v>2000</v>
      </c>
      <c r="L994" s="10">
        <f t="shared" si="7"/>
        <v>799.99999999999989</v>
      </c>
      <c r="M994" s="11">
        <v>0.39999999999999997</v>
      </c>
      <c r="O994" s="16"/>
      <c r="P994" s="17"/>
      <c r="Q994" s="12"/>
      <c r="R994" s="13"/>
    </row>
    <row r="995" spans="1:18" ht="15.75" customHeight="1">
      <c r="A995" s="1"/>
      <c r="B995" s="6" t="s">
        <v>23</v>
      </c>
      <c r="C995" s="6">
        <v>1197831</v>
      </c>
      <c r="D995" s="7">
        <v>44443</v>
      </c>
      <c r="E995" s="6" t="s">
        <v>24</v>
      </c>
      <c r="F995" s="6" t="s">
        <v>53</v>
      </c>
      <c r="G995" s="6" t="s">
        <v>54</v>
      </c>
      <c r="H995" s="6" t="s">
        <v>22</v>
      </c>
      <c r="I995" s="8">
        <v>0.45</v>
      </c>
      <c r="J995" s="9">
        <v>6250</v>
      </c>
      <c r="K995" s="10">
        <f t="shared" si="6"/>
        <v>2812.5</v>
      </c>
      <c r="L995" s="10">
        <f t="shared" si="7"/>
        <v>1687.5000000000002</v>
      </c>
      <c r="M995" s="11">
        <v>0.60000000000000009</v>
      </c>
      <c r="O995" s="16"/>
      <c r="P995" s="17"/>
      <c r="Q995" s="12"/>
      <c r="R995" s="13"/>
    </row>
    <row r="996" spans="1:18" ht="15.75" customHeight="1">
      <c r="A996" s="1"/>
      <c r="B996" s="6" t="s">
        <v>23</v>
      </c>
      <c r="C996" s="6">
        <v>1197831</v>
      </c>
      <c r="D996" s="7">
        <v>44472</v>
      </c>
      <c r="E996" s="6" t="s">
        <v>24</v>
      </c>
      <c r="F996" s="6" t="s">
        <v>53</v>
      </c>
      <c r="G996" s="6" t="s">
        <v>54</v>
      </c>
      <c r="H996" s="6" t="s">
        <v>17</v>
      </c>
      <c r="I996" s="8">
        <v>0.35000000000000003</v>
      </c>
      <c r="J996" s="9">
        <v>5750</v>
      </c>
      <c r="K996" s="10">
        <f t="shared" si="6"/>
        <v>2012.5000000000002</v>
      </c>
      <c r="L996" s="10">
        <f t="shared" si="7"/>
        <v>905.625</v>
      </c>
      <c r="M996" s="11">
        <v>0.44999999999999996</v>
      </c>
      <c r="O996" s="16"/>
      <c r="P996" s="17"/>
      <c r="Q996" s="12"/>
      <c r="R996" s="13"/>
    </row>
    <row r="997" spans="1:18" ht="15.75" customHeight="1">
      <c r="A997" s="1"/>
      <c r="B997" s="6" t="s">
        <v>23</v>
      </c>
      <c r="C997" s="6">
        <v>1197831</v>
      </c>
      <c r="D997" s="7">
        <v>44472</v>
      </c>
      <c r="E997" s="6" t="s">
        <v>24</v>
      </c>
      <c r="F997" s="6" t="s">
        <v>53</v>
      </c>
      <c r="G997" s="6" t="s">
        <v>54</v>
      </c>
      <c r="H997" s="6" t="s">
        <v>18</v>
      </c>
      <c r="I997" s="8">
        <v>0.35000000000000003</v>
      </c>
      <c r="J997" s="9">
        <v>5750</v>
      </c>
      <c r="K997" s="10">
        <f t="shared" si="6"/>
        <v>2012.5000000000002</v>
      </c>
      <c r="L997" s="10">
        <f t="shared" si="7"/>
        <v>905.625</v>
      </c>
      <c r="M997" s="11">
        <v>0.44999999999999996</v>
      </c>
      <c r="O997" s="16"/>
      <c r="P997" s="17"/>
      <c r="Q997" s="12"/>
      <c r="R997" s="13"/>
    </row>
    <row r="998" spans="1:18" ht="15.75" customHeight="1">
      <c r="A998" s="1"/>
      <c r="B998" s="6" t="s">
        <v>23</v>
      </c>
      <c r="C998" s="6">
        <v>1197831</v>
      </c>
      <c r="D998" s="7">
        <v>44472</v>
      </c>
      <c r="E998" s="6" t="s">
        <v>24</v>
      </c>
      <c r="F998" s="6" t="s">
        <v>53</v>
      </c>
      <c r="G998" s="6" t="s">
        <v>54</v>
      </c>
      <c r="H998" s="6" t="s">
        <v>19</v>
      </c>
      <c r="I998" s="8">
        <v>0.4</v>
      </c>
      <c r="J998" s="9">
        <v>5250</v>
      </c>
      <c r="K998" s="10">
        <f t="shared" si="6"/>
        <v>2100</v>
      </c>
      <c r="L998" s="10">
        <f t="shared" si="7"/>
        <v>944.99999999999989</v>
      </c>
      <c r="M998" s="11">
        <v>0.44999999999999996</v>
      </c>
      <c r="O998" s="16"/>
      <c r="P998" s="17"/>
      <c r="Q998" s="12"/>
      <c r="R998" s="13"/>
    </row>
    <row r="999" spans="1:18" ht="15.75" customHeight="1">
      <c r="A999" s="1"/>
      <c r="B999" s="6" t="s">
        <v>23</v>
      </c>
      <c r="C999" s="6">
        <v>1197831</v>
      </c>
      <c r="D999" s="7">
        <v>44472</v>
      </c>
      <c r="E999" s="6" t="s">
        <v>24</v>
      </c>
      <c r="F999" s="6" t="s">
        <v>53</v>
      </c>
      <c r="G999" s="6" t="s">
        <v>54</v>
      </c>
      <c r="H999" s="6" t="s">
        <v>20</v>
      </c>
      <c r="I999" s="8">
        <v>0.4</v>
      </c>
      <c r="J999" s="9">
        <v>3750</v>
      </c>
      <c r="K999" s="10">
        <f t="shared" si="6"/>
        <v>1500</v>
      </c>
      <c r="L999" s="10">
        <f t="shared" si="7"/>
        <v>825.00000000000011</v>
      </c>
      <c r="M999" s="11">
        <v>0.55000000000000004</v>
      </c>
      <c r="O999" s="16"/>
      <c r="P999" s="17"/>
      <c r="Q999" s="12"/>
      <c r="R999" s="13"/>
    </row>
    <row r="1000" spans="1:18" ht="15.75" customHeight="1">
      <c r="A1000" s="1"/>
      <c r="B1000" s="6" t="s">
        <v>23</v>
      </c>
      <c r="C1000" s="6">
        <v>1197831</v>
      </c>
      <c r="D1000" s="7">
        <v>44472</v>
      </c>
      <c r="E1000" s="6" t="s">
        <v>24</v>
      </c>
      <c r="F1000" s="6" t="s">
        <v>53</v>
      </c>
      <c r="G1000" s="6" t="s">
        <v>54</v>
      </c>
      <c r="H1000" s="6" t="s">
        <v>21</v>
      </c>
      <c r="I1000" s="8">
        <v>0.35000000000000003</v>
      </c>
      <c r="J1000" s="9">
        <v>3500</v>
      </c>
      <c r="K1000" s="10">
        <f t="shared" si="6"/>
        <v>1225.0000000000002</v>
      </c>
      <c r="L1000" s="10">
        <f t="shared" si="7"/>
        <v>490.00000000000006</v>
      </c>
      <c r="M1000" s="11">
        <v>0.39999999999999997</v>
      </c>
      <c r="O1000" s="16"/>
      <c r="P1000" s="17"/>
      <c r="Q1000" s="12"/>
      <c r="R1000" s="13"/>
    </row>
    <row r="1001" spans="1:18" ht="15.75" customHeight="1">
      <c r="A1001" s="1"/>
      <c r="B1001" s="6" t="s">
        <v>23</v>
      </c>
      <c r="C1001" s="6">
        <v>1197831</v>
      </c>
      <c r="D1001" s="7">
        <v>44472</v>
      </c>
      <c r="E1001" s="6" t="s">
        <v>24</v>
      </c>
      <c r="F1001" s="6" t="s">
        <v>53</v>
      </c>
      <c r="G1001" s="6" t="s">
        <v>54</v>
      </c>
      <c r="H1001" s="6" t="s">
        <v>22</v>
      </c>
      <c r="I1001" s="8">
        <v>0.45</v>
      </c>
      <c r="J1001" s="9">
        <v>5250</v>
      </c>
      <c r="K1001" s="10">
        <f t="shared" si="6"/>
        <v>2362.5</v>
      </c>
      <c r="L1001" s="10">
        <f t="shared" si="7"/>
        <v>1417.5000000000002</v>
      </c>
      <c r="M1001" s="11">
        <v>0.60000000000000009</v>
      </c>
      <c r="O1001" s="16"/>
      <c r="P1001" s="17"/>
      <c r="Q1001" s="12"/>
      <c r="R1001" s="13"/>
    </row>
    <row r="1002" spans="1:18" ht="15.75" customHeight="1">
      <c r="A1002" s="1"/>
      <c r="B1002" s="6" t="s">
        <v>23</v>
      </c>
      <c r="C1002" s="6">
        <v>1197831</v>
      </c>
      <c r="D1002" s="7">
        <v>44504</v>
      </c>
      <c r="E1002" s="6" t="s">
        <v>24</v>
      </c>
      <c r="F1002" s="6" t="s">
        <v>53</v>
      </c>
      <c r="G1002" s="6" t="s">
        <v>54</v>
      </c>
      <c r="H1002" s="6" t="s">
        <v>17</v>
      </c>
      <c r="I1002" s="8">
        <v>0.30000000000000004</v>
      </c>
      <c r="J1002" s="9">
        <v>6750</v>
      </c>
      <c r="K1002" s="10">
        <f t="shared" si="6"/>
        <v>2025.0000000000002</v>
      </c>
      <c r="L1002" s="10">
        <f t="shared" si="7"/>
        <v>911.25</v>
      </c>
      <c r="M1002" s="11">
        <v>0.44999999999999996</v>
      </c>
      <c r="O1002" s="16"/>
      <c r="P1002" s="17"/>
      <c r="Q1002" s="12"/>
      <c r="R1002" s="13"/>
    </row>
    <row r="1003" spans="1:18" ht="15.75" customHeight="1">
      <c r="A1003" s="1"/>
      <c r="B1003" s="6" t="s">
        <v>23</v>
      </c>
      <c r="C1003" s="6">
        <v>1197831</v>
      </c>
      <c r="D1003" s="7">
        <v>44504</v>
      </c>
      <c r="E1003" s="6" t="s">
        <v>24</v>
      </c>
      <c r="F1003" s="6" t="s">
        <v>53</v>
      </c>
      <c r="G1003" s="6" t="s">
        <v>54</v>
      </c>
      <c r="H1003" s="6" t="s">
        <v>18</v>
      </c>
      <c r="I1003" s="8">
        <v>0.30000000000000004</v>
      </c>
      <c r="J1003" s="9">
        <v>6750</v>
      </c>
      <c r="K1003" s="10">
        <f t="shared" si="6"/>
        <v>2025.0000000000002</v>
      </c>
      <c r="L1003" s="10">
        <f t="shared" si="7"/>
        <v>911.25</v>
      </c>
      <c r="M1003" s="11">
        <v>0.44999999999999996</v>
      </c>
      <c r="O1003" s="16"/>
      <c r="P1003" s="17"/>
      <c r="Q1003" s="12"/>
      <c r="R1003" s="13"/>
    </row>
    <row r="1004" spans="1:18" ht="15.75" customHeight="1">
      <c r="A1004" s="1"/>
      <c r="B1004" s="6" t="s">
        <v>23</v>
      </c>
      <c r="C1004" s="6">
        <v>1197831</v>
      </c>
      <c r="D1004" s="7">
        <v>44504</v>
      </c>
      <c r="E1004" s="6" t="s">
        <v>24</v>
      </c>
      <c r="F1004" s="6" t="s">
        <v>53</v>
      </c>
      <c r="G1004" s="6" t="s">
        <v>54</v>
      </c>
      <c r="H1004" s="6" t="s">
        <v>19</v>
      </c>
      <c r="I1004" s="8">
        <v>0.55000000000000004</v>
      </c>
      <c r="J1004" s="9">
        <v>6000</v>
      </c>
      <c r="K1004" s="10">
        <f t="shared" si="6"/>
        <v>3300.0000000000005</v>
      </c>
      <c r="L1004" s="10">
        <f t="shared" si="7"/>
        <v>1485</v>
      </c>
      <c r="M1004" s="11">
        <v>0.44999999999999996</v>
      </c>
      <c r="O1004" s="16"/>
      <c r="P1004" s="17"/>
      <c r="Q1004" s="12"/>
      <c r="R1004" s="13"/>
    </row>
    <row r="1005" spans="1:18" ht="15.75" customHeight="1">
      <c r="A1005" s="1"/>
      <c r="B1005" s="6" t="s">
        <v>23</v>
      </c>
      <c r="C1005" s="6">
        <v>1197831</v>
      </c>
      <c r="D1005" s="7">
        <v>44504</v>
      </c>
      <c r="E1005" s="6" t="s">
        <v>24</v>
      </c>
      <c r="F1005" s="6" t="s">
        <v>53</v>
      </c>
      <c r="G1005" s="6" t="s">
        <v>54</v>
      </c>
      <c r="H1005" s="6" t="s">
        <v>20</v>
      </c>
      <c r="I1005" s="8">
        <v>0.55000000000000004</v>
      </c>
      <c r="J1005" s="9">
        <v>4750</v>
      </c>
      <c r="K1005" s="10">
        <f t="shared" si="6"/>
        <v>2612.5</v>
      </c>
      <c r="L1005" s="10">
        <f t="shared" si="7"/>
        <v>1436.8750000000002</v>
      </c>
      <c r="M1005" s="11">
        <v>0.55000000000000004</v>
      </c>
      <c r="O1005" s="16"/>
      <c r="P1005" s="17"/>
      <c r="Q1005" s="12"/>
      <c r="R1005" s="13"/>
    </row>
    <row r="1006" spans="1:18" ht="15.75" customHeight="1">
      <c r="A1006" s="1"/>
      <c r="B1006" s="6" t="s">
        <v>23</v>
      </c>
      <c r="C1006" s="6">
        <v>1197831</v>
      </c>
      <c r="D1006" s="7">
        <v>44504</v>
      </c>
      <c r="E1006" s="6" t="s">
        <v>24</v>
      </c>
      <c r="F1006" s="6" t="s">
        <v>53</v>
      </c>
      <c r="G1006" s="6" t="s">
        <v>54</v>
      </c>
      <c r="H1006" s="6" t="s">
        <v>21</v>
      </c>
      <c r="I1006" s="8">
        <v>0.54999999999999993</v>
      </c>
      <c r="J1006" s="9">
        <v>4500</v>
      </c>
      <c r="K1006" s="10">
        <f t="shared" si="6"/>
        <v>2474.9999999999995</v>
      </c>
      <c r="L1006" s="10">
        <f t="shared" si="7"/>
        <v>989.99999999999977</v>
      </c>
      <c r="M1006" s="11">
        <v>0.39999999999999997</v>
      </c>
      <c r="O1006" s="16"/>
      <c r="P1006" s="17"/>
      <c r="Q1006" s="12"/>
      <c r="R1006" s="13"/>
    </row>
    <row r="1007" spans="1:18" ht="15.75" customHeight="1">
      <c r="A1007" s="1"/>
      <c r="B1007" s="6" t="s">
        <v>23</v>
      </c>
      <c r="C1007" s="6">
        <v>1197831</v>
      </c>
      <c r="D1007" s="7">
        <v>44504</v>
      </c>
      <c r="E1007" s="6" t="s">
        <v>24</v>
      </c>
      <c r="F1007" s="6" t="s">
        <v>53</v>
      </c>
      <c r="G1007" s="6" t="s">
        <v>54</v>
      </c>
      <c r="H1007" s="6" t="s">
        <v>22</v>
      </c>
      <c r="I1007" s="8">
        <v>0.65</v>
      </c>
      <c r="J1007" s="9">
        <v>6500</v>
      </c>
      <c r="K1007" s="10">
        <f t="shared" si="6"/>
        <v>4225</v>
      </c>
      <c r="L1007" s="10">
        <f t="shared" si="7"/>
        <v>2535.0000000000005</v>
      </c>
      <c r="M1007" s="11">
        <v>0.60000000000000009</v>
      </c>
      <c r="O1007" s="16"/>
      <c r="P1007" s="17"/>
      <c r="Q1007" s="12"/>
      <c r="R1007" s="13"/>
    </row>
    <row r="1008" spans="1:18" ht="15.75" customHeight="1">
      <c r="A1008" s="1"/>
      <c r="B1008" s="6" t="s">
        <v>23</v>
      </c>
      <c r="C1008" s="6">
        <v>1197831</v>
      </c>
      <c r="D1008" s="7">
        <v>44533</v>
      </c>
      <c r="E1008" s="6" t="s">
        <v>24</v>
      </c>
      <c r="F1008" s="6" t="s">
        <v>53</v>
      </c>
      <c r="G1008" s="6" t="s">
        <v>54</v>
      </c>
      <c r="H1008" s="6" t="s">
        <v>17</v>
      </c>
      <c r="I1008" s="8">
        <v>0.54999999999999993</v>
      </c>
      <c r="J1008" s="9">
        <v>8000</v>
      </c>
      <c r="K1008" s="10">
        <f t="shared" si="6"/>
        <v>4399.9999999999991</v>
      </c>
      <c r="L1008" s="10">
        <f t="shared" si="7"/>
        <v>1979.9999999999993</v>
      </c>
      <c r="M1008" s="11">
        <v>0.44999999999999996</v>
      </c>
      <c r="O1008" s="16"/>
      <c r="P1008" s="17"/>
      <c r="Q1008" s="12"/>
      <c r="R1008" s="13"/>
    </row>
    <row r="1009" spans="1:18" ht="15.75" customHeight="1">
      <c r="A1009" s="1"/>
      <c r="B1009" s="6" t="s">
        <v>23</v>
      </c>
      <c r="C1009" s="6">
        <v>1197831</v>
      </c>
      <c r="D1009" s="7">
        <v>44533</v>
      </c>
      <c r="E1009" s="6" t="s">
        <v>24</v>
      </c>
      <c r="F1009" s="6" t="s">
        <v>53</v>
      </c>
      <c r="G1009" s="6" t="s">
        <v>54</v>
      </c>
      <c r="H1009" s="6" t="s">
        <v>18</v>
      </c>
      <c r="I1009" s="8">
        <v>0.54999999999999993</v>
      </c>
      <c r="J1009" s="9">
        <v>8000</v>
      </c>
      <c r="K1009" s="10">
        <f t="shared" si="6"/>
        <v>4399.9999999999991</v>
      </c>
      <c r="L1009" s="10">
        <f t="shared" si="7"/>
        <v>1979.9999999999993</v>
      </c>
      <c r="M1009" s="11">
        <v>0.44999999999999996</v>
      </c>
      <c r="O1009" s="16"/>
      <c r="P1009" s="17"/>
      <c r="Q1009" s="12"/>
      <c r="R1009" s="13"/>
    </row>
    <row r="1010" spans="1:18" ht="15.75" customHeight="1">
      <c r="A1010" s="1"/>
      <c r="B1010" s="6" t="s">
        <v>23</v>
      </c>
      <c r="C1010" s="6">
        <v>1197831</v>
      </c>
      <c r="D1010" s="7">
        <v>44533</v>
      </c>
      <c r="E1010" s="6" t="s">
        <v>24</v>
      </c>
      <c r="F1010" s="6" t="s">
        <v>53</v>
      </c>
      <c r="G1010" s="6" t="s">
        <v>54</v>
      </c>
      <c r="H1010" s="6" t="s">
        <v>19</v>
      </c>
      <c r="I1010" s="8">
        <v>0.6</v>
      </c>
      <c r="J1010" s="9">
        <v>7000</v>
      </c>
      <c r="K1010" s="10">
        <f t="shared" si="6"/>
        <v>4200</v>
      </c>
      <c r="L1010" s="10">
        <f t="shared" si="7"/>
        <v>1889.9999999999998</v>
      </c>
      <c r="M1010" s="11">
        <v>0.44999999999999996</v>
      </c>
      <c r="O1010" s="16"/>
      <c r="P1010" s="17"/>
      <c r="Q1010" s="12"/>
      <c r="R1010" s="13"/>
    </row>
    <row r="1011" spans="1:18" ht="15.75" customHeight="1">
      <c r="A1011" s="1"/>
      <c r="B1011" s="6" t="s">
        <v>23</v>
      </c>
      <c r="C1011" s="6">
        <v>1197831</v>
      </c>
      <c r="D1011" s="7">
        <v>44533</v>
      </c>
      <c r="E1011" s="6" t="s">
        <v>24</v>
      </c>
      <c r="F1011" s="6" t="s">
        <v>53</v>
      </c>
      <c r="G1011" s="6" t="s">
        <v>54</v>
      </c>
      <c r="H1011" s="6" t="s">
        <v>20</v>
      </c>
      <c r="I1011" s="8">
        <v>0.6</v>
      </c>
      <c r="J1011" s="9">
        <v>5500</v>
      </c>
      <c r="K1011" s="10">
        <f t="shared" si="6"/>
        <v>3300</v>
      </c>
      <c r="L1011" s="10">
        <f t="shared" si="7"/>
        <v>1815.0000000000002</v>
      </c>
      <c r="M1011" s="11">
        <v>0.55000000000000004</v>
      </c>
      <c r="O1011" s="16"/>
      <c r="P1011" s="17"/>
      <c r="Q1011" s="12"/>
      <c r="R1011" s="13"/>
    </row>
    <row r="1012" spans="1:18" ht="15.75" customHeight="1">
      <c r="A1012" s="1"/>
      <c r="B1012" s="6" t="s">
        <v>23</v>
      </c>
      <c r="C1012" s="6">
        <v>1197831</v>
      </c>
      <c r="D1012" s="7">
        <v>44533</v>
      </c>
      <c r="E1012" s="6" t="s">
        <v>24</v>
      </c>
      <c r="F1012" s="6" t="s">
        <v>53</v>
      </c>
      <c r="G1012" s="6" t="s">
        <v>54</v>
      </c>
      <c r="H1012" s="6" t="s">
        <v>21</v>
      </c>
      <c r="I1012" s="8">
        <v>0.54999999999999993</v>
      </c>
      <c r="J1012" s="9">
        <v>5000</v>
      </c>
      <c r="K1012" s="10">
        <f t="shared" si="6"/>
        <v>2749.9999999999995</v>
      </c>
      <c r="L1012" s="10">
        <f t="shared" si="7"/>
        <v>1099.9999999999998</v>
      </c>
      <c r="M1012" s="11">
        <v>0.39999999999999997</v>
      </c>
      <c r="O1012" s="16"/>
      <c r="P1012" s="17"/>
      <c r="Q1012" s="12"/>
      <c r="R1012" s="13"/>
    </row>
    <row r="1013" spans="1:18" ht="15.75" customHeight="1">
      <c r="A1013" s="1"/>
      <c r="B1013" s="6" t="s">
        <v>23</v>
      </c>
      <c r="C1013" s="6">
        <v>1197831</v>
      </c>
      <c r="D1013" s="7">
        <v>44533</v>
      </c>
      <c r="E1013" s="6" t="s">
        <v>24</v>
      </c>
      <c r="F1013" s="6" t="s">
        <v>53</v>
      </c>
      <c r="G1013" s="6" t="s">
        <v>54</v>
      </c>
      <c r="H1013" s="6" t="s">
        <v>22</v>
      </c>
      <c r="I1013" s="8">
        <v>0.65</v>
      </c>
      <c r="J1013" s="9">
        <v>7500</v>
      </c>
      <c r="K1013" s="10">
        <f t="shared" si="6"/>
        <v>4875</v>
      </c>
      <c r="L1013" s="10">
        <f t="shared" si="7"/>
        <v>2925.0000000000005</v>
      </c>
      <c r="M1013" s="11">
        <v>0.60000000000000009</v>
      </c>
      <c r="O1013" s="16"/>
      <c r="P1013" s="17"/>
      <c r="Q1013" s="12"/>
      <c r="R1013" s="13"/>
    </row>
    <row r="1014" spans="1:18" ht="15.75" customHeight="1">
      <c r="A1014" s="1" t="s">
        <v>39</v>
      </c>
      <c r="B1014" s="6" t="s">
        <v>14</v>
      </c>
      <c r="C1014" s="6">
        <v>1185732</v>
      </c>
      <c r="D1014" s="7">
        <v>44207</v>
      </c>
      <c r="E1014" s="6" t="s">
        <v>33</v>
      </c>
      <c r="F1014" s="6" t="s">
        <v>55</v>
      </c>
      <c r="G1014" s="6" t="s">
        <v>56</v>
      </c>
      <c r="H1014" s="6" t="s">
        <v>17</v>
      </c>
      <c r="I1014" s="8">
        <v>0.35</v>
      </c>
      <c r="J1014" s="9">
        <v>4250</v>
      </c>
      <c r="K1014" s="10">
        <f t="shared" si="6"/>
        <v>1487.5</v>
      </c>
      <c r="L1014" s="10">
        <f t="shared" si="7"/>
        <v>595</v>
      </c>
      <c r="M1014" s="11">
        <v>0.4</v>
      </c>
      <c r="O1014" s="16"/>
      <c r="P1014" s="17"/>
      <c r="Q1014" s="12"/>
      <c r="R1014" s="13"/>
    </row>
    <row r="1015" spans="1:18" ht="15.75" customHeight="1">
      <c r="A1015" s="1"/>
      <c r="B1015" s="6" t="s">
        <v>14</v>
      </c>
      <c r="C1015" s="6">
        <v>1185732</v>
      </c>
      <c r="D1015" s="7">
        <v>44207</v>
      </c>
      <c r="E1015" s="6" t="s">
        <v>33</v>
      </c>
      <c r="F1015" s="6" t="s">
        <v>55</v>
      </c>
      <c r="G1015" s="6" t="s">
        <v>56</v>
      </c>
      <c r="H1015" s="6" t="s">
        <v>18</v>
      </c>
      <c r="I1015" s="8">
        <v>0.35</v>
      </c>
      <c r="J1015" s="9">
        <v>2250</v>
      </c>
      <c r="K1015" s="10">
        <f t="shared" si="6"/>
        <v>787.5</v>
      </c>
      <c r="L1015" s="10">
        <f t="shared" si="7"/>
        <v>275.625</v>
      </c>
      <c r="M1015" s="11">
        <v>0.35</v>
      </c>
      <c r="O1015" s="16"/>
      <c r="P1015" s="17"/>
      <c r="Q1015" s="12"/>
      <c r="R1015" s="13"/>
    </row>
    <row r="1016" spans="1:18" ht="15.75" customHeight="1">
      <c r="A1016" s="1"/>
      <c r="B1016" s="6" t="s">
        <v>14</v>
      </c>
      <c r="C1016" s="6">
        <v>1185732</v>
      </c>
      <c r="D1016" s="7">
        <v>44207</v>
      </c>
      <c r="E1016" s="6" t="s">
        <v>33</v>
      </c>
      <c r="F1016" s="6" t="s">
        <v>55</v>
      </c>
      <c r="G1016" s="6" t="s">
        <v>56</v>
      </c>
      <c r="H1016" s="6" t="s">
        <v>19</v>
      </c>
      <c r="I1016" s="8">
        <v>0.25</v>
      </c>
      <c r="J1016" s="9">
        <v>2250</v>
      </c>
      <c r="K1016" s="10">
        <f t="shared" si="6"/>
        <v>562.5</v>
      </c>
      <c r="L1016" s="10">
        <f t="shared" si="7"/>
        <v>196.875</v>
      </c>
      <c r="M1016" s="11">
        <v>0.35</v>
      </c>
      <c r="O1016" s="16"/>
      <c r="P1016" s="17"/>
      <c r="Q1016" s="12"/>
      <c r="R1016" s="13"/>
    </row>
    <row r="1017" spans="1:18" ht="15.75" customHeight="1">
      <c r="A1017" s="1"/>
      <c r="B1017" s="6" t="s">
        <v>14</v>
      </c>
      <c r="C1017" s="6">
        <v>1185732</v>
      </c>
      <c r="D1017" s="7">
        <v>44207</v>
      </c>
      <c r="E1017" s="6" t="s">
        <v>33</v>
      </c>
      <c r="F1017" s="6" t="s">
        <v>55</v>
      </c>
      <c r="G1017" s="6" t="s">
        <v>56</v>
      </c>
      <c r="H1017" s="6" t="s">
        <v>20</v>
      </c>
      <c r="I1017" s="8">
        <v>0.30000000000000004</v>
      </c>
      <c r="J1017" s="9">
        <v>750</v>
      </c>
      <c r="K1017" s="10">
        <f t="shared" si="6"/>
        <v>225.00000000000003</v>
      </c>
      <c r="L1017" s="10">
        <f t="shared" si="7"/>
        <v>90.000000000000014</v>
      </c>
      <c r="M1017" s="11">
        <v>0.4</v>
      </c>
      <c r="O1017" s="16"/>
      <c r="P1017" s="17"/>
      <c r="Q1017" s="12"/>
      <c r="R1017" s="13"/>
    </row>
    <row r="1018" spans="1:18" ht="15.75" customHeight="1">
      <c r="A1018" s="1"/>
      <c r="B1018" s="6" t="s">
        <v>14</v>
      </c>
      <c r="C1018" s="6">
        <v>1185732</v>
      </c>
      <c r="D1018" s="7">
        <v>44207</v>
      </c>
      <c r="E1018" s="6" t="s">
        <v>33</v>
      </c>
      <c r="F1018" s="6" t="s">
        <v>55</v>
      </c>
      <c r="G1018" s="6" t="s">
        <v>56</v>
      </c>
      <c r="H1018" s="6" t="s">
        <v>21</v>
      </c>
      <c r="I1018" s="8">
        <v>0.44999999999999996</v>
      </c>
      <c r="J1018" s="9">
        <v>1250</v>
      </c>
      <c r="K1018" s="10">
        <f t="shared" si="6"/>
        <v>562.5</v>
      </c>
      <c r="L1018" s="10">
        <f t="shared" si="7"/>
        <v>196.875</v>
      </c>
      <c r="M1018" s="11">
        <v>0.35</v>
      </c>
      <c r="O1018" s="16"/>
      <c r="P1018" s="17"/>
      <c r="Q1018" s="12"/>
      <c r="R1018" s="13"/>
    </row>
    <row r="1019" spans="1:18" ht="15.75" customHeight="1">
      <c r="A1019" s="1"/>
      <c r="B1019" s="6" t="s">
        <v>14</v>
      </c>
      <c r="C1019" s="6">
        <v>1185732</v>
      </c>
      <c r="D1019" s="7">
        <v>44207</v>
      </c>
      <c r="E1019" s="6" t="s">
        <v>33</v>
      </c>
      <c r="F1019" s="6" t="s">
        <v>55</v>
      </c>
      <c r="G1019" s="6" t="s">
        <v>56</v>
      </c>
      <c r="H1019" s="6" t="s">
        <v>22</v>
      </c>
      <c r="I1019" s="8">
        <v>0.35</v>
      </c>
      <c r="J1019" s="9">
        <v>2250</v>
      </c>
      <c r="K1019" s="10">
        <f t="shared" si="6"/>
        <v>787.5</v>
      </c>
      <c r="L1019" s="10">
        <f t="shared" si="7"/>
        <v>393.75</v>
      </c>
      <c r="M1019" s="11">
        <v>0.5</v>
      </c>
      <c r="O1019" s="16"/>
      <c r="P1019" s="17"/>
      <c r="Q1019" s="12"/>
      <c r="R1019" s="13"/>
    </row>
    <row r="1020" spans="1:18" ht="15.75" customHeight="1">
      <c r="A1020" s="1"/>
      <c r="B1020" s="6" t="s">
        <v>14</v>
      </c>
      <c r="C1020" s="6">
        <v>1185732</v>
      </c>
      <c r="D1020" s="7">
        <v>44238</v>
      </c>
      <c r="E1020" s="6" t="s">
        <v>33</v>
      </c>
      <c r="F1020" s="6" t="s">
        <v>55</v>
      </c>
      <c r="G1020" s="6" t="s">
        <v>56</v>
      </c>
      <c r="H1020" s="6" t="s">
        <v>17</v>
      </c>
      <c r="I1020" s="8">
        <v>0.35</v>
      </c>
      <c r="J1020" s="9">
        <v>4750</v>
      </c>
      <c r="K1020" s="10">
        <f t="shared" si="6"/>
        <v>1662.5</v>
      </c>
      <c r="L1020" s="10">
        <f t="shared" si="7"/>
        <v>665</v>
      </c>
      <c r="M1020" s="11">
        <v>0.4</v>
      </c>
      <c r="O1020" s="16"/>
      <c r="P1020" s="17"/>
      <c r="Q1020" s="12"/>
      <c r="R1020" s="13"/>
    </row>
    <row r="1021" spans="1:18" ht="15.75" customHeight="1">
      <c r="A1021" s="1"/>
      <c r="B1021" s="6" t="s">
        <v>14</v>
      </c>
      <c r="C1021" s="6">
        <v>1185732</v>
      </c>
      <c r="D1021" s="7">
        <v>44238</v>
      </c>
      <c r="E1021" s="6" t="s">
        <v>33</v>
      </c>
      <c r="F1021" s="6" t="s">
        <v>55</v>
      </c>
      <c r="G1021" s="6" t="s">
        <v>56</v>
      </c>
      <c r="H1021" s="6" t="s">
        <v>18</v>
      </c>
      <c r="I1021" s="8">
        <v>0.35</v>
      </c>
      <c r="J1021" s="9">
        <v>1250</v>
      </c>
      <c r="K1021" s="10">
        <f t="shared" si="6"/>
        <v>437.5</v>
      </c>
      <c r="L1021" s="10">
        <f t="shared" si="7"/>
        <v>153.125</v>
      </c>
      <c r="M1021" s="11">
        <v>0.35</v>
      </c>
      <c r="O1021" s="16"/>
      <c r="P1021" s="17"/>
      <c r="Q1021" s="12"/>
      <c r="R1021" s="13"/>
    </row>
    <row r="1022" spans="1:18" ht="15.75" customHeight="1">
      <c r="A1022" s="1"/>
      <c r="B1022" s="6" t="s">
        <v>14</v>
      </c>
      <c r="C1022" s="6">
        <v>1185732</v>
      </c>
      <c r="D1022" s="7">
        <v>44238</v>
      </c>
      <c r="E1022" s="6" t="s">
        <v>33</v>
      </c>
      <c r="F1022" s="6" t="s">
        <v>55</v>
      </c>
      <c r="G1022" s="6" t="s">
        <v>56</v>
      </c>
      <c r="H1022" s="6" t="s">
        <v>19</v>
      </c>
      <c r="I1022" s="8">
        <v>0.25</v>
      </c>
      <c r="J1022" s="9">
        <v>1750</v>
      </c>
      <c r="K1022" s="10">
        <f t="shared" si="6"/>
        <v>437.5</v>
      </c>
      <c r="L1022" s="10">
        <f t="shared" si="7"/>
        <v>153.125</v>
      </c>
      <c r="M1022" s="11">
        <v>0.35</v>
      </c>
      <c r="O1022" s="16"/>
      <c r="P1022" s="17"/>
      <c r="Q1022" s="12"/>
      <c r="R1022" s="13"/>
    </row>
    <row r="1023" spans="1:18" ht="15.75" customHeight="1">
      <c r="A1023" s="1"/>
      <c r="B1023" s="6" t="s">
        <v>14</v>
      </c>
      <c r="C1023" s="6">
        <v>1185732</v>
      </c>
      <c r="D1023" s="7">
        <v>44238</v>
      </c>
      <c r="E1023" s="6" t="s">
        <v>33</v>
      </c>
      <c r="F1023" s="6" t="s">
        <v>55</v>
      </c>
      <c r="G1023" s="6" t="s">
        <v>56</v>
      </c>
      <c r="H1023" s="6" t="s">
        <v>20</v>
      </c>
      <c r="I1023" s="8">
        <v>0.30000000000000004</v>
      </c>
      <c r="J1023" s="9">
        <v>500</v>
      </c>
      <c r="K1023" s="10">
        <f t="shared" si="6"/>
        <v>150.00000000000003</v>
      </c>
      <c r="L1023" s="10">
        <f t="shared" si="7"/>
        <v>60.000000000000014</v>
      </c>
      <c r="M1023" s="11">
        <v>0.4</v>
      </c>
      <c r="O1023" s="16"/>
      <c r="P1023" s="17"/>
      <c r="Q1023" s="12"/>
      <c r="R1023" s="13"/>
    </row>
    <row r="1024" spans="1:18" ht="15.75" customHeight="1">
      <c r="A1024" s="1"/>
      <c r="B1024" s="6" t="s">
        <v>14</v>
      </c>
      <c r="C1024" s="6">
        <v>1185732</v>
      </c>
      <c r="D1024" s="7">
        <v>44238</v>
      </c>
      <c r="E1024" s="6" t="s">
        <v>33</v>
      </c>
      <c r="F1024" s="6" t="s">
        <v>55</v>
      </c>
      <c r="G1024" s="6" t="s">
        <v>56</v>
      </c>
      <c r="H1024" s="6" t="s">
        <v>21</v>
      </c>
      <c r="I1024" s="8">
        <v>0.44999999999999996</v>
      </c>
      <c r="J1024" s="9">
        <v>1250</v>
      </c>
      <c r="K1024" s="10">
        <f t="shared" si="6"/>
        <v>562.5</v>
      </c>
      <c r="L1024" s="10">
        <f t="shared" si="7"/>
        <v>196.875</v>
      </c>
      <c r="M1024" s="11">
        <v>0.35</v>
      </c>
      <c r="O1024" s="16"/>
      <c r="P1024" s="17"/>
      <c r="Q1024" s="12"/>
      <c r="R1024" s="13"/>
    </row>
    <row r="1025" spans="1:18" ht="15.75" customHeight="1">
      <c r="A1025" s="1"/>
      <c r="B1025" s="6" t="s">
        <v>14</v>
      </c>
      <c r="C1025" s="6">
        <v>1185732</v>
      </c>
      <c r="D1025" s="7">
        <v>44238</v>
      </c>
      <c r="E1025" s="6" t="s">
        <v>33</v>
      </c>
      <c r="F1025" s="6" t="s">
        <v>55</v>
      </c>
      <c r="G1025" s="6" t="s">
        <v>56</v>
      </c>
      <c r="H1025" s="6" t="s">
        <v>22</v>
      </c>
      <c r="I1025" s="8">
        <v>0.35</v>
      </c>
      <c r="J1025" s="9">
        <v>2000</v>
      </c>
      <c r="K1025" s="10">
        <f t="shared" si="6"/>
        <v>700</v>
      </c>
      <c r="L1025" s="10">
        <f t="shared" si="7"/>
        <v>350</v>
      </c>
      <c r="M1025" s="11">
        <v>0.5</v>
      </c>
      <c r="O1025" s="16"/>
      <c r="P1025" s="17"/>
      <c r="Q1025" s="12"/>
      <c r="R1025" s="13"/>
    </row>
    <row r="1026" spans="1:18" ht="15.75" customHeight="1">
      <c r="A1026" s="1"/>
      <c r="B1026" s="6" t="s">
        <v>14</v>
      </c>
      <c r="C1026" s="6">
        <v>1185732</v>
      </c>
      <c r="D1026" s="7">
        <v>44265</v>
      </c>
      <c r="E1026" s="6" t="s">
        <v>33</v>
      </c>
      <c r="F1026" s="6" t="s">
        <v>55</v>
      </c>
      <c r="G1026" s="6" t="s">
        <v>56</v>
      </c>
      <c r="H1026" s="6" t="s">
        <v>17</v>
      </c>
      <c r="I1026" s="8">
        <v>0.4</v>
      </c>
      <c r="J1026" s="9">
        <v>4200</v>
      </c>
      <c r="K1026" s="10">
        <f t="shared" ref="K1026:K1280" si="8">I1026*J1026</f>
        <v>1680</v>
      </c>
      <c r="L1026" s="10">
        <f t="shared" ref="L1026:L1280" si="9">K1026*M1026</f>
        <v>672</v>
      </c>
      <c r="M1026" s="11">
        <v>0.4</v>
      </c>
      <c r="O1026" s="16"/>
      <c r="P1026" s="17"/>
      <c r="Q1026" s="12"/>
      <c r="R1026" s="13"/>
    </row>
    <row r="1027" spans="1:18" ht="15.75" customHeight="1">
      <c r="A1027" s="1"/>
      <c r="B1027" s="6" t="s">
        <v>14</v>
      </c>
      <c r="C1027" s="6">
        <v>1185732</v>
      </c>
      <c r="D1027" s="7">
        <v>44265</v>
      </c>
      <c r="E1027" s="6" t="s">
        <v>33</v>
      </c>
      <c r="F1027" s="6" t="s">
        <v>55</v>
      </c>
      <c r="G1027" s="6" t="s">
        <v>56</v>
      </c>
      <c r="H1027" s="6" t="s">
        <v>18</v>
      </c>
      <c r="I1027" s="8">
        <v>0.4</v>
      </c>
      <c r="J1027" s="9">
        <v>1000</v>
      </c>
      <c r="K1027" s="10">
        <f t="shared" si="8"/>
        <v>400</v>
      </c>
      <c r="L1027" s="10">
        <f t="shared" si="9"/>
        <v>140</v>
      </c>
      <c r="M1027" s="11">
        <v>0.35</v>
      </c>
      <c r="O1027" s="16"/>
      <c r="P1027" s="17"/>
      <c r="Q1027" s="12"/>
      <c r="R1027" s="13"/>
    </row>
    <row r="1028" spans="1:18" ht="15.75" customHeight="1">
      <c r="A1028" s="1"/>
      <c r="B1028" s="6" t="s">
        <v>14</v>
      </c>
      <c r="C1028" s="6">
        <v>1185732</v>
      </c>
      <c r="D1028" s="7">
        <v>44265</v>
      </c>
      <c r="E1028" s="6" t="s">
        <v>33</v>
      </c>
      <c r="F1028" s="6" t="s">
        <v>55</v>
      </c>
      <c r="G1028" s="6" t="s">
        <v>56</v>
      </c>
      <c r="H1028" s="6" t="s">
        <v>19</v>
      </c>
      <c r="I1028" s="8">
        <v>0.30000000000000004</v>
      </c>
      <c r="J1028" s="9">
        <v>1500</v>
      </c>
      <c r="K1028" s="10">
        <f t="shared" si="8"/>
        <v>450.00000000000006</v>
      </c>
      <c r="L1028" s="10">
        <f t="shared" si="9"/>
        <v>157.5</v>
      </c>
      <c r="M1028" s="11">
        <v>0.35</v>
      </c>
      <c r="O1028" s="16"/>
      <c r="P1028" s="17"/>
      <c r="Q1028" s="12"/>
      <c r="R1028" s="13"/>
    </row>
    <row r="1029" spans="1:18" ht="15.75" customHeight="1">
      <c r="A1029" s="1"/>
      <c r="B1029" s="6" t="s">
        <v>14</v>
      </c>
      <c r="C1029" s="6">
        <v>1185732</v>
      </c>
      <c r="D1029" s="7">
        <v>44265</v>
      </c>
      <c r="E1029" s="6" t="s">
        <v>33</v>
      </c>
      <c r="F1029" s="6" t="s">
        <v>55</v>
      </c>
      <c r="G1029" s="6" t="s">
        <v>56</v>
      </c>
      <c r="H1029" s="6" t="s">
        <v>20</v>
      </c>
      <c r="I1029" s="8">
        <v>0.35</v>
      </c>
      <c r="J1029" s="9">
        <v>0</v>
      </c>
      <c r="K1029" s="10">
        <f t="shared" si="8"/>
        <v>0</v>
      </c>
      <c r="L1029" s="10">
        <f t="shared" si="9"/>
        <v>0</v>
      </c>
      <c r="M1029" s="11">
        <v>0.4</v>
      </c>
      <c r="O1029" s="16"/>
      <c r="P1029" s="17"/>
      <c r="Q1029" s="12"/>
      <c r="R1029" s="13"/>
    </row>
    <row r="1030" spans="1:18" ht="15.75" customHeight="1">
      <c r="A1030" s="1"/>
      <c r="B1030" s="6" t="s">
        <v>14</v>
      </c>
      <c r="C1030" s="6">
        <v>1185732</v>
      </c>
      <c r="D1030" s="7">
        <v>44265</v>
      </c>
      <c r="E1030" s="6" t="s">
        <v>33</v>
      </c>
      <c r="F1030" s="6" t="s">
        <v>55</v>
      </c>
      <c r="G1030" s="6" t="s">
        <v>56</v>
      </c>
      <c r="H1030" s="6" t="s">
        <v>21</v>
      </c>
      <c r="I1030" s="8">
        <v>0.5</v>
      </c>
      <c r="J1030" s="9">
        <v>500</v>
      </c>
      <c r="K1030" s="10">
        <f t="shared" si="8"/>
        <v>250</v>
      </c>
      <c r="L1030" s="10">
        <f t="shared" si="9"/>
        <v>87.5</v>
      </c>
      <c r="M1030" s="11">
        <v>0.35</v>
      </c>
      <c r="O1030" s="16"/>
      <c r="P1030" s="17"/>
      <c r="Q1030" s="12"/>
      <c r="R1030" s="13"/>
    </row>
    <row r="1031" spans="1:18" ht="15.75" customHeight="1">
      <c r="A1031" s="1"/>
      <c r="B1031" s="6" t="s">
        <v>14</v>
      </c>
      <c r="C1031" s="6">
        <v>1185732</v>
      </c>
      <c r="D1031" s="7">
        <v>44265</v>
      </c>
      <c r="E1031" s="6" t="s">
        <v>33</v>
      </c>
      <c r="F1031" s="6" t="s">
        <v>55</v>
      </c>
      <c r="G1031" s="6" t="s">
        <v>56</v>
      </c>
      <c r="H1031" s="6" t="s">
        <v>22</v>
      </c>
      <c r="I1031" s="8">
        <v>0.4</v>
      </c>
      <c r="J1031" s="9">
        <v>1500</v>
      </c>
      <c r="K1031" s="10">
        <f t="shared" si="8"/>
        <v>600</v>
      </c>
      <c r="L1031" s="10">
        <f t="shared" si="9"/>
        <v>300</v>
      </c>
      <c r="M1031" s="11">
        <v>0.5</v>
      </c>
      <c r="O1031" s="16"/>
      <c r="P1031" s="17"/>
      <c r="Q1031" s="12"/>
      <c r="R1031" s="13"/>
    </row>
    <row r="1032" spans="1:18" ht="15.75" customHeight="1">
      <c r="A1032" s="1"/>
      <c r="B1032" s="6" t="s">
        <v>14</v>
      </c>
      <c r="C1032" s="6">
        <v>1185732</v>
      </c>
      <c r="D1032" s="7">
        <v>44297</v>
      </c>
      <c r="E1032" s="6" t="s">
        <v>33</v>
      </c>
      <c r="F1032" s="6" t="s">
        <v>55</v>
      </c>
      <c r="G1032" s="6" t="s">
        <v>56</v>
      </c>
      <c r="H1032" s="6" t="s">
        <v>17</v>
      </c>
      <c r="I1032" s="8">
        <v>0.4</v>
      </c>
      <c r="J1032" s="9">
        <v>3750</v>
      </c>
      <c r="K1032" s="10">
        <f t="shared" si="8"/>
        <v>1500</v>
      </c>
      <c r="L1032" s="10">
        <f t="shared" si="9"/>
        <v>600</v>
      </c>
      <c r="M1032" s="11">
        <v>0.4</v>
      </c>
      <c r="O1032" s="16"/>
      <c r="P1032" s="17"/>
      <c r="Q1032" s="12"/>
      <c r="R1032" s="13"/>
    </row>
    <row r="1033" spans="1:18" ht="15.75" customHeight="1">
      <c r="A1033" s="1"/>
      <c r="B1033" s="6" t="s">
        <v>14</v>
      </c>
      <c r="C1033" s="6">
        <v>1185732</v>
      </c>
      <c r="D1033" s="7">
        <v>44297</v>
      </c>
      <c r="E1033" s="6" t="s">
        <v>33</v>
      </c>
      <c r="F1033" s="6" t="s">
        <v>55</v>
      </c>
      <c r="G1033" s="6" t="s">
        <v>56</v>
      </c>
      <c r="H1033" s="6" t="s">
        <v>18</v>
      </c>
      <c r="I1033" s="8">
        <v>0.35000000000000003</v>
      </c>
      <c r="J1033" s="9">
        <v>750</v>
      </c>
      <c r="K1033" s="10">
        <f t="shared" si="8"/>
        <v>262.5</v>
      </c>
      <c r="L1033" s="10">
        <f t="shared" si="9"/>
        <v>91.875</v>
      </c>
      <c r="M1033" s="11">
        <v>0.35</v>
      </c>
      <c r="O1033" s="16"/>
      <c r="P1033" s="17"/>
      <c r="Q1033" s="12"/>
      <c r="R1033" s="13"/>
    </row>
    <row r="1034" spans="1:18" ht="15.75" customHeight="1">
      <c r="A1034" s="1"/>
      <c r="B1034" s="6" t="s">
        <v>14</v>
      </c>
      <c r="C1034" s="6">
        <v>1185732</v>
      </c>
      <c r="D1034" s="7">
        <v>44297</v>
      </c>
      <c r="E1034" s="6" t="s">
        <v>33</v>
      </c>
      <c r="F1034" s="6" t="s">
        <v>55</v>
      </c>
      <c r="G1034" s="6" t="s">
        <v>56</v>
      </c>
      <c r="H1034" s="6" t="s">
        <v>19</v>
      </c>
      <c r="I1034" s="8">
        <v>0.25000000000000006</v>
      </c>
      <c r="J1034" s="9">
        <v>750</v>
      </c>
      <c r="K1034" s="10">
        <f t="shared" si="8"/>
        <v>187.50000000000003</v>
      </c>
      <c r="L1034" s="10">
        <f t="shared" si="9"/>
        <v>65.625</v>
      </c>
      <c r="M1034" s="11">
        <v>0.35</v>
      </c>
      <c r="O1034" s="16"/>
      <c r="P1034" s="17"/>
      <c r="Q1034" s="12"/>
      <c r="R1034" s="13"/>
    </row>
    <row r="1035" spans="1:18" ht="15.75" customHeight="1">
      <c r="A1035" s="1"/>
      <c r="B1035" s="6" t="s">
        <v>14</v>
      </c>
      <c r="C1035" s="6">
        <v>1185732</v>
      </c>
      <c r="D1035" s="7">
        <v>44297</v>
      </c>
      <c r="E1035" s="6" t="s">
        <v>33</v>
      </c>
      <c r="F1035" s="6" t="s">
        <v>55</v>
      </c>
      <c r="G1035" s="6" t="s">
        <v>56</v>
      </c>
      <c r="H1035" s="6" t="s">
        <v>20</v>
      </c>
      <c r="I1035" s="8">
        <v>0.3</v>
      </c>
      <c r="J1035" s="9">
        <v>0</v>
      </c>
      <c r="K1035" s="10">
        <f t="shared" si="8"/>
        <v>0</v>
      </c>
      <c r="L1035" s="10">
        <f t="shared" si="9"/>
        <v>0</v>
      </c>
      <c r="M1035" s="11">
        <v>0.4</v>
      </c>
      <c r="O1035" s="16"/>
      <c r="P1035" s="17"/>
      <c r="Q1035" s="12"/>
      <c r="R1035" s="13"/>
    </row>
    <row r="1036" spans="1:18" ht="15.75" customHeight="1">
      <c r="A1036" s="1"/>
      <c r="B1036" s="6" t="s">
        <v>14</v>
      </c>
      <c r="C1036" s="6">
        <v>1185732</v>
      </c>
      <c r="D1036" s="7">
        <v>44297</v>
      </c>
      <c r="E1036" s="6" t="s">
        <v>33</v>
      </c>
      <c r="F1036" s="6" t="s">
        <v>55</v>
      </c>
      <c r="G1036" s="6" t="s">
        <v>56</v>
      </c>
      <c r="H1036" s="6" t="s">
        <v>21</v>
      </c>
      <c r="I1036" s="8">
        <v>0.45</v>
      </c>
      <c r="J1036" s="9">
        <v>250</v>
      </c>
      <c r="K1036" s="10">
        <f t="shared" si="8"/>
        <v>112.5</v>
      </c>
      <c r="L1036" s="10">
        <f t="shared" si="9"/>
        <v>39.375</v>
      </c>
      <c r="M1036" s="11">
        <v>0.35</v>
      </c>
      <c r="O1036" s="16"/>
      <c r="P1036" s="17"/>
      <c r="Q1036" s="12"/>
      <c r="R1036" s="13"/>
    </row>
    <row r="1037" spans="1:18" ht="15.75" customHeight="1">
      <c r="A1037" s="1"/>
      <c r="B1037" s="6" t="s">
        <v>14</v>
      </c>
      <c r="C1037" s="6">
        <v>1185732</v>
      </c>
      <c r="D1037" s="7">
        <v>44297</v>
      </c>
      <c r="E1037" s="6" t="s">
        <v>33</v>
      </c>
      <c r="F1037" s="6" t="s">
        <v>55</v>
      </c>
      <c r="G1037" s="6" t="s">
        <v>56</v>
      </c>
      <c r="H1037" s="6" t="s">
        <v>22</v>
      </c>
      <c r="I1037" s="8">
        <v>0.35000000000000003</v>
      </c>
      <c r="J1037" s="9">
        <v>1500</v>
      </c>
      <c r="K1037" s="10">
        <f t="shared" si="8"/>
        <v>525</v>
      </c>
      <c r="L1037" s="10">
        <f t="shared" si="9"/>
        <v>262.5</v>
      </c>
      <c r="M1037" s="11">
        <v>0.5</v>
      </c>
      <c r="O1037" s="16"/>
      <c r="P1037" s="17"/>
      <c r="Q1037" s="12"/>
      <c r="R1037" s="13"/>
    </row>
    <row r="1038" spans="1:18" ht="15.75" customHeight="1">
      <c r="A1038" s="1"/>
      <c r="B1038" s="6" t="s">
        <v>14</v>
      </c>
      <c r="C1038" s="6">
        <v>1185732</v>
      </c>
      <c r="D1038" s="7">
        <v>44328</v>
      </c>
      <c r="E1038" s="6" t="s">
        <v>33</v>
      </c>
      <c r="F1038" s="6" t="s">
        <v>55</v>
      </c>
      <c r="G1038" s="6" t="s">
        <v>56</v>
      </c>
      <c r="H1038" s="6" t="s">
        <v>17</v>
      </c>
      <c r="I1038" s="8">
        <v>0.45</v>
      </c>
      <c r="J1038" s="9">
        <v>4200</v>
      </c>
      <c r="K1038" s="10">
        <f t="shared" si="8"/>
        <v>1890</v>
      </c>
      <c r="L1038" s="10">
        <f t="shared" si="9"/>
        <v>756</v>
      </c>
      <c r="M1038" s="11">
        <v>0.4</v>
      </c>
      <c r="O1038" s="16"/>
      <c r="P1038" s="17"/>
      <c r="Q1038" s="12"/>
      <c r="R1038" s="13"/>
    </row>
    <row r="1039" spans="1:18" ht="15.75" customHeight="1">
      <c r="A1039" s="1"/>
      <c r="B1039" s="6" t="s">
        <v>14</v>
      </c>
      <c r="C1039" s="6">
        <v>1185732</v>
      </c>
      <c r="D1039" s="7">
        <v>44328</v>
      </c>
      <c r="E1039" s="6" t="s">
        <v>33</v>
      </c>
      <c r="F1039" s="6" t="s">
        <v>55</v>
      </c>
      <c r="G1039" s="6" t="s">
        <v>56</v>
      </c>
      <c r="H1039" s="6" t="s">
        <v>18</v>
      </c>
      <c r="I1039" s="8">
        <v>0.40000000000000008</v>
      </c>
      <c r="J1039" s="9">
        <v>1250</v>
      </c>
      <c r="K1039" s="10">
        <f t="shared" si="8"/>
        <v>500.00000000000011</v>
      </c>
      <c r="L1039" s="10">
        <f t="shared" si="9"/>
        <v>175.00000000000003</v>
      </c>
      <c r="M1039" s="11">
        <v>0.35</v>
      </c>
      <c r="O1039" s="16"/>
      <c r="P1039" s="17"/>
      <c r="Q1039" s="12"/>
      <c r="R1039" s="13"/>
    </row>
    <row r="1040" spans="1:18" ht="15.75" customHeight="1">
      <c r="A1040" s="1"/>
      <c r="B1040" s="6" t="s">
        <v>14</v>
      </c>
      <c r="C1040" s="6">
        <v>1185732</v>
      </c>
      <c r="D1040" s="7">
        <v>44328</v>
      </c>
      <c r="E1040" s="6" t="s">
        <v>33</v>
      </c>
      <c r="F1040" s="6" t="s">
        <v>55</v>
      </c>
      <c r="G1040" s="6" t="s">
        <v>56</v>
      </c>
      <c r="H1040" s="6" t="s">
        <v>19</v>
      </c>
      <c r="I1040" s="8">
        <v>0.35000000000000003</v>
      </c>
      <c r="J1040" s="9">
        <v>1000</v>
      </c>
      <c r="K1040" s="10">
        <f t="shared" si="8"/>
        <v>350.00000000000006</v>
      </c>
      <c r="L1040" s="10">
        <f t="shared" si="9"/>
        <v>122.50000000000001</v>
      </c>
      <c r="M1040" s="11">
        <v>0.35</v>
      </c>
      <c r="O1040" s="16"/>
      <c r="P1040" s="17"/>
      <c r="Q1040" s="12"/>
      <c r="R1040" s="13"/>
    </row>
    <row r="1041" spans="1:18" ht="15.75" customHeight="1">
      <c r="A1041" s="1"/>
      <c r="B1041" s="6" t="s">
        <v>14</v>
      </c>
      <c r="C1041" s="6">
        <v>1185732</v>
      </c>
      <c r="D1041" s="7">
        <v>44328</v>
      </c>
      <c r="E1041" s="6" t="s">
        <v>33</v>
      </c>
      <c r="F1041" s="6" t="s">
        <v>55</v>
      </c>
      <c r="G1041" s="6" t="s">
        <v>56</v>
      </c>
      <c r="H1041" s="6" t="s">
        <v>20</v>
      </c>
      <c r="I1041" s="8">
        <v>0.35000000000000003</v>
      </c>
      <c r="J1041" s="9">
        <v>250</v>
      </c>
      <c r="K1041" s="10">
        <f t="shared" si="8"/>
        <v>87.500000000000014</v>
      </c>
      <c r="L1041" s="10">
        <f t="shared" si="9"/>
        <v>35.000000000000007</v>
      </c>
      <c r="M1041" s="11">
        <v>0.4</v>
      </c>
      <c r="O1041" s="16"/>
      <c r="P1041" s="17"/>
      <c r="Q1041" s="12"/>
      <c r="R1041" s="13"/>
    </row>
    <row r="1042" spans="1:18" ht="15.75" customHeight="1">
      <c r="A1042" s="1"/>
      <c r="B1042" s="6" t="s">
        <v>14</v>
      </c>
      <c r="C1042" s="6">
        <v>1185732</v>
      </c>
      <c r="D1042" s="7">
        <v>44328</v>
      </c>
      <c r="E1042" s="6" t="s">
        <v>33</v>
      </c>
      <c r="F1042" s="6" t="s">
        <v>55</v>
      </c>
      <c r="G1042" s="6" t="s">
        <v>56</v>
      </c>
      <c r="H1042" s="6" t="s">
        <v>21</v>
      </c>
      <c r="I1042" s="8">
        <v>0.49999999999999994</v>
      </c>
      <c r="J1042" s="9">
        <v>500</v>
      </c>
      <c r="K1042" s="10">
        <f t="shared" si="8"/>
        <v>249.99999999999997</v>
      </c>
      <c r="L1042" s="10">
        <f t="shared" si="9"/>
        <v>87.499999999999986</v>
      </c>
      <c r="M1042" s="11">
        <v>0.35</v>
      </c>
      <c r="O1042" s="16"/>
      <c r="P1042" s="17"/>
      <c r="Q1042" s="12"/>
      <c r="R1042" s="13"/>
    </row>
    <row r="1043" spans="1:18" ht="15.75" customHeight="1">
      <c r="A1043" s="1"/>
      <c r="B1043" s="6" t="s">
        <v>14</v>
      </c>
      <c r="C1043" s="6">
        <v>1185732</v>
      </c>
      <c r="D1043" s="7">
        <v>44328</v>
      </c>
      <c r="E1043" s="6" t="s">
        <v>33</v>
      </c>
      <c r="F1043" s="6" t="s">
        <v>55</v>
      </c>
      <c r="G1043" s="6" t="s">
        <v>56</v>
      </c>
      <c r="H1043" s="6" t="s">
        <v>22</v>
      </c>
      <c r="I1043" s="8">
        <v>0.54999999999999993</v>
      </c>
      <c r="J1043" s="9">
        <v>1500</v>
      </c>
      <c r="K1043" s="10">
        <f t="shared" si="8"/>
        <v>824.99999999999989</v>
      </c>
      <c r="L1043" s="10">
        <f t="shared" si="9"/>
        <v>412.49999999999994</v>
      </c>
      <c r="M1043" s="11">
        <v>0.5</v>
      </c>
      <c r="O1043" s="16"/>
      <c r="P1043" s="17"/>
      <c r="Q1043" s="12"/>
      <c r="R1043" s="13"/>
    </row>
    <row r="1044" spans="1:18" ht="15.75" customHeight="1">
      <c r="A1044" s="1"/>
      <c r="B1044" s="6" t="s">
        <v>14</v>
      </c>
      <c r="C1044" s="6">
        <v>1185732</v>
      </c>
      <c r="D1044" s="7">
        <v>44358</v>
      </c>
      <c r="E1044" s="6" t="s">
        <v>33</v>
      </c>
      <c r="F1044" s="6" t="s">
        <v>55</v>
      </c>
      <c r="G1044" s="6" t="s">
        <v>56</v>
      </c>
      <c r="H1044" s="6" t="s">
        <v>17</v>
      </c>
      <c r="I1044" s="8">
        <v>0.4</v>
      </c>
      <c r="J1044" s="9">
        <v>4000</v>
      </c>
      <c r="K1044" s="10">
        <f t="shared" si="8"/>
        <v>1600</v>
      </c>
      <c r="L1044" s="10">
        <f t="shared" si="9"/>
        <v>640</v>
      </c>
      <c r="M1044" s="11">
        <v>0.4</v>
      </c>
      <c r="O1044" s="16"/>
      <c r="P1044" s="17"/>
      <c r="Q1044" s="12"/>
      <c r="R1044" s="13"/>
    </row>
    <row r="1045" spans="1:18" ht="15.75" customHeight="1">
      <c r="A1045" s="1"/>
      <c r="B1045" s="6" t="s">
        <v>14</v>
      </c>
      <c r="C1045" s="6">
        <v>1185732</v>
      </c>
      <c r="D1045" s="7">
        <v>44358</v>
      </c>
      <c r="E1045" s="6" t="s">
        <v>33</v>
      </c>
      <c r="F1045" s="6" t="s">
        <v>55</v>
      </c>
      <c r="G1045" s="6" t="s">
        <v>56</v>
      </c>
      <c r="H1045" s="6" t="s">
        <v>18</v>
      </c>
      <c r="I1045" s="8">
        <v>0.35000000000000009</v>
      </c>
      <c r="J1045" s="9">
        <v>1500</v>
      </c>
      <c r="K1045" s="10">
        <f t="shared" si="8"/>
        <v>525.00000000000011</v>
      </c>
      <c r="L1045" s="10">
        <f t="shared" si="9"/>
        <v>183.75000000000003</v>
      </c>
      <c r="M1045" s="11">
        <v>0.35</v>
      </c>
      <c r="O1045" s="16"/>
      <c r="P1045" s="17"/>
      <c r="Q1045" s="12"/>
      <c r="R1045" s="13"/>
    </row>
    <row r="1046" spans="1:18" ht="15.75" customHeight="1">
      <c r="A1046" s="1"/>
      <c r="B1046" s="6" t="s">
        <v>14</v>
      </c>
      <c r="C1046" s="6">
        <v>1185732</v>
      </c>
      <c r="D1046" s="7">
        <v>44358</v>
      </c>
      <c r="E1046" s="6" t="s">
        <v>33</v>
      </c>
      <c r="F1046" s="6" t="s">
        <v>55</v>
      </c>
      <c r="G1046" s="6" t="s">
        <v>56</v>
      </c>
      <c r="H1046" s="6" t="s">
        <v>19</v>
      </c>
      <c r="I1046" s="8">
        <v>0.30000000000000004</v>
      </c>
      <c r="J1046" s="9">
        <v>1750</v>
      </c>
      <c r="K1046" s="10">
        <f t="shared" si="8"/>
        <v>525.00000000000011</v>
      </c>
      <c r="L1046" s="10">
        <f t="shared" si="9"/>
        <v>183.75000000000003</v>
      </c>
      <c r="M1046" s="11">
        <v>0.35</v>
      </c>
      <c r="O1046" s="16"/>
      <c r="P1046" s="17"/>
      <c r="Q1046" s="12"/>
      <c r="R1046" s="13"/>
    </row>
    <row r="1047" spans="1:18" ht="15.75" customHeight="1">
      <c r="A1047" s="1"/>
      <c r="B1047" s="6" t="s">
        <v>14</v>
      </c>
      <c r="C1047" s="6">
        <v>1185732</v>
      </c>
      <c r="D1047" s="7">
        <v>44358</v>
      </c>
      <c r="E1047" s="6" t="s">
        <v>33</v>
      </c>
      <c r="F1047" s="6" t="s">
        <v>55</v>
      </c>
      <c r="G1047" s="6" t="s">
        <v>56</v>
      </c>
      <c r="H1047" s="6" t="s">
        <v>20</v>
      </c>
      <c r="I1047" s="8">
        <v>0.30000000000000004</v>
      </c>
      <c r="J1047" s="9">
        <v>1500</v>
      </c>
      <c r="K1047" s="10">
        <f t="shared" si="8"/>
        <v>450.00000000000006</v>
      </c>
      <c r="L1047" s="10">
        <f t="shared" si="9"/>
        <v>180.00000000000003</v>
      </c>
      <c r="M1047" s="11">
        <v>0.4</v>
      </c>
      <c r="O1047" s="16"/>
      <c r="P1047" s="17"/>
      <c r="Q1047" s="12"/>
      <c r="R1047" s="13"/>
    </row>
    <row r="1048" spans="1:18" ht="15.75" customHeight="1">
      <c r="A1048" s="1"/>
      <c r="B1048" s="6" t="s">
        <v>14</v>
      </c>
      <c r="C1048" s="6">
        <v>1185732</v>
      </c>
      <c r="D1048" s="7">
        <v>44358</v>
      </c>
      <c r="E1048" s="6" t="s">
        <v>33</v>
      </c>
      <c r="F1048" s="6" t="s">
        <v>55</v>
      </c>
      <c r="G1048" s="6" t="s">
        <v>56</v>
      </c>
      <c r="H1048" s="6" t="s">
        <v>21</v>
      </c>
      <c r="I1048" s="8">
        <v>0.45</v>
      </c>
      <c r="J1048" s="9">
        <v>1500</v>
      </c>
      <c r="K1048" s="10">
        <f t="shared" si="8"/>
        <v>675</v>
      </c>
      <c r="L1048" s="10">
        <f t="shared" si="9"/>
        <v>236.24999999999997</v>
      </c>
      <c r="M1048" s="11">
        <v>0.35</v>
      </c>
      <c r="O1048" s="16"/>
      <c r="P1048" s="17"/>
      <c r="Q1048" s="12"/>
      <c r="R1048" s="13"/>
    </row>
    <row r="1049" spans="1:18" ht="15.75" customHeight="1">
      <c r="A1049" s="1"/>
      <c r="B1049" s="6" t="s">
        <v>14</v>
      </c>
      <c r="C1049" s="6">
        <v>1185732</v>
      </c>
      <c r="D1049" s="7">
        <v>44358</v>
      </c>
      <c r="E1049" s="6" t="s">
        <v>33</v>
      </c>
      <c r="F1049" s="6" t="s">
        <v>55</v>
      </c>
      <c r="G1049" s="6" t="s">
        <v>56</v>
      </c>
      <c r="H1049" s="6" t="s">
        <v>22</v>
      </c>
      <c r="I1049" s="8">
        <v>0.5</v>
      </c>
      <c r="J1049" s="9">
        <v>3250</v>
      </c>
      <c r="K1049" s="10">
        <f t="shared" si="8"/>
        <v>1625</v>
      </c>
      <c r="L1049" s="10">
        <f t="shared" si="9"/>
        <v>812.5</v>
      </c>
      <c r="M1049" s="11">
        <v>0.5</v>
      </c>
      <c r="O1049" s="16"/>
      <c r="P1049" s="17"/>
      <c r="Q1049" s="12"/>
      <c r="R1049" s="13"/>
    </row>
    <row r="1050" spans="1:18" ht="15.75" customHeight="1">
      <c r="A1050" s="1"/>
      <c r="B1050" s="6" t="s">
        <v>14</v>
      </c>
      <c r="C1050" s="6">
        <v>1185732</v>
      </c>
      <c r="D1050" s="7">
        <v>44387</v>
      </c>
      <c r="E1050" s="6" t="s">
        <v>33</v>
      </c>
      <c r="F1050" s="6" t="s">
        <v>55</v>
      </c>
      <c r="G1050" s="6" t="s">
        <v>56</v>
      </c>
      <c r="H1050" s="6" t="s">
        <v>17</v>
      </c>
      <c r="I1050" s="8">
        <v>0.45</v>
      </c>
      <c r="J1050" s="9">
        <v>5500</v>
      </c>
      <c r="K1050" s="10">
        <f t="shared" si="8"/>
        <v>2475</v>
      </c>
      <c r="L1050" s="10">
        <f t="shared" si="9"/>
        <v>990</v>
      </c>
      <c r="M1050" s="11">
        <v>0.4</v>
      </c>
      <c r="O1050" s="16"/>
      <c r="P1050" s="17"/>
      <c r="Q1050" s="12"/>
      <c r="R1050" s="13"/>
    </row>
    <row r="1051" spans="1:18" ht="15.75" customHeight="1">
      <c r="A1051" s="1"/>
      <c r="B1051" s="6" t="s">
        <v>14</v>
      </c>
      <c r="C1051" s="6">
        <v>1185732</v>
      </c>
      <c r="D1051" s="7">
        <v>44387</v>
      </c>
      <c r="E1051" s="6" t="s">
        <v>33</v>
      </c>
      <c r="F1051" s="6" t="s">
        <v>55</v>
      </c>
      <c r="G1051" s="6" t="s">
        <v>56</v>
      </c>
      <c r="H1051" s="6" t="s">
        <v>18</v>
      </c>
      <c r="I1051" s="8">
        <v>0.40000000000000008</v>
      </c>
      <c r="J1051" s="9">
        <v>3000</v>
      </c>
      <c r="K1051" s="10">
        <f t="shared" si="8"/>
        <v>1200.0000000000002</v>
      </c>
      <c r="L1051" s="10">
        <f t="shared" si="9"/>
        <v>420.00000000000006</v>
      </c>
      <c r="M1051" s="11">
        <v>0.35</v>
      </c>
      <c r="O1051" s="16"/>
      <c r="P1051" s="17"/>
      <c r="Q1051" s="12"/>
      <c r="R1051" s="13"/>
    </row>
    <row r="1052" spans="1:18" ht="15.75" customHeight="1">
      <c r="A1052" s="1"/>
      <c r="B1052" s="6" t="s">
        <v>14</v>
      </c>
      <c r="C1052" s="6">
        <v>1185732</v>
      </c>
      <c r="D1052" s="7">
        <v>44387</v>
      </c>
      <c r="E1052" s="6" t="s">
        <v>33</v>
      </c>
      <c r="F1052" s="6" t="s">
        <v>55</v>
      </c>
      <c r="G1052" s="6" t="s">
        <v>56</v>
      </c>
      <c r="H1052" s="6" t="s">
        <v>19</v>
      </c>
      <c r="I1052" s="8">
        <v>0.35000000000000003</v>
      </c>
      <c r="J1052" s="9">
        <v>2250</v>
      </c>
      <c r="K1052" s="10">
        <f t="shared" si="8"/>
        <v>787.50000000000011</v>
      </c>
      <c r="L1052" s="10">
        <f t="shared" si="9"/>
        <v>275.625</v>
      </c>
      <c r="M1052" s="11">
        <v>0.35</v>
      </c>
      <c r="O1052" s="16"/>
      <c r="P1052" s="17"/>
      <c r="Q1052" s="12"/>
      <c r="R1052" s="13"/>
    </row>
    <row r="1053" spans="1:18" ht="15.75" customHeight="1">
      <c r="A1053" s="1"/>
      <c r="B1053" s="6" t="s">
        <v>14</v>
      </c>
      <c r="C1053" s="6">
        <v>1185732</v>
      </c>
      <c r="D1053" s="7">
        <v>44387</v>
      </c>
      <c r="E1053" s="6" t="s">
        <v>33</v>
      </c>
      <c r="F1053" s="6" t="s">
        <v>55</v>
      </c>
      <c r="G1053" s="6" t="s">
        <v>56</v>
      </c>
      <c r="H1053" s="6" t="s">
        <v>20</v>
      </c>
      <c r="I1053" s="8">
        <v>0.35000000000000003</v>
      </c>
      <c r="J1053" s="9">
        <v>1750</v>
      </c>
      <c r="K1053" s="10">
        <f t="shared" si="8"/>
        <v>612.50000000000011</v>
      </c>
      <c r="L1053" s="10">
        <f t="shared" si="9"/>
        <v>245.00000000000006</v>
      </c>
      <c r="M1053" s="11">
        <v>0.4</v>
      </c>
      <c r="O1053" s="16"/>
      <c r="P1053" s="17"/>
      <c r="Q1053" s="12"/>
      <c r="R1053" s="13"/>
    </row>
    <row r="1054" spans="1:18" ht="15.75" customHeight="1">
      <c r="A1054" s="1"/>
      <c r="B1054" s="6" t="s">
        <v>14</v>
      </c>
      <c r="C1054" s="6">
        <v>1185732</v>
      </c>
      <c r="D1054" s="7">
        <v>44387</v>
      </c>
      <c r="E1054" s="6" t="s">
        <v>33</v>
      </c>
      <c r="F1054" s="6" t="s">
        <v>55</v>
      </c>
      <c r="G1054" s="6" t="s">
        <v>56</v>
      </c>
      <c r="H1054" s="6" t="s">
        <v>21</v>
      </c>
      <c r="I1054" s="8">
        <v>0.45</v>
      </c>
      <c r="J1054" s="9">
        <v>1750</v>
      </c>
      <c r="K1054" s="10">
        <f t="shared" si="8"/>
        <v>787.5</v>
      </c>
      <c r="L1054" s="10">
        <f t="shared" si="9"/>
        <v>275.625</v>
      </c>
      <c r="M1054" s="11">
        <v>0.35</v>
      </c>
      <c r="O1054" s="16"/>
      <c r="P1054" s="17"/>
      <c r="Q1054" s="12"/>
      <c r="R1054" s="13"/>
    </row>
    <row r="1055" spans="1:18" ht="15.75" customHeight="1">
      <c r="A1055" s="1"/>
      <c r="B1055" s="6" t="s">
        <v>14</v>
      </c>
      <c r="C1055" s="6">
        <v>1185732</v>
      </c>
      <c r="D1055" s="7">
        <v>44387</v>
      </c>
      <c r="E1055" s="6" t="s">
        <v>33</v>
      </c>
      <c r="F1055" s="6" t="s">
        <v>55</v>
      </c>
      <c r="G1055" s="6" t="s">
        <v>56</v>
      </c>
      <c r="H1055" s="6" t="s">
        <v>22</v>
      </c>
      <c r="I1055" s="8">
        <v>0.5</v>
      </c>
      <c r="J1055" s="9">
        <v>3500</v>
      </c>
      <c r="K1055" s="10">
        <f t="shared" si="8"/>
        <v>1750</v>
      </c>
      <c r="L1055" s="10">
        <f t="shared" si="9"/>
        <v>875</v>
      </c>
      <c r="M1055" s="11">
        <v>0.5</v>
      </c>
      <c r="O1055" s="16"/>
      <c r="P1055" s="17"/>
      <c r="Q1055" s="12"/>
      <c r="R1055" s="13"/>
    </row>
    <row r="1056" spans="1:18" ht="15.75" customHeight="1">
      <c r="A1056" s="1"/>
      <c r="B1056" s="6" t="s">
        <v>14</v>
      </c>
      <c r="C1056" s="6">
        <v>1185732</v>
      </c>
      <c r="D1056" s="7">
        <v>44419</v>
      </c>
      <c r="E1056" s="6" t="s">
        <v>33</v>
      </c>
      <c r="F1056" s="6" t="s">
        <v>55</v>
      </c>
      <c r="G1056" s="6" t="s">
        <v>56</v>
      </c>
      <c r="H1056" s="6" t="s">
        <v>17</v>
      </c>
      <c r="I1056" s="8">
        <v>0.45</v>
      </c>
      <c r="J1056" s="9">
        <v>5000</v>
      </c>
      <c r="K1056" s="10">
        <f t="shared" si="8"/>
        <v>2250</v>
      </c>
      <c r="L1056" s="10">
        <f t="shared" si="9"/>
        <v>900</v>
      </c>
      <c r="M1056" s="11">
        <v>0.4</v>
      </c>
      <c r="O1056" s="16"/>
      <c r="P1056" s="17"/>
      <c r="Q1056" s="12"/>
      <c r="R1056" s="13"/>
    </row>
    <row r="1057" spans="1:18" ht="15.75" customHeight="1">
      <c r="A1057" s="1"/>
      <c r="B1057" s="6" t="s">
        <v>14</v>
      </c>
      <c r="C1057" s="6">
        <v>1185732</v>
      </c>
      <c r="D1057" s="7">
        <v>44419</v>
      </c>
      <c r="E1057" s="6" t="s">
        <v>33</v>
      </c>
      <c r="F1057" s="6" t="s">
        <v>55</v>
      </c>
      <c r="G1057" s="6" t="s">
        <v>56</v>
      </c>
      <c r="H1057" s="6" t="s">
        <v>18</v>
      </c>
      <c r="I1057" s="8">
        <v>0.45000000000000007</v>
      </c>
      <c r="J1057" s="9">
        <v>2750</v>
      </c>
      <c r="K1057" s="10">
        <f t="shared" si="8"/>
        <v>1237.5000000000002</v>
      </c>
      <c r="L1057" s="10">
        <f t="shared" si="9"/>
        <v>433.12500000000006</v>
      </c>
      <c r="M1057" s="11">
        <v>0.35</v>
      </c>
      <c r="O1057" s="16"/>
      <c r="P1057" s="17"/>
      <c r="Q1057" s="12"/>
      <c r="R1057" s="13"/>
    </row>
    <row r="1058" spans="1:18" ht="15.75" customHeight="1">
      <c r="A1058" s="1"/>
      <c r="B1058" s="6" t="s">
        <v>14</v>
      </c>
      <c r="C1058" s="6">
        <v>1185732</v>
      </c>
      <c r="D1058" s="7">
        <v>44419</v>
      </c>
      <c r="E1058" s="6" t="s">
        <v>33</v>
      </c>
      <c r="F1058" s="6" t="s">
        <v>55</v>
      </c>
      <c r="G1058" s="6" t="s">
        <v>56</v>
      </c>
      <c r="H1058" s="6" t="s">
        <v>19</v>
      </c>
      <c r="I1058" s="8">
        <v>0.4</v>
      </c>
      <c r="J1058" s="9">
        <v>2000</v>
      </c>
      <c r="K1058" s="10">
        <f t="shared" si="8"/>
        <v>800</v>
      </c>
      <c r="L1058" s="10">
        <f t="shared" si="9"/>
        <v>280</v>
      </c>
      <c r="M1058" s="11">
        <v>0.35</v>
      </c>
      <c r="O1058" s="16"/>
      <c r="P1058" s="17"/>
      <c r="Q1058" s="12"/>
      <c r="R1058" s="13"/>
    </row>
    <row r="1059" spans="1:18" ht="15.75" customHeight="1">
      <c r="A1059" s="1"/>
      <c r="B1059" s="6" t="s">
        <v>14</v>
      </c>
      <c r="C1059" s="6">
        <v>1185732</v>
      </c>
      <c r="D1059" s="7">
        <v>44419</v>
      </c>
      <c r="E1059" s="6" t="s">
        <v>33</v>
      </c>
      <c r="F1059" s="6" t="s">
        <v>55</v>
      </c>
      <c r="G1059" s="6" t="s">
        <v>56</v>
      </c>
      <c r="H1059" s="6" t="s">
        <v>20</v>
      </c>
      <c r="I1059" s="8">
        <v>0.30000000000000004</v>
      </c>
      <c r="J1059" s="9">
        <v>1250</v>
      </c>
      <c r="K1059" s="10">
        <f t="shared" si="8"/>
        <v>375.00000000000006</v>
      </c>
      <c r="L1059" s="10">
        <f t="shared" si="9"/>
        <v>150.00000000000003</v>
      </c>
      <c r="M1059" s="11">
        <v>0.4</v>
      </c>
      <c r="O1059" s="16"/>
      <c r="P1059" s="17"/>
      <c r="Q1059" s="12"/>
      <c r="R1059" s="13"/>
    </row>
    <row r="1060" spans="1:18" ht="15.75" customHeight="1">
      <c r="A1060" s="1"/>
      <c r="B1060" s="6" t="s">
        <v>14</v>
      </c>
      <c r="C1060" s="6">
        <v>1185732</v>
      </c>
      <c r="D1060" s="7">
        <v>44419</v>
      </c>
      <c r="E1060" s="6" t="s">
        <v>33</v>
      </c>
      <c r="F1060" s="6" t="s">
        <v>55</v>
      </c>
      <c r="G1060" s="6" t="s">
        <v>56</v>
      </c>
      <c r="H1060" s="6" t="s">
        <v>21</v>
      </c>
      <c r="I1060" s="8">
        <v>0.4</v>
      </c>
      <c r="J1060" s="9">
        <v>1000</v>
      </c>
      <c r="K1060" s="10">
        <f t="shared" si="8"/>
        <v>400</v>
      </c>
      <c r="L1060" s="10">
        <f t="shared" si="9"/>
        <v>140</v>
      </c>
      <c r="M1060" s="11">
        <v>0.35</v>
      </c>
      <c r="O1060" s="16"/>
      <c r="P1060" s="17"/>
      <c r="Q1060" s="12"/>
      <c r="R1060" s="13"/>
    </row>
    <row r="1061" spans="1:18" ht="15.75" customHeight="1">
      <c r="A1061" s="1"/>
      <c r="B1061" s="6" t="s">
        <v>14</v>
      </c>
      <c r="C1061" s="6">
        <v>1185732</v>
      </c>
      <c r="D1061" s="7">
        <v>44419</v>
      </c>
      <c r="E1061" s="6" t="s">
        <v>33</v>
      </c>
      <c r="F1061" s="6" t="s">
        <v>55</v>
      </c>
      <c r="G1061" s="6" t="s">
        <v>56</v>
      </c>
      <c r="H1061" s="6" t="s">
        <v>22</v>
      </c>
      <c r="I1061" s="8">
        <v>0.45</v>
      </c>
      <c r="J1061" s="9">
        <v>2750</v>
      </c>
      <c r="K1061" s="10">
        <f t="shared" si="8"/>
        <v>1237.5</v>
      </c>
      <c r="L1061" s="10">
        <f t="shared" si="9"/>
        <v>618.75</v>
      </c>
      <c r="M1061" s="11">
        <v>0.5</v>
      </c>
      <c r="O1061" s="16"/>
      <c r="P1061" s="17"/>
      <c r="Q1061" s="12"/>
      <c r="R1061" s="13"/>
    </row>
    <row r="1062" spans="1:18" ht="15.75" customHeight="1">
      <c r="A1062" s="1"/>
      <c r="B1062" s="6" t="s">
        <v>14</v>
      </c>
      <c r="C1062" s="6">
        <v>1185732</v>
      </c>
      <c r="D1062" s="7">
        <v>44451</v>
      </c>
      <c r="E1062" s="6" t="s">
        <v>33</v>
      </c>
      <c r="F1062" s="6" t="s">
        <v>55</v>
      </c>
      <c r="G1062" s="6" t="s">
        <v>56</v>
      </c>
      <c r="H1062" s="6" t="s">
        <v>17</v>
      </c>
      <c r="I1062" s="8">
        <v>0.4</v>
      </c>
      <c r="J1062" s="9">
        <v>4000</v>
      </c>
      <c r="K1062" s="10">
        <f t="shared" si="8"/>
        <v>1600</v>
      </c>
      <c r="L1062" s="10">
        <f t="shared" si="9"/>
        <v>640</v>
      </c>
      <c r="M1062" s="11">
        <v>0.4</v>
      </c>
      <c r="O1062" s="16"/>
      <c r="P1062" s="17"/>
      <c r="Q1062" s="12"/>
      <c r="R1062" s="13"/>
    </row>
    <row r="1063" spans="1:18" ht="15.75" customHeight="1">
      <c r="A1063" s="1"/>
      <c r="B1063" s="6" t="s">
        <v>14</v>
      </c>
      <c r="C1063" s="6">
        <v>1185732</v>
      </c>
      <c r="D1063" s="7">
        <v>44451</v>
      </c>
      <c r="E1063" s="6" t="s">
        <v>33</v>
      </c>
      <c r="F1063" s="6" t="s">
        <v>55</v>
      </c>
      <c r="G1063" s="6" t="s">
        <v>56</v>
      </c>
      <c r="H1063" s="6" t="s">
        <v>18</v>
      </c>
      <c r="I1063" s="8">
        <v>0.35000000000000009</v>
      </c>
      <c r="J1063" s="9">
        <v>2000</v>
      </c>
      <c r="K1063" s="10">
        <f t="shared" si="8"/>
        <v>700.00000000000023</v>
      </c>
      <c r="L1063" s="10">
        <f t="shared" si="9"/>
        <v>245.00000000000006</v>
      </c>
      <c r="M1063" s="11">
        <v>0.35</v>
      </c>
      <c r="O1063" s="16"/>
      <c r="P1063" s="17"/>
      <c r="Q1063" s="12"/>
      <c r="R1063" s="13"/>
    </row>
    <row r="1064" spans="1:18" ht="15.75" customHeight="1">
      <c r="A1064" s="1"/>
      <c r="B1064" s="6" t="s">
        <v>14</v>
      </c>
      <c r="C1064" s="6">
        <v>1185732</v>
      </c>
      <c r="D1064" s="7">
        <v>44451</v>
      </c>
      <c r="E1064" s="6" t="s">
        <v>33</v>
      </c>
      <c r="F1064" s="6" t="s">
        <v>55</v>
      </c>
      <c r="G1064" s="6" t="s">
        <v>56</v>
      </c>
      <c r="H1064" s="6" t="s">
        <v>19</v>
      </c>
      <c r="I1064" s="8">
        <v>0.2</v>
      </c>
      <c r="J1064" s="9">
        <v>1000</v>
      </c>
      <c r="K1064" s="10">
        <f t="shared" si="8"/>
        <v>200</v>
      </c>
      <c r="L1064" s="10">
        <f t="shared" si="9"/>
        <v>70</v>
      </c>
      <c r="M1064" s="11">
        <v>0.35</v>
      </c>
      <c r="O1064" s="16"/>
      <c r="P1064" s="17"/>
      <c r="Q1064" s="12"/>
      <c r="R1064" s="13"/>
    </row>
    <row r="1065" spans="1:18" ht="15.75" customHeight="1">
      <c r="A1065" s="1"/>
      <c r="B1065" s="6" t="s">
        <v>14</v>
      </c>
      <c r="C1065" s="6">
        <v>1185732</v>
      </c>
      <c r="D1065" s="7">
        <v>44451</v>
      </c>
      <c r="E1065" s="6" t="s">
        <v>33</v>
      </c>
      <c r="F1065" s="6" t="s">
        <v>55</v>
      </c>
      <c r="G1065" s="6" t="s">
        <v>56</v>
      </c>
      <c r="H1065" s="6" t="s">
        <v>20</v>
      </c>
      <c r="I1065" s="8">
        <v>0.2</v>
      </c>
      <c r="J1065" s="9">
        <v>750</v>
      </c>
      <c r="K1065" s="10">
        <f t="shared" si="8"/>
        <v>150</v>
      </c>
      <c r="L1065" s="10">
        <f t="shared" si="9"/>
        <v>60</v>
      </c>
      <c r="M1065" s="11">
        <v>0.4</v>
      </c>
      <c r="O1065" s="16"/>
      <c r="P1065" s="17"/>
      <c r="Q1065" s="12"/>
      <c r="R1065" s="13"/>
    </row>
    <row r="1066" spans="1:18" ht="15.75" customHeight="1">
      <c r="A1066" s="1"/>
      <c r="B1066" s="6" t="s">
        <v>14</v>
      </c>
      <c r="C1066" s="6">
        <v>1185732</v>
      </c>
      <c r="D1066" s="7">
        <v>44451</v>
      </c>
      <c r="E1066" s="6" t="s">
        <v>33</v>
      </c>
      <c r="F1066" s="6" t="s">
        <v>55</v>
      </c>
      <c r="G1066" s="6" t="s">
        <v>56</v>
      </c>
      <c r="H1066" s="6" t="s">
        <v>21</v>
      </c>
      <c r="I1066" s="8">
        <v>0.3</v>
      </c>
      <c r="J1066" s="9">
        <v>750</v>
      </c>
      <c r="K1066" s="10">
        <f t="shared" si="8"/>
        <v>225</v>
      </c>
      <c r="L1066" s="10">
        <f t="shared" si="9"/>
        <v>78.75</v>
      </c>
      <c r="M1066" s="11">
        <v>0.35</v>
      </c>
      <c r="O1066" s="16"/>
      <c r="P1066" s="17"/>
      <c r="Q1066" s="12"/>
      <c r="R1066" s="13"/>
    </row>
    <row r="1067" spans="1:18" ht="15.75" customHeight="1">
      <c r="A1067" s="1"/>
      <c r="B1067" s="6" t="s">
        <v>14</v>
      </c>
      <c r="C1067" s="6">
        <v>1185732</v>
      </c>
      <c r="D1067" s="7">
        <v>44451</v>
      </c>
      <c r="E1067" s="6" t="s">
        <v>33</v>
      </c>
      <c r="F1067" s="6" t="s">
        <v>55</v>
      </c>
      <c r="G1067" s="6" t="s">
        <v>56</v>
      </c>
      <c r="H1067" s="6" t="s">
        <v>22</v>
      </c>
      <c r="I1067" s="8">
        <v>0.35000000000000003</v>
      </c>
      <c r="J1067" s="9">
        <v>1500</v>
      </c>
      <c r="K1067" s="10">
        <f t="shared" si="8"/>
        <v>525</v>
      </c>
      <c r="L1067" s="10">
        <f t="shared" si="9"/>
        <v>262.5</v>
      </c>
      <c r="M1067" s="11">
        <v>0.5</v>
      </c>
      <c r="O1067" s="16"/>
      <c r="P1067" s="17"/>
      <c r="Q1067" s="12"/>
      <c r="R1067" s="13"/>
    </row>
    <row r="1068" spans="1:18" ht="15.75" customHeight="1">
      <c r="A1068" s="1"/>
      <c r="B1068" s="6" t="s">
        <v>14</v>
      </c>
      <c r="C1068" s="6">
        <v>1185732</v>
      </c>
      <c r="D1068" s="7">
        <v>44480</v>
      </c>
      <c r="E1068" s="6" t="s">
        <v>33</v>
      </c>
      <c r="F1068" s="6" t="s">
        <v>55</v>
      </c>
      <c r="G1068" s="6" t="s">
        <v>56</v>
      </c>
      <c r="H1068" s="6" t="s">
        <v>17</v>
      </c>
      <c r="I1068" s="8">
        <v>0.39999999999999997</v>
      </c>
      <c r="J1068" s="9">
        <v>3250</v>
      </c>
      <c r="K1068" s="10">
        <f t="shared" si="8"/>
        <v>1300</v>
      </c>
      <c r="L1068" s="10">
        <f t="shared" si="9"/>
        <v>520</v>
      </c>
      <c r="M1068" s="11">
        <v>0.4</v>
      </c>
      <c r="O1068" s="16"/>
      <c r="P1068" s="17"/>
      <c r="Q1068" s="12"/>
      <c r="R1068" s="13"/>
    </row>
    <row r="1069" spans="1:18" ht="15.75" customHeight="1">
      <c r="A1069" s="1"/>
      <c r="B1069" s="6" t="s">
        <v>14</v>
      </c>
      <c r="C1069" s="6">
        <v>1185732</v>
      </c>
      <c r="D1069" s="7">
        <v>44480</v>
      </c>
      <c r="E1069" s="6" t="s">
        <v>33</v>
      </c>
      <c r="F1069" s="6" t="s">
        <v>55</v>
      </c>
      <c r="G1069" s="6" t="s">
        <v>56</v>
      </c>
      <c r="H1069" s="6" t="s">
        <v>18</v>
      </c>
      <c r="I1069" s="8">
        <v>0.3</v>
      </c>
      <c r="J1069" s="9">
        <v>1500</v>
      </c>
      <c r="K1069" s="10">
        <f t="shared" si="8"/>
        <v>450</v>
      </c>
      <c r="L1069" s="10">
        <f t="shared" si="9"/>
        <v>157.5</v>
      </c>
      <c r="M1069" s="11">
        <v>0.35</v>
      </c>
      <c r="O1069" s="16"/>
      <c r="P1069" s="17"/>
      <c r="Q1069" s="12"/>
      <c r="R1069" s="13"/>
    </row>
    <row r="1070" spans="1:18" ht="15.75" customHeight="1">
      <c r="A1070" s="1"/>
      <c r="B1070" s="6" t="s">
        <v>14</v>
      </c>
      <c r="C1070" s="6">
        <v>1185732</v>
      </c>
      <c r="D1070" s="7">
        <v>44480</v>
      </c>
      <c r="E1070" s="6" t="s">
        <v>33</v>
      </c>
      <c r="F1070" s="6" t="s">
        <v>55</v>
      </c>
      <c r="G1070" s="6" t="s">
        <v>56</v>
      </c>
      <c r="H1070" s="6" t="s">
        <v>19</v>
      </c>
      <c r="I1070" s="8">
        <v>0.3</v>
      </c>
      <c r="J1070" s="9">
        <v>500</v>
      </c>
      <c r="K1070" s="10">
        <f t="shared" si="8"/>
        <v>150</v>
      </c>
      <c r="L1070" s="10">
        <f t="shared" si="9"/>
        <v>52.5</v>
      </c>
      <c r="M1070" s="11">
        <v>0.35</v>
      </c>
      <c r="O1070" s="16"/>
      <c r="P1070" s="17"/>
      <c r="Q1070" s="12"/>
      <c r="R1070" s="13"/>
    </row>
    <row r="1071" spans="1:18" ht="15.75" customHeight="1">
      <c r="A1071" s="1"/>
      <c r="B1071" s="6" t="s">
        <v>14</v>
      </c>
      <c r="C1071" s="6">
        <v>1185732</v>
      </c>
      <c r="D1071" s="7">
        <v>44480</v>
      </c>
      <c r="E1071" s="6" t="s">
        <v>33</v>
      </c>
      <c r="F1071" s="6" t="s">
        <v>55</v>
      </c>
      <c r="G1071" s="6" t="s">
        <v>56</v>
      </c>
      <c r="H1071" s="6" t="s">
        <v>20</v>
      </c>
      <c r="I1071" s="8">
        <v>0.3</v>
      </c>
      <c r="J1071" s="9">
        <v>250</v>
      </c>
      <c r="K1071" s="10">
        <f t="shared" si="8"/>
        <v>75</v>
      </c>
      <c r="L1071" s="10">
        <f t="shared" si="9"/>
        <v>30</v>
      </c>
      <c r="M1071" s="11">
        <v>0.4</v>
      </c>
      <c r="O1071" s="16"/>
      <c r="P1071" s="17"/>
      <c r="Q1071" s="12"/>
      <c r="R1071" s="13"/>
    </row>
    <row r="1072" spans="1:18" ht="15.75" customHeight="1">
      <c r="A1072" s="1"/>
      <c r="B1072" s="6" t="s">
        <v>14</v>
      </c>
      <c r="C1072" s="6">
        <v>1185732</v>
      </c>
      <c r="D1072" s="7">
        <v>44480</v>
      </c>
      <c r="E1072" s="6" t="s">
        <v>33</v>
      </c>
      <c r="F1072" s="6" t="s">
        <v>55</v>
      </c>
      <c r="G1072" s="6" t="s">
        <v>56</v>
      </c>
      <c r="H1072" s="6" t="s">
        <v>21</v>
      </c>
      <c r="I1072" s="8">
        <v>0.39999999999999997</v>
      </c>
      <c r="J1072" s="9">
        <v>250</v>
      </c>
      <c r="K1072" s="10">
        <f t="shared" si="8"/>
        <v>99.999999999999986</v>
      </c>
      <c r="L1072" s="10">
        <f t="shared" si="9"/>
        <v>34.999999999999993</v>
      </c>
      <c r="M1072" s="11">
        <v>0.35</v>
      </c>
      <c r="O1072" s="16"/>
      <c r="P1072" s="17"/>
      <c r="Q1072" s="12"/>
      <c r="R1072" s="13"/>
    </row>
    <row r="1073" spans="1:18" ht="15.75" customHeight="1">
      <c r="A1073" s="1"/>
      <c r="B1073" s="6" t="s">
        <v>14</v>
      </c>
      <c r="C1073" s="6">
        <v>1185732</v>
      </c>
      <c r="D1073" s="7">
        <v>44480</v>
      </c>
      <c r="E1073" s="6" t="s">
        <v>33</v>
      </c>
      <c r="F1073" s="6" t="s">
        <v>55</v>
      </c>
      <c r="G1073" s="6" t="s">
        <v>56</v>
      </c>
      <c r="H1073" s="6" t="s">
        <v>22</v>
      </c>
      <c r="I1073" s="8">
        <v>0.4499999999999999</v>
      </c>
      <c r="J1073" s="9">
        <v>1500</v>
      </c>
      <c r="K1073" s="10">
        <f t="shared" si="8"/>
        <v>674.99999999999989</v>
      </c>
      <c r="L1073" s="10">
        <f t="shared" si="9"/>
        <v>337.49999999999994</v>
      </c>
      <c r="M1073" s="11">
        <v>0.5</v>
      </c>
      <c r="O1073" s="16"/>
      <c r="P1073" s="17"/>
      <c r="Q1073" s="12"/>
      <c r="R1073" s="13"/>
    </row>
    <row r="1074" spans="1:18" ht="15.75" customHeight="1">
      <c r="A1074" s="1"/>
      <c r="B1074" s="6" t="s">
        <v>14</v>
      </c>
      <c r="C1074" s="6">
        <v>1185732</v>
      </c>
      <c r="D1074" s="7">
        <v>44511</v>
      </c>
      <c r="E1074" s="6" t="s">
        <v>33</v>
      </c>
      <c r="F1074" s="6" t="s">
        <v>55</v>
      </c>
      <c r="G1074" s="6" t="s">
        <v>56</v>
      </c>
      <c r="H1074" s="6" t="s">
        <v>17</v>
      </c>
      <c r="I1074" s="8">
        <v>0.4</v>
      </c>
      <c r="J1074" s="9">
        <v>3000</v>
      </c>
      <c r="K1074" s="10">
        <f t="shared" si="8"/>
        <v>1200</v>
      </c>
      <c r="L1074" s="10">
        <f t="shared" si="9"/>
        <v>480</v>
      </c>
      <c r="M1074" s="11">
        <v>0.4</v>
      </c>
      <c r="O1074" s="16"/>
      <c r="P1074" s="17"/>
      <c r="Q1074" s="12"/>
      <c r="R1074" s="13"/>
    </row>
    <row r="1075" spans="1:18" ht="15.75" customHeight="1">
      <c r="A1075" s="1"/>
      <c r="B1075" s="6" t="s">
        <v>14</v>
      </c>
      <c r="C1075" s="6">
        <v>1185732</v>
      </c>
      <c r="D1075" s="7">
        <v>44511</v>
      </c>
      <c r="E1075" s="6" t="s">
        <v>33</v>
      </c>
      <c r="F1075" s="6" t="s">
        <v>55</v>
      </c>
      <c r="G1075" s="6" t="s">
        <v>56</v>
      </c>
      <c r="H1075" s="6" t="s">
        <v>18</v>
      </c>
      <c r="I1075" s="8">
        <v>0.30000000000000004</v>
      </c>
      <c r="J1075" s="9">
        <v>1500</v>
      </c>
      <c r="K1075" s="10">
        <f t="shared" si="8"/>
        <v>450.00000000000006</v>
      </c>
      <c r="L1075" s="10">
        <f t="shared" si="9"/>
        <v>157.5</v>
      </c>
      <c r="M1075" s="11">
        <v>0.35</v>
      </c>
      <c r="O1075" s="16"/>
      <c r="P1075" s="17"/>
      <c r="Q1075" s="12"/>
      <c r="R1075" s="13"/>
    </row>
    <row r="1076" spans="1:18" ht="15.75" customHeight="1">
      <c r="A1076" s="1"/>
      <c r="B1076" s="6" t="s">
        <v>14</v>
      </c>
      <c r="C1076" s="6">
        <v>1185732</v>
      </c>
      <c r="D1076" s="7">
        <v>44511</v>
      </c>
      <c r="E1076" s="6" t="s">
        <v>33</v>
      </c>
      <c r="F1076" s="6" t="s">
        <v>55</v>
      </c>
      <c r="G1076" s="6" t="s">
        <v>56</v>
      </c>
      <c r="H1076" s="6" t="s">
        <v>19</v>
      </c>
      <c r="I1076" s="8">
        <v>0.30000000000000004</v>
      </c>
      <c r="J1076" s="9">
        <v>950</v>
      </c>
      <c r="K1076" s="10">
        <f t="shared" si="8"/>
        <v>285.00000000000006</v>
      </c>
      <c r="L1076" s="10">
        <f t="shared" si="9"/>
        <v>99.750000000000014</v>
      </c>
      <c r="M1076" s="11">
        <v>0.35</v>
      </c>
      <c r="O1076" s="16"/>
      <c r="P1076" s="17"/>
      <c r="Q1076" s="12"/>
      <c r="R1076" s="13"/>
    </row>
    <row r="1077" spans="1:18" ht="15.75" customHeight="1">
      <c r="A1077" s="1"/>
      <c r="B1077" s="6" t="s">
        <v>14</v>
      </c>
      <c r="C1077" s="6">
        <v>1185732</v>
      </c>
      <c r="D1077" s="7">
        <v>44511</v>
      </c>
      <c r="E1077" s="6" t="s">
        <v>33</v>
      </c>
      <c r="F1077" s="6" t="s">
        <v>55</v>
      </c>
      <c r="G1077" s="6" t="s">
        <v>56</v>
      </c>
      <c r="H1077" s="6" t="s">
        <v>20</v>
      </c>
      <c r="I1077" s="8">
        <v>0.30000000000000004</v>
      </c>
      <c r="J1077" s="9">
        <v>1250</v>
      </c>
      <c r="K1077" s="10">
        <f t="shared" si="8"/>
        <v>375.00000000000006</v>
      </c>
      <c r="L1077" s="10">
        <f t="shared" si="9"/>
        <v>150.00000000000003</v>
      </c>
      <c r="M1077" s="11">
        <v>0.4</v>
      </c>
      <c r="O1077" s="16"/>
      <c r="P1077" s="17"/>
      <c r="Q1077" s="12"/>
      <c r="R1077" s="13"/>
    </row>
    <row r="1078" spans="1:18" ht="15.75" customHeight="1">
      <c r="A1078" s="1"/>
      <c r="B1078" s="6" t="s">
        <v>14</v>
      </c>
      <c r="C1078" s="6">
        <v>1185732</v>
      </c>
      <c r="D1078" s="7">
        <v>44511</v>
      </c>
      <c r="E1078" s="6" t="s">
        <v>33</v>
      </c>
      <c r="F1078" s="6" t="s">
        <v>55</v>
      </c>
      <c r="G1078" s="6" t="s">
        <v>56</v>
      </c>
      <c r="H1078" s="6" t="s">
        <v>21</v>
      </c>
      <c r="I1078" s="8">
        <v>0.49999999999999994</v>
      </c>
      <c r="J1078" s="9">
        <v>1000</v>
      </c>
      <c r="K1078" s="10">
        <f t="shared" si="8"/>
        <v>499.99999999999994</v>
      </c>
      <c r="L1078" s="10">
        <f t="shared" si="9"/>
        <v>174.99999999999997</v>
      </c>
      <c r="M1078" s="11">
        <v>0.35</v>
      </c>
      <c r="O1078" s="16"/>
      <c r="P1078" s="17"/>
      <c r="Q1078" s="12"/>
      <c r="R1078" s="13"/>
    </row>
    <row r="1079" spans="1:18" ht="15.75" customHeight="1">
      <c r="A1079" s="1"/>
      <c r="B1079" s="6" t="s">
        <v>14</v>
      </c>
      <c r="C1079" s="6">
        <v>1185732</v>
      </c>
      <c r="D1079" s="7">
        <v>44511</v>
      </c>
      <c r="E1079" s="6" t="s">
        <v>33</v>
      </c>
      <c r="F1079" s="6" t="s">
        <v>55</v>
      </c>
      <c r="G1079" s="6" t="s">
        <v>56</v>
      </c>
      <c r="H1079" s="6" t="s">
        <v>22</v>
      </c>
      <c r="I1079" s="8">
        <v>0.54999999999999982</v>
      </c>
      <c r="J1079" s="9">
        <v>2000</v>
      </c>
      <c r="K1079" s="10">
        <f t="shared" si="8"/>
        <v>1099.9999999999995</v>
      </c>
      <c r="L1079" s="10">
        <f t="shared" si="9"/>
        <v>549.99999999999977</v>
      </c>
      <c r="M1079" s="11">
        <v>0.5</v>
      </c>
      <c r="O1079" s="16"/>
      <c r="P1079" s="17"/>
      <c r="Q1079" s="12"/>
      <c r="R1079" s="13"/>
    </row>
    <row r="1080" spans="1:18" ht="15.75" customHeight="1">
      <c r="A1080" s="1"/>
      <c r="B1080" s="6" t="s">
        <v>14</v>
      </c>
      <c r="C1080" s="6">
        <v>1185732</v>
      </c>
      <c r="D1080" s="7">
        <v>44540</v>
      </c>
      <c r="E1080" s="6" t="s">
        <v>33</v>
      </c>
      <c r="F1080" s="6" t="s">
        <v>55</v>
      </c>
      <c r="G1080" s="6" t="s">
        <v>56</v>
      </c>
      <c r="H1080" s="6" t="s">
        <v>17</v>
      </c>
      <c r="I1080" s="8">
        <v>0.49999999999999994</v>
      </c>
      <c r="J1080" s="9">
        <v>4500</v>
      </c>
      <c r="K1080" s="10">
        <f t="shared" si="8"/>
        <v>2249.9999999999995</v>
      </c>
      <c r="L1080" s="10">
        <f t="shared" si="9"/>
        <v>899.99999999999989</v>
      </c>
      <c r="M1080" s="11">
        <v>0.4</v>
      </c>
      <c r="O1080" s="16"/>
      <c r="P1080" s="17"/>
      <c r="Q1080" s="12"/>
      <c r="R1080" s="13"/>
    </row>
    <row r="1081" spans="1:18" ht="15.75" customHeight="1">
      <c r="A1081" s="1"/>
      <c r="B1081" s="6" t="s">
        <v>14</v>
      </c>
      <c r="C1081" s="6">
        <v>1185732</v>
      </c>
      <c r="D1081" s="7">
        <v>44540</v>
      </c>
      <c r="E1081" s="6" t="s">
        <v>33</v>
      </c>
      <c r="F1081" s="6" t="s">
        <v>55</v>
      </c>
      <c r="G1081" s="6" t="s">
        <v>56</v>
      </c>
      <c r="H1081" s="6" t="s">
        <v>18</v>
      </c>
      <c r="I1081" s="8">
        <v>0.4</v>
      </c>
      <c r="J1081" s="9">
        <v>2500</v>
      </c>
      <c r="K1081" s="10">
        <f t="shared" si="8"/>
        <v>1000</v>
      </c>
      <c r="L1081" s="10">
        <f t="shared" si="9"/>
        <v>350</v>
      </c>
      <c r="M1081" s="11">
        <v>0.35</v>
      </c>
      <c r="O1081" s="16"/>
      <c r="P1081" s="17"/>
      <c r="Q1081" s="12"/>
      <c r="R1081" s="13"/>
    </row>
    <row r="1082" spans="1:18" ht="15.75" customHeight="1">
      <c r="A1082" s="1"/>
      <c r="B1082" s="6" t="s">
        <v>14</v>
      </c>
      <c r="C1082" s="6">
        <v>1185732</v>
      </c>
      <c r="D1082" s="7">
        <v>44540</v>
      </c>
      <c r="E1082" s="6" t="s">
        <v>33</v>
      </c>
      <c r="F1082" s="6" t="s">
        <v>55</v>
      </c>
      <c r="G1082" s="6" t="s">
        <v>56</v>
      </c>
      <c r="H1082" s="6" t="s">
        <v>19</v>
      </c>
      <c r="I1082" s="8">
        <v>0.4</v>
      </c>
      <c r="J1082" s="9">
        <v>2000</v>
      </c>
      <c r="K1082" s="10">
        <f t="shared" si="8"/>
        <v>800</v>
      </c>
      <c r="L1082" s="10">
        <f t="shared" si="9"/>
        <v>280</v>
      </c>
      <c r="M1082" s="11">
        <v>0.35</v>
      </c>
      <c r="O1082" s="16"/>
      <c r="P1082" s="17"/>
      <c r="Q1082" s="12"/>
      <c r="R1082" s="13"/>
    </row>
    <row r="1083" spans="1:18" ht="15.75" customHeight="1">
      <c r="A1083" s="1"/>
      <c r="B1083" s="6" t="s">
        <v>14</v>
      </c>
      <c r="C1083" s="6">
        <v>1185732</v>
      </c>
      <c r="D1083" s="7">
        <v>44540</v>
      </c>
      <c r="E1083" s="6" t="s">
        <v>33</v>
      </c>
      <c r="F1083" s="6" t="s">
        <v>55</v>
      </c>
      <c r="G1083" s="6" t="s">
        <v>56</v>
      </c>
      <c r="H1083" s="6" t="s">
        <v>20</v>
      </c>
      <c r="I1083" s="8">
        <v>0.4</v>
      </c>
      <c r="J1083" s="9">
        <v>1500</v>
      </c>
      <c r="K1083" s="10">
        <f t="shared" si="8"/>
        <v>600</v>
      </c>
      <c r="L1083" s="10">
        <f t="shared" si="9"/>
        <v>240</v>
      </c>
      <c r="M1083" s="11">
        <v>0.4</v>
      </c>
      <c r="O1083" s="16"/>
      <c r="P1083" s="17"/>
      <c r="Q1083" s="12"/>
      <c r="R1083" s="13"/>
    </row>
    <row r="1084" spans="1:18" ht="15.75" customHeight="1">
      <c r="A1084" s="1"/>
      <c r="B1084" s="6" t="s">
        <v>14</v>
      </c>
      <c r="C1084" s="6">
        <v>1185732</v>
      </c>
      <c r="D1084" s="7">
        <v>44540</v>
      </c>
      <c r="E1084" s="6" t="s">
        <v>33</v>
      </c>
      <c r="F1084" s="6" t="s">
        <v>55</v>
      </c>
      <c r="G1084" s="6" t="s">
        <v>56</v>
      </c>
      <c r="H1084" s="6" t="s">
        <v>21</v>
      </c>
      <c r="I1084" s="8">
        <v>0.49999999999999994</v>
      </c>
      <c r="J1084" s="9">
        <v>1500</v>
      </c>
      <c r="K1084" s="10">
        <f t="shared" si="8"/>
        <v>749.99999999999989</v>
      </c>
      <c r="L1084" s="10">
        <f t="shared" si="9"/>
        <v>262.49999999999994</v>
      </c>
      <c r="M1084" s="11">
        <v>0.35</v>
      </c>
      <c r="O1084" s="16"/>
      <c r="P1084" s="17"/>
      <c r="Q1084" s="12"/>
      <c r="R1084" s="13"/>
    </row>
    <row r="1085" spans="1:18" ht="15.75" customHeight="1">
      <c r="A1085" s="1"/>
      <c r="B1085" s="6" t="s">
        <v>14</v>
      </c>
      <c r="C1085" s="6">
        <v>1185732</v>
      </c>
      <c r="D1085" s="7">
        <v>44540</v>
      </c>
      <c r="E1085" s="6" t="s">
        <v>33</v>
      </c>
      <c r="F1085" s="6" t="s">
        <v>55</v>
      </c>
      <c r="G1085" s="6" t="s">
        <v>56</v>
      </c>
      <c r="H1085" s="6" t="s">
        <v>22</v>
      </c>
      <c r="I1085" s="8">
        <v>0.54999999999999982</v>
      </c>
      <c r="J1085" s="9">
        <v>2500</v>
      </c>
      <c r="K1085" s="10">
        <f t="shared" si="8"/>
        <v>1374.9999999999995</v>
      </c>
      <c r="L1085" s="10">
        <f t="shared" si="9"/>
        <v>687.49999999999977</v>
      </c>
      <c r="M1085" s="11">
        <v>0.5</v>
      </c>
      <c r="O1085" s="16"/>
      <c r="P1085" s="17"/>
      <c r="Q1085" s="12"/>
      <c r="R1085" s="13"/>
    </row>
    <row r="1086" spans="1:18" ht="15.75" customHeight="1">
      <c r="A1086" s="1" t="s">
        <v>39</v>
      </c>
      <c r="B1086" s="6" t="s">
        <v>23</v>
      </c>
      <c r="C1086" s="6">
        <v>1197831</v>
      </c>
      <c r="D1086" s="7">
        <v>44198</v>
      </c>
      <c r="E1086" s="6" t="s">
        <v>24</v>
      </c>
      <c r="F1086" s="6" t="s">
        <v>57</v>
      </c>
      <c r="G1086" s="6" t="s">
        <v>58</v>
      </c>
      <c r="H1086" s="6" t="s">
        <v>17</v>
      </c>
      <c r="I1086" s="8">
        <v>0.2</v>
      </c>
      <c r="J1086" s="9">
        <v>6750</v>
      </c>
      <c r="K1086" s="10">
        <f t="shared" si="8"/>
        <v>1350</v>
      </c>
      <c r="L1086" s="10">
        <f t="shared" si="9"/>
        <v>540</v>
      </c>
      <c r="M1086" s="11">
        <v>0.39999999999999997</v>
      </c>
      <c r="O1086" s="16"/>
      <c r="P1086" s="17"/>
      <c r="Q1086" s="12"/>
      <c r="R1086" s="13"/>
    </row>
    <row r="1087" spans="1:18" ht="15.75" customHeight="1">
      <c r="A1087" s="1"/>
      <c r="B1087" s="6" t="s">
        <v>23</v>
      </c>
      <c r="C1087" s="6">
        <v>1197831</v>
      </c>
      <c r="D1087" s="7">
        <v>44198</v>
      </c>
      <c r="E1087" s="6" t="s">
        <v>24</v>
      </c>
      <c r="F1087" s="6" t="s">
        <v>57</v>
      </c>
      <c r="G1087" s="6" t="s">
        <v>58</v>
      </c>
      <c r="H1087" s="6" t="s">
        <v>18</v>
      </c>
      <c r="I1087" s="8">
        <v>0.3</v>
      </c>
      <c r="J1087" s="9">
        <v>6750</v>
      </c>
      <c r="K1087" s="10">
        <f t="shared" si="8"/>
        <v>2025</v>
      </c>
      <c r="L1087" s="10">
        <f t="shared" si="9"/>
        <v>809.99999999999989</v>
      </c>
      <c r="M1087" s="11">
        <v>0.39999999999999997</v>
      </c>
      <c r="O1087" s="16"/>
      <c r="P1087" s="17"/>
      <c r="Q1087" s="12"/>
      <c r="R1087" s="13"/>
    </row>
    <row r="1088" spans="1:18" ht="15.75" customHeight="1">
      <c r="A1088" s="1"/>
      <c r="B1088" s="6" t="s">
        <v>23</v>
      </c>
      <c r="C1088" s="6">
        <v>1197831</v>
      </c>
      <c r="D1088" s="7">
        <v>44198</v>
      </c>
      <c r="E1088" s="6" t="s">
        <v>24</v>
      </c>
      <c r="F1088" s="6" t="s">
        <v>57</v>
      </c>
      <c r="G1088" s="6" t="s">
        <v>58</v>
      </c>
      <c r="H1088" s="6" t="s">
        <v>19</v>
      </c>
      <c r="I1088" s="8">
        <v>0.3</v>
      </c>
      <c r="J1088" s="9">
        <v>4750</v>
      </c>
      <c r="K1088" s="10">
        <f t="shared" si="8"/>
        <v>1425</v>
      </c>
      <c r="L1088" s="10">
        <f t="shared" si="9"/>
        <v>570</v>
      </c>
      <c r="M1088" s="11">
        <v>0.39999999999999997</v>
      </c>
      <c r="O1088" s="16"/>
      <c r="P1088" s="17"/>
      <c r="Q1088" s="12"/>
      <c r="R1088" s="13"/>
    </row>
    <row r="1089" spans="1:18" ht="15.75" customHeight="1">
      <c r="A1089" s="1"/>
      <c r="B1089" s="6" t="s">
        <v>23</v>
      </c>
      <c r="C1089" s="6">
        <v>1197831</v>
      </c>
      <c r="D1089" s="7">
        <v>44198</v>
      </c>
      <c r="E1089" s="6" t="s">
        <v>24</v>
      </c>
      <c r="F1089" s="6" t="s">
        <v>57</v>
      </c>
      <c r="G1089" s="6" t="s">
        <v>58</v>
      </c>
      <c r="H1089" s="6" t="s">
        <v>20</v>
      </c>
      <c r="I1089" s="8">
        <v>0.35</v>
      </c>
      <c r="J1089" s="9">
        <v>4750</v>
      </c>
      <c r="K1089" s="10">
        <f t="shared" si="8"/>
        <v>1662.5</v>
      </c>
      <c r="L1089" s="10">
        <f t="shared" si="9"/>
        <v>831.25</v>
      </c>
      <c r="M1089" s="11">
        <v>0.5</v>
      </c>
      <c r="O1089" s="16"/>
      <c r="P1089" s="17"/>
      <c r="Q1089" s="12"/>
      <c r="R1089" s="13"/>
    </row>
    <row r="1090" spans="1:18" ht="15.75" customHeight="1">
      <c r="A1090" s="1"/>
      <c r="B1090" s="6" t="s">
        <v>23</v>
      </c>
      <c r="C1090" s="6">
        <v>1197831</v>
      </c>
      <c r="D1090" s="7">
        <v>44198</v>
      </c>
      <c r="E1090" s="6" t="s">
        <v>24</v>
      </c>
      <c r="F1090" s="6" t="s">
        <v>57</v>
      </c>
      <c r="G1090" s="6" t="s">
        <v>58</v>
      </c>
      <c r="H1090" s="6" t="s">
        <v>21</v>
      </c>
      <c r="I1090" s="8">
        <v>0.4</v>
      </c>
      <c r="J1090" s="9">
        <v>3250</v>
      </c>
      <c r="K1090" s="10">
        <f t="shared" si="8"/>
        <v>1300</v>
      </c>
      <c r="L1090" s="10">
        <f t="shared" si="9"/>
        <v>454.99999999999994</v>
      </c>
      <c r="M1090" s="11">
        <v>0.35</v>
      </c>
      <c r="O1090" s="16"/>
      <c r="P1090" s="17"/>
      <c r="Q1090" s="12"/>
      <c r="R1090" s="13"/>
    </row>
    <row r="1091" spans="1:18" ht="15.75" customHeight="1">
      <c r="A1091" s="1"/>
      <c r="B1091" s="6" t="s">
        <v>23</v>
      </c>
      <c r="C1091" s="6">
        <v>1197831</v>
      </c>
      <c r="D1091" s="7">
        <v>44198</v>
      </c>
      <c r="E1091" s="6" t="s">
        <v>24</v>
      </c>
      <c r="F1091" s="6" t="s">
        <v>57</v>
      </c>
      <c r="G1091" s="6" t="s">
        <v>58</v>
      </c>
      <c r="H1091" s="6" t="s">
        <v>22</v>
      </c>
      <c r="I1091" s="8">
        <v>0.35</v>
      </c>
      <c r="J1091" s="9">
        <v>4750</v>
      </c>
      <c r="K1091" s="10">
        <f t="shared" si="8"/>
        <v>1662.5</v>
      </c>
      <c r="L1091" s="10">
        <f t="shared" si="9"/>
        <v>914.37500000000011</v>
      </c>
      <c r="M1091" s="11">
        <v>0.55000000000000004</v>
      </c>
      <c r="O1091" s="16"/>
      <c r="P1091" s="17"/>
      <c r="Q1091" s="12"/>
      <c r="R1091" s="13"/>
    </row>
    <row r="1092" spans="1:18" ht="15.75" customHeight="1">
      <c r="A1092" s="1"/>
      <c r="B1092" s="6" t="s">
        <v>23</v>
      </c>
      <c r="C1092" s="6">
        <v>1197831</v>
      </c>
      <c r="D1092" s="7">
        <v>44228</v>
      </c>
      <c r="E1092" s="6" t="s">
        <v>24</v>
      </c>
      <c r="F1092" s="6" t="s">
        <v>57</v>
      </c>
      <c r="G1092" s="6" t="s">
        <v>58</v>
      </c>
      <c r="H1092" s="6" t="s">
        <v>17</v>
      </c>
      <c r="I1092" s="8">
        <v>0.25</v>
      </c>
      <c r="J1092" s="9">
        <v>6250</v>
      </c>
      <c r="K1092" s="10">
        <f t="shared" si="8"/>
        <v>1562.5</v>
      </c>
      <c r="L1092" s="10">
        <f t="shared" si="9"/>
        <v>625</v>
      </c>
      <c r="M1092" s="11">
        <v>0.39999999999999997</v>
      </c>
      <c r="O1092" s="16"/>
      <c r="P1092" s="17"/>
      <c r="Q1092" s="12"/>
      <c r="R1092" s="13"/>
    </row>
    <row r="1093" spans="1:18" ht="15.75" customHeight="1">
      <c r="A1093" s="1"/>
      <c r="B1093" s="6" t="s">
        <v>23</v>
      </c>
      <c r="C1093" s="6">
        <v>1197831</v>
      </c>
      <c r="D1093" s="7">
        <v>44228</v>
      </c>
      <c r="E1093" s="6" t="s">
        <v>24</v>
      </c>
      <c r="F1093" s="6" t="s">
        <v>57</v>
      </c>
      <c r="G1093" s="6" t="s">
        <v>58</v>
      </c>
      <c r="H1093" s="6" t="s">
        <v>18</v>
      </c>
      <c r="I1093" s="8">
        <v>0.35</v>
      </c>
      <c r="J1093" s="9">
        <v>6000</v>
      </c>
      <c r="K1093" s="10">
        <f t="shared" si="8"/>
        <v>2100</v>
      </c>
      <c r="L1093" s="10">
        <f t="shared" si="9"/>
        <v>839.99999999999989</v>
      </c>
      <c r="M1093" s="11">
        <v>0.39999999999999997</v>
      </c>
      <c r="O1093" s="16"/>
      <c r="P1093" s="17"/>
      <c r="Q1093" s="12"/>
      <c r="R1093" s="13"/>
    </row>
    <row r="1094" spans="1:18" ht="15.75" customHeight="1">
      <c r="A1094" s="1"/>
      <c r="B1094" s="6" t="s">
        <v>23</v>
      </c>
      <c r="C1094" s="6">
        <v>1197831</v>
      </c>
      <c r="D1094" s="7">
        <v>44228</v>
      </c>
      <c r="E1094" s="6" t="s">
        <v>24</v>
      </c>
      <c r="F1094" s="6" t="s">
        <v>57</v>
      </c>
      <c r="G1094" s="6" t="s">
        <v>58</v>
      </c>
      <c r="H1094" s="6" t="s">
        <v>19</v>
      </c>
      <c r="I1094" s="8">
        <v>0.35</v>
      </c>
      <c r="J1094" s="9">
        <v>4250</v>
      </c>
      <c r="K1094" s="10">
        <f t="shared" si="8"/>
        <v>1487.5</v>
      </c>
      <c r="L1094" s="10">
        <f t="shared" si="9"/>
        <v>595</v>
      </c>
      <c r="M1094" s="11">
        <v>0.39999999999999997</v>
      </c>
      <c r="O1094" s="16"/>
      <c r="P1094" s="17"/>
      <c r="Q1094" s="12"/>
      <c r="R1094" s="13"/>
    </row>
    <row r="1095" spans="1:18" ht="15.75" customHeight="1">
      <c r="A1095" s="1"/>
      <c r="B1095" s="6" t="s">
        <v>23</v>
      </c>
      <c r="C1095" s="6">
        <v>1197831</v>
      </c>
      <c r="D1095" s="7">
        <v>44228</v>
      </c>
      <c r="E1095" s="6" t="s">
        <v>24</v>
      </c>
      <c r="F1095" s="6" t="s">
        <v>57</v>
      </c>
      <c r="G1095" s="6" t="s">
        <v>58</v>
      </c>
      <c r="H1095" s="6" t="s">
        <v>20</v>
      </c>
      <c r="I1095" s="8">
        <v>0.35</v>
      </c>
      <c r="J1095" s="9">
        <v>3750</v>
      </c>
      <c r="K1095" s="10">
        <f t="shared" si="8"/>
        <v>1312.5</v>
      </c>
      <c r="L1095" s="10">
        <f t="shared" si="9"/>
        <v>656.25</v>
      </c>
      <c r="M1095" s="11">
        <v>0.5</v>
      </c>
      <c r="O1095" s="16"/>
      <c r="P1095" s="17"/>
      <c r="Q1095" s="12"/>
      <c r="R1095" s="13"/>
    </row>
    <row r="1096" spans="1:18" ht="15.75" customHeight="1">
      <c r="A1096" s="1"/>
      <c r="B1096" s="6" t="s">
        <v>23</v>
      </c>
      <c r="C1096" s="6">
        <v>1197831</v>
      </c>
      <c r="D1096" s="7">
        <v>44228</v>
      </c>
      <c r="E1096" s="6" t="s">
        <v>24</v>
      </c>
      <c r="F1096" s="6" t="s">
        <v>57</v>
      </c>
      <c r="G1096" s="6" t="s">
        <v>58</v>
      </c>
      <c r="H1096" s="6" t="s">
        <v>21</v>
      </c>
      <c r="I1096" s="8">
        <v>0.4</v>
      </c>
      <c r="J1096" s="9">
        <v>2500</v>
      </c>
      <c r="K1096" s="10">
        <f t="shared" si="8"/>
        <v>1000</v>
      </c>
      <c r="L1096" s="10">
        <f t="shared" si="9"/>
        <v>350</v>
      </c>
      <c r="M1096" s="11">
        <v>0.35</v>
      </c>
      <c r="O1096" s="16"/>
      <c r="P1096" s="17"/>
      <c r="Q1096" s="12"/>
      <c r="R1096" s="13"/>
    </row>
    <row r="1097" spans="1:18" ht="15.75" customHeight="1">
      <c r="A1097" s="1"/>
      <c r="B1097" s="6" t="s">
        <v>23</v>
      </c>
      <c r="C1097" s="6">
        <v>1197831</v>
      </c>
      <c r="D1097" s="7">
        <v>44228</v>
      </c>
      <c r="E1097" s="6" t="s">
        <v>24</v>
      </c>
      <c r="F1097" s="6" t="s">
        <v>57</v>
      </c>
      <c r="G1097" s="6" t="s">
        <v>58</v>
      </c>
      <c r="H1097" s="6" t="s">
        <v>22</v>
      </c>
      <c r="I1097" s="8">
        <v>0.35</v>
      </c>
      <c r="J1097" s="9">
        <v>4500</v>
      </c>
      <c r="K1097" s="10">
        <f t="shared" si="8"/>
        <v>1575</v>
      </c>
      <c r="L1097" s="10">
        <f t="shared" si="9"/>
        <v>866.25000000000011</v>
      </c>
      <c r="M1097" s="11">
        <v>0.55000000000000004</v>
      </c>
      <c r="O1097" s="16"/>
      <c r="P1097" s="17"/>
      <c r="Q1097" s="12"/>
      <c r="R1097" s="13"/>
    </row>
    <row r="1098" spans="1:18" ht="15.75" customHeight="1">
      <c r="A1098" s="1"/>
      <c r="B1098" s="6" t="s">
        <v>23</v>
      </c>
      <c r="C1098" s="6">
        <v>1197831</v>
      </c>
      <c r="D1098" s="7">
        <v>44258</v>
      </c>
      <c r="E1098" s="6" t="s">
        <v>24</v>
      </c>
      <c r="F1098" s="6" t="s">
        <v>57</v>
      </c>
      <c r="G1098" s="6" t="s">
        <v>58</v>
      </c>
      <c r="H1098" s="6" t="s">
        <v>17</v>
      </c>
      <c r="I1098" s="8">
        <v>0.3</v>
      </c>
      <c r="J1098" s="9">
        <v>6250</v>
      </c>
      <c r="K1098" s="10">
        <f t="shared" si="8"/>
        <v>1875</v>
      </c>
      <c r="L1098" s="10">
        <f t="shared" si="9"/>
        <v>843.74999999999989</v>
      </c>
      <c r="M1098" s="11">
        <v>0.44999999999999996</v>
      </c>
      <c r="O1098" s="16"/>
      <c r="P1098" s="17"/>
      <c r="Q1098" s="12"/>
      <c r="R1098" s="13"/>
    </row>
    <row r="1099" spans="1:18" ht="15.75" customHeight="1">
      <c r="A1099" s="1"/>
      <c r="B1099" s="6" t="s">
        <v>23</v>
      </c>
      <c r="C1099" s="6">
        <v>1197831</v>
      </c>
      <c r="D1099" s="7">
        <v>44258</v>
      </c>
      <c r="E1099" s="6" t="s">
        <v>24</v>
      </c>
      <c r="F1099" s="6" t="s">
        <v>57</v>
      </c>
      <c r="G1099" s="6" t="s">
        <v>58</v>
      </c>
      <c r="H1099" s="6" t="s">
        <v>18</v>
      </c>
      <c r="I1099" s="8">
        <v>0.4</v>
      </c>
      <c r="J1099" s="9">
        <v>6250</v>
      </c>
      <c r="K1099" s="10">
        <f t="shared" si="8"/>
        <v>2500</v>
      </c>
      <c r="L1099" s="10">
        <f t="shared" si="9"/>
        <v>1125</v>
      </c>
      <c r="M1099" s="11">
        <v>0.44999999999999996</v>
      </c>
      <c r="O1099" s="16"/>
      <c r="P1099" s="17"/>
      <c r="Q1099" s="12"/>
      <c r="R1099" s="13"/>
    </row>
    <row r="1100" spans="1:18" ht="15.75" customHeight="1">
      <c r="A1100" s="1"/>
      <c r="B1100" s="6" t="s">
        <v>23</v>
      </c>
      <c r="C1100" s="6">
        <v>1197831</v>
      </c>
      <c r="D1100" s="7">
        <v>44258</v>
      </c>
      <c r="E1100" s="6" t="s">
        <v>24</v>
      </c>
      <c r="F1100" s="6" t="s">
        <v>57</v>
      </c>
      <c r="G1100" s="6" t="s">
        <v>58</v>
      </c>
      <c r="H1100" s="6" t="s">
        <v>19</v>
      </c>
      <c r="I1100" s="8">
        <v>0.3</v>
      </c>
      <c r="J1100" s="9">
        <v>4500</v>
      </c>
      <c r="K1100" s="10">
        <f t="shared" si="8"/>
        <v>1350</v>
      </c>
      <c r="L1100" s="10">
        <f t="shared" si="9"/>
        <v>607.49999999999989</v>
      </c>
      <c r="M1100" s="11">
        <v>0.44999999999999996</v>
      </c>
      <c r="O1100" s="16"/>
      <c r="P1100" s="17"/>
      <c r="Q1100" s="12"/>
      <c r="R1100" s="13"/>
    </row>
    <row r="1101" spans="1:18" ht="15.75" customHeight="1">
      <c r="A1101" s="1"/>
      <c r="B1101" s="6" t="s">
        <v>23</v>
      </c>
      <c r="C1101" s="6">
        <v>1197831</v>
      </c>
      <c r="D1101" s="7">
        <v>44258</v>
      </c>
      <c r="E1101" s="6" t="s">
        <v>24</v>
      </c>
      <c r="F1101" s="6" t="s">
        <v>57</v>
      </c>
      <c r="G1101" s="6" t="s">
        <v>58</v>
      </c>
      <c r="H1101" s="6" t="s">
        <v>20</v>
      </c>
      <c r="I1101" s="8">
        <v>0.35000000000000003</v>
      </c>
      <c r="J1101" s="9">
        <v>3500</v>
      </c>
      <c r="K1101" s="10">
        <f t="shared" si="8"/>
        <v>1225.0000000000002</v>
      </c>
      <c r="L1101" s="10">
        <f t="shared" si="9"/>
        <v>673.75000000000023</v>
      </c>
      <c r="M1101" s="11">
        <v>0.55000000000000004</v>
      </c>
      <c r="O1101" s="16"/>
      <c r="P1101" s="17"/>
      <c r="Q1101" s="12"/>
      <c r="R1101" s="13"/>
    </row>
    <row r="1102" spans="1:18" ht="15.75" customHeight="1">
      <c r="A1102" s="1"/>
      <c r="B1102" s="6" t="s">
        <v>23</v>
      </c>
      <c r="C1102" s="6">
        <v>1197831</v>
      </c>
      <c r="D1102" s="7">
        <v>44258</v>
      </c>
      <c r="E1102" s="6" t="s">
        <v>24</v>
      </c>
      <c r="F1102" s="6" t="s">
        <v>57</v>
      </c>
      <c r="G1102" s="6" t="s">
        <v>58</v>
      </c>
      <c r="H1102" s="6" t="s">
        <v>21</v>
      </c>
      <c r="I1102" s="8">
        <v>0.4</v>
      </c>
      <c r="J1102" s="9">
        <v>2500</v>
      </c>
      <c r="K1102" s="10">
        <f t="shared" si="8"/>
        <v>1000</v>
      </c>
      <c r="L1102" s="10">
        <f t="shared" si="9"/>
        <v>399.99999999999994</v>
      </c>
      <c r="M1102" s="11">
        <v>0.39999999999999997</v>
      </c>
      <c r="O1102" s="16"/>
      <c r="P1102" s="17"/>
      <c r="Q1102" s="12"/>
      <c r="R1102" s="13"/>
    </row>
    <row r="1103" spans="1:18" ht="15.75" customHeight="1">
      <c r="A1103" s="1"/>
      <c r="B1103" s="6" t="s">
        <v>23</v>
      </c>
      <c r="C1103" s="6">
        <v>1197831</v>
      </c>
      <c r="D1103" s="7">
        <v>44258</v>
      </c>
      <c r="E1103" s="6" t="s">
        <v>24</v>
      </c>
      <c r="F1103" s="6" t="s">
        <v>57</v>
      </c>
      <c r="G1103" s="6" t="s">
        <v>58</v>
      </c>
      <c r="H1103" s="6" t="s">
        <v>22</v>
      </c>
      <c r="I1103" s="8">
        <v>0.35000000000000003</v>
      </c>
      <c r="J1103" s="9">
        <v>4000</v>
      </c>
      <c r="K1103" s="10">
        <f t="shared" si="8"/>
        <v>1400.0000000000002</v>
      </c>
      <c r="L1103" s="10">
        <f t="shared" si="9"/>
        <v>840.00000000000023</v>
      </c>
      <c r="M1103" s="11">
        <v>0.60000000000000009</v>
      </c>
      <c r="O1103" s="16"/>
      <c r="P1103" s="17"/>
      <c r="Q1103" s="12"/>
      <c r="R1103" s="13"/>
    </row>
    <row r="1104" spans="1:18" ht="15.75" customHeight="1">
      <c r="A1104" s="1"/>
      <c r="B1104" s="6" t="s">
        <v>23</v>
      </c>
      <c r="C1104" s="6">
        <v>1197831</v>
      </c>
      <c r="D1104" s="7">
        <v>44288</v>
      </c>
      <c r="E1104" s="6" t="s">
        <v>24</v>
      </c>
      <c r="F1104" s="6" t="s">
        <v>57</v>
      </c>
      <c r="G1104" s="6" t="s">
        <v>58</v>
      </c>
      <c r="H1104" s="6" t="s">
        <v>17</v>
      </c>
      <c r="I1104" s="8">
        <v>0.19999999999999998</v>
      </c>
      <c r="J1104" s="9">
        <v>6500</v>
      </c>
      <c r="K1104" s="10">
        <f t="shared" si="8"/>
        <v>1300</v>
      </c>
      <c r="L1104" s="10">
        <f t="shared" si="9"/>
        <v>584.99999999999989</v>
      </c>
      <c r="M1104" s="11">
        <v>0.44999999999999996</v>
      </c>
      <c r="O1104" s="16"/>
      <c r="P1104" s="17"/>
      <c r="Q1104" s="12"/>
      <c r="R1104" s="13"/>
    </row>
    <row r="1105" spans="1:18" ht="15.75" customHeight="1">
      <c r="A1105" s="1"/>
      <c r="B1105" s="6" t="s">
        <v>23</v>
      </c>
      <c r="C1105" s="6">
        <v>1197831</v>
      </c>
      <c r="D1105" s="7">
        <v>44288</v>
      </c>
      <c r="E1105" s="6" t="s">
        <v>24</v>
      </c>
      <c r="F1105" s="6" t="s">
        <v>57</v>
      </c>
      <c r="G1105" s="6" t="s">
        <v>58</v>
      </c>
      <c r="H1105" s="6" t="s">
        <v>18</v>
      </c>
      <c r="I1105" s="8">
        <v>0.20000000000000007</v>
      </c>
      <c r="J1105" s="9">
        <v>6500</v>
      </c>
      <c r="K1105" s="10">
        <f t="shared" si="8"/>
        <v>1300.0000000000005</v>
      </c>
      <c r="L1105" s="10">
        <f t="shared" si="9"/>
        <v>585.00000000000011</v>
      </c>
      <c r="M1105" s="11">
        <v>0.44999999999999996</v>
      </c>
      <c r="O1105" s="16"/>
      <c r="P1105" s="17"/>
      <c r="Q1105" s="12"/>
      <c r="R1105" s="13"/>
    </row>
    <row r="1106" spans="1:18" ht="15.75" customHeight="1">
      <c r="A1106" s="1"/>
      <c r="B1106" s="6" t="s">
        <v>23</v>
      </c>
      <c r="C1106" s="6">
        <v>1197831</v>
      </c>
      <c r="D1106" s="7">
        <v>44288</v>
      </c>
      <c r="E1106" s="6" t="s">
        <v>24</v>
      </c>
      <c r="F1106" s="6" t="s">
        <v>57</v>
      </c>
      <c r="G1106" s="6" t="s">
        <v>58</v>
      </c>
      <c r="H1106" s="6" t="s">
        <v>19</v>
      </c>
      <c r="I1106" s="8">
        <v>0.14999999999999997</v>
      </c>
      <c r="J1106" s="9">
        <v>4750</v>
      </c>
      <c r="K1106" s="10">
        <f t="shared" si="8"/>
        <v>712.49999999999989</v>
      </c>
      <c r="L1106" s="10">
        <f t="shared" si="9"/>
        <v>320.62499999999994</v>
      </c>
      <c r="M1106" s="11">
        <v>0.44999999999999996</v>
      </c>
      <c r="O1106" s="16"/>
      <c r="P1106" s="17"/>
      <c r="Q1106" s="12"/>
      <c r="R1106" s="13"/>
    </row>
    <row r="1107" spans="1:18" ht="15.75" customHeight="1">
      <c r="A1107" s="1"/>
      <c r="B1107" s="6" t="s">
        <v>23</v>
      </c>
      <c r="C1107" s="6">
        <v>1197831</v>
      </c>
      <c r="D1107" s="7">
        <v>44288</v>
      </c>
      <c r="E1107" s="6" t="s">
        <v>24</v>
      </c>
      <c r="F1107" s="6" t="s">
        <v>57</v>
      </c>
      <c r="G1107" s="6" t="s">
        <v>58</v>
      </c>
      <c r="H1107" s="6" t="s">
        <v>20</v>
      </c>
      <c r="I1107" s="8">
        <v>0.20000000000000007</v>
      </c>
      <c r="J1107" s="9">
        <v>3750</v>
      </c>
      <c r="K1107" s="10">
        <f t="shared" si="8"/>
        <v>750.00000000000023</v>
      </c>
      <c r="L1107" s="10">
        <f t="shared" si="9"/>
        <v>412.50000000000017</v>
      </c>
      <c r="M1107" s="11">
        <v>0.55000000000000004</v>
      </c>
      <c r="O1107" s="16"/>
      <c r="P1107" s="17"/>
      <c r="Q1107" s="12"/>
      <c r="R1107" s="13"/>
    </row>
    <row r="1108" spans="1:18" ht="15.75" customHeight="1">
      <c r="A1108" s="1"/>
      <c r="B1108" s="6" t="s">
        <v>23</v>
      </c>
      <c r="C1108" s="6">
        <v>1197831</v>
      </c>
      <c r="D1108" s="7">
        <v>44288</v>
      </c>
      <c r="E1108" s="6" t="s">
        <v>24</v>
      </c>
      <c r="F1108" s="6" t="s">
        <v>57</v>
      </c>
      <c r="G1108" s="6" t="s">
        <v>58</v>
      </c>
      <c r="H1108" s="6" t="s">
        <v>21</v>
      </c>
      <c r="I1108" s="8">
        <v>0.25</v>
      </c>
      <c r="J1108" s="9">
        <v>2750</v>
      </c>
      <c r="K1108" s="10">
        <f t="shared" si="8"/>
        <v>687.5</v>
      </c>
      <c r="L1108" s="10">
        <f t="shared" si="9"/>
        <v>275</v>
      </c>
      <c r="M1108" s="11">
        <v>0.39999999999999997</v>
      </c>
      <c r="O1108" s="16"/>
      <c r="P1108" s="17"/>
      <c r="Q1108" s="12"/>
      <c r="R1108" s="13"/>
    </row>
    <row r="1109" spans="1:18" ht="15.75" customHeight="1">
      <c r="A1109" s="1"/>
      <c r="B1109" s="6" t="s">
        <v>23</v>
      </c>
      <c r="C1109" s="6">
        <v>1197831</v>
      </c>
      <c r="D1109" s="7">
        <v>44288</v>
      </c>
      <c r="E1109" s="6" t="s">
        <v>24</v>
      </c>
      <c r="F1109" s="6" t="s">
        <v>57</v>
      </c>
      <c r="G1109" s="6" t="s">
        <v>58</v>
      </c>
      <c r="H1109" s="6" t="s">
        <v>22</v>
      </c>
      <c r="I1109" s="8">
        <v>0.20000000000000007</v>
      </c>
      <c r="J1109" s="9">
        <v>5500</v>
      </c>
      <c r="K1109" s="10">
        <f t="shared" si="8"/>
        <v>1100.0000000000005</v>
      </c>
      <c r="L1109" s="10">
        <f t="shared" si="9"/>
        <v>660.00000000000034</v>
      </c>
      <c r="M1109" s="11">
        <v>0.60000000000000009</v>
      </c>
      <c r="O1109" s="16"/>
      <c r="P1109" s="17"/>
      <c r="Q1109" s="12"/>
      <c r="R1109" s="13"/>
    </row>
    <row r="1110" spans="1:18" ht="15.75" customHeight="1">
      <c r="A1110" s="1"/>
      <c r="B1110" s="6" t="s">
        <v>23</v>
      </c>
      <c r="C1110" s="6">
        <v>1197831</v>
      </c>
      <c r="D1110" s="7">
        <v>44318</v>
      </c>
      <c r="E1110" s="6" t="s">
        <v>24</v>
      </c>
      <c r="F1110" s="6" t="s">
        <v>57</v>
      </c>
      <c r="G1110" s="6" t="s">
        <v>58</v>
      </c>
      <c r="H1110" s="6" t="s">
        <v>17</v>
      </c>
      <c r="I1110" s="8">
        <v>9.9999999999999964E-2</v>
      </c>
      <c r="J1110" s="9">
        <v>7000</v>
      </c>
      <c r="K1110" s="10">
        <f t="shared" si="8"/>
        <v>699.99999999999977</v>
      </c>
      <c r="L1110" s="10">
        <f t="shared" si="9"/>
        <v>314.99999999999989</v>
      </c>
      <c r="M1110" s="11">
        <v>0.44999999999999996</v>
      </c>
      <c r="O1110" s="16"/>
      <c r="P1110" s="17"/>
      <c r="Q1110" s="12"/>
      <c r="R1110" s="13"/>
    </row>
    <row r="1111" spans="1:18" ht="15.75" customHeight="1">
      <c r="A1111" s="1"/>
      <c r="B1111" s="6" t="s">
        <v>23</v>
      </c>
      <c r="C1111" s="6">
        <v>1197831</v>
      </c>
      <c r="D1111" s="7">
        <v>44318</v>
      </c>
      <c r="E1111" s="6" t="s">
        <v>24</v>
      </c>
      <c r="F1111" s="6" t="s">
        <v>57</v>
      </c>
      <c r="G1111" s="6" t="s">
        <v>58</v>
      </c>
      <c r="H1111" s="6" t="s">
        <v>18</v>
      </c>
      <c r="I1111" s="8">
        <v>0.20000000000000007</v>
      </c>
      <c r="J1111" s="9">
        <v>7250</v>
      </c>
      <c r="K1111" s="10">
        <f t="shared" si="8"/>
        <v>1450.0000000000005</v>
      </c>
      <c r="L1111" s="10">
        <f t="shared" si="9"/>
        <v>652.50000000000011</v>
      </c>
      <c r="M1111" s="11">
        <v>0.44999999999999996</v>
      </c>
      <c r="O1111" s="16"/>
      <c r="P1111" s="17"/>
      <c r="Q1111" s="12"/>
      <c r="R1111" s="13"/>
    </row>
    <row r="1112" spans="1:18" ht="15.75" customHeight="1">
      <c r="A1112" s="1"/>
      <c r="B1112" s="6" t="s">
        <v>23</v>
      </c>
      <c r="C1112" s="6">
        <v>1197831</v>
      </c>
      <c r="D1112" s="7">
        <v>44318</v>
      </c>
      <c r="E1112" s="6" t="s">
        <v>24</v>
      </c>
      <c r="F1112" s="6" t="s">
        <v>57</v>
      </c>
      <c r="G1112" s="6" t="s">
        <v>58</v>
      </c>
      <c r="H1112" s="6" t="s">
        <v>19</v>
      </c>
      <c r="I1112" s="8">
        <v>0.14999999999999997</v>
      </c>
      <c r="J1112" s="9">
        <v>5750</v>
      </c>
      <c r="K1112" s="10">
        <f t="shared" si="8"/>
        <v>862.49999999999977</v>
      </c>
      <c r="L1112" s="10">
        <f t="shared" si="9"/>
        <v>388.12499999999989</v>
      </c>
      <c r="M1112" s="11">
        <v>0.44999999999999996</v>
      </c>
      <c r="O1112" s="16"/>
      <c r="P1112" s="17"/>
      <c r="Q1112" s="12"/>
      <c r="R1112" s="13"/>
    </row>
    <row r="1113" spans="1:18" ht="15.75" customHeight="1">
      <c r="A1113" s="1"/>
      <c r="B1113" s="6" t="s">
        <v>23</v>
      </c>
      <c r="C1113" s="6">
        <v>1197831</v>
      </c>
      <c r="D1113" s="7">
        <v>44318</v>
      </c>
      <c r="E1113" s="6" t="s">
        <v>24</v>
      </c>
      <c r="F1113" s="6" t="s">
        <v>57</v>
      </c>
      <c r="G1113" s="6" t="s">
        <v>58</v>
      </c>
      <c r="H1113" s="6" t="s">
        <v>20</v>
      </c>
      <c r="I1113" s="8">
        <v>0.35000000000000003</v>
      </c>
      <c r="J1113" s="9">
        <v>5000</v>
      </c>
      <c r="K1113" s="10">
        <f t="shared" si="8"/>
        <v>1750.0000000000002</v>
      </c>
      <c r="L1113" s="10">
        <f t="shared" si="9"/>
        <v>962.50000000000023</v>
      </c>
      <c r="M1113" s="11">
        <v>0.55000000000000004</v>
      </c>
      <c r="O1113" s="16"/>
      <c r="P1113" s="17"/>
      <c r="Q1113" s="12"/>
      <c r="R1113" s="13"/>
    </row>
    <row r="1114" spans="1:18" ht="15.75" customHeight="1">
      <c r="A1114" s="1"/>
      <c r="B1114" s="6" t="s">
        <v>23</v>
      </c>
      <c r="C1114" s="6">
        <v>1197831</v>
      </c>
      <c r="D1114" s="7">
        <v>44318</v>
      </c>
      <c r="E1114" s="6" t="s">
        <v>24</v>
      </c>
      <c r="F1114" s="6" t="s">
        <v>57</v>
      </c>
      <c r="G1114" s="6" t="s">
        <v>58</v>
      </c>
      <c r="H1114" s="6" t="s">
        <v>21</v>
      </c>
      <c r="I1114" s="8">
        <v>0.5</v>
      </c>
      <c r="J1114" s="9">
        <v>4000</v>
      </c>
      <c r="K1114" s="10">
        <f t="shared" si="8"/>
        <v>2000</v>
      </c>
      <c r="L1114" s="10">
        <f t="shared" si="9"/>
        <v>799.99999999999989</v>
      </c>
      <c r="M1114" s="11">
        <v>0.39999999999999997</v>
      </c>
      <c r="O1114" s="16"/>
      <c r="P1114" s="17"/>
      <c r="Q1114" s="12"/>
      <c r="R1114" s="13"/>
    </row>
    <row r="1115" spans="1:18" ht="15.75" customHeight="1">
      <c r="A1115" s="1"/>
      <c r="B1115" s="6" t="s">
        <v>23</v>
      </c>
      <c r="C1115" s="6">
        <v>1197831</v>
      </c>
      <c r="D1115" s="7">
        <v>44318</v>
      </c>
      <c r="E1115" s="6" t="s">
        <v>24</v>
      </c>
      <c r="F1115" s="6" t="s">
        <v>57</v>
      </c>
      <c r="G1115" s="6" t="s">
        <v>58</v>
      </c>
      <c r="H1115" s="6" t="s">
        <v>22</v>
      </c>
      <c r="I1115" s="8">
        <v>0.45</v>
      </c>
      <c r="J1115" s="9">
        <v>7500</v>
      </c>
      <c r="K1115" s="10">
        <f t="shared" si="8"/>
        <v>3375</v>
      </c>
      <c r="L1115" s="10">
        <f t="shared" si="9"/>
        <v>2025.0000000000002</v>
      </c>
      <c r="M1115" s="11">
        <v>0.60000000000000009</v>
      </c>
      <c r="O1115" s="16"/>
      <c r="P1115" s="17"/>
      <c r="Q1115" s="12"/>
      <c r="R1115" s="13"/>
    </row>
    <row r="1116" spans="1:18" ht="15.75" customHeight="1">
      <c r="A1116" s="1"/>
      <c r="B1116" s="6" t="s">
        <v>23</v>
      </c>
      <c r="C1116" s="6">
        <v>1197831</v>
      </c>
      <c r="D1116" s="7">
        <v>44348</v>
      </c>
      <c r="E1116" s="6" t="s">
        <v>24</v>
      </c>
      <c r="F1116" s="6" t="s">
        <v>57</v>
      </c>
      <c r="G1116" s="6" t="s">
        <v>58</v>
      </c>
      <c r="H1116" s="6" t="s">
        <v>17</v>
      </c>
      <c r="I1116" s="8">
        <v>0.45</v>
      </c>
      <c r="J1116" s="9">
        <v>7500</v>
      </c>
      <c r="K1116" s="10">
        <f t="shared" si="8"/>
        <v>3375</v>
      </c>
      <c r="L1116" s="10">
        <f t="shared" si="9"/>
        <v>1518.7499999999998</v>
      </c>
      <c r="M1116" s="11">
        <v>0.44999999999999996</v>
      </c>
      <c r="O1116" s="16"/>
      <c r="P1116" s="17"/>
      <c r="Q1116" s="12"/>
      <c r="R1116" s="13"/>
    </row>
    <row r="1117" spans="1:18" ht="15.75" customHeight="1">
      <c r="A1117" s="1"/>
      <c r="B1117" s="6" t="s">
        <v>23</v>
      </c>
      <c r="C1117" s="6">
        <v>1197831</v>
      </c>
      <c r="D1117" s="7">
        <v>44348</v>
      </c>
      <c r="E1117" s="6" t="s">
        <v>24</v>
      </c>
      <c r="F1117" s="6" t="s">
        <v>57</v>
      </c>
      <c r="G1117" s="6" t="s">
        <v>58</v>
      </c>
      <c r="H1117" s="6" t="s">
        <v>18</v>
      </c>
      <c r="I1117" s="8">
        <v>0.5</v>
      </c>
      <c r="J1117" s="9">
        <v>7500</v>
      </c>
      <c r="K1117" s="10">
        <f t="shared" si="8"/>
        <v>3750</v>
      </c>
      <c r="L1117" s="10">
        <f t="shared" si="9"/>
        <v>1687.4999999999998</v>
      </c>
      <c r="M1117" s="11">
        <v>0.44999999999999996</v>
      </c>
      <c r="O1117" s="16"/>
      <c r="P1117" s="17"/>
      <c r="Q1117" s="12"/>
      <c r="R1117" s="13"/>
    </row>
    <row r="1118" spans="1:18" ht="15.75" customHeight="1">
      <c r="A1118" s="1"/>
      <c r="B1118" s="6" t="s">
        <v>23</v>
      </c>
      <c r="C1118" s="6">
        <v>1197831</v>
      </c>
      <c r="D1118" s="7">
        <v>44348</v>
      </c>
      <c r="E1118" s="6" t="s">
        <v>24</v>
      </c>
      <c r="F1118" s="6" t="s">
        <v>57</v>
      </c>
      <c r="G1118" s="6" t="s">
        <v>58</v>
      </c>
      <c r="H1118" s="6" t="s">
        <v>19</v>
      </c>
      <c r="I1118" s="8">
        <v>0.45</v>
      </c>
      <c r="J1118" s="9">
        <v>6500</v>
      </c>
      <c r="K1118" s="10">
        <f t="shared" si="8"/>
        <v>2925</v>
      </c>
      <c r="L1118" s="10">
        <f t="shared" si="9"/>
        <v>1316.2499999999998</v>
      </c>
      <c r="M1118" s="11">
        <v>0.44999999999999996</v>
      </c>
      <c r="O1118" s="16"/>
      <c r="P1118" s="17"/>
      <c r="Q1118" s="12"/>
      <c r="R1118" s="13"/>
    </row>
    <row r="1119" spans="1:18" ht="15.75" customHeight="1">
      <c r="A1119" s="1"/>
      <c r="B1119" s="6" t="s">
        <v>23</v>
      </c>
      <c r="C1119" s="6">
        <v>1197831</v>
      </c>
      <c r="D1119" s="7">
        <v>44348</v>
      </c>
      <c r="E1119" s="6" t="s">
        <v>24</v>
      </c>
      <c r="F1119" s="6" t="s">
        <v>57</v>
      </c>
      <c r="G1119" s="6" t="s">
        <v>58</v>
      </c>
      <c r="H1119" s="6" t="s">
        <v>20</v>
      </c>
      <c r="I1119" s="8">
        <v>0.45</v>
      </c>
      <c r="J1119" s="9">
        <v>6000</v>
      </c>
      <c r="K1119" s="10">
        <f t="shared" si="8"/>
        <v>2700</v>
      </c>
      <c r="L1119" s="10">
        <f t="shared" si="9"/>
        <v>1485.0000000000002</v>
      </c>
      <c r="M1119" s="11">
        <v>0.55000000000000004</v>
      </c>
      <c r="O1119" s="16"/>
      <c r="P1119" s="17"/>
      <c r="Q1119" s="12"/>
      <c r="R1119" s="13"/>
    </row>
    <row r="1120" spans="1:18" ht="15.75" customHeight="1">
      <c r="A1120" s="1"/>
      <c r="B1120" s="6" t="s">
        <v>23</v>
      </c>
      <c r="C1120" s="6">
        <v>1197831</v>
      </c>
      <c r="D1120" s="7">
        <v>44348</v>
      </c>
      <c r="E1120" s="6" t="s">
        <v>24</v>
      </c>
      <c r="F1120" s="6" t="s">
        <v>57</v>
      </c>
      <c r="G1120" s="6" t="s">
        <v>58</v>
      </c>
      <c r="H1120" s="6" t="s">
        <v>21</v>
      </c>
      <c r="I1120" s="8">
        <v>0.5</v>
      </c>
      <c r="J1120" s="9">
        <v>5000</v>
      </c>
      <c r="K1120" s="10">
        <f t="shared" si="8"/>
        <v>2500</v>
      </c>
      <c r="L1120" s="10">
        <f t="shared" si="9"/>
        <v>999.99999999999989</v>
      </c>
      <c r="M1120" s="11">
        <v>0.39999999999999997</v>
      </c>
      <c r="O1120" s="16"/>
      <c r="P1120" s="17"/>
      <c r="Q1120" s="12"/>
      <c r="R1120" s="13"/>
    </row>
    <row r="1121" spans="1:18" ht="15.75" customHeight="1">
      <c r="A1121" s="1"/>
      <c r="B1121" s="6" t="s">
        <v>23</v>
      </c>
      <c r="C1121" s="6">
        <v>1197831</v>
      </c>
      <c r="D1121" s="7">
        <v>44348</v>
      </c>
      <c r="E1121" s="6" t="s">
        <v>24</v>
      </c>
      <c r="F1121" s="6" t="s">
        <v>57</v>
      </c>
      <c r="G1121" s="6" t="s">
        <v>58</v>
      </c>
      <c r="H1121" s="6" t="s">
        <v>22</v>
      </c>
      <c r="I1121" s="8">
        <v>0.55000000000000004</v>
      </c>
      <c r="J1121" s="9">
        <v>8750</v>
      </c>
      <c r="K1121" s="10">
        <f t="shared" si="8"/>
        <v>4812.5</v>
      </c>
      <c r="L1121" s="10">
        <f t="shared" si="9"/>
        <v>2887.5000000000005</v>
      </c>
      <c r="M1121" s="11">
        <v>0.60000000000000009</v>
      </c>
      <c r="O1121" s="16"/>
      <c r="P1121" s="17"/>
      <c r="Q1121" s="12"/>
      <c r="R1121" s="13"/>
    </row>
    <row r="1122" spans="1:18" ht="15.75" customHeight="1">
      <c r="A1122" s="1"/>
      <c r="B1122" s="6" t="s">
        <v>23</v>
      </c>
      <c r="C1122" s="6">
        <v>1197831</v>
      </c>
      <c r="D1122" s="7">
        <v>44380</v>
      </c>
      <c r="E1122" s="6" t="s">
        <v>24</v>
      </c>
      <c r="F1122" s="6" t="s">
        <v>57</v>
      </c>
      <c r="G1122" s="6" t="s">
        <v>58</v>
      </c>
      <c r="H1122" s="6" t="s">
        <v>17</v>
      </c>
      <c r="I1122" s="8">
        <v>0.45</v>
      </c>
      <c r="J1122" s="9">
        <v>8250</v>
      </c>
      <c r="K1122" s="10">
        <f t="shared" si="8"/>
        <v>3712.5</v>
      </c>
      <c r="L1122" s="10">
        <f t="shared" si="9"/>
        <v>1856.2499999999998</v>
      </c>
      <c r="M1122" s="11">
        <v>0.49999999999999994</v>
      </c>
      <c r="O1122" s="16"/>
      <c r="P1122" s="17"/>
      <c r="Q1122" s="12"/>
      <c r="R1122" s="13"/>
    </row>
    <row r="1123" spans="1:18" ht="15.75" customHeight="1">
      <c r="A1123" s="1"/>
      <c r="B1123" s="6" t="s">
        <v>23</v>
      </c>
      <c r="C1123" s="6">
        <v>1197831</v>
      </c>
      <c r="D1123" s="7">
        <v>44380</v>
      </c>
      <c r="E1123" s="6" t="s">
        <v>24</v>
      </c>
      <c r="F1123" s="6" t="s">
        <v>57</v>
      </c>
      <c r="G1123" s="6" t="s">
        <v>58</v>
      </c>
      <c r="H1123" s="6" t="s">
        <v>18</v>
      </c>
      <c r="I1123" s="8">
        <v>0.5</v>
      </c>
      <c r="J1123" s="9">
        <v>8250</v>
      </c>
      <c r="K1123" s="10">
        <f t="shared" si="8"/>
        <v>4125</v>
      </c>
      <c r="L1123" s="10">
        <f t="shared" si="9"/>
        <v>2062.4999999999995</v>
      </c>
      <c r="M1123" s="11">
        <v>0.49999999999999994</v>
      </c>
      <c r="O1123" s="16"/>
      <c r="P1123" s="17"/>
      <c r="Q1123" s="12"/>
      <c r="R1123" s="13"/>
    </row>
    <row r="1124" spans="1:18" ht="15.75" customHeight="1">
      <c r="A1124" s="1"/>
      <c r="B1124" s="6" t="s">
        <v>23</v>
      </c>
      <c r="C1124" s="6">
        <v>1197831</v>
      </c>
      <c r="D1124" s="7">
        <v>44380</v>
      </c>
      <c r="E1124" s="6" t="s">
        <v>24</v>
      </c>
      <c r="F1124" s="6" t="s">
        <v>57</v>
      </c>
      <c r="G1124" s="6" t="s">
        <v>58</v>
      </c>
      <c r="H1124" s="6" t="s">
        <v>19</v>
      </c>
      <c r="I1124" s="8">
        <v>0.45</v>
      </c>
      <c r="J1124" s="9">
        <v>9750</v>
      </c>
      <c r="K1124" s="10">
        <f t="shared" si="8"/>
        <v>4387.5</v>
      </c>
      <c r="L1124" s="10">
        <f t="shared" si="9"/>
        <v>2193.7499999999995</v>
      </c>
      <c r="M1124" s="11">
        <v>0.49999999999999994</v>
      </c>
      <c r="O1124" s="16"/>
      <c r="P1124" s="17"/>
      <c r="Q1124" s="12"/>
      <c r="R1124" s="13"/>
    </row>
    <row r="1125" spans="1:18" ht="15.75" customHeight="1">
      <c r="A1125" s="1"/>
      <c r="B1125" s="6" t="s">
        <v>23</v>
      </c>
      <c r="C1125" s="6">
        <v>1197831</v>
      </c>
      <c r="D1125" s="7">
        <v>44380</v>
      </c>
      <c r="E1125" s="6" t="s">
        <v>24</v>
      </c>
      <c r="F1125" s="6" t="s">
        <v>57</v>
      </c>
      <c r="G1125" s="6" t="s">
        <v>58</v>
      </c>
      <c r="H1125" s="6" t="s">
        <v>20</v>
      </c>
      <c r="I1125" s="8">
        <v>0.45</v>
      </c>
      <c r="J1125" s="9">
        <v>5750</v>
      </c>
      <c r="K1125" s="10">
        <f t="shared" si="8"/>
        <v>2587.5</v>
      </c>
      <c r="L1125" s="10">
        <f t="shared" si="9"/>
        <v>1552.5000000000002</v>
      </c>
      <c r="M1125" s="11">
        <v>0.60000000000000009</v>
      </c>
      <c r="O1125" s="16"/>
      <c r="P1125" s="17"/>
      <c r="Q1125" s="12"/>
      <c r="R1125" s="13"/>
    </row>
    <row r="1126" spans="1:18" ht="15.75" customHeight="1">
      <c r="A1126" s="1"/>
      <c r="B1126" s="6" t="s">
        <v>23</v>
      </c>
      <c r="C1126" s="6">
        <v>1197831</v>
      </c>
      <c r="D1126" s="7">
        <v>44380</v>
      </c>
      <c r="E1126" s="6" t="s">
        <v>24</v>
      </c>
      <c r="F1126" s="6" t="s">
        <v>57</v>
      </c>
      <c r="G1126" s="6" t="s">
        <v>58</v>
      </c>
      <c r="H1126" s="6" t="s">
        <v>21</v>
      </c>
      <c r="I1126" s="8">
        <v>0.5</v>
      </c>
      <c r="J1126" s="9">
        <v>5250</v>
      </c>
      <c r="K1126" s="10">
        <f t="shared" si="8"/>
        <v>2625</v>
      </c>
      <c r="L1126" s="10">
        <f t="shared" si="9"/>
        <v>1181.2499999999998</v>
      </c>
      <c r="M1126" s="11">
        <v>0.44999999999999996</v>
      </c>
      <c r="O1126" s="16"/>
      <c r="P1126" s="17"/>
      <c r="Q1126" s="12"/>
      <c r="R1126" s="13"/>
    </row>
    <row r="1127" spans="1:18" ht="15.75" customHeight="1">
      <c r="A1127" s="1"/>
      <c r="B1127" s="6" t="s">
        <v>23</v>
      </c>
      <c r="C1127" s="6">
        <v>1197831</v>
      </c>
      <c r="D1127" s="7">
        <v>44380</v>
      </c>
      <c r="E1127" s="6" t="s">
        <v>24</v>
      </c>
      <c r="F1127" s="6" t="s">
        <v>57</v>
      </c>
      <c r="G1127" s="6" t="s">
        <v>58</v>
      </c>
      <c r="H1127" s="6" t="s">
        <v>22</v>
      </c>
      <c r="I1127" s="8">
        <v>0.6</v>
      </c>
      <c r="J1127" s="9">
        <v>8000</v>
      </c>
      <c r="K1127" s="10">
        <f t="shared" si="8"/>
        <v>4800</v>
      </c>
      <c r="L1127" s="10">
        <f t="shared" si="9"/>
        <v>3120.0000000000005</v>
      </c>
      <c r="M1127" s="11">
        <v>0.65000000000000013</v>
      </c>
      <c r="O1127" s="16"/>
      <c r="P1127" s="17"/>
      <c r="Q1127" s="12"/>
      <c r="R1127" s="13"/>
    </row>
    <row r="1128" spans="1:18" ht="15.75" customHeight="1">
      <c r="A1128" s="1"/>
      <c r="B1128" s="6" t="s">
        <v>23</v>
      </c>
      <c r="C1128" s="6">
        <v>1197831</v>
      </c>
      <c r="D1128" s="7">
        <v>44413</v>
      </c>
      <c r="E1128" s="6" t="s">
        <v>24</v>
      </c>
      <c r="F1128" s="6" t="s">
        <v>57</v>
      </c>
      <c r="G1128" s="6" t="s">
        <v>58</v>
      </c>
      <c r="H1128" s="6" t="s">
        <v>17</v>
      </c>
      <c r="I1128" s="8">
        <v>0.4</v>
      </c>
      <c r="J1128" s="9">
        <v>7500</v>
      </c>
      <c r="K1128" s="10">
        <f t="shared" si="8"/>
        <v>3000</v>
      </c>
      <c r="L1128" s="10">
        <f t="shared" si="9"/>
        <v>1499.9999999999998</v>
      </c>
      <c r="M1128" s="11">
        <v>0.49999999999999994</v>
      </c>
      <c r="O1128" s="16"/>
      <c r="P1128" s="17"/>
      <c r="Q1128" s="12"/>
      <c r="R1128" s="13"/>
    </row>
    <row r="1129" spans="1:18" ht="15.75" customHeight="1">
      <c r="A1129" s="1"/>
      <c r="B1129" s="6" t="s">
        <v>23</v>
      </c>
      <c r="C1129" s="6">
        <v>1197831</v>
      </c>
      <c r="D1129" s="7">
        <v>44413</v>
      </c>
      <c r="E1129" s="6" t="s">
        <v>24</v>
      </c>
      <c r="F1129" s="6" t="s">
        <v>57</v>
      </c>
      <c r="G1129" s="6" t="s">
        <v>58</v>
      </c>
      <c r="H1129" s="6" t="s">
        <v>18</v>
      </c>
      <c r="I1129" s="8">
        <v>0.55000000000000004</v>
      </c>
      <c r="J1129" s="9">
        <v>7500</v>
      </c>
      <c r="K1129" s="10">
        <f t="shared" si="8"/>
        <v>4125</v>
      </c>
      <c r="L1129" s="10">
        <f t="shared" si="9"/>
        <v>2062.4999999999995</v>
      </c>
      <c r="M1129" s="11">
        <v>0.49999999999999994</v>
      </c>
      <c r="O1129" s="16"/>
      <c r="P1129" s="17"/>
      <c r="Q1129" s="12"/>
      <c r="R1129" s="13"/>
    </row>
    <row r="1130" spans="1:18" ht="15.75" customHeight="1">
      <c r="A1130" s="1"/>
      <c r="B1130" s="6" t="s">
        <v>23</v>
      </c>
      <c r="C1130" s="6">
        <v>1197831</v>
      </c>
      <c r="D1130" s="7">
        <v>44413</v>
      </c>
      <c r="E1130" s="6" t="s">
        <v>24</v>
      </c>
      <c r="F1130" s="6" t="s">
        <v>57</v>
      </c>
      <c r="G1130" s="6" t="s">
        <v>58</v>
      </c>
      <c r="H1130" s="6" t="s">
        <v>19</v>
      </c>
      <c r="I1130" s="8">
        <v>0.55000000000000004</v>
      </c>
      <c r="J1130" s="9">
        <v>9250</v>
      </c>
      <c r="K1130" s="10">
        <f t="shared" si="8"/>
        <v>5087.5</v>
      </c>
      <c r="L1130" s="10">
        <f t="shared" si="9"/>
        <v>2543.7499999999995</v>
      </c>
      <c r="M1130" s="11">
        <v>0.49999999999999994</v>
      </c>
      <c r="O1130" s="16"/>
      <c r="P1130" s="17"/>
      <c r="Q1130" s="12"/>
      <c r="R1130" s="13"/>
    </row>
    <row r="1131" spans="1:18" ht="15.75" customHeight="1">
      <c r="A1131" s="1"/>
      <c r="B1131" s="6" t="s">
        <v>23</v>
      </c>
      <c r="C1131" s="6">
        <v>1197831</v>
      </c>
      <c r="D1131" s="7">
        <v>44413</v>
      </c>
      <c r="E1131" s="6" t="s">
        <v>24</v>
      </c>
      <c r="F1131" s="6" t="s">
        <v>57</v>
      </c>
      <c r="G1131" s="6" t="s">
        <v>58</v>
      </c>
      <c r="H1131" s="6" t="s">
        <v>20</v>
      </c>
      <c r="I1131" s="8">
        <v>0.5</v>
      </c>
      <c r="J1131" s="9">
        <v>4250</v>
      </c>
      <c r="K1131" s="10">
        <f t="shared" si="8"/>
        <v>2125</v>
      </c>
      <c r="L1131" s="10">
        <f t="shared" si="9"/>
        <v>1275.0000000000002</v>
      </c>
      <c r="M1131" s="11">
        <v>0.60000000000000009</v>
      </c>
      <c r="O1131" s="16"/>
      <c r="P1131" s="17"/>
      <c r="Q1131" s="12"/>
      <c r="R1131" s="13"/>
    </row>
    <row r="1132" spans="1:18" ht="15.75" customHeight="1">
      <c r="A1132" s="1"/>
      <c r="B1132" s="6" t="s">
        <v>23</v>
      </c>
      <c r="C1132" s="6">
        <v>1197831</v>
      </c>
      <c r="D1132" s="7">
        <v>44413</v>
      </c>
      <c r="E1132" s="6" t="s">
        <v>24</v>
      </c>
      <c r="F1132" s="6" t="s">
        <v>57</v>
      </c>
      <c r="G1132" s="6" t="s">
        <v>58</v>
      </c>
      <c r="H1132" s="6" t="s">
        <v>21</v>
      </c>
      <c r="I1132" s="8">
        <v>0.55000000000000004</v>
      </c>
      <c r="J1132" s="9">
        <v>4250</v>
      </c>
      <c r="K1132" s="10">
        <f t="shared" si="8"/>
        <v>2337.5</v>
      </c>
      <c r="L1132" s="10">
        <f t="shared" si="9"/>
        <v>1051.875</v>
      </c>
      <c r="M1132" s="11">
        <v>0.44999999999999996</v>
      </c>
      <c r="O1132" s="16"/>
      <c r="P1132" s="17"/>
      <c r="Q1132" s="12"/>
      <c r="R1132" s="13"/>
    </row>
    <row r="1133" spans="1:18" ht="15.75" customHeight="1">
      <c r="A1133" s="1"/>
      <c r="B1133" s="6" t="s">
        <v>23</v>
      </c>
      <c r="C1133" s="6">
        <v>1197831</v>
      </c>
      <c r="D1133" s="7">
        <v>44413</v>
      </c>
      <c r="E1133" s="6" t="s">
        <v>24</v>
      </c>
      <c r="F1133" s="6" t="s">
        <v>57</v>
      </c>
      <c r="G1133" s="6" t="s">
        <v>58</v>
      </c>
      <c r="H1133" s="6" t="s">
        <v>22</v>
      </c>
      <c r="I1133" s="8">
        <v>0.6</v>
      </c>
      <c r="J1133" s="9">
        <v>6750</v>
      </c>
      <c r="K1133" s="10">
        <f t="shared" si="8"/>
        <v>4050</v>
      </c>
      <c r="L1133" s="10">
        <f t="shared" si="9"/>
        <v>2632.5000000000005</v>
      </c>
      <c r="M1133" s="11">
        <v>0.65000000000000013</v>
      </c>
      <c r="O1133" s="16"/>
      <c r="P1133" s="17"/>
      <c r="Q1133" s="12"/>
      <c r="R1133" s="13"/>
    </row>
    <row r="1134" spans="1:18" ht="15.75" customHeight="1">
      <c r="A1134" s="1"/>
      <c r="B1134" s="6" t="s">
        <v>23</v>
      </c>
      <c r="C1134" s="6">
        <v>1197831</v>
      </c>
      <c r="D1134" s="7">
        <v>44441</v>
      </c>
      <c r="E1134" s="6" t="s">
        <v>24</v>
      </c>
      <c r="F1134" s="6" t="s">
        <v>57</v>
      </c>
      <c r="G1134" s="6" t="s">
        <v>58</v>
      </c>
      <c r="H1134" s="6" t="s">
        <v>17</v>
      </c>
      <c r="I1134" s="8">
        <v>0.55000000000000004</v>
      </c>
      <c r="J1134" s="9">
        <v>6250</v>
      </c>
      <c r="K1134" s="10">
        <f t="shared" si="8"/>
        <v>3437.5000000000005</v>
      </c>
      <c r="L1134" s="10">
        <f t="shared" si="9"/>
        <v>1718.75</v>
      </c>
      <c r="M1134" s="11">
        <v>0.49999999999999994</v>
      </c>
      <c r="O1134" s="16"/>
      <c r="P1134" s="17"/>
      <c r="Q1134" s="12"/>
      <c r="R1134" s="13"/>
    </row>
    <row r="1135" spans="1:18" ht="15.75" customHeight="1">
      <c r="A1135" s="1"/>
      <c r="B1135" s="6" t="s">
        <v>23</v>
      </c>
      <c r="C1135" s="6">
        <v>1197831</v>
      </c>
      <c r="D1135" s="7">
        <v>44441</v>
      </c>
      <c r="E1135" s="6" t="s">
        <v>24</v>
      </c>
      <c r="F1135" s="6" t="s">
        <v>57</v>
      </c>
      <c r="G1135" s="6" t="s">
        <v>58</v>
      </c>
      <c r="H1135" s="6" t="s">
        <v>18</v>
      </c>
      <c r="I1135" s="8">
        <v>0.55000000000000004</v>
      </c>
      <c r="J1135" s="9">
        <v>5750</v>
      </c>
      <c r="K1135" s="10">
        <f t="shared" si="8"/>
        <v>3162.5000000000005</v>
      </c>
      <c r="L1135" s="10">
        <f t="shared" si="9"/>
        <v>1581.25</v>
      </c>
      <c r="M1135" s="11">
        <v>0.49999999999999994</v>
      </c>
      <c r="O1135" s="16"/>
      <c r="P1135" s="17"/>
      <c r="Q1135" s="12"/>
      <c r="R1135" s="13"/>
    </row>
    <row r="1136" spans="1:18" ht="15.75" customHeight="1">
      <c r="A1136" s="1"/>
      <c r="B1136" s="6" t="s">
        <v>23</v>
      </c>
      <c r="C1136" s="6">
        <v>1197831</v>
      </c>
      <c r="D1136" s="7">
        <v>44441</v>
      </c>
      <c r="E1136" s="6" t="s">
        <v>24</v>
      </c>
      <c r="F1136" s="6" t="s">
        <v>57</v>
      </c>
      <c r="G1136" s="6" t="s">
        <v>58</v>
      </c>
      <c r="H1136" s="6" t="s">
        <v>19</v>
      </c>
      <c r="I1136" s="8">
        <v>0.6</v>
      </c>
      <c r="J1136" s="9">
        <v>6250</v>
      </c>
      <c r="K1136" s="10">
        <f t="shared" si="8"/>
        <v>3750</v>
      </c>
      <c r="L1136" s="10">
        <f t="shared" si="9"/>
        <v>1874.9999999999998</v>
      </c>
      <c r="M1136" s="11">
        <v>0.49999999999999994</v>
      </c>
      <c r="O1136" s="16"/>
      <c r="P1136" s="17"/>
      <c r="Q1136" s="12"/>
      <c r="R1136" s="13"/>
    </row>
    <row r="1137" spans="1:18" ht="15.75" customHeight="1">
      <c r="A1137" s="1"/>
      <c r="B1137" s="6" t="s">
        <v>23</v>
      </c>
      <c r="C1137" s="6">
        <v>1197831</v>
      </c>
      <c r="D1137" s="7">
        <v>44441</v>
      </c>
      <c r="E1137" s="6" t="s">
        <v>24</v>
      </c>
      <c r="F1137" s="6" t="s">
        <v>57</v>
      </c>
      <c r="G1137" s="6" t="s">
        <v>58</v>
      </c>
      <c r="H1137" s="6" t="s">
        <v>20</v>
      </c>
      <c r="I1137" s="8">
        <v>0.6</v>
      </c>
      <c r="J1137" s="9">
        <v>3500</v>
      </c>
      <c r="K1137" s="10">
        <f t="shared" si="8"/>
        <v>2100</v>
      </c>
      <c r="L1137" s="10">
        <f t="shared" si="9"/>
        <v>1260.0000000000002</v>
      </c>
      <c r="M1137" s="11">
        <v>0.60000000000000009</v>
      </c>
      <c r="O1137" s="16"/>
      <c r="P1137" s="17"/>
      <c r="Q1137" s="12"/>
      <c r="R1137" s="13"/>
    </row>
    <row r="1138" spans="1:18" ht="15.75" customHeight="1">
      <c r="A1138" s="1"/>
      <c r="B1138" s="6" t="s">
        <v>23</v>
      </c>
      <c r="C1138" s="6">
        <v>1197831</v>
      </c>
      <c r="D1138" s="7">
        <v>44441</v>
      </c>
      <c r="E1138" s="6" t="s">
        <v>24</v>
      </c>
      <c r="F1138" s="6" t="s">
        <v>57</v>
      </c>
      <c r="G1138" s="6" t="s">
        <v>58</v>
      </c>
      <c r="H1138" s="6" t="s">
        <v>21</v>
      </c>
      <c r="I1138" s="8">
        <v>0.45</v>
      </c>
      <c r="J1138" s="9">
        <v>3500</v>
      </c>
      <c r="K1138" s="10">
        <f t="shared" si="8"/>
        <v>1575</v>
      </c>
      <c r="L1138" s="10">
        <f t="shared" si="9"/>
        <v>708.74999999999989</v>
      </c>
      <c r="M1138" s="11">
        <v>0.44999999999999996</v>
      </c>
      <c r="O1138" s="16"/>
      <c r="P1138" s="17"/>
      <c r="Q1138" s="12"/>
      <c r="R1138" s="13"/>
    </row>
    <row r="1139" spans="1:18" ht="15.75" customHeight="1">
      <c r="A1139" s="1"/>
      <c r="B1139" s="6" t="s">
        <v>23</v>
      </c>
      <c r="C1139" s="6">
        <v>1197831</v>
      </c>
      <c r="D1139" s="7">
        <v>44441</v>
      </c>
      <c r="E1139" s="6" t="s">
        <v>24</v>
      </c>
      <c r="F1139" s="6" t="s">
        <v>57</v>
      </c>
      <c r="G1139" s="6" t="s">
        <v>58</v>
      </c>
      <c r="H1139" s="6" t="s">
        <v>22</v>
      </c>
      <c r="I1139" s="8">
        <v>0.4</v>
      </c>
      <c r="J1139" s="9">
        <v>5750</v>
      </c>
      <c r="K1139" s="10">
        <f t="shared" si="8"/>
        <v>2300</v>
      </c>
      <c r="L1139" s="10">
        <f t="shared" si="9"/>
        <v>1495.0000000000002</v>
      </c>
      <c r="M1139" s="11">
        <v>0.65000000000000013</v>
      </c>
      <c r="O1139" s="16"/>
      <c r="P1139" s="17"/>
      <c r="Q1139" s="12"/>
      <c r="R1139" s="13"/>
    </row>
    <row r="1140" spans="1:18" ht="15.75" customHeight="1">
      <c r="A1140" s="1"/>
      <c r="B1140" s="6" t="s">
        <v>23</v>
      </c>
      <c r="C1140" s="6">
        <v>1197831</v>
      </c>
      <c r="D1140" s="7">
        <v>44470</v>
      </c>
      <c r="E1140" s="6" t="s">
        <v>24</v>
      </c>
      <c r="F1140" s="6" t="s">
        <v>57</v>
      </c>
      <c r="G1140" s="6" t="s">
        <v>58</v>
      </c>
      <c r="H1140" s="6" t="s">
        <v>17</v>
      </c>
      <c r="I1140" s="8">
        <v>0.30000000000000004</v>
      </c>
      <c r="J1140" s="9">
        <v>5250</v>
      </c>
      <c r="K1140" s="10">
        <f t="shared" si="8"/>
        <v>1575.0000000000002</v>
      </c>
      <c r="L1140" s="10">
        <f t="shared" si="9"/>
        <v>787.5</v>
      </c>
      <c r="M1140" s="11">
        <v>0.49999999999999994</v>
      </c>
      <c r="O1140" s="16"/>
      <c r="P1140" s="17"/>
      <c r="Q1140" s="12"/>
      <c r="R1140" s="13"/>
    </row>
    <row r="1141" spans="1:18" ht="15.75" customHeight="1">
      <c r="A1141" s="1"/>
      <c r="B1141" s="6" t="s">
        <v>23</v>
      </c>
      <c r="C1141" s="6">
        <v>1197831</v>
      </c>
      <c r="D1141" s="7">
        <v>44470</v>
      </c>
      <c r="E1141" s="6" t="s">
        <v>24</v>
      </c>
      <c r="F1141" s="6" t="s">
        <v>57</v>
      </c>
      <c r="G1141" s="6" t="s">
        <v>58</v>
      </c>
      <c r="H1141" s="6" t="s">
        <v>18</v>
      </c>
      <c r="I1141" s="8">
        <v>0.30000000000000004</v>
      </c>
      <c r="J1141" s="9">
        <v>5250</v>
      </c>
      <c r="K1141" s="10">
        <f t="shared" si="8"/>
        <v>1575.0000000000002</v>
      </c>
      <c r="L1141" s="10">
        <f t="shared" si="9"/>
        <v>787.5</v>
      </c>
      <c r="M1141" s="11">
        <v>0.49999999999999994</v>
      </c>
      <c r="O1141" s="16"/>
      <c r="P1141" s="17"/>
      <c r="Q1141" s="12"/>
      <c r="R1141" s="13"/>
    </row>
    <row r="1142" spans="1:18" ht="15.75" customHeight="1">
      <c r="A1142" s="1"/>
      <c r="B1142" s="6" t="s">
        <v>23</v>
      </c>
      <c r="C1142" s="6">
        <v>1197831</v>
      </c>
      <c r="D1142" s="7">
        <v>44470</v>
      </c>
      <c r="E1142" s="6" t="s">
        <v>24</v>
      </c>
      <c r="F1142" s="6" t="s">
        <v>57</v>
      </c>
      <c r="G1142" s="6" t="s">
        <v>58</v>
      </c>
      <c r="H1142" s="6" t="s">
        <v>19</v>
      </c>
      <c r="I1142" s="8">
        <v>0.35000000000000003</v>
      </c>
      <c r="J1142" s="9">
        <v>4750</v>
      </c>
      <c r="K1142" s="10">
        <f t="shared" si="8"/>
        <v>1662.5000000000002</v>
      </c>
      <c r="L1142" s="10">
        <f t="shared" si="9"/>
        <v>831.25</v>
      </c>
      <c r="M1142" s="11">
        <v>0.49999999999999994</v>
      </c>
      <c r="O1142" s="16"/>
      <c r="P1142" s="17"/>
      <c r="Q1142" s="12"/>
      <c r="R1142" s="13"/>
    </row>
    <row r="1143" spans="1:18" ht="15.75" customHeight="1">
      <c r="A1143" s="1"/>
      <c r="B1143" s="6" t="s">
        <v>23</v>
      </c>
      <c r="C1143" s="6">
        <v>1197831</v>
      </c>
      <c r="D1143" s="7">
        <v>44470</v>
      </c>
      <c r="E1143" s="6" t="s">
        <v>24</v>
      </c>
      <c r="F1143" s="6" t="s">
        <v>57</v>
      </c>
      <c r="G1143" s="6" t="s">
        <v>58</v>
      </c>
      <c r="H1143" s="6" t="s">
        <v>20</v>
      </c>
      <c r="I1143" s="8">
        <v>0.35000000000000003</v>
      </c>
      <c r="J1143" s="9">
        <v>3250</v>
      </c>
      <c r="K1143" s="10">
        <f t="shared" si="8"/>
        <v>1137.5</v>
      </c>
      <c r="L1143" s="10">
        <f t="shared" si="9"/>
        <v>682.50000000000011</v>
      </c>
      <c r="M1143" s="11">
        <v>0.60000000000000009</v>
      </c>
      <c r="O1143" s="16"/>
      <c r="P1143" s="17"/>
      <c r="Q1143" s="12"/>
      <c r="R1143" s="13"/>
    </row>
    <row r="1144" spans="1:18" ht="15.75" customHeight="1">
      <c r="A1144" s="1"/>
      <c r="B1144" s="6" t="s">
        <v>23</v>
      </c>
      <c r="C1144" s="6">
        <v>1197831</v>
      </c>
      <c r="D1144" s="7">
        <v>44470</v>
      </c>
      <c r="E1144" s="6" t="s">
        <v>24</v>
      </c>
      <c r="F1144" s="6" t="s">
        <v>57</v>
      </c>
      <c r="G1144" s="6" t="s">
        <v>58</v>
      </c>
      <c r="H1144" s="6" t="s">
        <v>21</v>
      </c>
      <c r="I1144" s="8">
        <v>0.30000000000000004</v>
      </c>
      <c r="J1144" s="9">
        <v>3000</v>
      </c>
      <c r="K1144" s="10">
        <f t="shared" si="8"/>
        <v>900.00000000000011</v>
      </c>
      <c r="L1144" s="10">
        <f t="shared" si="9"/>
        <v>405</v>
      </c>
      <c r="M1144" s="11">
        <v>0.44999999999999996</v>
      </c>
      <c r="O1144" s="16"/>
      <c r="P1144" s="17"/>
      <c r="Q1144" s="12"/>
      <c r="R1144" s="13"/>
    </row>
    <row r="1145" spans="1:18" ht="15.75" customHeight="1">
      <c r="A1145" s="1"/>
      <c r="B1145" s="6" t="s">
        <v>23</v>
      </c>
      <c r="C1145" s="6">
        <v>1197831</v>
      </c>
      <c r="D1145" s="7">
        <v>44470</v>
      </c>
      <c r="E1145" s="6" t="s">
        <v>24</v>
      </c>
      <c r="F1145" s="6" t="s">
        <v>57</v>
      </c>
      <c r="G1145" s="6" t="s">
        <v>58</v>
      </c>
      <c r="H1145" s="6" t="s">
        <v>22</v>
      </c>
      <c r="I1145" s="8">
        <v>0.4</v>
      </c>
      <c r="J1145" s="9">
        <v>4750</v>
      </c>
      <c r="K1145" s="10">
        <f t="shared" si="8"/>
        <v>1900</v>
      </c>
      <c r="L1145" s="10">
        <f t="shared" si="9"/>
        <v>1235.0000000000002</v>
      </c>
      <c r="M1145" s="11">
        <v>0.65000000000000013</v>
      </c>
      <c r="O1145" s="16"/>
      <c r="P1145" s="17"/>
      <c r="Q1145" s="12"/>
      <c r="R1145" s="13"/>
    </row>
    <row r="1146" spans="1:18" ht="15.75" customHeight="1">
      <c r="A1146" s="1"/>
      <c r="B1146" s="6" t="s">
        <v>23</v>
      </c>
      <c r="C1146" s="6">
        <v>1197831</v>
      </c>
      <c r="D1146" s="7">
        <v>44502</v>
      </c>
      <c r="E1146" s="6" t="s">
        <v>24</v>
      </c>
      <c r="F1146" s="6" t="s">
        <v>57</v>
      </c>
      <c r="G1146" s="6" t="s">
        <v>58</v>
      </c>
      <c r="H1146" s="6" t="s">
        <v>17</v>
      </c>
      <c r="I1146" s="8">
        <v>0.20000000000000004</v>
      </c>
      <c r="J1146" s="9">
        <v>6250</v>
      </c>
      <c r="K1146" s="10">
        <f t="shared" si="8"/>
        <v>1250.0000000000002</v>
      </c>
      <c r="L1146" s="10">
        <f t="shared" si="9"/>
        <v>625</v>
      </c>
      <c r="M1146" s="11">
        <v>0.49999999999999994</v>
      </c>
      <c r="O1146" s="16"/>
      <c r="P1146" s="17"/>
      <c r="Q1146" s="12"/>
      <c r="R1146" s="13"/>
    </row>
    <row r="1147" spans="1:18" ht="15.75" customHeight="1">
      <c r="A1147" s="1"/>
      <c r="B1147" s="6" t="s">
        <v>23</v>
      </c>
      <c r="C1147" s="6">
        <v>1197831</v>
      </c>
      <c r="D1147" s="7">
        <v>44502</v>
      </c>
      <c r="E1147" s="6" t="s">
        <v>24</v>
      </c>
      <c r="F1147" s="6" t="s">
        <v>57</v>
      </c>
      <c r="G1147" s="6" t="s">
        <v>58</v>
      </c>
      <c r="H1147" s="6" t="s">
        <v>18</v>
      </c>
      <c r="I1147" s="8">
        <v>0.20000000000000004</v>
      </c>
      <c r="J1147" s="9">
        <v>6250</v>
      </c>
      <c r="K1147" s="10">
        <f t="shared" si="8"/>
        <v>1250.0000000000002</v>
      </c>
      <c r="L1147" s="10">
        <f t="shared" si="9"/>
        <v>625</v>
      </c>
      <c r="M1147" s="11">
        <v>0.49999999999999994</v>
      </c>
      <c r="O1147" s="16"/>
      <c r="P1147" s="17"/>
      <c r="Q1147" s="12"/>
      <c r="R1147" s="13"/>
    </row>
    <row r="1148" spans="1:18" ht="15.75" customHeight="1">
      <c r="A1148" s="1"/>
      <c r="B1148" s="6" t="s">
        <v>23</v>
      </c>
      <c r="C1148" s="6">
        <v>1197831</v>
      </c>
      <c r="D1148" s="7">
        <v>44502</v>
      </c>
      <c r="E1148" s="6" t="s">
        <v>24</v>
      </c>
      <c r="F1148" s="6" t="s">
        <v>57</v>
      </c>
      <c r="G1148" s="6" t="s">
        <v>58</v>
      </c>
      <c r="H1148" s="6" t="s">
        <v>19</v>
      </c>
      <c r="I1148" s="8">
        <v>0.45000000000000007</v>
      </c>
      <c r="J1148" s="9">
        <v>5750</v>
      </c>
      <c r="K1148" s="10">
        <f t="shared" si="8"/>
        <v>2587.5000000000005</v>
      </c>
      <c r="L1148" s="10">
        <f t="shared" si="9"/>
        <v>1293.75</v>
      </c>
      <c r="M1148" s="11">
        <v>0.49999999999999994</v>
      </c>
      <c r="O1148" s="16"/>
      <c r="P1148" s="17"/>
      <c r="Q1148" s="12"/>
      <c r="R1148" s="13"/>
    </row>
    <row r="1149" spans="1:18" ht="15.75" customHeight="1">
      <c r="A1149" s="1"/>
      <c r="B1149" s="6" t="s">
        <v>23</v>
      </c>
      <c r="C1149" s="6">
        <v>1197831</v>
      </c>
      <c r="D1149" s="7">
        <v>44502</v>
      </c>
      <c r="E1149" s="6" t="s">
        <v>24</v>
      </c>
      <c r="F1149" s="6" t="s">
        <v>57</v>
      </c>
      <c r="G1149" s="6" t="s">
        <v>58</v>
      </c>
      <c r="H1149" s="6" t="s">
        <v>20</v>
      </c>
      <c r="I1149" s="8">
        <v>0.45000000000000007</v>
      </c>
      <c r="J1149" s="9">
        <v>4500</v>
      </c>
      <c r="K1149" s="10">
        <f t="shared" si="8"/>
        <v>2025.0000000000002</v>
      </c>
      <c r="L1149" s="10">
        <f t="shared" si="9"/>
        <v>1215.0000000000002</v>
      </c>
      <c r="M1149" s="11">
        <v>0.60000000000000009</v>
      </c>
      <c r="O1149" s="16"/>
      <c r="P1149" s="17"/>
      <c r="Q1149" s="12"/>
      <c r="R1149" s="13"/>
    </row>
    <row r="1150" spans="1:18" ht="15.75" customHeight="1">
      <c r="A1150" s="1"/>
      <c r="B1150" s="6" t="s">
        <v>23</v>
      </c>
      <c r="C1150" s="6">
        <v>1197831</v>
      </c>
      <c r="D1150" s="7">
        <v>44502</v>
      </c>
      <c r="E1150" s="6" t="s">
        <v>24</v>
      </c>
      <c r="F1150" s="6" t="s">
        <v>57</v>
      </c>
      <c r="G1150" s="6" t="s">
        <v>58</v>
      </c>
      <c r="H1150" s="6" t="s">
        <v>21</v>
      </c>
      <c r="I1150" s="8">
        <v>0.49999999999999994</v>
      </c>
      <c r="J1150" s="9">
        <v>4250</v>
      </c>
      <c r="K1150" s="10">
        <f t="shared" si="8"/>
        <v>2124.9999999999995</v>
      </c>
      <c r="L1150" s="10">
        <f t="shared" si="9"/>
        <v>956.24999999999966</v>
      </c>
      <c r="M1150" s="11">
        <v>0.44999999999999996</v>
      </c>
      <c r="O1150" s="16"/>
      <c r="P1150" s="17"/>
      <c r="Q1150" s="12"/>
      <c r="R1150" s="13"/>
    </row>
    <row r="1151" spans="1:18" ht="15.75" customHeight="1">
      <c r="A1151" s="1"/>
      <c r="B1151" s="6" t="s">
        <v>23</v>
      </c>
      <c r="C1151" s="6">
        <v>1197831</v>
      </c>
      <c r="D1151" s="7">
        <v>44502</v>
      </c>
      <c r="E1151" s="6" t="s">
        <v>24</v>
      </c>
      <c r="F1151" s="6" t="s">
        <v>57</v>
      </c>
      <c r="G1151" s="6" t="s">
        <v>58</v>
      </c>
      <c r="H1151" s="6" t="s">
        <v>22</v>
      </c>
      <c r="I1151" s="8">
        <v>0.6</v>
      </c>
      <c r="J1151" s="9">
        <v>6250</v>
      </c>
      <c r="K1151" s="10">
        <f t="shared" si="8"/>
        <v>3750</v>
      </c>
      <c r="L1151" s="10">
        <f t="shared" si="9"/>
        <v>2437.5000000000005</v>
      </c>
      <c r="M1151" s="11">
        <v>0.65000000000000013</v>
      </c>
      <c r="O1151" s="16"/>
      <c r="P1151" s="17"/>
      <c r="Q1151" s="12"/>
      <c r="R1151" s="13"/>
    </row>
    <row r="1152" spans="1:18" ht="15.75" customHeight="1">
      <c r="A1152" s="1"/>
      <c r="B1152" s="6" t="s">
        <v>23</v>
      </c>
      <c r="C1152" s="6">
        <v>1197831</v>
      </c>
      <c r="D1152" s="7">
        <v>44531</v>
      </c>
      <c r="E1152" s="6" t="s">
        <v>24</v>
      </c>
      <c r="F1152" s="6" t="s">
        <v>57</v>
      </c>
      <c r="G1152" s="6" t="s">
        <v>58</v>
      </c>
      <c r="H1152" s="6" t="s">
        <v>17</v>
      </c>
      <c r="I1152" s="8">
        <v>0.6</v>
      </c>
      <c r="J1152" s="9">
        <v>7750</v>
      </c>
      <c r="K1152" s="10">
        <f t="shared" si="8"/>
        <v>4650</v>
      </c>
      <c r="L1152" s="10">
        <f t="shared" si="9"/>
        <v>2324.9999999999995</v>
      </c>
      <c r="M1152" s="11">
        <v>0.49999999999999994</v>
      </c>
      <c r="O1152" s="16"/>
      <c r="P1152" s="17"/>
      <c r="Q1152" s="12"/>
      <c r="R1152" s="13"/>
    </row>
    <row r="1153" spans="1:18" ht="15.75" customHeight="1">
      <c r="A1153" s="1"/>
      <c r="B1153" s="6" t="s">
        <v>23</v>
      </c>
      <c r="C1153" s="6">
        <v>1197831</v>
      </c>
      <c r="D1153" s="7">
        <v>44531</v>
      </c>
      <c r="E1153" s="6" t="s">
        <v>24</v>
      </c>
      <c r="F1153" s="6" t="s">
        <v>57</v>
      </c>
      <c r="G1153" s="6" t="s">
        <v>58</v>
      </c>
      <c r="H1153" s="6" t="s">
        <v>18</v>
      </c>
      <c r="I1153" s="8">
        <v>0.6</v>
      </c>
      <c r="J1153" s="9">
        <v>7750</v>
      </c>
      <c r="K1153" s="10">
        <f t="shared" si="8"/>
        <v>4650</v>
      </c>
      <c r="L1153" s="10">
        <f t="shared" si="9"/>
        <v>2324.9999999999995</v>
      </c>
      <c r="M1153" s="11">
        <v>0.49999999999999994</v>
      </c>
      <c r="O1153" s="16"/>
      <c r="P1153" s="17"/>
      <c r="Q1153" s="12"/>
      <c r="R1153" s="13"/>
    </row>
    <row r="1154" spans="1:18" ht="15.75" customHeight="1">
      <c r="A1154" s="1"/>
      <c r="B1154" s="6" t="s">
        <v>23</v>
      </c>
      <c r="C1154" s="6">
        <v>1197831</v>
      </c>
      <c r="D1154" s="7">
        <v>44531</v>
      </c>
      <c r="E1154" s="6" t="s">
        <v>24</v>
      </c>
      <c r="F1154" s="6" t="s">
        <v>57</v>
      </c>
      <c r="G1154" s="6" t="s">
        <v>58</v>
      </c>
      <c r="H1154" s="6" t="s">
        <v>19</v>
      </c>
      <c r="I1154" s="8">
        <v>0.65</v>
      </c>
      <c r="J1154" s="9">
        <v>7000</v>
      </c>
      <c r="K1154" s="10">
        <f t="shared" si="8"/>
        <v>4550</v>
      </c>
      <c r="L1154" s="10">
        <f t="shared" si="9"/>
        <v>2274.9999999999995</v>
      </c>
      <c r="M1154" s="11">
        <v>0.49999999999999994</v>
      </c>
      <c r="O1154" s="16"/>
      <c r="P1154" s="17"/>
      <c r="Q1154" s="12"/>
      <c r="R1154" s="13"/>
    </row>
    <row r="1155" spans="1:18" ht="15.75" customHeight="1">
      <c r="A1155" s="1"/>
      <c r="B1155" s="6" t="s">
        <v>23</v>
      </c>
      <c r="C1155" s="6">
        <v>1197831</v>
      </c>
      <c r="D1155" s="7">
        <v>44531</v>
      </c>
      <c r="E1155" s="6" t="s">
        <v>24</v>
      </c>
      <c r="F1155" s="6" t="s">
        <v>57</v>
      </c>
      <c r="G1155" s="6" t="s">
        <v>58</v>
      </c>
      <c r="H1155" s="6" t="s">
        <v>20</v>
      </c>
      <c r="I1155" s="8">
        <v>0.65</v>
      </c>
      <c r="J1155" s="9">
        <v>5500</v>
      </c>
      <c r="K1155" s="10">
        <f t="shared" si="8"/>
        <v>3575</v>
      </c>
      <c r="L1155" s="10">
        <f t="shared" si="9"/>
        <v>2145.0000000000005</v>
      </c>
      <c r="M1155" s="11">
        <v>0.60000000000000009</v>
      </c>
      <c r="O1155" s="16"/>
      <c r="P1155" s="17"/>
      <c r="Q1155" s="12"/>
      <c r="R1155" s="13"/>
    </row>
    <row r="1156" spans="1:18" ht="15.75" customHeight="1">
      <c r="A1156" s="1"/>
      <c r="B1156" s="6" t="s">
        <v>23</v>
      </c>
      <c r="C1156" s="6">
        <v>1197831</v>
      </c>
      <c r="D1156" s="7">
        <v>44531</v>
      </c>
      <c r="E1156" s="6" t="s">
        <v>24</v>
      </c>
      <c r="F1156" s="6" t="s">
        <v>57</v>
      </c>
      <c r="G1156" s="6" t="s">
        <v>58</v>
      </c>
      <c r="H1156" s="6" t="s">
        <v>21</v>
      </c>
      <c r="I1156" s="8">
        <v>0.6</v>
      </c>
      <c r="J1156" s="9">
        <v>5000</v>
      </c>
      <c r="K1156" s="10">
        <f t="shared" si="8"/>
        <v>3000</v>
      </c>
      <c r="L1156" s="10">
        <f t="shared" si="9"/>
        <v>1349.9999999999998</v>
      </c>
      <c r="M1156" s="11">
        <v>0.44999999999999996</v>
      </c>
      <c r="O1156" s="16"/>
      <c r="P1156" s="17"/>
      <c r="Q1156" s="12"/>
      <c r="R1156" s="13"/>
    </row>
    <row r="1157" spans="1:18" ht="15.75" customHeight="1">
      <c r="A1157" s="1"/>
      <c r="B1157" s="6" t="s">
        <v>23</v>
      </c>
      <c r="C1157" s="6">
        <v>1197831</v>
      </c>
      <c r="D1157" s="7">
        <v>44531</v>
      </c>
      <c r="E1157" s="6" t="s">
        <v>24</v>
      </c>
      <c r="F1157" s="6" t="s">
        <v>57</v>
      </c>
      <c r="G1157" s="6" t="s">
        <v>58</v>
      </c>
      <c r="H1157" s="6" t="s">
        <v>22</v>
      </c>
      <c r="I1157" s="8">
        <v>0.70000000000000007</v>
      </c>
      <c r="J1157" s="9">
        <v>7500</v>
      </c>
      <c r="K1157" s="10">
        <f t="shared" si="8"/>
        <v>5250.0000000000009</v>
      </c>
      <c r="L1157" s="10">
        <f t="shared" si="9"/>
        <v>3412.5000000000014</v>
      </c>
      <c r="M1157" s="11">
        <v>0.65000000000000013</v>
      </c>
      <c r="O1157" s="16"/>
      <c r="P1157" s="17"/>
      <c r="Q1157" s="12"/>
      <c r="R1157" s="13"/>
    </row>
    <row r="1158" spans="1:18" ht="15.75" customHeight="1">
      <c r="A1158" s="1" t="s">
        <v>39</v>
      </c>
      <c r="B1158" s="6" t="s">
        <v>14</v>
      </c>
      <c r="C1158" s="6">
        <v>1185732</v>
      </c>
      <c r="D1158" s="7">
        <v>44217</v>
      </c>
      <c r="E1158" s="6" t="s">
        <v>15</v>
      </c>
      <c r="F1158" s="6" t="s">
        <v>59</v>
      </c>
      <c r="G1158" s="6" t="s">
        <v>60</v>
      </c>
      <c r="H1158" s="6" t="s">
        <v>17</v>
      </c>
      <c r="I1158" s="8">
        <v>0.4</v>
      </c>
      <c r="J1158" s="9">
        <v>4500</v>
      </c>
      <c r="K1158" s="10">
        <f t="shared" si="8"/>
        <v>1800</v>
      </c>
      <c r="L1158" s="10">
        <f t="shared" si="9"/>
        <v>630</v>
      </c>
      <c r="M1158" s="11">
        <v>0.35</v>
      </c>
      <c r="O1158" s="16"/>
      <c r="P1158" s="17"/>
      <c r="Q1158" s="12"/>
      <c r="R1158" s="13"/>
    </row>
    <row r="1159" spans="1:18" ht="15.75" customHeight="1">
      <c r="A1159" s="1"/>
      <c r="B1159" s="6" t="s">
        <v>14</v>
      </c>
      <c r="C1159" s="6">
        <v>1185732</v>
      </c>
      <c r="D1159" s="7">
        <v>44217</v>
      </c>
      <c r="E1159" s="6" t="s">
        <v>15</v>
      </c>
      <c r="F1159" s="6" t="s">
        <v>59</v>
      </c>
      <c r="G1159" s="6" t="s">
        <v>60</v>
      </c>
      <c r="H1159" s="6" t="s">
        <v>18</v>
      </c>
      <c r="I1159" s="8">
        <v>0.4</v>
      </c>
      <c r="J1159" s="9">
        <v>2500</v>
      </c>
      <c r="K1159" s="10">
        <f t="shared" si="8"/>
        <v>1000</v>
      </c>
      <c r="L1159" s="10">
        <f t="shared" si="9"/>
        <v>350</v>
      </c>
      <c r="M1159" s="11">
        <v>0.35</v>
      </c>
      <c r="O1159" s="16"/>
      <c r="P1159" s="17"/>
      <c r="Q1159" s="12"/>
      <c r="R1159" s="13"/>
    </row>
    <row r="1160" spans="1:18" ht="15.75" customHeight="1">
      <c r="A1160" s="1"/>
      <c r="B1160" s="6" t="s">
        <v>14</v>
      </c>
      <c r="C1160" s="6">
        <v>1185732</v>
      </c>
      <c r="D1160" s="7">
        <v>44217</v>
      </c>
      <c r="E1160" s="6" t="s">
        <v>15</v>
      </c>
      <c r="F1160" s="6" t="s">
        <v>59</v>
      </c>
      <c r="G1160" s="6" t="s">
        <v>60</v>
      </c>
      <c r="H1160" s="6" t="s">
        <v>19</v>
      </c>
      <c r="I1160" s="8">
        <v>0.30000000000000004</v>
      </c>
      <c r="J1160" s="9">
        <v>2500</v>
      </c>
      <c r="K1160" s="10">
        <f t="shared" si="8"/>
        <v>750.00000000000011</v>
      </c>
      <c r="L1160" s="10">
        <f t="shared" si="9"/>
        <v>300</v>
      </c>
      <c r="M1160" s="11">
        <v>0.39999999999999997</v>
      </c>
      <c r="O1160" s="16"/>
      <c r="P1160" s="17"/>
      <c r="Q1160" s="12"/>
      <c r="R1160" s="13"/>
    </row>
    <row r="1161" spans="1:18" ht="15.75" customHeight="1">
      <c r="A1161" s="1"/>
      <c r="B1161" s="6" t="s">
        <v>14</v>
      </c>
      <c r="C1161" s="6">
        <v>1185732</v>
      </c>
      <c r="D1161" s="7">
        <v>44217</v>
      </c>
      <c r="E1161" s="6" t="s">
        <v>15</v>
      </c>
      <c r="F1161" s="6" t="s">
        <v>59</v>
      </c>
      <c r="G1161" s="6" t="s">
        <v>60</v>
      </c>
      <c r="H1161" s="6" t="s">
        <v>20</v>
      </c>
      <c r="I1161" s="8">
        <v>0.35</v>
      </c>
      <c r="J1161" s="9">
        <v>1000</v>
      </c>
      <c r="K1161" s="10">
        <f t="shared" si="8"/>
        <v>350</v>
      </c>
      <c r="L1161" s="10">
        <f t="shared" si="9"/>
        <v>105</v>
      </c>
      <c r="M1161" s="11">
        <v>0.3</v>
      </c>
      <c r="O1161" s="16"/>
      <c r="P1161" s="17"/>
      <c r="Q1161" s="12"/>
      <c r="R1161" s="13"/>
    </row>
    <row r="1162" spans="1:18" ht="15.75" customHeight="1">
      <c r="A1162" s="1"/>
      <c r="B1162" s="6" t="s">
        <v>14</v>
      </c>
      <c r="C1162" s="6">
        <v>1185732</v>
      </c>
      <c r="D1162" s="7">
        <v>44217</v>
      </c>
      <c r="E1162" s="6" t="s">
        <v>15</v>
      </c>
      <c r="F1162" s="6" t="s">
        <v>59</v>
      </c>
      <c r="G1162" s="6" t="s">
        <v>60</v>
      </c>
      <c r="H1162" s="6" t="s">
        <v>21</v>
      </c>
      <c r="I1162" s="8">
        <v>0.5</v>
      </c>
      <c r="J1162" s="9">
        <v>1500</v>
      </c>
      <c r="K1162" s="10">
        <f t="shared" si="8"/>
        <v>750</v>
      </c>
      <c r="L1162" s="10">
        <f t="shared" si="9"/>
        <v>187.5</v>
      </c>
      <c r="M1162" s="11">
        <v>0.25</v>
      </c>
      <c r="O1162" s="16"/>
      <c r="P1162" s="17"/>
      <c r="Q1162" s="12"/>
      <c r="R1162" s="13"/>
    </row>
    <row r="1163" spans="1:18" ht="15.75" customHeight="1">
      <c r="A1163" s="1"/>
      <c r="B1163" s="6" t="s">
        <v>14</v>
      </c>
      <c r="C1163" s="6">
        <v>1185732</v>
      </c>
      <c r="D1163" s="7">
        <v>44217</v>
      </c>
      <c r="E1163" s="6" t="s">
        <v>15</v>
      </c>
      <c r="F1163" s="6" t="s">
        <v>59</v>
      </c>
      <c r="G1163" s="6" t="s">
        <v>60</v>
      </c>
      <c r="H1163" s="6" t="s">
        <v>22</v>
      </c>
      <c r="I1163" s="8">
        <v>0.4</v>
      </c>
      <c r="J1163" s="9">
        <v>2500</v>
      </c>
      <c r="K1163" s="10">
        <f t="shared" si="8"/>
        <v>1000</v>
      </c>
      <c r="L1163" s="10">
        <f t="shared" si="9"/>
        <v>400</v>
      </c>
      <c r="M1163" s="11">
        <v>0.4</v>
      </c>
      <c r="O1163" s="16"/>
      <c r="P1163" s="17"/>
      <c r="Q1163" s="12"/>
      <c r="R1163" s="13"/>
    </row>
    <row r="1164" spans="1:18" ht="15.75" customHeight="1">
      <c r="A1164" s="1"/>
      <c r="B1164" s="6" t="s">
        <v>14</v>
      </c>
      <c r="C1164" s="6">
        <v>1185732</v>
      </c>
      <c r="D1164" s="7">
        <v>44246</v>
      </c>
      <c r="E1164" s="6" t="s">
        <v>15</v>
      </c>
      <c r="F1164" s="6" t="s">
        <v>59</v>
      </c>
      <c r="G1164" s="6" t="s">
        <v>60</v>
      </c>
      <c r="H1164" s="6" t="s">
        <v>17</v>
      </c>
      <c r="I1164" s="8">
        <v>0.4</v>
      </c>
      <c r="J1164" s="9">
        <v>5000</v>
      </c>
      <c r="K1164" s="10">
        <f t="shared" si="8"/>
        <v>2000</v>
      </c>
      <c r="L1164" s="10">
        <f t="shared" si="9"/>
        <v>700</v>
      </c>
      <c r="M1164" s="11">
        <v>0.35</v>
      </c>
      <c r="O1164" s="16"/>
      <c r="P1164" s="17"/>
      <c r="Q1164" s="12"/>
      <c r="R1164" s="13"/>
    </row>
    <row r="1165" spans="1:18" ht="15.75" customHeight="1">
      <c r="A1165" s="1"/>
      <c r="B1165" s="6" t="s">
        <v>14</v>
      </c>
      <c r="C1165" s="6">
        <v>1185732</v>
      </c>
      <c r="D1165" s="7">
        <v>44246</v>
      </c>
      <c r="E1165" s="6" t="s">
        <v>15</v>
      </c>
      <c r="F1165" s="6" t="s">
        <v>59</v>
      </c>
      <c r="G1165" s="6" t="s">
        <v>60</v>
      </c>
      <c r="H1165" s="6" t="s">
        <v>18</v>
      </c>
      <c r="I1165" s="8">
        <v>0.4</v>
      </c>
      <c r="J1165" s="9">
        <v>1500</v>
      </c>
      <c r="K1165" s="10">
        <f t="shared" si="8"/>
        <v>600</v>
      </c>
      <c r="L1165" s="10">
        <f t="shared" si="9"/>
        <v>210</v>
      </c>
      <c r="M1165" s="11">
        <v>0.35</v>
      </c>
      <c r="O1165" s="16"/>
      <c r="P1165" s="17"/>
      <c r="Q1165" s="12"/>
      <c r="R1165" s="13"/>
    </row>
    <row r="1166" spans="1:18" ht="15.75" customHeight="1">
      <c r="A1166" s="1"/>
      <c r="B1166" s="6" t="s">
        <v>14</v>
      </c>
      <c r="C1166" s="6">
        <v>1185732</v>
      </c>
      <c r="D1166" s="7">
        <v>44246</v>
      </c>
      <c r="E1166" s="6" t="s">
        <v>15</v>
      </c>
      <c r="F1166" s="6" t="s">
        <v>59</v>
      </c>
      <c r="G1166" s="6" t="s">
        <v>60</v>
      </c>
      <c r="H1166" s="6" t="s">
        <v>19</v>
      </c>
      <c r="I1166" s="8">
        <v>0.30000000000000004</v>
      </c>
      <c r="J1166" s="9">
        <v>2000</v>
      </c>
      <c r="K1166" s="10">
        <f t="shared" si="8"/>
        <v>600.00000000000011</v>
      </c>
      <c r="L1166" s="10">
        <f t="shared" si="9"/>
        <v>240.00000000000003</v>
      </c>
      <c r="M1166" s="11">
        <v>0.39999999999999997</v>
      </c>
      <c r="O1166" s="16"/>
      <c r="P1166" s="17"/>
      <c r="Q1166" s="12"/>
      <c r="R1166" s="13"/>
    </row>
    <row r="1167" spans="1:18" ht="15.75" customHeight="1">
      <c r="A1167" s="1"/>
      <c r="B1167" s="6" t="s">
        <v>14</v>
      </c>
      <c r="C1167" s="6">
        <v>1185732</v>
      </c>
      <c r="D1167" s="7">
        <v>44246</v>
      </c>
      <c r="E1167" s="6" t="s">
        <v>15</v>
      </c>
      <c r="F1167" s="6" t="s">
        <v>59</v>
      </c>
      <c r="G1167" s="6" t="s">
        <v>60</v>
      </c>
      <c r="H1167" s="6" t="s">
        <v>20</v>
      </c>
      <c r="I1167" s="8">
        <v>0.35</v>
      </c>
      <c r="J1167" s="9">
        <v>750</v>
      </c>
      <c r="K1167" s="10">
        <f t="shared" si="8"/>
        <v>262.5</v>
      </c>
      <c r="L1167" s="10">
        <f t="shared" si="9"/>
        <v>78.75</v>
      </c>
      <c r="M1167" s="11">
        <v>0.3</v>
      </c>
      <c r="O1167" s="16"/>
      <c r="P1167" s="17"/>
      <c r="Q1167" s="12"/>
      <c r="R1167" s="13"/>
    </row>
    <row r="1168" spans="1:18" ht="15.75" customHeight="1">
      <c r="A1168" s="1"/>
      <c r="B1168" s="6" t="s">
        <v>14</v>
      </c>
      <c r="C1168" s="6">
        <v>1185732</v>
      </c>
      <c r="D1168" s="7">
        <v>44246</v>
      </c>
      <c r="E1168" s="6" t="s">
        <v>15</v>
      </c>
      <c r="F1168" s="6" t="s">
        <v>59</v>
      </c>
      <c r="G1168" s="6" t="s">
        <v>60</v>
      </c>
      <c r="H1168" s="6" t="s">
        <v>21</v>
      </c>
      <c r="I1168" s="8">
        <v>0.5</v>
      </c>
      <c r="J1168" s="9">
        <v>1500</v>
      </c>
      <c r="K1168" s="10">
        <f t="shared" si="8"/>
        <v>750</v>
      </c>
      <c r="L1168" s="10">
        <f t="shared" si="9"/>
        <v>187.5</v>
      </c>
      <c r="M1168" s="11">
        <v>0.25</v>
      </c>
      <c r="O1168" s="16"/>
      <c r="P1168" s="17"/>
      <c r="Q1168" s="12"/>
      <c r="R1168" s="13"/>
    </row>
    <row r="1169" spans="1:18" ht="15.75" customHeight="1">
      <c r="A1169" s="1"/>
      <c r="B1169" s="6" t="s">
        <v>14</v>
      </c>
      <c r="C1169" s="6">
        <v>1185732</v>
      </c>
      <c r="D1169" s="7">
        <v>44246</v>
      </c>
      <c r="E1169" s="6" t="s">
        <v>15</v>
      </c>
      <c r="F1169" s="6" t="s">
        <v>59</v>
      </c>
      <c r="G1169" s="6" t="s">
        <v>60</v>
      </c>
      <c r="H1169" s="6" t="s">
        <v>22</v>
      </c>
      <c r="I1169" s="8">
        <v>0.4</v>
      </c>
      <c r="J1169" s="9">
        <v>2500</v>
      </c>
      <c r="K1169" s="10">
        <f t="shared" si="8"/>
        <v>1000</v>
      </c>
      <c r="L1169" s="10">
        <f t="shared" si="9"/>
        <v>400</v>
      </c>
      <c r="M1169" s="11">
        <v>0.4</v>
      </c>
      <c r="O1169" s="16"/>
      <c r="P1169" s="17"/>
      <c r="Q1169" s="12"/>
      <c r="R1169" s="13"/>
    </row>
    <row r="1170" spans="1:18" ht="15.75" customHeight="1">
      <c r="A1170" s="1"/>
      <c r="B1170" s="6" t="s">
        <v>14</v>
      </c>
      <c r="C1170" s="6">
        <v>1185732</v>
      </c>
      <c r="D1170" s="7">
        <v>44272</v>
      </c>
      <c r="E1170" s="6" t="s">
        <v>15</v>
      </c>
      <c r="F1170" s="6" t="s">
        <v>59</v>
      </c>
      <c r="G1170" s="6" t="s">
        <v>60</v>
      </c>
      <c r="H1170" s="6" t="s">
        <v>17</v>
      </c>
      <c r="I1170" s="8">
        <v>0.4</v>
      </c>
      <c r="J1170" s="9">
        <v>4700</v>
      </c>
      <c r="K1170" s="10">
        <f t="shared" si="8"/>
        <v>1880</v>
      </c>
      <c r="L1170" s="10">
        <f t="shared" si="9"/>
        <v>658</v>
      </c>
      <c r="M1170" s="11">
        <v>0.35</v>
      </c>
      <c r="O1170" s="16"/>
      <c r="P1170" s="17"/>
      <c r="Q1170" s="12"/>
      <c r="R1170" s="13"/>
    </row>
    <row r="1171" spans="1:18" ht="15.75" customHeight="1">
      <c r="A1171" s="1"/>
      <c r="B1171" s="6" t="s">
        <v>14</v>
      </c>
      <c r="C1171" s="6">
        <v>1185732</v>
      </c>
      <c r="D1171" s="7">
        <v>44272</v>
      </c>
      <c r="E1171" s="6" t="s">
        <v>15</v>
      </c>
      <c r="F1171" s="6" t="s">
        <v>59</v>
      </c>
      <c r="G1171" s="6" t="s">
        <v>60</v>
      </c>
      <c r="H1171" s="6" t="s">
        <v>18</v>
      </c>
      <c r="I1171" s="8">
        <v>0.4</v>
      </c>
      <c r="J1171" s="9">
        <v>1750</v>
      </c>
      <c r="K1171" s="10">
        <f t="shared" si="8"/>
        <v>700</v>
      </c>
      <c r="L1171" s="10">
        <f t="shared" si="9"/>
        <v>244.99999999999997</v>
      </c>
      <c r="M1171" s="11">
        <v>0.35</v>
      </c>
      <c r="O1171" s="16"/>
      <c r="P1171" s="17"/>
      <c r="Q1171" s="12"/>
      <c r="R1171" s="13"/>
    </row>
    <row r="1172" spans="1:18" ht="15.75" customHeight="1">
      <c r="A1172" s="1"/>
      <c r="B1172" s="6" t="s">
        <v>14</v>
      </c>
      <c r="C1172" s="6">
        <v>1185732</v>
      </c>
      <c r="D1172" s="7">
        <v>44272</v>
      </c>
      <c r="E1172" s="6" t="s">
        <v>15</v>
      </c>
      <c r="F1172" s="6" t="s">
        <v>59</v>
      </c>
      <c r="G1172" s="6" t="s">
        <v>60</v>
      </c>
      <c r="H1172" s="6" t="s">
        <v>19</v>
      </c>
      <c r="I1172" s="8">
        <v>0.30000000000000004</v>
      </c>
      <c r="J1172" s="9">
        <v>2000</v>
      </c>
      <c r="K1172" s="10">
        <f t="shared" si="8"/>
        <v>600.00000000000011</v>
      </c>
      <c r="L1172" s="10">
        <f t="shared" si="9"/>
        <v>240.00000000000003</v>
      </c>
      <c r="M1172" s="11">
        <v>0.39999999999999997</v>
      </c>
      <c r="O1172" s="16"/>
      <c r="P1172" s="17"/>
      <c r="Q1172" s="12"/>
      <c r="R1172" s="13"/>
    </row>
    <row r="1173" spans="1:18" ht="15.75" customHeight="1">
      <c r="A1173" s="1"/>
      <c r="B1173" s="6" t="s">
        <v>14</v>
      </c>
      <c r="C1173" s="6">
        <v>1185732</v>
      </c>
      <c r="D1173" s="7">
        <v>44272</v>
      </c>
      <c r="E1173" s="6" t="s">
        <v>15</v>
      </c>
      <c r="F1173" s="6" t="s">
        <v>59</v>
      </c>
      <c r="G1173" s="6" t="s">
        <v>60</v>
      </c>
      <c r="H1173" s="6" t="s">
        <v>20</v>
      </c>
      <c r="I1173" s="8">
        <v>0.35</v>
      </c>
      <c r="J1173" s="9">
        <v>500</v>
      </c>
      <c r="K1173" s="10">
        <f t="shared" si="8"/>
        <v>175</v>
      </c>
      <c r="L1173" s="10">
        <f t="shared" si="9"/>
        <v>52.5</v>
      </c>
      <c r="M1173" s="11">
        <v>0.3</v>
      </c>
      <c r="O1173" s="16"/>
      <c r="P1173" s="17"/>
      <c r="Q1173" s="12"/>
      <c r="R1173" s="13"/>
    </row>
    <row r="1174" spans="1:18" ht="15.75" customHeight="1">
      <c r="A1174" s="1"/>
      <c r="B1174" s="6" t="s">
        <v>14</v>
      </c>
      <c r="C1174" s="6">
        <v>1185732</v>
      </c>
      <c r="D1174" s="7">
        <v>44272</v>
      </c>
      <c r="E1174" s="6" t="s">
        <v>15</v>
      </c>
      <c r="F1174" s="6" t="s">
        <v>59</v>
      </c>
      <c r="G1174" s="6" t="s">
        <v>60</v>
      </c>
      <c r="H1174" s="6" t="s">
        <v>21</v>
      </c>
      <c r="I1174" s="8">
        <v>0.5</v>
      </c>
      <c r="J1174" s="9">
        <v>1000</v>
      </c>
      <c r="K1174" s="10">
        <f t="shared" si="8"/>
        <v>500</v>
      </c>
      <c r="L1174" s="10">
        <f t="shared" si="9"/>
        <v>125</v>
      </c>
      <c r="M1174" s="11">
        <v>0.25</v>
      </c>
      <c r="O1174" s="16"/>
      <c r="P1174" s="17"/>
      <c r="Q1174" s="12"/>
      <c r="R1174" s="13"/>
    </row>
    <row r="1175" spans="1:18" ht="15.75" customHeight="1">
      <c r="A1175" s="1"/>
      <c r="B1175" s="6" t="s">
        <v>14</v>
      </c>
      <c r="C1175" s="6">
        <v>1185732</v>
      </c>
      <c r="D1175" s="7">
        <v>44272</v>
      </c>
      <c r="E1175" s="6" t="s">
        <v>15</v>
      </c>
      <c r="F1175" s="6" t="s">
        <v>59</v>
      </c>
      <c r="G1175" s="6" t="s">
        <v>60</v>
      </c>
      <c r="H1175" s="6" t="s">
        <v>22</v>
      </c>
      <c r="I1175" s="8">
        <v>0.4</v>
      </c>
      <c r="J1175" s="9">
        <v>2000</v>
      </c>
      <c r="K1175" s="10">
        <f t="shared" si="8"/>
        <v>800</v>
      </c>
      <c r="L1175" s="10">
        <f t="shared" si="9"/>
        <v>320</v>
      </c>
      <c r="M1175" s="11">
        <v>0.4</v>
      </c>
      <c r="O1175" s="16"/>
      <c r="P1175" s="17"/>
      <c r="Q1175" s="12"/>
      <c r="R1175" s="13"/>
    </row>
    <row r="1176" spans="1:18" ht="15.75" customHeight="1">
      <c r="A1176" s="1"/>
      <c r="B1176" s="6" t="s">
        <v>14</v>
      </c>
      <c r="C1176" s="6">
        <v>1185732</v>
      </c>
      <c r="D1176" s="7">
        <v>44304</v>
      </c>
      <c r="E1176" s="6" t="s">
        <v>15</v>
      </c>
      <c r="F1176" s="6" t="s">
        <v>59</v>
      </c>
      <c r="G1176" s="6" t="s">
        <v>60</v>
      </c>
      <c r="H1176" s="6" t="s">
        <v>17</v>
      </c>
      <c r="I1176" s="8">
        <v>0.4</v>
      </c>
      <c r="J1176" s="9">
        <v>4500</v>
      </c>
      <c r="K1176" s="10">
        <f t="shared" si="8"/>
        <v>1800</v>
      </c>
      <c r="L1176" s="10">
        <f t="shared" si="9"/>
        <v>630</v>
      </c>
      <c r="M1176" s="11">
        <v>0.35</v>
      </c>
      <c r="O1176" s="16"/>
      <c r="P1176" s="17"/>
      <c r="Q1176" s="12"/>
      <c r="R1176" s="13"/>
    </row>
    <row r="1177" spans="1:18" ht="15.75" customHeight="1">
      <c r="A1177" s="1"/>
      <c r="B1177" s="6" t="s">
        <v>14</v>
      </c>
      <c r="C1177" s="6">
        <v>1185732</v>
      </c>
      <c r="D1177" s="7">
        <v>44304</v>
      </c>
      <c r="E1177" s="6" t="s">
        <v>15</v>
      </c>
      <c r="F1177" s="6" t="s">
        <v>59</v>
      </c>
      <c r="G1177" s="6" t="s">
        <v>60</v>
      </c>
      <c r="H1177" s="6" t="s">
        <v>18</v>
      </c>
      <c r="I1177" s="8">
        <v>0.4</v>
      </c>
      <c r="J1177" s="9">
        <v>1500</v>
      </c>
      <c r="K1177" s="10">
        <f t="shared" si="8"/>
        <v>600</v>
      </c>
      <c r="L1177" s="10">
        <f t="shared" si="9"/>
        <v>210</v>
      </c>
      <c r="M1177" s="11">
        <v>0.35</v>
      </c>
      <c r="O1177" s="16"/>
      <c r="P1177" s="17"/>
      <c r="Q1177" s="12"/>
      <c r="R1177" s="13"/>
    </row>
    <row r="1178" spans="1:18" ht="15.75" customHeight="1">
      <c r="A1178" s="1"/>
      <c r="B1178" s="6" t="s">
        <v>14</v>
      </c>
      <c r="C1178" s="6">
        <v>1185732</v>
      </c>
      <c r="D1178" s="7">
        <v>44304</v>
      </c>
      <c r="E1178" s="6" t="s">
        <v>15</v>
      </c>
      <c r="F1178" s="6" t="s">
        <v>59</v>
      </c>
      <c r="G1178" s="6" t="s">
        <v>60</v>
      </c>
      <c r="H1178" s="6" t="s">
        <v>19</v>
      </c>
      <c r="I1178" s="8">
        <v>0.30000000000000004</v>
      </c>
      <c r="J1178" s="9">
        <v>1500</v>
      </c>
      <c r="K1178" s="10">
        <f t="shared" si="8"/>
        <v>450.00000000000006</v>
      </c>
      <c r="L1178" s="10">
        <f t="shared" si="9"/>
        <v>180</v>
      </c>
      <c r="M1178" s="11">
        <v>0.39999999999999997</v>
      </c>
      <c r="O1178" s="16"/>
      <c r="P1178" s="17"/>
      <c r="Q1178" s="12"/>
      <c r="R1178" s="13"/>
    </row>
    <row r="1179" spans="1:18" ht="15.75" customHeight="1">
      <c r="A1179" s="1"/>
      <c r="B1179" s="6" t="s">
        <v>14</v>
      </c>
      <c r="C1179" s="6">
        <v>1185732</v>
      </c>
      <c r="D1179" s="7">
        <v>44304</v>
      </c>
      <c r="E1179" s="6" t="s">
        <v>15</v>
      </c>
      <c r="F1179" s="6" t="s">
        <v>59</v>
      </c>
      <c r="G1179" s="6" t="s">
        <v>60</v>
      </c>
      <c r="H1179" s="6" t="s">
        <v>20</v>
      </c>
      <c r="I1179" s="8">
        <v>0.35</v>
      </c>
      <c r="J1179" s="9">
        <v>750</v>
      </c>
      <c r="K1179" s="10">
        <f t="shared" si="8"/>
        <v>262.5</v>
      </c>
      <c r="L1179" s="10">
        <f t="shared" si="9"/>
        <v>78.75</v>
      </c>
      <c r="M1179" s="11">
        <v>0.3</v>
      </c>
      <c r="O1179" s="16"/>
      <c r="P1179" s="17"/>
      <c r="Q1179" s="12"/>
      <c r="R1179" s="13"/>
    </row>
    <row r="1180" spans="1:18" ht="15.75" customHeight="1">
      <c r="A1180" s="1"/>
      <c r="B1180" s="6" t="s">
        <v>14</v>
      </c>
      <c r="C1180" s="6">
        <v>1185732</v>
      </c>
      <c r="D1180" s="7">
        <v>44304</v>
      </c>
      <c r="E1180" s="6" t="s">
        <v>15</v>
      </c>
      <c r="F1180" s="6" t="s">
        <v>59</v>
      </c>
      <c r="G1180" s="6" t="s">
        <v>60</v>
      </c>
      <c r="H1180" s="6" t="s">
        <v>21</v>
      </c>
      <c r="I1180" s="8">
        <v>0.5</v>
      </c>
      <c r="J1180" s="9">
        <v>750</v>
      </c>
      <c r="K1180" s="10">
        <f t="shared" si="8"/>
        <v>375</v>
      </c>
      <c r="L1180" s="10">
        <f t="shared" si="9"/>
        <v>93.75</v>
      </c>
      <c r="M1180" s="11">
        <v>0.25</v>
      </c>
      <c r="O1180" s="16"/>
      <c r="P1180" s="17"/>
      <c r="Q1180" s="12"/>
      <c r="R1180" s="13"/>
    </row>
    <row r="1181" spans="1:18" ht="15.75" customHeight="1">
      <c r="A1181" s="1"/>
      <c r="B1181" s="6" t="s">
        <v>14</v>
      </c>
      <c r="C1181" s="6">
        <v>1185732</v>
      </c>
      <c r="D1181" s="7">
        <v>44304</v>
      </c>
      <c r="E1181" s="6" t="s">
        <v>15</v>
      </c>
      <c r="F1181" s="6" t="s">
        <v>59</v>
      </c>
      <c r="G1181" s="6" t="s">
        <v>60</v>
      </c>
      <c r="H1181" s="6" t="s">
        <v>22</v>
      </c>
      <c r="I1181" s="8">
        <v>0.4</v>
      </c>
      <c r="J1181" s="9">
        <v>2250</v>
      </c>
      <c r="K1181" s="10">
        <f t="shared" si="8"/>
        <v>900</v>
      </c>
      <c r="L1181" s="10">
        <f t="shared" si="9"/>
        <v>360</v>
      </c>
      <c r="M1181" s="11">
        <v>0.4</v>
      </c>
      <c r="O1181" s="16"/>
      <c r="P1181" s="17"/>
      <c r="Q1181" s="12"/>
      <c r="R1181" s="13"/>
    </row>
    <row r="1182" spans="1:18" ht="15.75" customHeight="1">
      <c r="A1182" s="1"/>
      <c r="B1182" s="6" t="s">
        <v>14</v>
      </c>
      <c r="C1182" s="6">
        <v>1185732</v>
      </c>
      <c r="D1182" s="7">
        <v>44333</v>
      </c>
      <c r="E1182" s="6" t="s">
        <v>15</v>
      </c>
      <c r="F1182" s="6" t="s">
        <v>59</v>
      </c>
      <c r="G1182" s="6" t="s">
        <v>60</v>
      </c>
      <c r="H1182" s="6" t="s">
        <v>17</v>
      </c>
      <c r="I1182" s="8">
        <v>0.54999999999999993</v>
      </c>
      <c r="J1182" s="9">
        <v>4950</v>
      </c>
      <c r="K1182" s="10">
        <f t="shared" si="8"/>
        <v>2722.4999999999995</v>
      </c>
      <c r="L1182" s="10">
        <f t="shared" si="9"/>
        <v>952.87499999999977</v>
      </c>
      <c r="M1182" s="11">
        <v>0.35</v>
      </c>
      <c r="O1182" s="16"/>
      <c r="P1182" s="17"/>
      <c r="Q1182" s="12"/>
      <c r="R1182" s="13"/>
    </row>
    <row r="1183" spans="1:18" ht="15.75" customHeight="1">
      <c r="A1183" s="1"/>
      <c r="B1183" s="6" t="s">
        <v>14</v>
      </c>
      <c r="C1183" s="6">
        <v>1185732</v>
      </c>
      <c r="D1183" s="7">
        <v>44333</v>
      </c>
      <c r="E1183" s="6" t="s">
        <v>15</v>
      </c>
      <c r="F1183" s="6" t="s">
        <v>59</v>
      </c>
      <c r="G1183" s="6" t="s">
        <v>60</v>
      </c>
      <c r="H1183" s="6" t="s">
        <v>18</v>
      </c>
      <c r="I1183" s="8">
        <v>0.5</v>
      </c>
      <c r="J1183" s="9">
        <v>2000</v>
      </c>
      <c r="K1183" s="10">
        <f t="shared" si="8"/>
        <v>1000</v>
      </c>
      <c r="L1183" s="10">
        <f t="shared" si="9"/>
        <v>350</v>
      </c>
      <c r="M1183" s="11">
        <v>0.35</v>
      </c>
      <c r="O1183" s="16"/>
      <c r="P1183" s="17"/>
      <c r="Q1183" s="12"/>
      <c r="R1183" s="13"/>
    </row>
    <row r="1184" spans="1:18" ht="15.75" customHeight="1">
      <c r="A1184" s="1"/>
      <c r="B1184" s="6" t="s">
        <v>14</v>
      </c>
      <c r="C1184" s="6">
        <v>1185732</v>
      </c>
      <c r="D1184" s="7">
        <v>44333</v>
      </c>
      <c r="E1184" s="6" t="s">
        <v>15</v>
      </c>
      <c r="F1184" s="6" t="s">
        <v>59</v>
      </c>
      <c r="G1184" s="6" t="s">
        <v>60</v>
      </c>
      <c r="H1184" s="6" t="s">
        <v>19</v>
      </c>
      <c r="I1184" s="8">
        <v>0.45</v>
      </c>
      <c r="J1184" s="9">
        <v>1750</v>
      </c>
      <c r="K1184" s="10">
        <f t="shared" si="8"/>
        <v>787.5</v>
      </c>
      <c r="L1184" s="10">
        <f t="shared" si="9"/>
        <v>315</v>
      </c>
      <c r="M1184" s="11">
        <v>0.39999999999999997</v>
      </c>
      <c r="O1184" s="16"/>
      <c r="P1184" s="17"/>
      <c r="Q1184" s="12"/>
      <c r="R1184" s="13"/>
    </row>
    <row r="1185" spans="1:18" ht="15.75" customHeight="1">
      <c r="A1185" s="1"/>
      <c r="B1185" s="6" t="s">
        <v>14</v>
      </c>
      <c r="C1185" s="6">
        <v>1185732</v>
      </c>
      <c r="D1185" s="7">
        <v>44333</v>
      </c>
      <c r="E1185" s="6" t="s">
        <v>15</v>
      </c>
      <c r="F1185" s="6" t="s">
        <v>59</v>
      </c>
      <c r="G1185" s="6" t="s">
        <v>60</v>
      </c>
      <c r="H1185" s="6" t="s">
        <v>20</v>
      </c>
      <c r="I1185" s="8">
        <v>0.45</v>
      </c>
      <c r="J1185" s="9">
        <v>1250</v>
      </c>
      <c r="K1185" s="10">
        <f t="shared" si="8"/>
        <v>562.5</v>
      </c>
      <c r="L1185" s="10">
        <f t="shared" si="9"/>
        <v>168.75</v>
      </c>
      <c r="M1185" s="11">
        <v>0.3</v>
      </c>
      <c r="O1185" s="16"/>
      <c r="P1185" s="17"/>
      <c r="Q1185" s="12"/>
      <c r="R1185" s="13"/>
    </row>
    <row r="1186" spans="1:18" ht="15.75" customHeight="1">
      <c r="A1186" s="1"/>
      <c r="B1186" s="6" t="s">
        <v>14</v>
      </c>
      <c r="C1186" s="6">
        <v>1185732</v>
      </c>
      <c r="D1186" s="7">
        <v>44333</v>
      </c>
      <c r="E1186" s="6" t="s">
        <v>15</v>
      </c>
      <c r="F1186" s="6" t="s">
        <v>59</v>
      </c>
      <c r="G1186" s="6" t="s">
        <v>60</v>
      </c>
      <c r="H1186" s="6" t="s">
        <v>21</v>
      </c>
      <c r="I1186" s="8">
        <v>0.54999999999999993</v>
      </c>
      <c r="J1186" s="9">
        <v>1500</v>
      </c>
      <c r="K1186" s="10">
        <f t="shared" si="8"/>
        <v>824.99999999999989</v>
      </c>
      <c r="L1186" s="10">
        <f t="shared" si="9"/>
        <v>206.24999999999997</v>
      </c>
      <c r="M1186" s="11">
        <v>0.25</v>
      </c>
      <c r="O1186" s="16"/>
      <c r="P1186" s="17"/>
      <c r="Q1186" s="12"/>
      <c r="R1186" s="13"/>
    </row>
    <row r="1187" spans="1:18" ht="15.75" customHeight="1">
      <c r="A1187" s="1"/>
      <c r="B1187" s="6" t="s">
        <v>14</v>
      </c>
      <c r="C1187" s="6">
        <v>1185732</v>
      </c>
      <c r="D1187" s="7">
        <v>44333</v>
      </c>
      <c r="E1187" s="6" t="s">
        <v>15</v>
      </c>
      <c r="F1187" s="6" t="s">
        <v>59</v>
      </c>
      <c r="G1187" s="6" t="s">
        <v>60</v>
      </c>
      <c r="H1187" s="6" t="s">
        <v>22</v>
      </c>
      <c r="I1187" s="8">
        <v>0.6</v>
      </c>
      <c r="J1187" s="9">
        <v>2750</v>
      </c>
      <c r="K1187" s="10">
        <f t="shared" si="8"/>
        <v>1650</v>
      </c>
      <c r="L1187" s="10">
        <f t="shared" si="9"/>
        <v>660</v>
      </c>
      <c r="M1187" s="11">
        <v>0.4</v>
      </c>
      <c r="O1187" s="16"/>
      <c r="P1187" s="17"/>
      <c r="Q1187" s="12"/>
      <c r="R1187" s="13"/>
    </row>
    <row r="1188" spans="1:18" ht="15.75" customHeight="1">
      <c r="A1188" s="1"/>
      <c r="B1188" s="6" t="s">
        <v>14</v>
      </c>
      <c r="C1188" s="6">
        <v>1185732</v>
      </c>
      <c r="D1188" s="7">
        <v>44366</v>
      </c>
      <c r="E1188" s="6" t="s">
        <v>15</v>
      </c>
      <c r="F1188" s="6" t="s">
        <v>59</v>
      </c>
      <c r="G1188" s="6" t="s">
        <v>60</v>
      </c>
      <c r="H1188" s="6" t="s">
        <v>17</v>
      </c>
      <c r="I1188" s="8">
        <v>0.54999999999999993</v>
      </c>
      <c r="J1188" s="9">
        <v>5250</v>
      </c>
      <c r="K1188" s="10">
        <f t="shared" si="8"/>
        <v>2887.4999999999995</v>
      </c>
      <c r="L1188" s="10">
        <f t="shared" si="9"/>
        <v>1010.6249999999998</v>
      </c>
      <c r="M1188" s="11">
        <v>0.35</v>
      </c>
      <c r="O1188" s="16"/>
      <c r="P1188" s="17"/>
      <c r="Q1188" s="12"/>
      <c r="R1188" s="13"/>
    </row>
    <row r="1189" spans="1:18" ht="15.75" customHeight="1">
      <c r="A1189" s="1"/>
      <c r="B1189" s="6" t="s">
        <v>14</v>
      </c>
      <c r="C1189" s="6">
        <v>1185732</v>
      </c>
      <c r="D1189" s="7">
        <v>44366</v>
      </c>
      <c r="E1189" s="6" t="s">
        <v>15</v>
      </c>
      <c r="F1189" s="6" t="s">
        <v>59</v>
      </c>
      <c r="G1189" s="6" t="s">
        <v>60</v>
      </c>
      <c r="H1189" s="6" t="s">
        <v>18</v>
      </c>
      <c r="I1189" s="8">
        <v>0.5</v>
      </c>
      <c r="J1189" s="9">
        <v>2750</v>
      </c>
      <c r="K1189" s="10">
        <f t="shared" si="8"/>
        <v>1375</v>
      </c>
      <c r="L1189" s="10">
        <f t="shared" si="9"/>
        <v>481.24999999999994</v>
      </c>
      <c r="M1189" s="11">
        <v>0.35</v>
      </c>
      <c r="O1189" s="16"/>
      <c r="P1189" s="17"/>
      <c r="Q1189" s="12"/>
      <c r="R1189" s="13"/>
    </row>
    <row r="1190" spans="1:18" ht="15.75" customHeight="1">
      <c r="A1190" s="1"/>
      <c r="B1190" s="6" t="s">
        <v>14</v>
      </c>
      <c r="C1190" s="6">
        <v>1185732</v>
      </c>
      <c r="D1190" s="7">
        <v>44366</v>
      </c>
      <c r="E1190" s="6" t="s">
        <v>15</v>
      </c>
      <c r="F1190" s="6" t="s">
        <v>59</v>
      </c>
      <c r="G1190" s="6" t="s">
        <v>60</v>
      </c>
      <c r="H1190" s="6" t="s">
        <v>19</v>
      </c>
      <c r="I1190" s="8">
        <v>0.45</v>
      </c>
      <c r="J1190" s="9">
        <v>2000</v>
      </c>
      <c r="K1190" s="10">
        <f t="shared" si="8"/>
        <v>900</v>
      </c>
      <c r="L1190" s="10">
        <f t="shared" si="9"/>
        <v>359.99999999999994</v>
      </c>
      <c r="M1190" s="11">
        <v>0.39999999999999997</v>
      </c>
      <c r="O1190" s="16"/>
      <c r="P1190" s="17"/>
      <c r="Q1190" s="12"/>
      <c r="R1190" s="13"/>
    </row>
    <row r="1191" spans="1:18" ht="15.75" customHeight="1">
      <c r="A1191" s="1"/>
      <c r="B1191" s="6" t="s">
        <v>14</v>
      </c>
      <c r="C1191" s="6">
        <v>1185732</v>
      </c>
      <c r="D1191" s="7">
        <v>44366</v>
      </c>
      <c r="E1191" s="6" t="s">
        <v>15</v>
      </c>
      <c r="F1191" s="6" t="s">
        <v>59</v>
      </c>
      <c r="G1191" s="6" t="s">
        <v>60</v>
      </c>
      <c r="H1191" s="6" t="s">
        <v>20</v>
      </c>
      <c r="I1191" s="8">
        <v>0.45</v>
      </c>
      <c r="J1191" s="9">
        <v>1750</v>
      </c>
      <c r="K1191" s="10">
        <f t="shared" si="8"/>
        <v>787.5</v>
      </c>
      <c r="L1191" s="10">
        <f t="shared" si="9"/>
        <v>236.25</v>
      </c>
      <c r="M1191" s="11">
        <v>0.3</v>
      </c>
      <c r="O1191" s="16"/>
      <c r="P1191" s="17"/>
      <c r="Q1191" s="12"/>
      <c r="R1191" s="13"/>
    </row>
    <row r="1192" spans="1:18" ht="15.75" customHeight="1">
      <c r="A1192" s="1"/>
      <c r="B1192" s="6" t="s">
        <v>14</v>
      </c>
      <c r="C1192" s="6">
        <v>1185732</v>
      </c>
      <c r="D1192" s="7">
        <v>44366</v>
      </c>
      <c r="E1192" s="6" t="s">
        <v>15</v>
      </c>
      <c r="F1192" s="6" t="s">
        <v>59</v>
      </c>
      <c r="G1192" s="6" t="s">
        <v>60</v>
      </c>
      <c r="H1192" s="6" t="s">
        <v>21</v>
      </c>
      <c r="I1192" s="8">
        <v>0.54999999999999993</v>
      </c>
      <c r="J1192" s="9">
        <v>1750</v>
      </c>
      <c r="K1192" s="10">
        <f t="shared" si="8"/>
        <v>962.49999999999989</v>
      </c>
      <c r="L1192" s="10">
        <f t="shared" si="9"/>
        <v>240.62499999999997</v>
      </c>
      <c r="M1192" s="11">
        <v>0.25</v>
      </c>
      <c r="O1192" s="16"/>
      <c r="P1192" s="17"/>
      <c r="Q1192" s="12"/>
      <c r="R1192" s="13"/>
    </row>
    <row r="1193" spans="1:18" ht="15.75" customHeight="1">
      <c r="A1193" s="1"/>
      <c r="B1193" s="6" t="s">
        <v>14</v>
      </c>
      <c r="C1193" s="6">
        <v>1185732</v>
      </c>
      <c r="D1193" s="7">
        <v>44366</v>
      </c>
      <c r="E1193" s="6" t="s">
        <v>15</v>
      </c>
      <c r="F1193" s="6" t="s">
        <v>59</v>
      </c>
      <c r="G1193" s="6" t="s">
        <v>60</v>
      </c>
      <c r="H1193" s="6" t="s">
        <v>22</v>
      </c>
      <c r="I1193" s="8">
        <v>0.6</v>
      </c>
      <c r="J1193" s="9">
        <v>3250</v>
      </c>
      <c r="K1193" s="10">
        <f t="shared" si="8"/>
        <v>1950</v>
      </c>
      <c r="L1193" s="10">
        <f t="shared" si="9"/>
        <v>780</v>
      </c>
      <c r="M1193" s="11">
        <v>0.4</v>
      </c>
      <c r="O1193" s="16"/>
      <c r="P1193" s="17"/>
      <c r="Q1193" s="12"/>
      <c r="R1193" s="13"/>
    </row>
    <row r="1194" spans="1:18" ht="15.75" customHeight="1">
      <c r="A1194" s="1"/>
      <c r="B1194" s="6" t="s">
        <v>14</v>
      </c>
      <c r="C1194" s="6">
        <v>1185732</v>
      </c>
      <c r="D1194" s="7">
        <v>44394</v>
      </c>
      <c r="E1194" s="6" t="s">
        <v>15</v>
      </c>
      <c r="F1194" s="6" t="s">
        <v>59</v>
      </c>
      <c r="G1194" s="6" t="s">
        <v>60</v>
      </c>
      <c r="H1194" s="6" t="s">
        <v>17</v>
      </c>
      <c r="I1194" s="8">
        <v>0.54999999999999993</v>
      </c>
      <c r="J1194" s="9">
        <v>5500</v>
      </c>
      <c r="K1194" s="10">
        <f t="shared" si="8"/>
        <v>3024.9999999999995</v>
      </c>
      <c r="L1194" s="10">
        <f t="shared" si="9"/>
        <v>1058.7499999999998</v>
      </c>
      <c r="M1194" s="11">
        <v>0.35</v>
      </c>
      <c r="O1194" s="16"/>
      <c r="P1194" s="17"/>
      <c r="Q1194" s="12"/>
      <c r="R1194" s="13"/>
    </row>
    <row r="1195" spans="1:18" ht="15.75" customHeight="1">
      <c r="A1195" s="1"/>
      <c r="B1195" s="6" t="s">
        <v>14</v>
      </c>
      <c r="C1195" s="6">
        <v>1185732</v>
      </c>
      <c r="D1195" s="7">
        <v>44394</v>
      </c>
      <c r="E1195" s="6" t="s">
        <v>15</v>
      </c>
      <c r="F1195" s="6" t="s">
        <v>59</v>
      </c>
      <c r="G1195" s="6" t="s">
        <v>60</v>
      </c>
      <c r="H1195" s="6" t="s">
        <v>18</v>
      </c>
      <c r="I1195" s="8">
        <v>0.5</v>
      </c>
      <c r="J1195" s="9">
        <v>3000</v>
      </c>
      <c r="K1195" s="10">
        <f t="shared" si="8"/>
        <v>1500</v>
      </c>
      <c r="L1195" s="10">
        <f t="shared" si="9"/>
        <v>525</v>
      </c>
      <c r="M1195" s="11">
        <v>0.35</v>
      </c>
      <c r="O1195" s="16"/>
      <c r="P1195" s="17"/>
      <c r="Q1195" s="12"/>
      <c r="R1195" s="13"/>
    </row>
    <row r="1196" spans="1:18" ht="15.75" customHeight="1">
      <c r="A1196" s="1"/>
      <c r="B1196" s="6" t="s">
        <v>14</v>
      </c>
      <c r="C1196" s="6">
        <v>1185732</v>
      </c>
      <c r="D1196" s="7">
        <v>44394</v>
      </c>
      <c r="E1196" s="6" t="s">
        <v>15</v>
      </c>
      <c r="F1196" s="6" t="s">
        <v>59</v>
      </c>
      <c r="G1196" s="6" t="s">
        <v>60</v>
      </c>
      <c r="H1196" s="6" t="s">
        <v>19</v>
      </c>
      <c r="I1196" s="8">
        <v>0.45</v>
      </c>
      <c r="J1196" s="9">
        <v>2250</v>
      </c>
      <c r="K1196" s="10">
        <f t="shared" si="8"/>
        <v>1012.5</v>
      </c>
      <c r="L1196" s="10">
        <f t="shared" si="9"/>
        <v>404.99999999999994</v>
      </c>
      <c r="M1196" s="11">
        <v>0.39999999999999997</v>
      </c>
      <c r="O1196" s="16"/>
      <c r="P1196" s="17"/>
      <c r="Q1196" s="12"/>
      <c r="R1196" s="13"/>
    </row>
    <row r="1197" spans="1:18" ht="15.75" customHeight="1">
      <c r="A1197" s="1"/>
      <c r="B1197" s="6" t="s">
        <v>14</v>
      </c>
      <c r="C1197" s="6">
        <v>1185732</v>
      </c>
      <c r="D1197" s="7">
        <v>44394</v>
      </c>
      <c r="E1197" s="6" t="s">
        <v>15</v>
      </c>
      <c r="F1197" s="6" t="s">
        <v>59</v>
      </c>
      <c r="G1197" s="6" t="s">
        <v>60</v>
      </c>
      <c r="H1197" s="6" t="s">
        <v>20</v>
      </c>
      <c r="I1197" s="8">
        <v>0.45</v>
      </c>
      <c r="J1197" s="9">
        <v>1750</v>
      </c>
      <c r="K1197" s="10">
        <f t="shared" si="8"/>
        <v>787.5</v>
      </c>
      <c r="L1197" s="10">
        <f t="shared" si="9"/>
        <v>236.25</v>
      </c>
      <c r="M1197" s="11">
        <v>0.3</v>
      </c>
      <c r="O1197" s="16"/>
      <c r="P1197" s="17"/>
      <c r="Q1197" s="12"/>
      <c r="R1197" s="13"/>
    </row>
    <row r="1198" spans="1:18" ht="15.75" customHeight="1">
      <c r="A1198" s="1"/>
      <c r="B1198" s="6" t="s">
        <v>14</v>
      </c>
      <c r="C1198" s="6">
        <v>1185732</v>
      </c>
      <c r="D1198" s="7">
        <v>44394</v>
      </c>
      <c r="E1198" s="6" t="s">
        <v>15</v>
      </c>
      <c r="F1198" s="6" t="s">
        <v>59</v>
      </c>
      <c r="G1198" s="6" t="s">
        <v>60</v>
      </c>
      <c r="H1198" s="6" t="s">
        <v>21</v>
      </c>
      <c r="I1198" s="8">
        <v>0.54999999999999993</v>
      </c>
      <c r="J1198" s="9">
        <v>2000</v>
      </c>
      <c r="K1198" s="10">
        <f t="shared" si="8"/>
        <v>1099.9999999999998</v>
      </c>
      <c r="L1198" s="10">
        <f t="shared" si="9"/>
        <v>274.99999999999994</v>
      </c>
      <c r="M1198" s="11">
        <v>0.25</v>
      </c>
      <c r="O1198" s="16"/>
      <c r="P1198" s="17"/>
      <c r="Q1198" s="12"/>
      <c r="R1198" s="13"/>
    </row>
    <row r="1199" spans="1:18" ht="15.75" customHeight="1">
      <c r="A1199" s="1"/>
      <c r="B1199" s="6" t="s">
        <v>14</v>
      </c>
      <c r="C1199" s="6">
        <v>1185732</v>
      </c>
      <c r="D1199" s="7">
        <v>44394</v>
      </c>
      <c r="E1199" s="6" t="s">
        <v>15</v>
      </c>
      <c r="F1199" s="6" t="s">
        <v>59</v>
      </c>
      <c r="G1199" s="6" t="s">
        <v>60</v>
      </c>
      <c r="H1199" s="6" t="s">
        <v>22</v>
      </c>
      <c r="I1199" s="8">
        <v>0.6</v>
      </c>
      <c r="J1199" s="9">
        <v>3750</v>
      </c>
      <c r="K1199" s="10">
        <f t="shared" si="8"/>
        <v>2250</v>
      </c>
      <c r="L1199" s="10">
        <f t="shared" si="9"/>
        <v>900</v>
      </c>
      <c r="M1199" s="11">
        <v>0.4</v>
      </c>
      <c r="O1199" s="16"/>
      <c r="P1199" s="17"/>
      <c r="Q1199" s="12"/>
      <c r="R1199" s="13"/>
    </row>
    <row r="1200" spans="1:18" ht="15.75" customHeight="1">
      <c r="A1200" s="1"/>
      <c r="B1200" s="6" t="s">
        <v>14</v>
      </c>
      <c r="C1200" s="6">
        <v>1185732</v>
      </c>
      <c r="D1200" s="7">
        <v>44426</v>
      </c>
      <c r="E1200" s="6" t="s">
        <v>15</v>
      </c>
      <c r="F1200" s="6" t="s">
        <v>59</v>
      </c>
      <c r="G1200" s="6" t="s">
        <v>60</v>
      </c>
      <c r="H1200" s="6" t="s">
        <v>17</v>
      </c>
      <c r="I1200" s="8">
        <v>0.54999999999999993</v>
      </c>
      <c r="J1200" s="9">
        <v>5250</v>
      </c>
      <c r="K1200" s="10">
        <f t="shared" si="8"/>
        <v>2887.4999999999995</v>
      </c>
      <c r="L1200" s="10">
        <f t="shared" si="9"/>
        <v>1010.6249999999998</v>
      </c>
      <c r="M1200" s="11">
        <v>0.35</v>
      </c>
      <c r="O1200" s="16"/>
      <c r="P1200" s="17"/>
      <c r="Q1200" s="12"/>
      <c r="R1200" s="13"/>
    </row>
    <row r="1201" spans="1:18" ht="15.75" customHeight="1">
      <c r="A1201" s="1"/>
      <c r="B1201" s="6" t="s">
        <v>14</v>
      </c>
      <c r="C1201" s="6">
        <v>1185732</v>
      </c>
      <c r="D1201" s="7">
        <v>44426</v>
      </c>
      <c r="E1201" s="6" t="s">
        <v>15</v>
      </c>
      <c r="F1201" s="6" t="s">
        <v>59</v>
      </c>
      <c r="G1201" s="6" t="s">
        <v>60</v>
      </c>
      <c r="H1201" s="6" t="s">
        <v>18</v>
      </c>
      <c r="I1201" s="8">
        <v>0.5</v>
      </c>
      <c r="J1201" s="9">
        <v>3000</v>
      </c>
      <c r="K1201" s="10">
        <f t="shared" si="8"/>
        <v>1500</v>
      </c>
      <c r="L1201" s="10">
        <f t="shared" si="9"/>
        <v>525</v>
      </c>
      <c r="M1201" s="11">
        <v>0.35</v>
      </c>
      <c r="O1201" s="16"/>
      <c r="P1201" s="17"/>
      <c r="Q1201" s="12"/>
      <c r="R1201" s="13"/>
    </row>
    <row r="1202" spans="1:18" ht="15.75" customHeight="1">
      <c r="A1202" s="1"/>
      <c r="B1202" s="6" t="s">
        <v>14</v>
      </c>
      <c r="C1202" s="6">
        <v>1185732</v>
      </c>
      <c r="D1202" s="7">
        <v>44426</v>
      </c>
      <c r="E1202" s="6" t="s">
        <v>15</v>
      </c>
      <c r="F1202" s="6" t="s">
        <v>59</v>
      </c>
      <c r="G1202" s="6" t="s">
        <v>60</v>
      </c>
      <c r="H1202" s="6" t="s">
        <v>19</v>
      </c>
      <c r="I1202" s="8">
        <v>0.45</v>
      </c>
      <c r="J1202" s="9">
        <v>2250</v>
      </c>
      <c r="K1202" s="10">
        <f t="shared" si="8"/>
        <v>1012.5</v>
      </c>
      <c r="L1202" s="10">
        <f t="shared" si="9"/>
        <v>404.99999999999994</v>
      </c>
      <c r="M1202" s="11">
        <v>0.39999999999999997</v>
      </c>
      <c r="O1202" s="16"/>
      <c r="P1202" s="17"/>
      <c r="Q1202" s="12"/>
      <c r="R1202" s="13"/>
    </row>
    <row r="1203" spans="1:18" ht="15.75" customHeight="1">
      <c r="A1203" s="1"/>
      <c r="B1203" s="6" t="s">
        <v>14</v>
      </c>
      <c r="C1203" s="6">
        <v>1185732</v>
      </c>
      <c r="D1203" s="7">
        <v>44426</v>
      </c>
      <c r="E1203" s="6" t="s">
        <v>15</v>
      </c>
      <c r="F1203" s="6" t="s">
        <v>59</v>
      </c>
      <c r="G1203" s="6" t="s">
        <v>60</v>
      </c>
      <c r="H1203" s="6" t="s">
        <v>20</v>
      </c>
      <c r="I1203" s="8">
        <v>0.45</v>
      </c>
      <c r="J1203" s="9">
        <v>1750</v>
      </c>
      <c r="K1203" s="10">
        <f t="shared" si="8"/>
        <v>787.5</v>
      </c>
      <c r="L1203" s="10">
        <f t="shared" si="9"/>
        <v>236.25</v>
      </c>
      <c r="M1203" s="11">
        <v>0.3</v>
      </c>
      <c r="O1203" s="16"/>
      <c r="P1203" s="17"/>
      <c r="Q1203" s="12"/>
      <c r="R1203" s="13"/>
    </row>
    <row r="1204" spans="1:18" ht="15.75" customHeight="1">
      <c r="A1204" s="1"/>
      <c r="B1204" s="6" t="s">
        <v>14</v>
      </c>
      <c r="C1204" s="6">
        <v>1185732</v>
      </c>
      <c r="D1204" s="7">
        <v>44426</v>
      </c>
      <c r="E1204" s="6" t="s">
        <v>15</v>
      </c>
      <c r="F1204" s="6" t="s">
        <v>59</v>
      </c>
      <c r="G1204" s="6" t="s">
        <v>60</v>
      </c>
      <c r="H1204" s="6" t="s">
        <v>21</v>
      </c>
      <c r="I1204" s="8">
        <v>0.54999999999999993</v>
      </c>
      <c r="J1204" s="9">
        <v>1500</v>
      </c>
      <c r="K1204" s="10">
        <f t="shared" si="8"/>
        <v>824.99999999999989</v>
      </c>
      <c r="L1204" s="10">
        <f t="shared" si="9"/>
        <v>206.24999999999997</v>
      </c>
      <c r="M1204" s="11">
        <v>0.25</v>
      </c>
      <c r="O1204" s="16"/>
      <c r="P1204" s="17"/>
      <c r="Q1204" s="12"/>
      <c r="R1204" s="13"/>
    </row>
    <row r="1205" spans="1:18" ht="15.75" customHeight="1">
      <c r="A1205" s="1"/>
      <c r="B1205" s="6" t="s">
        <v>14</v>
      </c>
      <c r="C1205" s="6">
        <v>1185732</v>
      </c>
      <c r="D1205" s="7">
        <v>44426</v>
      </c>
      <c r="E1205" s="6" t="s">
        <v>15</v>
      </c>
      <c r="F1205" s="6" t="s">
        <v>59</v>
      </c>
      <c r="G1205" s="6" t="s">
        <v>60</v>
      </c>
      <c r="H1205" s="6" t="s">
        <v>22</v>
      </c>
      <c r="I1205" s="8">
        <v>0.6</v>
      </c>
      <c r="J1205" s="9">
        <v>3250</v>
      </c>
      <c r="K1205" s="10">
        <f t="shared" si="8"/>
        <v>1950</v>
      </c>
      <c r="L1205" s="10">
        <f t="shared" si="9"/>
        <v>780</v>
      </c>
      <c r="M1205" s="11">
        <v>0.4</v>
      </c>
      <c r="O1205" s="16"/>
      <c r="P1205" s="17"/>
      <c r="Q1205" s="12"/>
      <c r="R1205" s="13"/>
    </row>
    <row r="1206" spans="1:18" ht="15.75" customHeight="1">
      <c r="A1206" s="1"/>
      <c r="B1206" s="6" t="s">
        <v>14</v>
      </c>
      <c r="C1206" s="6">
        <v>1185732</v>
      </c>
      <c r="D1206" s="7">
        <v>44456</v>
      </c>
      <c r="E1206" s="6" t="s">
        <v>15</v>
      </c>
      <c r="F1206" s="6" t="s">
        <v>59</v>
      </c>
      <c r="G1206" s="6" t="s">
        <v>60</v>
      </c>
      <c r="H1206" s="6" t="s">
        <v>17</v>
      </c>
      <c r="I1206" s="8">
        <v>0.54999999999999993</v>
      </c>
      <c r="J1206" s="9">
        <v>4500</v>
      </c>
      <c r="K1206" s="10">
        <f t="shared" si="8"/>
        <v>2474.9999999999995</v>
      </c>
      <c r="L1206" s="10">
        <f t="shared" si="9"/>
        <v>866.24999999999977</v>
      </c>
      <c r="M1206" s="11">
        <v>0.35</v>
      </c>
      <c r="O1206" s="16"/>
      <c r="P1206" s="17"/>
      <c r="Q1206" s="12"/>
      <c r="R1206" s="13"/>
    </row>
    <row r="1207" spans="1:18" ht="15.75" customHeight="1">
      <c r="A1207" s="1"/>
      <c r="B1207" s="6" t="s">
        <v>14</v>
      </c>
      <c r="C1207" s="6">
        <v>1185732</v>
      </c>
      <c r="D1207" s="7">
        <v>44456</v>
      </c>
      <c r="E1207" s="6" t="s">
        <v>15</v>
      </c>
      <c r="F1207" s="6" t="s">
        <v>59</v>
      </c>
      <c r="G1207" s="6" t="s">
        <v>60</v>
      </c>
      <c r="H1207" s="6" t="s">
        <v>18</v>
      </c>
      <c r="I1207" s="8">
        <v>0.5</v>
      </c>
      <c r="J1207" s="9">
        <v>2500</v>
      </c>
      <c r="K1207" s="10">
        <f t="shared" si="8"/>
        <v>1250</v>
      </c>
      <c r="L1207" s="10">
        <f t="shared" si="9"/>
        <v>437.5</v>
      </c>
      <c r="M1207" s="11">
        <v>0.35</v>
      </c>
      <c r="O1207" s="16"/>
      <c r="P1207" s="17"/>
      <c r="Q1207" s="12"/>
      <c r="R1207" s="13"/>
    </row>
    <row r="1208" spans="1:18" ht="15.75" customHeight="1">
      <c r="A1208" s="1"/>
      <c r="B1208" s="6" t="s">
        <v>14</v>
      </c>
      <c r="C1208" s="6">
        <v>1185732</v>
      </c>
      <c r="D1208" s="7">
        <v>44456</v>
      </c>
      <c r="E1208" s="6" t="s">
        <v>15</v>
      </c>
      <c r="F1208" s="6" t="s">
        <v>59</v>
      </c>
      <c r="G1208" s="6" t="s">
        <v>60</v>
      </c>
      <c r="H1208" s="6" t="s">
        <v>19</v>
      </c>
      <c r="I1208" s="8">
        <v>0.45</v>
      </c>
      <c r="J1208" s="9">
        <v>1500</v>
      </c>
      <c r="K1208" s="10">
        <f t="shared" si="8"/>
        <v>675</v>
      </c>
      <c r="L1208" s="10">
        <f t="shared" si="9"/>
        <v>270</v>
      </c>
      <c r="M1208" s="11">
        <v>0.39999999999999997</v>
      </c>
      <c r="O1208" s="16"/>
      <c r="P1208" s="17"/>
      <c r="Q1208" s="12"/>
      <c r="R1208" s="13"/>
    </row>
    <row r="1209" spans="1:18" ht="15.75" customHeight="1">
      <c r="A1209" s="1"/>
      <c r="B1209" s="6" t="s">
        <v>14</v>
      </c>
      <c r="C1209" s="6">
        <v>1185732</v>
      </c>
      <c r="D1209" s="7">
        <v>44456</v>
      </c>
      <c r="E1209" s="6" t="s">
        <v>15</v>
      </c>
      <c r="F1209" s="6" t="s">
        <v>59</v>
      </c>
      <c r="G1209" s="6" t="s">
        <v>60</v>
      </c>
      <c r="H1209" s="6" t="s">
        <v>20</v>
      </c>
      <c r="I1209" s="8">
        <v>0.45</v>
      </c>
      <c r="J1209" s="9">
        <v>1250</v>
      </c>
      <c r="K1209" s="10">
        <f t="shared" si="8"/>
        <v>562.5</v>
      </c>
      <c r="L1209" s="10">
        <f t="shared" si="9"/>
        <v>168.75</v>
      </c>
      <c r="M1209" s="11">
        <v>0.3</v>
      </c>
      <c r="O1209" s="16"/>
      <c r="P1209" s="17"/>
      <c r="Q1209" s="12"/>
      <c r="R1209" s="13"/>
    </row>
    <row r="1210" spans="1:18" ht="15.75" customHeight="1">
      <c r="A1210" s="1"/>
      <c r="B1210" s="6" t="s">
        <v>14</v>
      </c>
      <c r="C1210" s="6">
        <v>1185732</v>
      </c>
      <c r="D1210" s="7">
        <v>44456</v>
      </c>
      <c r="E1210" s="6" t="s">
        <v>15</v>
      </c>
      <c r="F1210" s="6" t="s">
        <v>59</v>
      </c>
      <c r="G1210" s="6" t="s">
        <v>60</v>
      </c>
      <c r="H1210" s="6" t="s">
        <v>21</v>
      </c>
      <c r="I1210" s="8">
        <v>0.54999999999999993</v>
      </c>
      <c r="J1210" s="9">
        <v>1250</v>
      </c>
      <c r="K1210" s="10">
        <f t="shared" si="8"/>
        <v>687.49999999999989</v>
      </c>
      <c r="L1210" s="10">
        <f t="shared" si="9"/>
        <v>171.87499999999997</v>
      </c>
      <c r="M1210" s="11">
        <v>0.25</v>
      </c>
      <c r="O1210" s="16"/>
      <c r="P1210" s="17"/>
      <c r="Q1210" s="12"/>
      <c r="R1210" s="13"/>
    </row>
    <row r="1211" spans="1:18" ht="15.75" customHeight="1">
      <c r="A1211" s="1"/>
      <c r="B1211" s="6" t="s">
        <v>14</v>
      </c>
      <c r="C1211" s="6">
        <v>1185732</v>
      </c>
      <c r="D1211" s="7">
        <v>44456</v>
      </c>
      <c r="E1211" s="6" t="s">
        <v>15</v>
      </c>
      <c r="F1211" s="6" t="s">
        <v>59</v>
      </c>
      <c r="G1211" s="6" t="s">
        <v>60</v>
      </c>
      <c r="H1211" s="6" t="s">
        <v>22</v>
      </c>
      <c r="I1211" s="8">
        <v>0.6</v>
      </c>
      <c r="J1211" s="9">
        <v>2250</v>
      </c>
      <c r="K1211" s="10">
        <f t="shared" si="8"/>
        <v>1350</v>
      </c>
      <c r="L1211" s="10">
        <f t="shared" si="9"/>
        <v>540</v>
      </c>
      <c r="M1211" s="11">
        <v>0.4</v>
      </c>
      <c r="O1211" s="16"/>
      <c r="P1211" s="17"/>
      <c r="Q1211" s="12"/>
      <c r="R1211" s="13"/>
    </row>
    <row r="1212" spans="1:18" ht="15.75" customHeight="1">
      <c r="A1212" s="1"/>
      <c r="B1212" s="6" t="s">
        <v>14</v>
      </c>
      <c r="C1212" s="6">
        <v>1185732</v>
      </c>
      <c r="D1212" s="7">
        <v>44488</v>
      </c>
      <c r="E1212" s="6" t="s">
        <v>15</v>
      </c>
      <c r="F1212" s="6" t="s">
        <v>59</v>
      </c>
      <c r="G1212" s="6" t="s">
        <v>60</v>
      </c>
      <c r="H1212" s="6" t="s">
        <v>17</v>
      </c>
      <c r="I1212" s="8">
        <v>0.6</v>
      </c>
      <c r="J1212" s="9">
        <v>4000</v>
      </c>
      <c r="K1212" s="10">
        <f t="shared" si="8"/>
        <v>2400</v>
      </c>
      <c r="L1212" s="10">
        <f t="shared" si="9"/>
        <v>840</v>
      </c>
      <c r="M1212" s="11">
        <v>0.35</v>
      </c>
      <c r="O1212" s="16"/>
      <c r="P1212" s="17"/>
      <c r="Q1212" s="12"/>
      <c r="R1212" s="13"/>
    </row>
    <row r="1213" spans="1:18" ht="15.75" customHeight="1">
      <c r="A1213" s="1"/>
      <c r="B1213" s="6" t="s">
        <v>14</v>
      </c>
      <c r="C1213" s="6">
        <v>1185732</v>
      </c>
      <c r="D1213" s="7">
        <v>44488</v>
      </c>
      <c r="E1213" s="6" t="s">
        <v>15</v>
      </c>
      <c r="F1213" s="6" t="s">
        <v>59</v>
      </c>
      <c r="G1213" s="6" t="s">
        <v>60</v>
      </c>
      <c r="H1213" s="6" t="s">
        <v>18</v>
      </c>
      <c r="I1213" s="8">
        <v>0.55000000000000004</v>
      </c>
      <c r="J1213" s="9">
        <v>2250</v>
      </c>
      <c r="K1213" s="10">
        <f t="shared" si="8"/>
        <v>1237.5</v>
      </c>
      <c r="L1213" s="10">
        <f t="shared" si="9"/>
        <v>433.125</v>
      </c>
      <c r="M1213" s="11">
        <v>0.35</v>
      </c>
      <c r="O1213" s="16"/>
      <c r="P1213" s="17"/>
      <c r="Q1213" s="12"/>
      <c r="R1213" s="13"/>
    </row>
    <row r="1214" spans="1:18" ht="15.75" customHeight="1">
      <c r="A1214" s="1"/>
      <c r="B1214" s="6" t="s">
        <v>14</v>
      </c>
      <c r="C1214" s="6">
        <v>1185732</v>
      </c>
      <c r="D1214" s="7">
        <v>44488</v>
      </c>
      <c r="E1214" s="6" t="s">
        <v>15</v>
      </c>
      <c r="F1214" s="6" t="s">
        <v>59</v>
      </c>
      <c r="G1214" s="6" t="s">
        <v>60</v>
      </c>
      <c r="H1214" s="6" t="s">
        <v>19</v>
      </c>
      <c r="I1214" s="8">
        <v>0.55000000000000004</v>
      </c>
      <c r="J1214" s="9">
        <v>1250</v>
      </c>
      <c r="K1214" s="10">
        <f t="shared" si="8"/>
        <v>687.5</v>
      </c>
      <c r="L1214" s="10">
        <f t="shared" si="9"/>
        <v>275</v>
      </c>
      <c r="M1214" s="11">
        <v>0.39999999999999997</v>
      </c>
      <c r="O1214" s="16"/>
      <c r="P1214" s="17"/>
      <c r="Q1214" s="12"/>
      <c r="R1214" s="13"/>
    </row>
    <row r="1215" spans="1:18" ht="15.75" customHeight="1">
      <c r="A1215" s="1"/>
      <c r="B1215" s="6" t="s">
        <v>14</v>
      </c>
      <c r="C1215" s="6">
        <v>1185732</v>
      </c>
      <c r="D1215" s="7">
        <v>44488</v>
      </c>
      <c r="E1215" s="6" t="s">
        <v>15</v>
      </c>
      <c r="F1215" s="6" t="s">
        <v>59</v>
      </c>
      <c r="G1215" s="6" t="s">
        <v>60</v>
      </c>
      <c r="H1215" s="6" t="s">
        <v>20</v>
      </c>
      <c r="I1215" s="8">
        <v>0.55000000000000004</v>
      </c>
      <c r="J1215" s="9">
        <v>1000</v>
      </c>
      <c r="K1215" s="10">
        <f t="shared" si="8"/>
        <v>550</v>
      </c>
      <c r="L1215" s="10">
        <f t="shared" si="9"/>
        <v>165</v>
      </c>
      <c r="M1215" s="11">
        <v>0.3</v>
      </c>
      <c r="O1215" s="16"/>
      <c r="P1215" s="17"/>
      <c r="Q1215" s="12"/>
      <c r="R1215" s="13"/>
    </row>
    <row r="1216" spans="1:18" ht="15.75" customHeight="1">
      <c r="A1216" s="1"/>
      <c r="B1216" s="6" t="s">
        <v>14</v>
      </c>
      <c r="C1216" s="6">
        <v>1185732</v>
      </c>
      <c r="D1216" s="7">
        <v>44488</v>
      </c>
      <c r="E1216" s="6" t="s">
        <v>15</v>
      </c>
      <c r="F1216" s="6" t="s">
        <v>59</v>
      </c>
      <c r="G1216" s="6" t="s">
        <v>60</v>
      </c>
      <c r="H1216" s="6" t="s">
        <v>21</v>
      </c>
      <c r="I1216" s="8">
        <v>0.65</v>
      </c>
      <c r="J1216" s="9">
        <v>1000</v>
      </c>
      <c r="K1216" s="10">
        <f t="shared" si="8"/>
        <v>650</v>
      </c>
      <c r="L1216" s="10">
        <f t="shared" si="9"/>
        <v>162.5</v>
      </c>
      <c r="M1216" s="11">
        <v>0.25</v>
      </c>
      <c r="O1216" s="16"/>
      <c r="P1216" s="17"/>
      <c r="Q1216" s="12"/>
      <c r="R1216" s="13"/>
    </row>
    <row r="1217" spans="1:18" ht="15.75" customHeight="1">
      <c r="A1217" s="1"/>
      <c r="B1217" s="6" t="s">
        <v>14</v>
      </c>
      <c r="C1217" s="6">
        <v>1185732</v>
      </c>
      <c r="D1217" s="7">
        <v>44488</v>
      </c>
      <c r="E1217" s="6" t="s">
        <v>15</v>
      </c>
      <c r="F1217" s="6" t="s">
        <v>59</v>
      </c>
      <c r="G1217" s="6" t="s">
        <v>60</v>
      </c>
      <c r="H1217" s="6" t="s">
        <v>22</v>
      </c>
      <c r="I1217" s="8">
        <v>0.7</v>
      </c>
      <c r="J1217" s="9">
        <v>2250</v>
      </c>
      <c r="K1217" s="10">
        <f t="shared" si="8"/>
        <v>1575</v>
      </c>
      <c r="L1217" s="10">
        <f t="shared" si="9"/>
        <v>630</v>
      </c>
      <c r="M1217" s="11">
        <v>0.4</v>
      </c>
      <c r="O1217" s="16"/>
      <c r="P1217" s="17"/>
      <c r="Q1217" s="12"/>
      <c r="R1217" s="13"/>
    </row>
    <row r="1218" spans="1:18" ht="15.75" customHeight="1">
      <c r="A1218" s="1"/>
      <c r="B1218" s="6" t="s">
        <v>14</v>
      </c>
      <c r="C1218" s="6">
        <v>1185732</v>
      </c>
      <c r="D1218" s="7">
        <v>44518</v>
      </c>
      <c r="E1218" s="6" t="s">
        <v>15</v>
      </c>
      <c r="F1218" s="6" t="s">
        <v>59</v>
      </c>
      <c r="G1218" s="6" t="s">
        <v>60</v>
      </c>
      <c r="H1218" s="6" t="s">
        <v>17</v>
      </c>
      <c r="I1218" s="8">
        <v>0.65</v>
      </c>
      <c r="J1218" s="9">
        <v>3750</v>
      </c>
      <c r="K1218" s="10">
        <f t="shared" si="8"/>
        <v>2437.5</v>
      </c>
      <c r="L1218" s="10">
        <f t="shared" si="9"/>
        <v>853.125</v>
      </c>
      <c r="M1218" s="11">
        <v>0.35</v>
      </c>
      <c r="O1218" s="16"/>
      <c r="P1218" s="17"/>
      <c r="Q1218" s="12"/>
      <c r="R1218" s="13"/>
    </row>
    <row r="1219" spans="1:18" ht="15.75" customHeight="1">
      <c r="A1219" s="1"/>
      <c r="B1219" s="6" t="s">
        <v>14</v>
      </c>
      <c r="C1219" s="6">
        <v>1185732</v>
      </c>
      <c r="D1219" s="7">
        <v>44518</v>
      </c>
      <c r="E1219" s="6" t="s">
        <v>15</v>
      </c>
      <c r="F1219" s="6" t="s">
        <v>59</v>
      </c>
      <c r="G1219" s="6" t="s">
        <v>60</v>
      </c>
      <c r="H1219" s="6" t="s">
        <v>18</v>
      </c>
      <c r="I1219" s="8">
        <v>0.55000000000000004</v>
      </c>
      <c r="J1219" s="9">
        <v>2000</v>
      </c>
      <c r="K1219" s="10">
        <f t="shared" si="8"/>
        <v>1100</v>
      </c>
      <c r="L1219" s="10">
        <f t="shared" si="9"/>
        <v>385</v>
      </c>
      <c r="M1219" s="11">
        <v>0.35</v>
      </c>
      <c r="O1219" s="16"/>
      <c r="P1219" s="17"/>
      <c r="Q1219" s="12"/>
      <c r="R1219" s="13"/>
    </row>
    <row r="1220" spans="1:18" ht="15.75" customHeight="1">
      <c r="A1220" s="1"/>
      <c r="B1220" s="6" t="s">
        <v>14</v>
      </c>
      <c r="C1220" s="6">
        <v>1185732</v>
      </c>
      <c r="D1220" s="7">
        <v>44518</v>
      </c>
      <c r="E1220" s="6" t="s">
        <v>15</v>
      </c>
      <c r="F1220" s="6" t="s">
        <v>59</v>
      </c>
      <c r="G1220" s="6" t="s">
        <v>60</v>
      </c>
      <c r="H1220" s="6" t="s">
        <v>19</v>
      </c>
      <c r="I1220" s="8">
        <v>0.55000000000000004</v>
      </c>
      <c r="J1220" s="9">
        <v>1950</v>
      </c>
      <c r="K1220" s="10">
        <f t="shared" si="8"/>
        <v>1072.5</v>
      </c>
      <c r="L1220" s="10">
        <f t="shared" si="9"/>
        <v>428.99999999999994</v>
      </c>
      <c r="M1220" s="11">
        <v>0.39999999999999997</v>
      </c>
      <c r="O1220" s="16"/>
      <c r="P1220" s="17"/>
      <c r="Q1220" s="12"/>
      <c r="R1220" s="13"/>
    </row>
    <row r="1221" spans="1:18" ht="15.75" customHeight="1">
      <c r="A1221" s="1"/>
      <c r="B1221" s="6" t="s">
        <v>14</v>
      </c>
      <c r="C1221" s="6">
        <v>1185732</v>
      </c>
      <c r="D1221" s="7">
        <v>44518</v>
      </c>
      <c r="E1221" s="6" t="s">
        <v>15</v>
      </c>
      <c r="F1221" s="6" t="s">
        <v>59</v>
      </c>
      <c r="G1221" s="6" t="s">
        <v>60</v>
      </c>
      <c r="H1221" s="6" t="s">
        <v>20</v>
      </c>
      <c r="I1221" s="8">
        <v>0.55000000000000004</v>
      </c>
      <c r="J1221" s="9">
        <v>1750</v>
      </c>
      <c r="K1221" s="10">
        <f t="shared" si="8"/>
        <v>962.50000000000011</v>
      </c>
      <c r="L1221" s="10">
        <f t="shared" si="9"/>
        <v>288.75</v>
      </c>
      <c r="M1221" s="11">
        <v>0.3</v>
      </c>
      <c r="O1221" s="16"/>
      <c r="P1221" s="17"/>
      <c r="Q1221" s="12"/>
      <c r="R1221" s="13"/>
    </row>
    <row r="1222" spans="1:18" ht="15.75" customHeight="1">
      <c r="A1222" s="1"/>
      <c r="B1222" s="6" t="s">
        <v>14</v>
      </c>
      <c r="C1222" s="6">
        <v>1185732</v>
      </c>
      <c r="D1222" s="7">
        <v>44518</v>
      </c>
      <c r="E1222" s="6" t="s">
        <v>15</v>
      </c>
      <c r="F1222" s="6" t="s">
        <v>59</v>
      </c>
      <c r="G1222" s="6" t="s">
        <v>60</v>
      </c>
      <c r="H1222" s="6" t="s">
        <v>21</v>
      </c>
      <c r="I1222" s="8">
        <v>0.65</v>
      </c>
      <c r="J1222" s="9">
        <v>1500</v>
      </c>
      <c r="K1222" s="10">
        <f t="shared" si="8"/>
        <v>975</v>
      </c>
      <c r="L1222" s="10">
        <f t="shared" si="9"/>
        <v>243.75</v>
      </c>
      <c r="M1222" s="11">
        <v>0.25</v>
      </c>
      <c r="O1222" s="16"/>
      <c r="P1222" s="17"/>
      <c r="Q1222" s="12"/>
      <c r="R1222" s="13"/>
    </row>
    <row r="1223" spans="1:18" ht="15.75" customHeight="1">
      <c r="A1223" s="1"/>
      <c r="B1223" s="6" t="s">
        <v>14</v>
      </c>
      <c r="C1223" s="6">
        <v>1185732</v>
      </c>
      <c r="D1223" s="7">
        <v>44518</v>
      </c>
      <c r="E1223" s="6" t="s">
        <v>15</v>
      </c>
      <c r="F1223" s="6" t="s">
        <v>59</v>
      </c>
      <c r="G1223" s="6" t="s">
        <v>60</v>
      </c>
      <c r="H1223" s="6" t="s">
        <v>22</v>
      </c>
      <c r="I1223" s="8">
        <v>0.7</v>
      </c>
      <c r="J1223" s="9">
        <v>2500</v>
      </c>
      <c r="K1223" s="10">
        <f t="shared" si="8"/>
        <v>1750</v>
      </c>
      <c r="L1223" s="10">
        <f t="shared" si="9"/>
        <v>700</v>
      </c>
      <c r="M1223" s="11">
        <v>0.4</v>
      </c>
      <c r="O1223" s="16"/>
      <c r="P1223" s="17"/>
      <c r="Q1223" s="12"/>
      <c r="R1223" s="13"/>
    </row>
    <row r="1224" spans="1:18" ht="15.75" customHeight="1">
      <c r="A1224" s="1"/>
      <c r="B1224" s="6" t="s">
        <v>14</v>
      </c>
      <c r="C1224" s="6">
        <v>1185732</v>
      </c>
      <c r="D1224" s="7">
        <v>44547</v>
      </c>
      <c r="E1224" s="6" t="s">
        <v>15</v>
      </c>
      <c r="F1224" s="6" t="s">
        <v>59</v>
      </c>
      <c r="G1224" s="6" t="s">
        <v>60</v>
      </c>
      <c r="H1224" s="6" t="s">
        <v>17</v>
      </c>
      <c r="I1224" s="8">
        <v>0.65</v>
      </c>
      <c r="J1224" s="9">
        <v>4750</v>
      </c>
      <c r="K1224" s="10">
        <f t="shared" si="8"/>
        <v>3087.5</v>
      </c>
      <c r="L1224" s="10">
        <f t="shared" si="9"/>
        <v>1080.625</v>
      </c>
      <c r="M1224" s="11">
        <v>0.35</v>
      </c>
      <c r="O1224" s="16"/>
      <c r="P1224" s="17"/>
      <c r="Q1224" s="12"/>
      <c r="R1224" s="13"/>
    </row>
    <row r="1225" spans="1:18" ht="15.75" customHeight="1">
      <c r="A1225" s="1"/>
      <c r="B1225" s="6" t="s">
        <v>14</v>
      </c>
      <c r="C1225" s="6">
        <v>1185732</v>
      </c>
      <c r="D1225" s="7">
        <v>44547</v>
      </c>
      <c r="E1225" s="6" t="s">
        <v>15</v>
      </c>
      <c r="F1225" s="6" t="s">
        <v>59</v>
      </c>
      <c r="G1225" s="6" t="s">
        <v>60</v>
      </c>
      <c r="H1225" s="6" t="s">
        <v>18</v>
      </c>
      <c r="I1225" s="8">
        <v>0.55000000000000004</v>
      </c>
      <c r="J1225" s="9">
        <v>2750</v>
      </c>
      <c r="K1225" s="10">
        <f t="shared" si="8"/>
        <v>1512.5000000000002</v>
      </c>
      <c r="L1225" s="10">
        <f t="shared" si="9"/>
        <v>529.375</v>
      </c>
      <c r="M1225" s="11">
        <v>0.35</v>
      </c>
      <c r="O1225" s="16"/>
      <c r="P1225" s="17"/>
      <c r="Q1225" s="12"/>
      <c r="R1225" s="13"/>
    </row>
    <row r="1226" spans="1:18" ht="15.75" customHeight="1">
      <c r="A1226" s="1"/>
      <c r="B1226" s="6" t="s">
        <v>14</v>
      </c>
      <c r="C1226" s="6">
        <v>1185732</v>
      </c>
      <c r="D1226" s="7">
        <v>44547</v>
      </c>
      <c r="E1226" s="6" t="s">
        <v>15</v>
      </c>
      <c r="F1226" s="6" t="s">
        <v>59</v>
      </c>
      <c r="G1226" s="6" t="s">
        <v>60</v>
      </c>
      <c r="H1226" s="6" t="s">
        <v>19</v>
      </c>
      <c r="I1226" s="8">
        <v>0.55000000000000004</v>
      </c>
      <c r="J1226" s="9">
        <v>2500</v>
      </c>
      <c r="K1226" s="10">
        <f t="shared" si="8"/>
        <v>1375</v>
      </c>
      <c r="L1226" s="10">
        <f t="shared" si="9"/>
        <v>550</v>
      </c>
      <c r="M1226" s="11">
        <v>0.39999999999999997</v>
      </c>
      <c r="O1226" s="16"/>
      <c r="P1226" s="17"/>
      <c r="Q1226" s="12"/>
      <c r="R1226" s="13"/>
    </row>
    <row r="1227" spans="1:18" ht="15.75" customHeight="1">
      <c r="A1227" s="1"/>
      <c r="B1227" s="6" t="s">
        <v>14</v>
      </c>
      <c r="C1227" s="6">
        <v>1185732</v>
      </c>
      <c r="D1227" s="7">
        <v>44547</v>
      </c>
      <c r="E1227" s="6" t="s">
        <v>15</v>
      </c>
      <c r="F1227" s="6" t="s">
        <v>59</v>
      </c>
      <c r="G1227" s="6" t="s">
        <v>60</v>
      </c>
      <c r="H1227" s="6" t="s">
        <v>20</v>
      </c>
      <c r="I1227" s="8">
        <v>0.55000000000000004</v>
      </c>
      <c r="J1227" s="9">
        <v>2000</v>
      </c>
      <c r="K1227" s="10">
        <f t="shared" si="8"/>
        <v>1100</v>
      </c>
      <c r="L1227" s="10">
        <f t="shared" si="9"/>
        <v>330</v>
      </c>
      <c r="M1227" s="11">
        <v>0.3</v>
      </c>
      <c r="O1227" s="16"/>
      <c r="P1227" s="17"/>
      <c r="Q1227" s="12"/>
      <c r="R1227" s="13"/>
    </row>
    <row r="1228" spans="1:18" ht="15.75" customHeight="1">
      <c r="A1228" s="1"/>
      <c r="B1228" s="6" t="s">
        <v>14</v>
      </c>
      <c r="C1228" s="6">
        <v>1185732</v>
      </c>
      <c r="D1228" s="7">
        <v>44547</v>
      </c>
      <c r="E1228" s="6" t="s">
        <v>15</v>
      </c>
      <c r="F1228" s="6" t="s">
        <v>59</v>
      </c>
      <c r="G1228" s="6" t="s">
        <v>60</v>
      </c>
      <c r="H1228" s="6" t="s">
        <v>21</v>
      </c>
      <c r="I1228" s="8">
        <v>0.65</v>
      </c>
      <c r="J1228" s="9">
        <v>2000</v>
      </c>
      <c r="K1228" s="10">
        <f t="shared" si="8"/>
        <v>1300</v>
      </c>
      <c r="L1228" s="10">
        <f t="shared" si="9"/>
        <v>325</v>
      </c>
      <c r="M1228" s="11">
        <v>0.25</v>
      </c>
      <c r="O1228" s="16"/>
      <c r="P1228" s="17"/>
      <c r="Q1228" s="12"/>
      <c r="R1228" s="13"/>
    </row>
    <row r="1229" spans="1:18" ht="15.75" customHeight="1">
      <c r="A1229" s="1"/>
      <c r="B1229" s="6" t="s">
        <v>14</v>
      </c>
      <c r="C1229" s="6">
        <v>1185732</v>
      </c>
      <c r="D1229" s="7">
        <v>44547</v>
      </c>
      <c r="E1229" s="6" t="s">
        <v>15</v>
      </c>
      <c r="F1229" s="6" t="s">
        <v>59</v>
      </c>
      <c r="G1229" s="6" t="s">
        <v>60</v>
      </c>
      <c r="H1229" s="6" t="s">
        <v>22</v>
      </c>
      <c r="I1229" s="8">
        <v>0.7</v>
      </c>
      <c r="J1229" s="9">
        <v>3000</v>
      </c>
      <c r="K1229" s="10">
        <f t="shared" si="8"/>
        <v>2100</v>
      </c>
      <c r="L1229" s="10">
        <f t="shared" si="9"/>
        <v>840</v>
      </c>
      <c r="M1229" s="11">
        <v>0.4</v>
      </c>
      <c r="O1229" s="16"/>
      <c r="P1229" s="17"/>
      <c r="Q1229" s="12"/>
      <c r="R1229" s="13"/>
    </row>
    <row r="1230" spans="1:18" ht="15.75" customHeight="1">
      <c r="A1230" s="1" t="s">
        <v>39</v>
      </c>
      <c r="B1230" s="6" t="s">
        <v>27</v>
      </c>
      <c r="C1230" s="6">
        <v>1128299</v>
      </c>
      <c r="D1230" s="7">
        <v>44206</v>
      </c>
      <c r="E1230" s="6" t="s">
        <v>28</v>
      </c>
      <c r="F1230" s="6" t="s">
        <v>61</v>
      </c>
      <c r="G1230" s="6" t="s">
        <v>62</v>
      </c>
      <c r="H1230" s="6" t="s">
        <v>17</v>
      </c>
      <c r="I1230" s="8">
        <v>0.35000000000000003</v>
      </c>
      <c r="J1230" s="9">
        <v>3750</v>
      </c>
      <c r="K1230" s="10">
        <f t="shared" si="8"/>
        <v>1312.5000000000002</v>
      </c>
      <c r="L1230" s="10">
        <f t="shared" si="9"/>
        <v>328.12500000000006</v>
      </c>
      <c r="M1230" s="11">
        <v>0.25</v>
      </c>
      <c r="O1230" s="16"/>
      <c r="P1230" s="17"/>
      <c r="Q1230" s="12"/>
      <c r="R1230" s="13"/>
    </row>
    <row r="1231" spans="1:18" ht="15.75" customHeight="1">
      <c r="A1231" s="1"/>
      <c r="B1231" s="6" t="s">
        <v>27</v>
      </c>
      <c r="C1231" s="6">
        <v>1128299</v>
      </c>
      <c r="D1231" s="7">
        <v>44206</v>
      </c>
      <c r="E1231" s="6" t="s">
        <v>28</v>
      </c>
      <c r="F1231" s="6" t="s">
        <v>61</v>
      </c>
      <c r="G1231" s="6" t="s">
        <v>62</v>
      </c>
      <c r="H1231" s="6" t="s">
        <v>18</v>
      </c>
      <c r="I1231" s="8">
        <v>0.45</v>
      </c>
      <c r="J1231" s="9">
        <v>3750</v>
      </c>
      <c r="K1231" s="10">
        <f t="shared" si="8"/>
        <v>1687.5</v>
      </c>
      <c r="L1231" s="10">
        <f t="shared" si="9"/>
        <v>337.5</v>
      </c>
      <c r="M1231" s="11">
        <v>0.2</v>
      </c>
      <c r="O1231" s="16"/>
      <c r="P1231" s="17"/>
      <c r="Q1231" s="12"/>
      <c r="R1231" s="13"/>
    </row>
    <row r="1232" spans="1:18" ht="15.75" customHeight="1">
      <c r="A1232" s="1"/>
      <c r="B1232" s="6" t="s">
        <v>27</v>
      </c>
      <c r="C1232" s="6">
        <v>1128299</v>
      </c>
      <c r="D1232" s="7">
        <v>44206</v>
      </c>
      <c r="E1232" s="6" t="s">
        <v>28</v>
      </c>
      <c r="F1232" s="6" t="s">
        <v>61</v>
      </c>
      <c r="G1232" s="6" t="s">
        <v>62</v>
      </c>
      <c r="H1232" s="6" t="s">
        <v>19</v>
      </c>
      <c r="I1232" s="8">
        <v>0.45</v>
      </c>
      <c r="J1232" s="9">
        <v>3750</v>
      </c>
      <c r="K1232" s="10">
        <f t="shared" si="8"/>
        <v>1687.5</v>
      </c>
      <c r="L1232" s="10">
        <f t="shared" si="9"/>
        <v>421.875</v>
      </c>
      <c r="M1232" s="11">
        <v>0.25</v>
      </c>
      <c r="O1232" s="16"/>
      <c r="P1232" s="17"/>
      <c r="Q1232" s="12"/>
      <c r="R1232" s="13"/>
    </row>
    <row r="1233" spans="1:18" ht="15.75" customHeight="1">
      <c r="A1233" s="1"/>
      <c r="B1233" s="6" t="s">
        <v>27</v>
      </c>
      <c r="C1233" s="6">
        <v>1128299</v>
      </c>
      <c r="D1233" s="7">
        <v>44206</v>
      </c>
      <c r="E1233" s="6" t="s">
        <v>28</v>
      </c>
      <c r="F1233" s="6" t="s">
        <v>61</v>
      </c>
      <c r="G1233" s="6" t="s">
        <v>62</v>
      </c>
      <c r="H1233" s="6" t="s">
        <v>20</v>
      </c>
      <c r="I1233" s="8">
        <v>0.45</v>
      </c>
      <c r="J1233" s="9">
        <v>2250</v>
      </c>
      <c r="K1233" s="10">
        <f t="shared" si="8"/>
        <v>1012.5</v>
      </c>
      <c r="L1233" s="10">
        <f t="shared" si="9"/>
        <v>253.125</v>
      </c>
      <c r="M1233" s="11">
        <v>0.25</v>
      </c>
      <c r="O1233" s="16"/>
      <c r="P1233" s="17"/>
      <c r="Q1233" s="12"/>
      <c r="R1233" s="13"/>
    </row>
    <row r="1234" spans="1:18" ht="15.75" customHeight="1">
      <c r="A1234" s="1"/>
      <c r="B1234" s="6" t="s">
        <v>27</v>
      </c>
      <c r="C1234" s="6">
        <v>1128299</v>
      </c>
      <c r="D1234" s="7">
        <v>44206</v>
      </c>
      <c r="E1234" s="6" t="s">
        <v>28</v>
      </c>
      <c r="F1234" s="6" t="s">
        <v>61</v>
      </c>
      <c r="G1234" s="6" t="s">
        <v>62</v>
      </c>
      <c r="H1234" s="6" t="s">
        <v>21</v>
      </c>
      <c r="I1234" s="8">
        <v>0.5</v>
      </c>
      <c r="J1234" s="9">
        <v>1750</v>
      </c>
      <c r="K1234" s="10">
        <f t="shared" si="8"/>
        <v>875</v>
      </c>
      <c r="L1234" s="10">
        <f t="shared" si="9"/>
        <v>131.25</v>
      </c>
      <c r="M1234" s="11">
        <v>0.15</v>
      </c>
      <c r="O1234" s="16"/>
      <c r="P1234" s="17"/>
      <c r="Q1234" s="12"/>
      <c r="R1234" s="13"/>
    </row>
    <row r="1235" spans="1:18" ht="15.75" customHeight="1">
      <c r="A1235" s="1"/>
      <c r="B1235" s="6" t="s">
        <v>27</v>
      </c>
      <c r="C1235" s="6">
        <v>1128299</v>
      </c>
      <c r="D1235" s="7">
        <v>44206</v>
      </c>
      <c r="E1235" s="6" t="s">
        <v>28</v>
      </c>
      <c r="F1235" s="6" t="s">
        <v>61</v>
      </c>
      <c r="G1235" s="6" t="s">
        <v>62</v>
      </c>
      <c r="H1235" s="6" t="s">
        <v>22</v>
      </c>
      <c r="I1235" s="8">
        <v>0.45</v>
      </c>
      <c r="J1235" s="9">
        <v>4250</v>
      </c>
      <c r="K1235" s="10">
        <f t="shared" si="8"/>
        <v>1912.5</v>
      </c>
      <c r="L1235" s="10">
        <f t="shared" si="9"/>
        <v>765</v>
      </c>
      <c r="M1235" s="11">
        <v>0.4</v>
      </c>
      <c r="O1235" s="16"/>
      <c r="P1235" s="17"/>
      <c r="Q1235" s="12"/>
      <c r="R1235" s="13"/>
    </row>
    <row r="1236" spans="1:18" ht="15.75" customHeight="1">
      <c r="A1236" s="1"/>
      <c r="B1236" s="6" t="s">
        <v>27</v>
      </c>
      <c r="C1236" s="6">
        <v>1128299</v>
      </c>
      <c r="D1236" s="7">
        <v>44237</v>
      </c>
      <c r="E1236" s="6" t="s">
        <v>28</v>
      </c>
      <c r="F1236" s="6" t="s">
        <v>61</v>
      </c>
      <c r="G1236" s="6" t="s">
        <v>62</v>
      </c>
      <c r="H1236" s="6" t="s">
        <v>17</v>
      </c>
      <c r="I1236" s="8">
        <v>0.35000000000000003</v>
      </c>
      <c r="J1236" s="9">
        <v>4750</v>
      </c>
      <c r="K1236" s="10">
        <f t="shared" si="8"/>
        <v>1662.5000000000002</v>
      </c>
      <c r="L1236" s="10">
        <f t="shared" si="9"/>
        <v>415.62500000000006</v>
      </c>
      <c r="M1236" s="11">
        <v>0.25</v>
      </c>
      <c r="O1236" s="16"/>
      <c r="P1236" s="17"/>
      <c r="Q1236" s="12"/>
      <c r="R1236" s="13"/>
    </row>
    <row r="1237" spans="1:18" ht="15.75" customHeight="1">
      <c r="A1237" s="1"/>
      <c r="B1237" s="6" t="s">
        <v>27</v>
      </c>
      <c r="C1237" s="6">
        <v>1128299</v>
      </c>
      <c r="D1237" s="7">
        <v>44237</v>
      </c>
      <c r="E1237" s="6" t="s">
        <v>28</v>
      </c>
      <c r="F1237" s="6" t="s">
        <v>61</v>
      </c>
      <c r="G1237" s="6" t="s">
        <v>62</v>
      </c>
      <c r="H1237" s="6" t="s">
        <v>18</v>
      </c>
      <c r="I1237" s="8">
        <v>0.45</v>
      </c>
      <c r="J1237" s="9">
        <v>3750</v>
      </c>
      <c r="K1237" s="10">
        <f t="shared" si="8"/>
        <v>1687.5</v>
      </c>
      <c r="L1237" s="10">
        <f t="shared" si="9"/>
        <v>337.5</v>
      </c>
      <c r="M1237" s="11">
        <v>0.2</v>
      </c>
      <c r="O1237" s="16"/>
      <c r="P1237" s="17"/>
      <c r="Q1237" s="12"/>
      <c r="R1237" s="13"/>
    </row>
    <row r="1238" spans="1:18" ht="15.75" customHeight="1">
      <c r="A1238" s="1"/>
      <c r="B1238" s="6" t="s">
        <v>27</v>
      </c>
      <c r="C1238" s="6">
        <v>1128299</v>
      </c>
      <c r="D1238" s="7">
        <v>44237</v>
      </c>
      <c r="E1238" s="6" t="s">
        <v>28</v>
      </c>
      <c r="F1238" s="6" t="s">
        <v>61</v>
      </c>
      <c r="G1238" s="6" t="s">
        <v>62</v>
      </c>
      <c r="H1238" s="6" t="s">
        <v>19</v>
      </c>
      <c r="I1238" s="8">
        <v>0.45</v>
      </c>
      <c r="J1238" s="9">
        <v>3750</v>
      </c>
      <c r="K1238" s="10">
        <f t="shared" si="8"/>
        <v>1687.5</v>
      </c>
      <c r="L1238" s="10">
        <f t="shared" si="9"/>
        <v>421.875</v>
      </c>
      <c r="M1238" s="11">
        <v>0.25</v>
      </c>
      <c r="O1238" s="16"/>
      <c r="P1238" s="17"/>
      <c r="Q1238" s="12"/>
      <c r="R1238" s="13"/>
    </row>
    <row r="1239" spans="1:18" ht="15.75" customHeight="1">
      <c r="A1239" s="1"/>
      <c r="B1239" s="6" t="s">
        <v>27</v>
      </c>
      <c r="C1239" s="6">
        <v>1128299</v>
      </c>
      <c r="D1239" s="7">
        <v>44237</v>
      </c>
      <c r="E1239" s="6" t="s">
        <v>28</v>
      </c>
      <c r="F1239" s="6" t="s">
        <v>61</v>
      </c>
      <c r="G1239" s="6" t="s">
        <v>62</v>
      </c>
      <c r="H1239" s="6" t="s">
        <v>20</v>
      </c>
      <c r="I1239" s="8">
        <v>0.45</v>
      </c>
      <c r="J1239" s="9">
        <v>2250</v>
      </c>
      <c r="K1239" s="10">
        <f t="shared" si="8"/>
        <v>1012.5</v>
      </c>
      <c r="L1239" s="10">
        <f t="shared" si="9"/>
        <v>253.125</v>
      </c>
      <c r="M1239" s="11">
        <v>0.25</v>
      </c>
      <c r="O1239" s="16"/>
      <c r="P1239" s="17"/>
      <c r="Q1239" s="12"/>
      <c r="R1239" s="13"/>
    </row>
    <row r="1240" spans="1:18" ht="15.75" customHeight="1">
      <c r="A1240" s="1"/>
      <c r="B1240" s="6" t="s">
        <v>27</v>
      </c>
      <c r="C1240" s="6">
        <v>1128299</v>
      </c>
      <c r="D1240" s="7">
        <v>44237</v>
      </c>
      <c r="E1240" s="6" t="s">
        <v>28</v>
      </c>
      <c r="F1240" s="6" t="s">
        <v>61</v>
      </c>
      <c r="G1240" s="6" t="s">
        <v>62</v>
      </c>
      <c r="H1240" s="6" t="s">
        <v>21</v>
      </c>
      <c r="I1240" s="8">
        <v>0.5</v>
      </c>
      <c r="J1240" s="9">
        <v>1500</v>
      </c>
      <c r="K1240" s="10">
        <f t="shared" si="8"/>
        <v>750</v>
      </c>
      <c r="L1240" s="10">
        <f t="shared" si="9"/>
        <v>112.5</v>
      </c>
      <c r="M1240" s="11">
        <v>0.15</v>
      </c>
      <c r="O1240" s="16"/>
      <c r="P1240" s="17"/>
      <c r="Q1240" s="12"/>
      <c r="R1240" s="13"/>
    </row>
    <row r="1241" spans="1:18" ht="15.75" customHeight="1">
      <c r="A1241" s="1"/>
      <c r="B1241" s="6" t="s">
        <v>27</v>
      </c>
      <c r="C1241" s="6">
        <v>1128299</v>
      </c>
      <c r="D1241" s="7">
        <v>44237</v>
      </c>
      <c r="E1241" s="6" t="s">
        <v>28</v>
      </c>
      <c r="F1241" s="6" t="s">
        <v>61</v>
      </c>
      <c r="G1241" s="6" t="s">
        <v>62</v>
      </c>
      <c r="H1241" s="6" t="s">
        <v>22</v>
      </c>
      <c r="I1241" s="8">
        <v>0.45</v>
      </c>
      <c r="J1241" s="9">
        <v>3500</v>
      </c>
      <c r="K1241" s="10">
        <f t="shared" si="8"/>
        <v>1575</v>
      </c>
      <c r="L1241" s="10">
        <f t="shared" si="9"/>
        <v>630</v>
      </c>
      <c r="M1241" s="11">
        <v>0.4</v>
      </c>
      <c r="O1241" s="16"/>
      <c r="P1241" s="17"/>
      <c r="Q1241" s="12"/>
      <c r="R1241" s="13"/>
    </row>
    <row r="1242" spans="1:18" ht="15.75" customHeight="1">
      <c r="A1242" s="1"/>
      <c r="B1242" s="6" t="s">
        <v>27</v>
      </c>
      <c r="C1242" s="6">
        <v>1128299</v>
      </c>
      <c r="D1242" s="7">
        <v>44264</v>
      </c>
      <c r="E1242" s="6" t="s">
        <v>28</v>
      </c>
      <c r="F1242" s="6" t="s">
        <v>61</v>
      </c>
      <c r="G1242" s="6" t="s">
        <v>62</v>
      </c>
      <c r="H1242" s="6" t="s">
        <v>17</v>
      </c>
      <c r="I1242" s="8">
        <v>0.45</v>
      </c>
      <c r="J1242" s="9">
        <v>5000</v>
      </c>
      <c r="K1242" s="10">
        <f t="shared" si="8"/>
        <v>2250</v>
      </c>
      <c r="L1242" s="10">
        <f t="shared" si="9"/>
        <v>562.5</v>
      </c>
      <c r="M1242" s="11">
        <v>0.25</v>
      </c>
      <c r="O1242" s="16"/>
      <c r="P1242" s="17"/>
      <c r="Q1242" s="12"/>
      <c r="R1242" s="13"/>
    </row>
    <row r="1243" spans="1:18" ht="15.75" customHeight="1">
      <c r="A1243" s="1"/>
      <c r="B1243" s="6" t="s">
        <v>27</v>
      </c>
      <c r="C1243" s="6">
        <v>1128299</v>
      </c>
      <c r="D1243" s="7">
        <v>44264</v>
      </c>
      <c r="E1243" s="6" t="s">
        <v>28</v>
      </c>
      <c r="F1243" s="6" t="s">
        <v>61</v>
      </c>
      <c r="G1243" s="6" t="s">
        <v>62</v>
      </c>
      <c r="H1243" s="6" t="s">
        <v>18</v>
      </c>
      <c r="I1243" s="8">
        <v>0.54999999999999993</v>
      </c>
      <c r="J1243" s="9">
        <v>3500</v>
      </c>
      <c r="K1243" s="10">
        <f t="shared" si="8"/>
        <v>1924.9999999999998</v>
      </c>
      <c r="L1243" s="10">
        <f t="shared" si="9"/>
        <v>385</v>
      </c>
      <c r="M1243" s="11">
        <v>0.2</v>
      </c>
      <c r="O1243" s="16"/>
      <c r="P1243" s="17"/>
      <c r="Q1243" s="12"/>
      <c r="R1243" s="13"/>
    </row>
    <row r="1244" spans="1:18" ht="15.75" customHeight="1">
      <c r="A1244" s="1"/>
      <c r="B1244" s="6" t="s">
        <v>27</v>
      </c>
      <c r="C1244" s="6">
        <v>1128299</v>
      </c>
      <c r="D1244" s="7">
        <v>44264</v>
      </c>
      <c r="E1244" s="6" t="s">
        <v>28</v>
      </c>
      <c r="F1244" s="6" t="s">
        <v>61</v>
      </c>
      <c r="G1244" s="6" t="s">
        <v>62</v>
      </c>
      <c r="H1244" s="6" t="s">
        <v>19</v>
      </c>
      <c r="I1244" s="8">
        <v>0.59999999999999987</v>
      </c>
      <c r="J1244" s="9">
        <v>3750</v>
      </c>
      <c r="K1244" s="10">
        <f t="shared" si="8"/>
        <v>2249.9999999999995</v>
      </c>
      <c r="L1244" s="10">
        <f t="shared" si="9"/>
        <v>562.49999999999989</v>
      </c>
      <c r="M1244" s="11">
        <v>0.25</v>
      </c>
      <c r="O1244" s="16"/>
      <c r="P1244" s="17"/>
      <c r="Q1244" s="12"/>
      <c r="R1244" s="13"/>
    </row>
    <row r="1245" spans="1:18" ht="15.75" customHeight="1">
      <c r="A1245" s="1"/>
      <c r="B1245" s="6" t="s">
        <v>27</v>
      </c>
      <c r="C1245" s="6">
        <v>1128299</v>
      </c>
      <c r="D1245" s="7">
        <v>44264</v>
      </c>
      <c r="E1245" s="6" t="s">
        <v>28</v>
      </c>
      <c r="F1245" s="6" t="s">
        <v>61</v>
      </c>
      <c r="G1245" s="6" t="s">
        <v>62</v>
      </c>
      <c r="H1245" s="6" t="s">
        <v>20</v>
      </c>
      <c r="I1245" s="8">
        <v>0.54999999999999993</v>
      </c>
      <c r="J1245" s="9">
        <v>2750</v>
      </c>
      <c r="K1245" s="10">
        <f t="shared" si="8"/>
        <v>1512.4999999999998</v>
      </c>
      <c r="L1245" s="10">
        <f t="shared" si="9"/>
        <v>378.12499999999994</v>
      </c>
      <c r="M1245" s="11">
        <v>0.25</v>
      </c>
      <c r="O1245" s="16"/>
      <c r="P1245" s="17"/>
      <c r="Q1245" s="12"/>
      <c r="R1245" s="13"/>
    </row>
    <row r="1246" spans="1:18" ht="15.75" customHeight="1">
      <c r="A1246" s="1"/>
      <c r="B1246" s="6" t="s">
        <v>27</v>
      </c>
      <c r="C1246" s="6">
        <v>1128299</v>
      </c>
      <c r="D1246" s="7">
        <v>44264</v>
      </c>
      <c r="E1246" s="6" t="s">
        <v>28</v>
      </c>
      <c r="F1246" s="6" t="s">
        <v>61</v>
      </c>
      <c r="G1246" s="6" t="s">
        <v>62</v>
      </c>
      <c r="H1246" s="6" t="s">
        <v>21</v>
      </c>
      <c r="I1246" s="8">
        <v>0.6</v>
      </c>
      <c r="J1246" s="9">
        <v>1250</v>
      </c>
      <c r="K1246" s="10">
        <f t="shared" si="8"/>
        <v>750</v>
      </c>
      <c r="L1246" s="10">
        <f t="shared" si="9"/>
        <v>112.5</v>
      </c>
      <c r="M1246" s="11">
        <v>0.15</v>
      </c>
      <c r="O1246" s="16"/>
      <c r="P1246" s="17"/>
      <c r="Q1246" s="12"/>
      <c r="R1246" s="13"/>
    </row>
    <row r="1247" spans="1:18" ht="15.75" customHeight="1">
      <c r="A1247" s="1"/>
      <c r="B1247" s="6" t="s">
        <v>27</v>
      </c>
      <c r="C1247" s="6">
        <v>1128299</v>
      </c>
      <c r="D1247" s="7">
        <v>44264</v>
      </c>
      <c r="E1247" s="6" t="s">
        <v>28</v>
      </c>
      <c r="F1247" s="6" t="s">
        <v>61</v>
      </c>
      <c r="G1247" s="6" t="s">
        <v>62</v>
      </c>
      <c r="H1247" s="6" t="s">
        <v>22</v>
      </c>
      <c r="I1247" s="8">
        <v>0.54999999999999993</v>
      </c>
      <c r="J1247" s="9">
        <v>3250</v>
      </c>
      <c r="K1247" s="10">
        <f t="shared" si="8"/>
        <v>1787.4999999999998</v>
      </c>
      <c r="L1247" s="10">
        <f t="shared" si="9"/>
        <v>715</v>
      </c>
      <c r="M1247" s="11">
        <v>0.4</v>
      </c>
      <c r="O1247" s="16"/>
      <c r="P1247" s="17"/>
      <c r="Q1247" s="12"/>
      <c r="R1247" s="13"/>
    </row>
    <row r="1248" spans="1:18" ht="15.75" customHeight="1">
      <c r="A1248" s="1"/>
      <c r="B1248" s="6" t="s">
        <v>27</v>
      </c>
      <c r="C1248" s="6">
        <v>1128299</v>
      </c>
      <c r="D1248" s="7">
        <v>44296</v>
      </c>
      <c r="E1248" s="6" t="s">
        <v>28</v>
      </c>
      <c r="F1248" s="6" t="s">
        <v>61</v>
      </c>
      <c r="G1248" s="6" t="s">
        <v>62</v>
      </c>
      <c r="H1248" s="6" t="s">
        <v>17</v>
      </c>
      <c r="I1248" s="8">
        <v>0.6</v>
      </c>
      <c r="J1248" s="9">
        <v>5000</v>
      </c>
      <c r="K1248" s="10">
        <f t="shared" si="8"/>
        <v>3000</v>
      </c>
      <c r="L1248" s="10">
        <f t="shared" si="9"/>
        <v>750</v>
      </c>
      <c r="M1248" s="11">
        <v>0.25</v>
      </c>
      <c r="O1248" s="16"/>
      <c r="P1248" s="17"/>
      <c r="Q1248" s="12"/>
      <c r="R1248" s="13"/>
    </row>
    <row r="1249" spans="1:18" ht="15.75" customHeight="1">
      <c r="A1249" s="1"/>
      <c r="B1249" s="6" t="s">
        <v>27</v>
      </c>
      <c r="C1249" s="6">
        <v>1128299</v>
      </c>
      <c r="D1249" s="7">
        <v>44296</v>
      </c>
      <c r="E1249" s="6" t="s">
        <v>28</v>
      </c>
      <c r="F1249" s="6" t="s">
        <v>61</v>
      </c>
      <c r="G1249" s="6" t="s">
        <v>62</v>
      </c>
      <c r="H1249" s="6" t="s">
        <v>18</v>
      </c>
      <c r="I1249" s="8">
        <v>0.65</v>
      </c>
      <c r="J1249" s="9">
        <v>3000</v>
      </c>
      <c r="K1249" s="10">
        <f t="shared" si="8"/>
        <v>1950</v>
      </c>
      <c r="L1249" s="10">
        <f t="shared" si="9"/>
        <v>390</v>
      </c>
      <c r="M1249" s="11">
        <v>0.2</v>
      </c>
      <c r="O1249" s="16"/>
      <c r="P1249" s="17"/>
      <c r="Q1249" s="12"/>
      <c r="R1249" s="13"/>
    </row>
    <row r="1250" spans="1:18" ht="15.75" customHeight="1">
      <c r="A1250" s="1"/>
      <c r="B1250" s="6" t="s">
        <v>27</v>
      </c>
      <c r="C1250" s="6">
        <v>1128299</v>
      </c>
      <c r="D1250" s="7">
        <v>44296</v>
      </c>
      <c r="E1250" s="6" t="s">
        <v>28</v>
      </c>
      <c r="F1250" s="6" t="s">
        <v>61</v>
      </c>
      <c r="G1250" s="6" t="s">
        <v>62</v>
      </c>
      <c r="H1250" s="6" t="s">
        <v>19</v>
      </c>
      <c r="I1250" s="8">
        <v>0.65</v>
      </c>
      <c r="J1250" s="9">
        <v>3500</v>
      </c>
      <c r="K1250" s="10">
        <f t="shared" si="8"/>
        <v>2275</v>
      </c>
      <c r="L1250" s="10">
        <f t="shared" si="9"/>
        <v>568.75</v>
      </c>
      <c r="M1250" s="11">
        <v>0.25</v>
      </c>
      <c r="O1250" s="16"/>
      <c r="P1250" s="17"/>
      <c r="Q1250" s="12"/>
      <c r="R1250" s="13"/>
    </row>
    <row r="1251" spans="1:18" ht="15.75" customHeight="1">
      <c r="A1251" s="1"/>
      <c r="B1251" s="6" t="s">
        <v>27</v>
      </c>
      <c r="C1251" s="6">
        <v>1128299</v>
      </c>
      <c r="D1251" s="7">
        <v>44296</v>
      </c>
      <c r="E1251" s="6" t="s">
        <v>28</v>
      </c>
      <c r="F1251" s="6" t="s">
        <v>61</v>
      </c>
      <c r="G1251" s="6" t="s">
        <v>62</v>
      </c>
      <c r="H1251" s="6" t="s">
        <v>20</v>
      </c>
      <c r="I1251" s="8">
        <v>0.5</v>
      </c>
      <c r="J1251" s="9">
        <v>2500</v>
      </c>
      <c r="K1251" s="10">
        <f t="shared" si="8"/>
        <v>1250</v>
      </c>
      <c r="L1251" s="10">
        <f t="shared" si="9"/>
        <v>312.5</v>
      </c>
      <c r="M1251" s="11">
        <v>0.25</v>
      </c>
      <c r="O1251" s="16"/>
      <c r="P1251" s="17"/>
      <c r="Q1251" s="12"/>
      <c r="R1251" s="13"/>
    </row>
    <row r="1252" spans="1:18" ht="15.75" customHeight="1">
      <c r="A1252" s="1"/>
      <c r="B1252" s="6" t="s">
        <v>27</v>
      </c>
      <c r="C1252" s="6">
        <v>1128299</v>
      </c>
      <c r="D1252" s="7">
        <v>44296</v>
      </c>
      <c r="E1252" s="6" t="s">
        <v>28</v>
      </c>
      <c r="F1252" s="6" t="s">
        <v>61</v>
      </c>
      <c r="G1252" s="6" t="s">
        <v>62</v>
      </c>
      <c r="H1252" s="6" t="s">
        <v>21</v>
      </c>
      <c r="I1252" s="8">
        <v>0.55000000000000004</v>
      </c>
      <c r="J1252" s="9">
        <v>1500</v>
      </c>
      <c r="K1252" s="10">
        <f t="shared" si="8"/>
        <v>825.00000000000011</v>
      </c>
      <c r="L1252" s="10">
        <f t="shared" si="9"/>
        <v>123.75000000000001</v>
      </c>
      <c r="M1252" s="11">
        <v>0.15</v>
      </c>
      <c r="O1252" s="16"/>
      <c r="P1252" s="17"/>
      <c r="Q1252" s="12"/>
      <c r="R1252" s="13"/>
    </row>
    <row r="1253" spans="1:18" ht="15.75" customHeight="1">
      <c r="A1253" s="1"/>
      <c r="B1253" s="6" t="s">
        <v>27</v>
      </c>
      <c r="C1253" s="6">
        <v>1128299</v>
      </c>
      <c r="D1253" s="7">
        <v>44296</v>
      </c>
      <c r="E1253" s="6" t="s">
        <v>28</v>
      </c>
      <c r="F1253" s="6" t="s">
        <v>61</v>
      </c>
      <c r="G1253" s="6" t="s">
        <v>62</v>
      </c>
      <c r="H1253" s="6" t="s">
        <v>22</v>
      </c>
      <c r="I1253" s="8">
        <v>0.70000000000000007</v>
      </c>
      <c r="J1253" s="9">
        <v>3250</v>
      </c>
      <c r="K1253" s="10">
        <f t="shared" si="8"/>
        <v>2275</v>
      </c>
      <c r="L1253" s="10">
        <f t="shared" si="9"/>
        <v>910</v>
      </c>
      <c r="M1253" s="11">
        <v>0.4</v>
      </c>
      <c r="O1253" s="16"/>
      <c r="P1253" s="17"/>
      <c r="Q1253" s="12"/>
      <c r="R1253" s="13"/>
    </row>
    <row r="1254" spans="1:18" ht="15.75" customHeight="1">
      <c r="A1254" s="1"/>
      <c r="B1254" s="6" t="s">
        <v>27</v>
      </c>
      <c r="C1254" s="6">
        <v>1128299</v>
      </c>
      <c r="D1254" s="7">
        <v>44327</v>
      </c>
      <c r="E1254" s="6" t="s">
        <v>28</v>
      </c>
      <c r="F1254" s="6" t="s">
        <v>61</v>
      </c>
      <c r="G1254" s="6" t="s">
        <v>62</v>
      </c>
      <c r="H1254" s="6" t="s">
        <v>17</v>
      </c>
      <c r="I1254" s="8">
        <v>0.54999999999999993</v>
      </c>
      <c r="J1254" s="9">
        <v>5250</v>
      </c>
      <c r="K1254" s="10">
        <f t="shared" si="8"/>
        <v>2887.4999999999995</v>
      </c>
      <c r="L1254" s="10">
        <f t="shared" si="9"/>
        <v>721.87499999999989</v>
      </c>
      <c r="M1254" s="11">
        <v>0.25</v>
      </c>
      <c r="O1254" s="16"/>
      <c r="P1254" s="17"/>
      <c r="Q1254" s="12"/>
      <c r="R1254" s="13"/>
    </row>
    <row r="1255" spans="1:18" ht="15.75" customHeight="1">
      <c r="A1255" s="1"/>
      <c r="B1255" s="6" t="s">
        <v>27</v>
      </c>
      <c r="C1255" s="6">
        <v>1128299</v>
      </c>
      <c r="D1255" s="7">
        <v>44327</v>
      </c>
      <c r="E1255" s="6" t="s">
        <v>28</v>
      </c>
      <c r="F1255" s="6" t="s">
        <v>61</v>
      </c>
      <c r="G1255" s="6" t="s">
        <v>62</v>
      </c>
      <c r="H1255" s="6" t="s">
        <v>18</v>
      </c>
      <c r="I1255" s="8">
        <v>0.6</v>
      </c>
      <c r="J1255" s="9">
        <v>3750</v>
      </c>
      <c r="K1255" s="10">
        <f t="shared" si="8"/>
        <v>2250</v>
      </c>
      <c r="L1255" s="10">
        <f t="shared" si="9"/>
        <v>450</v>
      </c>
      <c r="M1255" s="11">
        <v>0.2</v>
      </c>
      <c r="O1255" s="16"/>
      <c r="P1255" s="17"/>
      <c r="Q1255" s="12"/>
      <c r="R1255" s="13"/>
    </row>
    <row r="1256" spans="1:18" ht="15.75" customHeight="1">
      <c r="A1256" s="1"/>
      <c r="B1256" s="6" t="s">
        <v>27</v>
      </c>
      <c r="C1256" s="6">
        <v>1128299</v>
      </c>
      <c r="D1256" s="7">
        <v>44327</v>
      </c>
      <c r="E1256" s="6" t="s">
        <v>28</v>
      </c>
      <c r="F1256" s="6" t="s">
        <v>61</v>
      </c>
      <c r="G1256" s="6" t="s">
        <v>62</v>
      </c>
      <c r="H1256" s="6" t="s">
        <v>19</v>
      </c>
      <c r="I1256" s="8">
        <v>0.6</v>
      </c>
      <c r="J1256" s="9">
        <v>3750</v>
      </c>
      <c r="K1256" s="10">
        <f t="shared" si="8"/>
        <v>2250</v>
      </c>
      <c r="L1256" s="10">
        <f t="shared" si="9"/>
        <v>562.5</v>
      </c>
      <c r="M1256" s="11">
        <v>0.25</v>
      </c>
      <c r="O1256" s="16"/>
      <c r="P1256" s="17"/>
      <c r="Q1256" s="12"/>
      <c r="R1256" s="13"/>
    </row>
    <row r="1257" spans="1:18" ht="15.75" customHeight="1">
      <c r="A1257" s="1"/>
      <c r="B1257" s="6" t="s">
        <v>27</v>
      </c>
      <c r="C1257" s="6">
        <v>1128299</v>
      </c>
      <c r="D1257" s="7">
        <v>44327</v>
      </c>
      <c r="E1257" s="6" t="s">
        <v>28</v>
      </c>
      <c r="F1257" s="6" t="s">
        <v>61</v>
      </c>
      <c r="G1257" s="6" t="s">
        <v>62</v>
      </c>
      <c r="H1257" s="6" t="s">
        <v>20</v>
      </c>
      <c r="I1257" s="8">
        <v>0.54999999999999993</v>
      </c>
      <c r="J1257" s="9">
        <v>2750</v>
      </c>
      <c r="K1257" s="10">
        <f t="shared" si="8"/>
        <v>1512.4999999999998</v>
      </c>
      <c r="L1257" s="10">
        <f t="shared" si="9"/>
        <v>378.12499999999994</v>
      </c>
      <c r="M1257" s="11">
        <v>0.25</v>
      </c>
      <c r="O1257" s="16"/>
      <c r="P1257" s="17"/>
      <c r="Q1257" s="12"/>
      <c r="R1257" s="13"/>
    </row>
    <row r="1258" spans="1:18" ht="15.75" customHeight="1">
      <c r="A1258" s="1"/>
      <c r="B1258" s="6" t="s">
        <v>27</v>
      </c>
      <c r="C1258" s="6">
        <v>1128299</v>
      </c>
      <c r="D1258" s="7">
        <v>44327</v>
      </c>
      <c r="E1258" s="6" t="s">
        <v>28</v>
      </c>
      <c r="F1258" s="6" t="s">
        <v>61</v>
      </c>
      <c r="G1258" s="6" t="s">
        <v>62</v>
      </c>
      <c r="H1258" s="6" t="s">
        <v>21</v>
      </c>
      <c r="I1258" s="8">
        <v>0.6</v>
      </c>
      <c r="J1258" s="9">
        <v>1750</v>
      </c>
      <c r="K1258" s="10">
        <f t="shared" si="8"/>
        <v>1050</v>
      </c>
      <c r="L1258" s="10">
        <f t="shared" si="9"/>
        <v>157.5</v>
      </c>
      <c r="M1258" s="11">
        <v>0.15</v>
      </c>
      <c r="O1258" s="16"/>
      <c r="P1258" s="17"/>
      <c r="Q1258" s="12"/>
      <c r="R1258" s="13"/>
    </row>
    <row r="1259" spans="1:18" ht="15.75" customHeight="1">
      <c r="A1259" s="1"/>
      <c r="B1259" s="6" t="s">
        <v>27</v>
      </c>
      <c r="C1259" s="6">
        <v>1128299</v>
      </c>
      <c r="D1259" s="7">
        <v>44327</v>
      </c>
      <c r="E1259" s="6" t="s">
        <v>28</v>
      </c>
      <c r="F1259" s="6" t="s">
        <v>61</v>
      </c>
      <c r="G1259" s="6" t="s">
        <v>62</v>
      </c>
      <c r="H1259" s="6" t="s">
        <v>22</v>
      </c>
      <c r="I1259" s="8">
        <v>0.75</v>
      </c>
      <c r="J1259" s="9">
        <v>4750</v>
      </c>
      <c r="K1259" s="10">
        <f t="shared" si="8"/>
        <v>3562.5</v>
      </c>
      <c r="L1259" s="10">
        <f t="shared" si="9"/>
        <v>1425</v>
      </c>
      <c r="M1259" s="11">
        <v>0.4</v>
      </c>
      <c r="O1259" s="16"/>
      <c r="P1259" s="17"/>
      <c r="Q1259" s="12"/>
      <c r="R1259" s="13"/>
    </row>
    <row r="1260" spans="1:18" ht="15.75" customHeight="1">
      <c r="A1260" s="1"/>
      <c r="B1260" s="6" t="s">
        <v>27</v>
      </c>
      <c r="C1260" s="6">
        <v>1128299</v>
      </c>
      <c r="D1260" s="7">
        <v>44357</v>
      </c>
      <c r="E1260" s="6" t="s">
        <v>28</v>
      </c>
      <c r="F1260" s="6" t="s">
        <v>61</v>
      </c>
      <c r="G1260" s="6" t="s">
        <v>62</v>
      </c>
      <c r="H1260" s="6" t="s">
        <v>17</v>
      </c>
      <c r="I1260" s="8">
        <v>0.7</v>
      </c>
      <c r="J1260" s="9">
        <v>7250</v>
      </c>
      <c r="K1260" s="10">
        <f t="shared" si="8"/>
        <v>5075</v>
      </c>
      <c r="L1260" s="10">
        <f t="shared" si="9"/>
        <v>1268.75</v>
      </c>
      <c r="M1260" s="11">
        <v>0.25</v>
      </c>
      <c r="O1260" s="16"/>
      <c r="P1260" s="17"/>
      <c r="Q1260" s="12"/>
      <c r="R1260" s="13"/>
    </row>
    <row r="1261" spans="1:18" ht="15.75" customHeight="1">
      <c r="A1261" s="1"/>
      <c r="B1261" s="6" t="s">
        <v>27</v>
      </c>
      <c r="C1261" s="6">
        <v>1128299</v>
      </c>
      <c r="D1261" s="7">
        <v>44357</v>
      </c>
      <c r="E1261" s="6" t="s">
        <v>28</v>
      </c>
      <c r="F1261" s="6" t="s">
        <v>61</v>
      </c>
      <c r="G1261" s="6" t="s">
        <v>62</v>
      </c>
      <c r="H1261" s="6" t="s">
        <v>18</v>
      </c>
      <c r="I1261" s="8">
        <v>0.75</v>
      </c>
      <c r="J1261" s="9">
        <v>6000</v>
      </c>
      <c r="K1261" s="10">
        <f t="shared" si="8"/>
        <v>4500</v>
      </c>
      <c r="L1261" s="10">
        <f t="shared" si="9"/>
        <v>900</v>
      </c>
      <c r="M1261" s="11">
        <v>0.2</v>
      </c>
      <c r="O1261" s="16"/>
      <c r="P1261" s="17"/>
      <c r="Q1261" s="12"/>
      <c r="R1261" s="13"/>
    </row>
    <row r="1262" spans="1:18" ht="15.75" customHeight="1">
      <c r="A1262" s="1"/>
      <c r="B1262" s="6" t="s">
        <v>27</v>
      </c>
      <c r="C1262" s="6">
        <v>1128299</v>
      </c>
      <c r="D1262" s="7">
        <v>44357</v>
      </c>
      <c r="E1262" s="6" t="s">
        <v>28</v>
      </c>
      <c r="F1262" s="6" t="s">
        <v>61</v>
      </c>
      <c r="G1262" s="6" t="s">
        <v>62</v>
      </c>
      <c r="H1262" s="6" t="s">
        <v>19</v>
      </c>
      <c r="I1262" s="8">
        <v>0.75</v>
      </c>
      <c r="J1262" s="9">
        <v>6000</v>
      </c>
      <c r="K1262" s="10">
        <f t="shared" si="8"/>
        <v>4500</v>
      </c>
      <c r="L1262" s="10">
        <f t="shared" si="9"/>
        <v>1125</v>
      </c>
      <c r="M1262" s="11">
        <v>0.25</v>
      </c>
      <c r="O1262" s="16"/>
      <c r="P1262" s="17"/>
      <c r="Q1262" s="12"/>
      <c r="R1262" s="13"/>
    </row>
    <row r="1263" spans="1:18" ht="15.75" customHeight="1">
      <c r="A1263" s="1"/>
      <c r="B1263" s="6" t="s">
        <v>27</v>
      </c>
      <c r="C1263" s="6">
        <v>1128299</v>
      </c>
      <c r="D1263" s="7">
        <v>44357</v>
      </c>
      <c r="E1263" s="6" t="s">
        <v>28</v>
      </c>
      <c r="F1263" s="6" t="s">
        <v>61</v>
      </c>
      <c r="G1263" s="6" t="s">
        <v>62</v>
      </c>
      <c r="H1263" s="6" t="s">
        <v>20</v>
      </c>
      <c r="I1263" s="8">
        <v>0.75</v>
      </c>
      <c r="J1263" s="9">
        <v>4750</v>
      </c>
      <c r="K1263" s="10">
        <f t="shared" si="8"/>
        <v>3562.5</v>
      </c>
      <c r="L1263" s="10">
        <f t="shared" si="9"/>
        <v>890.625</v>
      </c>
      <c r="M1263" s="11">
        <v>0.25</v>
      </c>
      <c r="O1263" s="16"/>
      <c r="P1263" s="17"/>
      <c r="Q1263" s="12"/>
      <c r="R1263" s="13"/>
    </row>
    <row r="1264" spans="1:18" ht="15.75" customHeight="1">
      <c r="A1264" s="1"/>
      <c r="B1264" s="6" t="s">
        <v>27</v>
      </c>
      <c r="C1264" s="6">
        <v>1128299</v>
      </c>
      <c r="D1264" s="7">
        <v>44357</v>
      </c>
      <c r="E1264" s="6" t="s">
        <v>28</v>
      </c>
      <c r="F1264" s="6" t="s">
        <v>61</v>
      </c>
      <c r="G1264" s="6" t="s">
        <v>62</v>
      </c>
      <c r="H1264" s="6" t="s">
        <v>21</v>
      </c>
      <c r="I1264" s="8">
        <v>0.85000000000000009</v>
      </c>
      <c r="J1264" s="9">
        <v>3500</v>
      </c>
      <c r="K1264" s="10">
        <f t="shared" si="8"/>
        <v>2975.0000000000005</v>
      </c>
      <c r="L1264" s="10">
        <f t="shared" si="9"/>
        <v>446.25000000000006</v>
      </c>
      <c r="M1264" s="11">
        <v>0.15</v>
      </c>
      <c r="O1264" s="16"/>
      <c r="P1264" s="17"/>
      <c r="Q1264" s="12"/>
      <c r="R1264" s="13"/>
    </row>
    <row r="1265" spans="1:18" ht="15.75" customHeight="1">
      <c r="A1265" s="1"/>
      <c r="B1265" s="6" t="s">
        <v>27</v>
      </c>
      <c r="C1265" s="6">
        <v>1128299</v>
      </c>
      <c r="D1265" s="7">
        <v>44357</v>
      </c>
      <c r="E1265" s="6" t="s">
        <v>28</v>
      </c>
      <c r="F1265" s="6" t="s">
        <v>61</v>
      </c>
      <c r="G1265" s="6" t="s">
        <v>62</v>
      </c>
      <c r="H1265" s="6" t="s">
        <v>22</v>
      </c>
      <c r="I1265" s="8">
        <v>1</v>
      </c>
      <c r="J1265" s="9">
        <v>6500</v>
      </c>
      <c r="K1265" s="10">
        <f t="shared" si="8"/>
        <v>6500</v>
      </c>
      <c r="L1265" s="10">
        <f t="shared" si="9"/>
        <v>2600</v>
      </c>
      <c r="M1265" s="11">
        <v>0.4</v>
      </c>
      <c r="O1265" s="16"/>
      <c r="P1265" s="17"/>
      <c r="Q1265" s="12"/>
      <c r="R1265" s="13"/>
    </row>
    <row r="1266" spans="1:18" ht="15.75" customHeight="1">
      <c r="A1266" s="1"/>
      <c r="B1266" s="6" t="s">
        <v>27</v>
      </c>
      <c r="C1266" s="6">
        <v>1128299</v>
      </c>
      <c r="D1266" s="7">
        <v>44386</v>
      </c>
      <c r="E1266" s="6" t="s">
        <v>28</v>
      </c>
      <c r="F1266" s="6" t="s">
        <v>61</v>
      </c>
      <c r="G1266" s="6" t="s">
        <v>62</v>
      </c>
      <c r="H1266" s="6" t="s">
        <v>17</v>
      </c>
      <c r="I1266" s="8">
        <v>0.8</v>
      </c>
      <c r="J1266" s="9">
        <v>8000</v>
      </c>
      <c r="K1266" s="10">
        <f t="shared" si="8"/>
        <v>6400</v>
      </c>
      <c r="L1266" s="10">
        <f t="shared" si="9"/>
        <v>1600</v>
      </c>
      <c r="M1266" s="11">
        <v>0.25</v>
      </c>
      <c r="O1266" s="16"/>
      <c r="P1266" s="17"/>
      <c r="Q1266" s="12"/>
      <c r="R1266" s="13"/>
    </row>
    <row r="1267" spans="1:18" ht="15.75" customHeight="1">
      <c r="A1267" s="1"/>
      <c r="B1267" s="6" t="s">
        <v>27</v>
      </c>
      <c r="C1267" s="6">
        <v>1128299</v>
      </c>
      <c r="D1267" s="7">
        <v>44386</v>
      </c>
      <c r="E1267" s="6" t="s">
        <v>28</v>
      </c>
      <c r="F1267" s="6" t="s">
        <v>61</v>
      </c>
      <c r="G1267" s="6" t="s">
        <v>62</v>
      </c>
      <c r="H1267" s="6" t="s">
        <v>18</v>
      </c>
      <c r="I1267" s="8">
        <v>0.85000000000000009</v>
      </c>
      <c r="J1267" s="9">
        <v>6500</v>
      </c>
      <c r="K1267" s="10">
        <f t="shared" si="8"/>
        <v>5525.0000000000009</v>
      </c>
      <c r="L1267" s="10">
        <f t="shared" si="9"/>
        <v>1105.0000000000002</v>
      </c>
      <c r="M1267" s="11">
        <v>0.2</v>
      </c>
      <c r="O1267" s="16"/>
      <c r="P1267" s="17"/>
      <c r="Q1267" s="12"/>
      <c r="R1267" s="13"/>
    </row>
    <row r="1268" spans="1:18" ht="15.75" customHeight="1">
      <c r="A1268" s="1"/>
      <c r="B1268" s="6" t="s">
        <v>27</v>
      </c>
      <c r="C1268" s="6">
        <v>1128299</v>
      </c>
      <c r="D1268" s="7">
        <v>44386</v>
      </c>
      <c r="E1268" s="6" t="s">
        <v>28</v>
      </c>
      <c r="F1268" s="6" t="s">
        <v>61</v>
      </c>
      <c r="G1268" s="6" t="s">
        <v>62</v>
      </c>
      <c r="H1268" s="6" t="s">
        <v>19</v>
      </c>
      <c r="I1268" s="8">
        <v>0.85000000000000009</v>
      </c>
      <c r="J1268" s="9">
        <v>6000</v>
      </c>
      <c r="K1268" s="10">
        <f t="shared" si="8"/>
        <v>5100.0000000000009</v>
      </c>
      <c r="L1268" s="10">
        <f t="shared" si="9"/>
        <v>1275.0000000000002</v>
      </c>
      <c r="M1268" s="11">
        <v>0.25</v>
      </c>
      <c r="O1268" s="16"/>
      <c r="P1268" s="17"/>
      <c r="Q1268" s="12"/>
      <c r="R1268" s="13"/>
    </row>
    <row r="1269" spans="1:18" ht="15.75" customHeight="1">
      <c r="A1269" s="1"/>
      <c r="B1269" s="6" t="s">
        <v>27</v>
      </c>
      <c r="C1269" s="6">
        <v>1128299</v>
      </c>
      <c r="D1269" s="7">
        <v>44386</v>
      </c>
      <c r="E1269" s="6" t="s">
        <v>28</v>
      </c>
      <c r="F1269" s="6" t="s">
        <v>61</v>
      </c>
      <c r="G1269" s="6" t="s">
        <v>62</v>
      </c>
      <c r="H1269" s="6" t="s">
        <v>20</v>
      </c>
      <c r="I1269" s="8">
        <v>0.8</v>
      </c>
      <c r="J1269" s="9">
        <v>5000</v>
      </c>
      <c r="K1269" s="10">
        <f t="shared" si="8"/>
        <v>4000</v>
      </c>
      <c r="L1269" s="10">
        <f t="shared" si="9"/>
        <v>1000</v>
      </c>
      <c r="M1269" s="11">
        <v>0.25</v>
      </c>
      <c r="O1269" s="16"/>
      <c r="P1269" s="17"/>
      <c r="Q1269" s="12"/>
      <c r="R1269" s="13"/>
    </row>
    <row r="1270" spans="1:18" ht="15.75" customHeight="1">
      <c r="A1270" s="1"/>
      <c r="B1270" s="6" t="s">
        <v>27</v>
      </c>
      <c r="C1270" s="6">
        <v>1128299</v>
      </c>
      <c r="D1270" s="7">
        <v>44386</v>
      </c>
      <c r="E1270" s="6" t="s">
        <v>28</v>
      </c>
      <c r="F1270" s="6" t="s">
        <v>61</v>
      </c>
      <c r="G1270" s="6" t="s">
        <v>62</v>
      </c>
      <c r="H1270" s="6" t="s">
        <v>21</v>
      </c>
      <c r="I1270" s="8">
        <v>0.85000000000000009</v>
      </c>
      <c r="J1270" s="9">
        <v>5500</v>
      </c>
      <c r="K1270" s="10">
        <f t="shared" si="8"/>
        <v>4675.0000000000009</v>
      </c>
      <c r="L1270" s="10">
        <f t="shared" si="9"/>
        <v>701.25000000000011</v>
      </c>
      <c r="M1270" s="11">
        <v>0.15</v>
      </c>
      <c r="O1270" s="16"/>
      <c r="P1270" s="17"/>
      <c r="Q1270" s="12"/>
      <c r="R1270" s="13"/>
    </row>
    <row r="1271" spans="1:18" ht="15.75" customHeight="1">
      <c r="A1271" s="1"/>
      <c r="B1271" s="6" t="s">
        <v>27</v>
      </c>
      <c r="C1271" s="6">
        <v>1128299</v>
      </c>
      <c r="D1271" s="7">
        <v>44386</v>
      </c>
      <c r="E1271" s="6" t="s">
        <v>28</v>
      </c>
      <c r="F1271" s="6" t="s">
        <v>61</v>
      </c>
      <c r="G1271" s="6" t="s">
        <v>62</v>
      </c>
      <c r="H1271" s="6" t="s">
        <v>22</v>
      </c>
      <c r="I1271" s="8">
        <v>1</v>
      </c>
      <c r="J1271" s="9">
        <v>5500</v>
      </c>
      <c r="K1271" s="10">
        <f t="shared" si="8"/>
        <v>5500</v>
      </c>
      <c r="L1271" s="10">
        <f t="shared" si="9"/>
        <v>2200</v>
      </c>
      <c r="M1271" s="11">
        <v>0.4</v>
      </c>
      <c r="O1271" s="16"/>
      <c r="P1271" s="17"/>
      <c r="Q1271" s="12"/>
      <c r="R1271" s="13"/>
    </row>
    <row r="1272" spans="1:18" ht="15.75" customHeight="1">
      <c r="A1272" s="1"/>
      <c r="B1272" s="6" t="s">
        <v>27</v>
      </c>
      <c r="C1272" s="6">
        <v>1128299</v>
      </c>
      <c r="D1272" s="7">
        <v>44418</v>
      </c>
      <c r="E1272" s="6" t="s">
        <v>28</v>
      </c>
      <c r="F1272" s="6" t="s">
        <v>61</v>
      </c>
      <c r="G1272" s="6" t="s">
        <v>62</v>
      </c>
      <c r="H1272" s="6" t="s">
        <v>17</v>
      </c>
      <c r="I1272" s="8">
        <v>0.85000000000000009</v>
      </c>
      <c r="J1272" s="9">
        <v>7500</v>
      </c>
      <c r="K1272" s="10">
        <f t="shared" si="8"/>
        <v>6375.0000000000009</v>
      </c>
      <c r="L1272" s="10">
        <f t="shared" si="9"/>
        <v>1593.7500000000002</v>
      </c>
      <c r="M1272" s="11">
        <v>0.25</v>
      </c>
      <c r="O1272" s="16"/>
      <c r="P1272" s="17"/>
      <c r="Q1272" s="12"/>
      <c r="R1272" s="13"/>
    </row>
    <row r="1273" spans="1:18" ht="15.75" customHeight="1">
      <c r="A1273" s="1"/>
      <c r="B1273" s="6" t="s">
        <v>27</v>
      </c>
      <c r="C1273" s="6">
        <v>1128299</v>
      </c>
      <c r="D1273" s="7">
        <v>44418</v>
      </c>
      <c r="E1273" s="6" t="s">
        <v>28</v>
      </c>
      <c r="F1273" s="6" t="s">
        <v>61</v>
      </c>
      <c r="G1273" s="6" t="s">
        <v>62</v>
      </c>
      <c r="H1273" s="6" t="s">
        <v>18</v>
      </c>
      <c r="I1273" s="8">
        <v>0.75000000000000011</v>
      </c>
      <c r="J1273" s="9">
        <v>7250</v>
      </c>
      <c r="K1273" s="10">
        <f t="shared" si="8"/>
        <v>5437.5000000000009</v>
      </c>
      <c r="L1273" s="10">
        <f t="shared" si="9"/>
        <v>1087.5000000000002</v>
      </c>
      <c r="M1273" s="11">
        <v>0.2</v>
      </c>
      <c r="O1273" s="16"/>
      <c r="P1273" s="17"/>
      <c r="Q1273" s="12"/>
      <c r="R1273" s="13"/>
    </row>
    <row r="1274" spans="1:18" ht="15.75" customHeight="1">
      <c r="A1274" s="1"/>
      <c r="B1274" s="6" t="s">
        <v>27</v>
      </c>
      <c r="C1274" s="6">
        <v>1128299</v>
      </c>
      <c r="D1274" s="7">
        <v>44418</v>
      </c>
      <c r="E1274" s="6" t="s">
        <v>28</v>
      </c>
      <c r="F1274" s="6" t="s">
        <v>61</v>
      </c>
      <c r="G1274" s="6" t="s">
        <v>62</v>
      </c>
      <c r="H1274" s="6" t="s">
        <v>19</v>
      </c>
      <c r="I1274" s="8">
        <v>0.70000000000000007</v>
      </c>
      <c r="J1274" s="9">
        <v>6000</v>
      </c>
      <c r="K1274" s="10">
        <f t="shared" si="8"/>
        <v>4200</v>
      </c>
      <c r="L1274" s="10">
        <f t="shared" si="9"/>
        <v>1050</v>
      </c>
      <c r="M1274" s="11">
        <v>0.25</v>
      </c>
      <c r="O1274" s="16"/>
      <c r="P1274" s="17"/>
      <c r="Q1274" s="12"/>
      <c r="R1274" s="13"/>
    </row>
    <row r="1275" spans="1:18" ht="15.75" customHeight="1">
      <c r="A1275" s="1"/>
      <c r="B1275" s="6" t="s">
        <v>27</v>
      </c>
      <c r="C1275" s="6">
        <v>1128299</v>
      </c>
      <c r="D1275" s="7">
        <v>44418</v>
      </c>
      <c r="E1275" s="6" t="s">
        <v>28</v>
      </c>
      <c r="F1275" s="6" t="s">
        <v>61</v>
      </c>
      <c r="G1275" s="6" t="s">
        <v>62</v>
      </c>
      <c r="H1275" s="6" t="s">
        <v>20</v>
      </c>
      <c r="I1275" s="8">
        <v>0.70000000000000007</v>
      </c>
      <c r="J1275" s="9">
        <v>5250</v>
      </c>
      <c r="K1275" s="10">
        <f t="shared" si="8"/>
        <v>3675.0000000000005</v>
      </c>
      <c r="L1275" s="10">
        <f t="shared" si="9"/>
        <v>918.75000000000011</v>
      </c>
      <c r="M1275" s="11">
        <v>0.25</v>
      </c>
      <c r="O1275" s="16"/>
      <c r="P1275" s="17"/>
      <c r="Q1275" s="12"/>
      <c r="R1275" s="13"/>
    </row>
    <row r="1276" spans="1:18" ht="15.75" customHeight="1">
      <c r="A1276" s="1"/>
      <c r="B1276" s="6" t="s">
        <v>27</v>
      </c>
      <c r="C1276" s="6">
        <v>1128299</v>
      </c>
      <c r="D1276" s="7">
        <v>44418</v>
      </c>
      <c r="E1276" s="6" t="s">
        <v>28</v>
      </c>
      <c r="F1276" s="6" t="s">
        <v>61</v>
      </c>
      <c r="G1276" s="6" t="s">
        <v>62</v>
      </c>
      <c r="H1276" s="6" t="s">
        <v>21</v>
      </c>
      <c r="I1276" s="8">
        <v>0.7</v>
      </c>
      <c r="J1276" s="9">
        <v>5250</v>
      </c>
      <c r="K1276" s="10">
        <f t="shared" si="8"/>
        <v>3674.9999999999995</v>
      </c>
      <c r="L1276" s="10">
        <f t="shared" si="9"/>
        <v>551.24999999999989</v>
      </c>
      <c r="M1276" s="11">
        <v>0.15</v>
      </c>
      <c r="O1276" s="16"/>
      <c r="P1276" s="17"/>
      <c r="Q1276" s="12"/>
      <c r="R1276" s="13"/>
    </row>
    <row r="1277" spans="1:18" ht="15.75" customHeight="1">
      <c r="A1277" s="1"/>
      <c r="B1277" s="6" t="s">
        <v>27</v>
      </c>
      <c r="C1277" s="6">
        <v>1128299</v>
      </c>
      <c r="D1277" s="7">
        <v>44418</v>
      </c>
      <c r="E1277" s="6" t="s">
        <v>28</v>
      </c>
      <c r="F1277" s="6" t="s">
        <v>61</v>
      </c>
      <c r="G1277" s="6" t="s">
        <v>62</v>
      </c>
      <c r="H1277" s="6" t="s">
        <v>22</v>
      </c>
      <c r="I1277" s="8">
        <v>0.75</v>
      </c>
      <c r="J1277" s="9">
        <v>3500</v>
      </c>
      <c r="K1277" s="10">
        <f t="shared" si="8"/>
        <v>2625</v>
      </c>
      <c r="L1277" s="10">
        <f t="shared" si="9"/>
        <v>1050</v>
      </c>
      <c r="M1277" s="11">
        <v>0.4</v>
      </c>
      <c r="O1277" s="16"/>
      <c r="P1277" s="17"/>
      <c r="Q1277" s="12"/>
      <c r="R1277" s="13"/>
    </row>
    <row r="1278" spans="1:18" ht="15.75" customHeight="1">
      <c r="A1278" s="1"/>
      <c r="B1278" s="6" t="s">
        <v>27</v>
      </c>
      <c r="C1278" s="6">
        <v>1128299</v>
      </c>
      <c r="D1278" s="7">
        <v>44450</v>
      </c>
      <c r="E1278" s="6" t="s">
        <v>28</v>
      </c>
      <c r="F1278" s="6" t="s">
        <v>61</v>
      </c>
      <c r="G1278" s="6" t="s">
        <v>62</v>
      </c>
      <c r="H1278" s="6" t="s">
        <v>17</v>
      </c>
      <c r="I1278" s="8">
        <v>0.65000000000000013</v>
      </c>
      <c r="J1278" s="9">
        <v>5500</v>
      </c>
      <c r="K1278" s="10">
        <f t="shared" si="8"/>
        <v>3575.0000000000009</v>
      </c>
      <c r="L1278" s="10">
        <f t="shared" si="9"/>
        <v>893.75000000000023</v>
      </c>
      <c r="M1278" s="11">
        <v>0.25</v>
      </c>
      <c r="O1278" s="16"/>
      <c r="P1278" s="17"/>
      <c r="Q1278" s="12"/>
      <c r="R1278" s="13"/>
    </row>
    <row r="1279" spans="1:18" ht="15.75" customHeight="1">
      <c r="A1279" s="1"/>
      <c r="B1279" s="6" t="s">
        <v>27</v>
      </c>
      <c r="C1279" s="6">
        <v>1128299</v>
      </c>
      <c r="D1279" s="7">
        <v>44450</v>
      </c>
      <c r="E1279" s="6" t="s">
        <v>28</v>
      </c>
      <c r="F1279" s="6" t="s">
        <v>61</v>
      </c>
      <c r="G1279" s="6" t="s">
        <v>62</v>
      </c>
      <c r="H1279" s="6" t="s">
        <v>18</v>
      </c>
      <c r="I1279" s="8">
        <v>0.70000000000000018</v>
      </c>
      <c r="J1279" s="9">
        <v>5500</v>
      </c>
      <c r="K1279" s="10">
        <f t="shared" si="8"/>
        <v>3850.0000000000009</v>
      </c>
      <c r="L1279" s="10">
        <f t="shared" si="9"/>
        <v>770.00000000000023</v>
      </c>
      <c r="M1279" s="11">
        <v>0.2</v>
      </c>
      <c r="O1279" s="16"/>
      <c r="P1279" s="17"/>
      <c r="Q1279" s="12"/>
      <c r="R1279" s="13"/>
    </row>
    <row r="1280" spans="1:18" ht="15.75" customHeight="1">
      <c r="A1280" s="1"/>
      <c r="B1280" s="6" t="s">
        <v>27</v>
      </c>
      <c r="C1280" s="6">
        <v>1128299</v>
      </c>
      <c r="D1280" s="7">
        <v>44450</v>
      </c>
      <c r="E1280" s="6" t="s">
        <v>28</v>
      </c>
      <c r="F1280" s="6" t="s">
        <v>61</v>
      </c>
      <c r="G1280" s="6" t="s">
        <v>62</v>
      </c>
      <c r="H1280" s="6" t="s">
        <v>19</v>
      </c>
      <c r="I1280" s="8">
        <v>0.65000000000000013</v>
      </c>
      <c r="J1280" s="9">
        <v>3750</v>
      </c>
      <c r="K1280" s="10">
        <f t="shared" si="8"/>
        <v>2437.5000000000005</v>
      </c>
      <c r="L1280" s="10">
        <f t="shared" si="9"/>
        <v>609.37500000000011</v>
      </c>
      <c r="M1280" s="11">
        <v>0.25</v>
      </c>
      <c r="O1280" s="16"/>
      <c r="P1280" s="17"/>
      <c r="Q1280" s="12"/>
      <c r="R1280" s="13"/>
    </row>
    <row r="1281" spans="1:18" ht="15.75" customHeight="1">
      <c r="A1281" s="1"/>
      <c r="B1281" s="6" t="s">
        <v>27</v>
      </c>
      <c r="C1281" s="6">
        <v>1128299</v>
      </c>
      <c r="D1281" s="7">
        <v>44450</v>
      </c>
      <c r="E1281" s="6" t="s">
        <v>28</v>
      </c>
      <c r="F1281" s="6" t="s">
        <v>61</v>
      </c>
      <c r="G1281" s="6" t="s">
        <v>62</v>
      </c>
      <c r="H1281" s="6" t="s">
        <v>20</v>
      </c>
      <c r="I1281" s="8">
        <v>0.65000000000000013</v>
      </c>
      <c r="J1281" s="9">
        <v>3250</v>
      </c>
      <c r="K1281" s="10">
        <f t="shared" ref="K1281:K1535" si="10">I1281*J1281</f>
        <v>2112.5000000000005</v>
      </c>
      <c r="L1281" s="10">
        <f t="shared" ref="L1281:L1535" si="11">K1281*M1281</f>
        <v>528.12500000000011</v>
      </c>
      <c r="M1281" s="11">
        <v>0.25</v>
      </c>
      <c r="O1281" s="16"/>
      <c r="P1281" s="17"/>
      <c r="Q1281" s="12"/>
      <c r="R1281" s="13"/>
    </row>
    <row r="1282" spans="1:18" ht="15.75" customHeight="1">
      <c r="A1282" s="1"/>
      <c r="B1282" s="6" t="s">
        <v>27</v>
      </c>
      <c r="C1282" s="6">
        <v>1128299</v>
      </c>
      <c r="D1282" s="7">
        <v>44450</v>
      </c>
      <c r="E1282" s="6" t="s">
        <v>28</v>
      </c>
      <c r="F1282" s="6" t="s">
        <v>61</v>
      </c>
      <c r="G1282" s="6" t="s">
        <v>62</v>
      </c>
      <c r="H1282" s="6" t="s">
        <v>21</v>
      </c>
      <c r="I1282" s="8">
        <v>0.75000000000000011</v>
      </c>
      <c r="J1282" s="9">
        <v>3500</v>
      </c>
      <c r="K1282" s="10">
        <f t="shared" si="10"/>
        <v>2625.0000000000005</v>
      </c>
      <c r="L1282" s="10">
        <f t="shared" si="11"/>
        <v>393.75000000000006</v>
      </c>
      <c r="M1282" s="11">
        <v>0.15</v>
      </c>
      <c r="O1282" s="16"/>
      <c r="P1282" s="17"/>
      <c r="Q1282" s="12"/>
      <c r="R1282" s="13"/>
    </row>
    <row r="1283" spans="1:18" ht="15.75" customHeight="1">
      <c r="A1283" s="1"/>
      <c r="B1283" s="6" t="s">
        <v>27</v>
      </c>
      <c r="C1283" s="6">
        <v>1128299</v>
      </c>
      <c r="D1283" s="7">
        <v>44450</v>
      </c>
      <c r="E1283" s="6" t="s">
        <v>28</v>
      </c>
      <c r="F1283" s="6" t="s">
        <v>61</v>
      </c>
      <c r="G1283" s="6" t="s">
        <v>62</v>
      </c>
      <c r="H1283" s="6" t="s">
        <v>22</v>
      </c>
      <c r="I1283" s="8">
        <v>0.6</v>
      </c>
      <c r="J1283" s="9">
        <v>3750</v>
      </c>
      <c r="K1283" s="10">
        <f t="shared" si="10"/>
        <v>2250</v>
      </c>
      <c r="L1283" s="10">
        <f t="shared" si="11"/>
        <v>900</v>
      </c>
      <c r="M1283" s="11">
        <v>0.4</v>
      </c>
      <c r="O1283" s="16"/>
      <c r="P1283" s="17"/>
      <c r="Q1283" s="12"/>
      <c r="R1283" s="13"/>
    </row>
    <row r="1284" spans="1:18" ht="15.75" customHeight="1">
      <c r="A1284" s="1"/>
      <c r="B1284" s="6" t="s">
        <v>27</v>
      </c>
      <c r="C1284" s="6">
        <v>1128299</v>
      </c>
      <c r="D1284" s="7">
        <v>44479</v>
      </c>
      <c r="E1284" s="6" t="s">
        <v>28</v>
      </c>
      <c r="F1284" s="6" t="s">
        <v>61</v>
      </c>
      <c r="G1284" s="6" t="s">
        <v>62</v>
      </c>
      <c r="H1284" s="6" t="s">
        <v>17</v>
      </c>
      <c r="I1284" s="8">
        <v>0.55000000000000004</v>
      </c>
      <c r="J1284" s="9">
        <v>4750</v>
      </c>
      <c r="K1284" s="10">
        <f t="shared" si="10"/>
        <v>2612.5</v>
      </c>
      <c r="L1284" s="10">
        <f t="shared" si="11"/>
        <v>653.125</v>
      </c>
      <c r="M1284" s="11">
        <v>0.25</v>
      </c>
      <c r="O1284" s="16"/>
      <c r="P1284" s="17"/>
      <c r="Q1284" s="12"/>
      <c r="R1284" s="13"/>
    </row>
    <row r="1285" spans="1:18" ht="15.75" customHeight="1">
      <c r="A1285" s="1"/>
      <c r="B1285" s="6" t="s">
        <v>27</v>
      </c>
      <c r="C1285" s="6">
        <v>1128299</v>
      </c>
      <c r="D1285" s="7">
        <v>44479</v>
      </c>
      <c r="E1285" s="6" t="s">
        <v>28</v>
      </c>
      <c r="F1285" s="6" t="s">
        <v>61</v>
      </c>
      <c r="G1285" s="6" t="s">
        <v>62</v>
      </c>
      <c r="H1285" s="6" t="s">
        <v>18</v>
      </c>
      <c r="I1285" s="8">
        <v>0.65000000000000013</v>
      </c>
      <c r="J1285" s="9">
        <v>4750</v>
      </c>
      <c r="K1285" s="10">
        <f t="shared" si="10"/>
        <v>3087.5000000000005</v>
      </c>
      <c r="L1285" s="10">
        <f t="shared" si="11"/>
        <v>617.50000000000011</v>
      </c>
      <c r="M1285" s="11">
        <v>0.2</v>
      </c>
      <c r="O1285" s="16"/>
      <c r="P1285" s="17"/>
      <c r="Q1285" s="12"/>
      <c r="R1285" s="13"/>
    </row>
    <row r="1286" spans="1:18" ht="15.75" customHeight="1">
      <c r="A1286" s="1"/>
      <c r="B1286" s="6" t="s">
        <v>27</v>
      </c>
      <c r="C1286" s="6">
        <v>1128299</v>
      </c>
      <c r="D1286" s="7">
        <v>44479</v>
      </c>
      <c r="E1286" s="6" t="s">
        <v>28</v>
      </c>
      <c r="F1286" s="6" t="s">
        <v>61</v>
      </c>
      <c r="G1286" s="6" t="s">
        <v>62</v>
      </c>
      <c r="H1286" s="6" t="s">
        <v>19</v>
      </c>
      <c r="I1286" s="8">
        <v>0.60000000000000009</v>
      </c>
      <c r="J1286" s="9">
        <v>3000</v>
      </c>
      <c r="K1286" s="10">
        <f t="shared" si="10"/>
        <v>1800.0000000000002</v>
      </c>
      <c r="L1286" s="10">
        <f t="shared" si="11"/>
        <v>450.00000000000006</v>
      </c>
      <c r="M1286" s="11">
        <v>0.25</v>
      </c>
      <c r="O1286" s="16"/>
      <c r="P1286" s="17"/>
      <c r="Q1286" s="12"/>
      <c r="R1286" s="13"/>
    </row>
    <row r="1287" spans="1:18" ht="15.75" customHeight="1">
      <c r="A1287" s="1"/>
      <c r="B1287" s="6" t="s">
        <v>27</v>
      </c>
      <c r="C1287" s="6">
        <v>1128299</v>
      </c>
      <c r="D1287" s="7">
        <v>44479</v>
      </c>
      <c r="E1287" s="6" t="s">
        <v>28</v>
      </c>
      <c r="F1287" s="6" t="s">
        <v>61</v>
      </c>
      <c r="G1287" s="6" t="s">
        <v>62</v>
      </c>
      <c r="H1287" s="6" t="s">
        <v>20</v>
      </c>
      <c r="I1287" s="8">
        <v>0.55000000000000004</v>
      </c>
      <c r="J1287" s="9">
        <v>2750</v>
      </c>
      <c r="K1287" s="10">
        <f t="shared" si="10"/>
        <v>1512.5000000000002</v>
      </c>
      <c r="L1287" s="10">
        <f t="shared" si="11"/>
        <v>378.12500000000006</v>
      </c>
      <c r="M1287" s="11">
        <v>0.25</v>
      </c>
      <c r="O1287" s="16"/>
      <c r="P1287" s="17"/>
      <c r="Q1287" s="12"/>
      <c r="R1287" s="13"/>
    </row>
    <row r="1288" spans="1:18" ht="15.75" customHeight="1">
      <c r="A1288" s="1"/>
      <c r="B1288" s="6" t="s">
        <v>27</v>
      </c>
      <c r="C1288" s="6">
        <v>1128299</v>
      </c>
      <c r="D1288" s="7">
        <v>44479</v>
      </c>
      <c r="E1288" s="6" t="s">
        <v>28</v>
      </c>
      <c r="F1288" s="6" t="s">
        <v>61</v>
      </c>
      <c r="G1288" s="6" t="s">
        <v>62</v>
      </c>
      <c r="H1288" s="6" t="s">
        <v>21</v>
      </c>
      <c r="I1288" s="8">
        <v>0.65</v>
      </c>
      <c r="J1288" s="9">
        <v>2500</v>
      </c>
      <c r="K1288" s="10">
        <f t="shared" si="10"/>
        <v>1625</v>
      </c>
      <c r="L1288" s="10">
        <f t="shared" si="11"/>
        <v>243.75</v>
      </c>
      <c r="M1288" s="11">
        <v>0.15</v>
      </c>
      <c r="O1288" s="16"/>
      <c r="P1288" s="17"/>
      <c r="Q1288" s="12"/>
      <c r="R1288" s="13"/>
    </row>
    <row r="1289" spans="1:18" ht="15.75" customHeight="1">
      <c r="A1289" s="1"/>
      <c r="B1289" s="6" t="s">
        <v>27</v>
      </c>
      <c r="C1289" s="6">
        <v>1128299</v>
      </c>
      <c r="D1289" s="7">
        <v>44479</v>
      </c>
      <c r="E1289" s="6" t="s">
        <v>28</v>
      </c>
      <c r="F1289" s="6" t="s">
        <v>61</v>
      </c>
      <c r="G1289" s="6" t="s">
        <v>62</v>
      </c>
      <c r="H1289" s="6" t="s">
        <v>22</v>
      </c>
      <c r="I1289" s="8">
        <v>0.70000000000000007</v>
      </c>
      <c r="J1289" s="9">
        <v>3000</v>
      </c>
      <c r="K1289" s="10">
        <f t="shared" si="10"/>
        <v>2100</v>
      </c>
      <c r="L1289" s="10">
        <f t="shared" si="11"/>
        <v>840</v>
      </c>
      <c r="M1289" s="11">
        <v>0.4</v>
      </c>
      <c r="O1289" s="16"/>
      <c r="P1289" s="17"/>
      <c r="Q1289" s="12"/>
      <c r="R1289" s="13"/>
    </row>
    <row r="1290" spans="1:18" ht="15.75" customHeight="1">
      <c r="A1290" s="1"/>
      <c r="B1290" s="6" t="s">
        <v>27</v>
      </c>
      <c r="C1290" s="6">
        <v>1128299</v>
      </c>
      <c r="D1290" s="7">
        <v>44510</v>
      </c>
      <c r="E1290" s="6" t="s">
        <v>28</v>
      </c>
      <c r="F1290" s="6" t="s">
        <v>61</v>
      </c>
      <c r="G1290" s="6" t="s">
        <v>62</v>
      </c>
      <c r="H1290" s="6" t="s">
        <v>17</v>
      </c>
      <c r="I1290" s="8">
        <v>0.55000000000000004</v>
      </c>
      <c r="J1290" s="9">
        <v>5250</v>
      </c>
      <c r="K1290" s="10">
        <f t="shared" si="10"/>
        <v>2887.5000000000005</v>
      </c>
      <c r="L1290" s="10">
        <f t="shared" si="11"/>
        <v>721.87500000000011</v>
      </c>
      <c r="M1290" s="11">
        <v>0.25</v>
      </c>
      <c r="O1290" s="16"/>
      <c r="P1290" s="17"/>
      <c r="Q1290" s="12"/>
      <c r="R1290" s="13"/>
    </row>
    <row r="1291" spans="1:18" ht="15.75" customHeight="1">
      <c r="A1291" s="1"/>
      <c r="B1291" s="6" t="s">
        <v>27</v>
      </c>
      <c r="C1291" s="6">
        <v>1128299</v>
      </c>
      <c r="D1291" s="7">
        <v>44510</v>
      </c>
      <c r="E1291" s="6" t="s">
        <v>28</v>
      </c>
      <c r="F1291" s="6" t="s">
        <v>61</v>
      </c>
      <c r="G1291" s="6" t="s">
        <v>62</v>
      </c>
      <c r="H1291" s="6" t="s">
        <v>18</v>
      </c>
      <c r="I1291" s="8">
        <v>0.60000000000000009</v>
      </c>
      <c r="J1291" s="9">
        <v>6000</v>
      </c>
      <c r="K1291" s="10">
        <f t="shared" si="10"/>
        <v>3600.0000000000005</v>
      </c>
      <c r="L1291" s="10">
        <f t="shared" si="11"/>
        <v>720.00000000000011</v>
      </c>
      <c r="M1291" s="11">
        <v>0.2</v>
      </c>
      <c r="O1291" s="16"/>
      <c r="P1291" s="17"/>
      <c r="Q1291" s="12"/>
      <c r="R1291" s="13"/>
    </row>
    <row r="1292" spans="1:18" ht="15.75" customHeight="1">
      <c r="A1292" s="1"/>
      <c r="B1292" s="6" t="s">
        <v>27</v>
      </c>
      <c r="C1292" s="6">
        <v>1128299</v>
      </c>
      <c r="D1292" s="7">
        <v>44510</v>
      </c>
      <c r="E1292" s="6" t="s">
        <v>28</v>
      </c>
      <c r="F1292" s="6" t="s">
        <v>61</v>
      </c>
      <c r="G1292" s="6" t="s">
        <v>62</v>
      </c>
      <c r="H1292" s="6" t="s">
        <v>19</v>
      </c>
      <c r="I1292" s="8">
        <v>0.55000000000000004</v>
      </c>
      <c r="J1292" s="9">
        <v>4250</v>
      </c>
      <c r="K1292" s="10">
        <f t="shared" si="10"/>
        <v>2337.5</v>
      </c>
      <c r="L1292" s="10">
        <f t="shared" si="11"/>
        <v>584.375</v>
      </c>
      <c r="M1292" s="11">
        <v>0.25</v>
      </c>
      <c r="O1292" s="16"/>
      <c r="P1292" s="17"/>
      <c r="Q1292" s="12"/>
      <c r="R1292" s="13"/>
    </row>
    <row r="1293" spans="1:18" ht="15.75" customHeight="1">
      <c r="A1293" s="1"/>
      <c r="B1293" s="6" t="s">
        <v>27</v>
      </c>
      <c r="C1293" s="6">
        <v>1128299</v>
      </c>
      <c r="D1293" s="7">
        <v>44510</v>
      </c>
      <c r="E1293" s="6" t="s">
        <v>28</v>
      </c>
      <c r="F1293" s="6" t="s">
        <v>61</v>
      </c>
      <c r="G1293" s="6" t="s">
        <v>62</v>
      </c>
      <c r="H1293" s="6" t="s">
        <v>20</v>
      </c>
      <c r="I1293" s="8">
        <v>0.65000000000000013</v>
      </c>
      <c r="J1293" s="9">
        <v>4000</v>
      </c>
      <c r="K1293" s="10">
        <f t="shared" si="10"/>
        <v>2600.0000000000005</v>
      </c>
      <c r="L1293" s="10">
        <f t="shared" si="11"/>
        <v>650.00000000000011</v>
      </c>
      <c r="M1293" s="11">
        <v>0.25</v>
      </c>
      <c r="O1293" s="16"/>
      <c r="P1293" s="17"/>
      <c r="Q1293" s="12"/>
      <c r="R1293" s="13"/>
    </row>
    <row r="1294" spans="1:18" ht="15.75" customHeight="1">
      <c r="A1294" s="1"/>
      <c r="B1294" s="6" t="s">
        <v>27</v>
      </c>
      <c r="C1294" s="6">
        <v>1128299</v>
      </c>
      <c r="D1294" s="7">
        <v>44510</v>
      </c>
      <c r="E1294" s="6" t="s">
        <v>28</v>
      </c>
      <c r="F1294" s="6" t="s">
        <v>61</v>
      </c>
      <c r="G1294" s="6" t="s">
        <v>62</v>
      </c>
      <c r="H1294" s="6" t="s">
        <v>21</v>
      </c>
      <c r="I1294" s="8">
        <v>0.85000000000000009</v>
      </c>
      <c r="J1294" s="9">
        <v>3750</v>
      </c>
      <c r="K1294" s="10">
        <f t="shared" si="10"/>
        <v>3187.5000000000005</v>
      </c>
      <c r="L1294" s="10">
        <f t="shared" si="11"/>
        <v>478.12500000000006</v>
      </c>
      <c r="M1294" s="11">
        <v>0.15</v>
      </c>
      <c r="O1294" s="16"/>
      <c r="P1294" s="17"/>
      <c r="Q1294" s="12"/>
      <c r="R1294" s="13"/>
    </row>
    <row r="1295" spans="1:18" ht="15.75" customHeight="1">
      <c r="A1295" s="1"/>
      <c r="B1295" s="6" t="s">
        <v>27</v>
      </c>
      <c r="C1295" s="6">
        <v>1128299</v>
      </c>
      <c r="D1295" s="7">
        <v>44510</v>
      </c>
      <c r="E1295" s="6" t="s">
        <v>28</v>
      </c>
      <c r="F1295" s="6" t="s">
        <v>61</v>
      </c>
      <c r="G1295" s="6" t="s">
        <v>62</v>
      </c>
      <c r="H1295" s="6" t="s">
        <v>22</v>
      </c>
      <c r="I1295" s="8">
        <v>0.90000000000000013</v>
      </c>
      <c r="J1295" s="9">
        <v>5000</v>
      </c>
      <c r="K1295" s="10">
        <f t="shared" si="10"/>
        <v>4500.0000000000009</v>
      </c>
      <c r="L1295" s="10">
        <f t="shared" si="11"/>
        <v>1800.0000000000005</v>
      </c>
      <c r="M1295" s="11">
        <v>0.4</v>
      </c>
      <c r="O1295" s="16"/>
      <c r="P1295" s="17"/>
      <c r="Q1295" s="12"/>
      <c r="R1295" s="13"/>
    </row>
    <row r="1296" spans="1:18" ht="15.75" customHeight="1">
      <c r="A1296" s="1"/>
      <c r="B1296" s="6" t="s">
        <v>27</v>
      </c>
      <c r="C1296" s="6">
        <v>1128299</v>
      </c>
      <c r="D1296" s="7">
        <v>44539</v>
      </c>
      <c r="E1296" s="6" t="s">
        <v>28</v>
      </c>
      <c r="F1296" s="6" t="s">
        <v>61</v>
      </c>
      <c r="G1296" s="6" t="s">
        <v>62</v>
      </c>
      <c r="H1296" s="6" t="s">
        <v>17</v>
      </c>
      <c r="I1296" s="8">
        <v>0.75000000000000011</v>
      </c>
      <c r="J1296" s="9">
        <v>7000</v>
      </c>
      <c r="K1296" s="10">
        <f t="shared" si="10"/>
        <v>5250.0000000000009</v>
      </c>
      <c r="L1296" s="10">
        <f t="shared" si="11"/>
        <v>1312.5000000000002</v>
      </c>
      <c r="M1296" s="11">
        <v>0.25</v>
      </c>
      <c r="O1296" s="16"/>
      <c r="P1296" s="17"/>
      <c r="Q1296" s="12"/>
      <c r="R1296" s="13"/>
    </row>
    <row r="1297" spans="1:18" ht="15.75" customHeight="1">
      <c r="A1297" s="1"/>
      <c r="B1297" s="6" t="s">
        <v>27</v>
      </c>
      <c r="C1297" s="6">
        <v>1128299</v>
      </c>
      <c r="D1297" s="7">
        <v>44539</v>
      </c>
      <c r="E1297" s="6" t="s">
        <v>28</v>
      </c>
      <c r="F1297" s="6" t="s">
        <v>61</v>
      </c>
      <c r="G1297" s="6" t="s">
        <v>62</v>
      </c>
      <c r="H1297" s="6" t="s">
        <v>18</v>
      </c>
      <c r="I1297" s="8">
        <v>0.8500000000000002</v>
      </c>
      <c r="J1297" s="9">
        <v>7000</v>
      </c>
      <c r="K1297" s="10">
        <f t="shared" si="10"/>
        <v>5950.0000000000018</v>
      </c>
      <c r="L1297" s="10">
        <f t="shared" si="11"/>
        <v>1190.0000000000005</v>
      </c>
      <c r="M1297" s="11">
        <v>0.2</v>
      </c>
      <c r="O1297" s="16"/>
      <c r="P1297" s="17"/>
      <c r="Q1297" s="12"/>
      <c r="R1297" s="13"/>
    </row>
    <row r="1298" spans="1:18" ht="15.75" customHeight="1">
      <c r="A1298" s="1"/>
      <c r="B1298" s="6" t="s">
        <v>27</v>
      </c>
      <c r="C1298" s="6">
        <v>1128299</v>
      </c>
      <c r="D1298" s="7">
        <v>44539</v>
      </c>
      <c r="E1298" s="6" t="s">
        <v>28</v>
      </c>
      <c r="F1298" s="6" t="s">
        <v>61</v>
      </c>
      <c r="G1298" s="6" t="s">
        <v>62</v>
      </c>
      <c r="H1298" s="6" t="s">
        <v>19</v>
      </c>
      <c r="I1298" s="8">
        <v>0.80000000000000016</v>
      </c>
      <c r="J1298" s="9">
        <v>5000</v>
      </c>
      <c r="K1298" s="10">
        <f t="shared" si="10"/>
        <v>4000.0000000000009</v>
      </c>
      <c r="L1298" s="10">
        <f t="shared" si="11"/>
        <v>1000.0000000000002</v>
      </c>
      <c r="M1298" s="11">
        <v>0.25</v>
      </c>
      <c r="O1298" s="16"/>
      <c r="P1298" s="17"/>
      <c r="Q1298" s="12"/>
      <c r="R1298" s="13"/>
    </row>
    <row r="1299" spans="1:18" ht="15.75" customHeight="1">
      <c r="A1299" s="1"/>
      <c r="B1299" s="6" t="s">
        <v>27</v>
      </c>
      <c r="C1299" s="6">
        <v>1128299</v>
      </c>
      <c r="D1299" s="7">
        <v>44539</v>
      </c>
      <c r="E1299" s="6" t="s">
        <v>28</v>
      </c>
      <c r="F1299" s="6" t="s">
        <v>61</v>
      </c>
      <c r="G1299" s="6" t="s">
        <v>62</v>
      </c>
      <c r="H1299" s="6" t="s">
        <v>20</v>
      </c>
      <c r="I1299" s="8">
        <v>0.80000000000000016</v>
      </c>
      <c r="J1299" s="9">
        <v>5000</v>
      </c>
      <c r="K1299" s="10">
        <f t="shared" si="10"/>
        <v>4000.0000000000009</v>
      </c>
      <c r="L1299" s="10">
        <f t="shared" si="11"/>
        <v>1000.0000000000002</v>
      </c>
      <c r="M1299" s="11">
        <v>0.25</v>
      </c>
      <c r="O1299" s="16"/>
      <c r="P1299" s="17"/>
      <c r="Q1299" s="12"/>
      <c r="R1299" s="13"/>
    </row>
    <row r="1300" spans="1:18" ht="15.75" customHeight="1">
      <c r="A1300" s="1"/>
      <c r="B1300" s="6" t="s">
        <v>27</v>
      </c>
      <c r="C1300" s="6">
        <v>1128299</v>
      </c>
      <c r="D1300" s="7">
        <v>44539</v>
      </c>
      <c r="E1300" s="6" t="s">
        <v>28</v>
      </c>
      <c r="F1300" s="6" t="s">
        <v>61</v>
      </c>
      <c r="G1300" s="6" t="s">
        <v>62</v>
      </c>
      <c r="H1300" s="6" t="s">
        <v>21</v>
      </c>
      <c r="I1300" s="8">
        <v>0.90000000000000013</v>
      </c>
      <c r="J1300" s="9">
        <v>4250</v>
      </c>
      <c r="K1300" s="10">
        <f t="shared" si="10"/>
        <v>3825.0000000000005</v>
      </c>
      <c r="L1300" s="10">
        <f t="shared" si="11"/>
        <v>573.75</v>
      </c>
      <c r="M1300" s="11">
        <v>0.15</v>
      </c>
      <c r="O1300" s="16"/>
      <c r="P1300" s="17"/>
      <c r="Q1300" s="12"/>
      <c r="R1300" s="13"/>
    </row>
    <row r="1301" spans="1:18" ht="15.75" customHeight="1">
      <c r="A1301" s="1"/>
      <c r="B1301" s="6" t="s">
        <v>27</v>
      </c>
      <c r="C1301" s="6">
        <v>1128299</v>
      </c>
      <c r="D1301" s="7">
        <v>44539</v>
      </c>
      <c r="E1301" s="6" t="s">
        <v>28</v>
      </c>
      <c r="F1301" s="6" t="s">
        <v>61</v>
      </c>
      <c r="G1301" s="6" t="s">
        <v>62</v>
      </c>
      <c r="H1301" s="6" t="s">
        <v>22</v>
      </c>
      <c r="I1301" s="8">
        <v>0.95000000000000018</v>
      </c>
      <c r="J1301" s="9">
        <v>5250</v>
      </c>
      <c r="K1301" s="10">
        <f t="shared" si="10"/>
        <v>4987.5000000000009</v>
      </c>
      <c r="L1301" s="10">
        <f t="shared" si="11"/>
        <v>1995.0000000000005</v>
      </c>
      <c r="M1301" s="11">
        <v>0.4</v>
      </c>
      <c r="O1301" s="16"/>
      <c r="P1301" s="17"/>
      <c r="Q1301" s="12"/>
      <c r="R1301" s="13"/>
    </row>
    <row r="1302" spans="1:18" ht="15.75" customHeight="1">
      <c r="A1302" s="1" t="s">
        <v>39</v>
      </c>
      <c r="B1302" s="6" t="s">
        <v>27</v>
      </c>
      <c r="C1302" s="6">
        <v>1128299</v>
      </c>
      <c r="D1302" s="7">
        <v>44213</v>
      </c>
      <c r="E1302" s="6" t="s">
        <v>28</v>
      </c>
      <c r="F1302" s="6" t="s">
        <v>63</v>
      </c>
      <c r="G1302" s="6" t="s">
        <v>64</v>
      </c>
      <c r="H1302" s="6" t="s">
        <v>17</v>
      </c>
      <c r="I1302" s="8">
        <v>0.4</v>
      </c>
      <c r="J1302" s="9">
        <v>4250</v>
      </c>
      <c r="K1302" s="10">
        <f t="shared" si="10"/>
        <v>1700</v>
      </c>
      <c r="L1302" s="10">
        <f t="shared" si="11"/>
        <v>510</v>
      </c>
      <c r="M1302" s="11">
        <v>0.3</v>
      </c>
      <c r="O1302" s="16"/>
      <c r="P1302" s="17">
        <f>Data!$I1302+0.05</f>
        <v>0.45</v>
      </c>
      <c r="Q1302" s="12">
        <f>Data!$J1302+500</f>
        <v>4750</v>
      </c>
      <c r="R1302" s="13">
        <f>Data!$M1302+5%</f>
        <v>0.35</v>
      </c>
    </row>
    <row r="1303" spans="1:18" ht="15.75" customHeight="1">
      <c r="A1303" s="1"/>
      <c r="B1303" s="6" t="s">
        <v>27</v>
      </c>
      <c r="C1303" s="6">
        <v>1128299</v>
      </c>
      <c r="D1303" s="7">
        <v>44213</v>
      </c>
      <c r="E1303" s="6" t="s">
        <v>28</v>
      </c>
      <c r="F1303" s="6" t="s">
        <v>63</v>
      </c>
      <c r="G1303" s="6" t="s">
        <v>64</v>
      </c>
      <c r="H1303" s="6" t="s">
        <v>18</v>
      </c>
      <c r="I1303" s="8">
        <v>0.5</v>
      </c>
      <c r="J1303" s="9">
        <v>4250</v>
      </c>
      <c r="K1303" s="10">
        <f t="shared" si="10"/>
        <v>2125</v>
      </c>
      <c r="L1303" s="10">
        <f t="shared" si="11"/>
        <v>531.25</v>
      </c>
      <c r="M1303" s="11">
        <v>0.25</v>
      </c>
      <c r="O1303" s="16"/>
      <c r="P1303" s="17">
        <f>Data!$I1303+0.05</f>
        <v>0.55000000000000004</v>
      </c>
      <c r="Q1303" s="12">
        <f>Data!$J1303+500</f>
        <v>4750</v>
      </c>
      <c r="R1303" s="13">
        <f>Data!$M1303+5%</f>
        <v>0.3</v>
      </c>
    </row>
    <row r="1304" spans="1:18" ht="15.75" customHeight="1">
      <c r="A1304" s="1"/>
      <c r="B1304" s="6" t="s">
        <v>27</v>
      </c>
      <c r="C1304" s="6">
        <v>1128299</v>
      </c>
      <c r="D1304" s="7">
        <v>44213</v>
      </c>
      <c r="E1304" s="6" t="s">
        <v>28</v>
      </c>
      <c r="F1304" s="6" t="s">
        <v>63</v>
      </c>
      <c r="G1304" s="6" t="s">
        <v>64</v>
      </c>
      <c r="H1304" s="6" t="s">
        <v>19</v>
      </c>
      <c r="I1304" s="8">
        <v>0.5</v>
      </c>
      <c r="J1304" s="9">
        <v>4250</v>
      </c>
      <c r="K1304" s="10">
        <f t="shared" si="10"/>
        <v>2125</v>
      </c>
      <c r="L1304" s="10">
        <f t="shared" si="11"/>
        <v>637.5</v>
      </c>
      <c r="M1304" s="11">
        <v>0.3</v>
      </c>
      <c r="O1304" s="16"/>
      <c r="P1304" s="17">
        <f>Data!$I1304+0.05</f>
        <v>0.55000000000000004</v>
      </c>
      <c r="Q1304" s="12">
        <f>Data!$J1304+500</f>
        <v>4750</v>
      </c>
      <c r="R1304" s="13">
        <f>Data!$M1304+5%</f>
        <v>0.35</v>
      </c>
    </row>
    <row r="1305" spans="1:18" ht="15.75" customHeight="1">
      <c r="A1305" s="1"/>
      <c r="B1305" s="6" t="s">
        <v>27</v>
      </c>
      <c r="C1305" s="6">
        <v>1128299</v>
      </c>
      <c r="D1305" s="7">
        <v>44213</v>
      </c>
      <c r="E1305" s="6" t="s">
        <v>28</v>
      </c>
      <c r="F1305" s="6" t="s">
        <v>63</v>
      </c>
      <c r="G1305" s="6" t="s">
        <v>64</v>
      </c>
      <c r="H1305" s="6" t="s">
        <v>20</v>
      </c>
      <c r="I1305" s="8">
        <v>0.5</v>
      </c>
      <c r="J1305" s="9">
        <v>2750</v>
      </c>
      <c r="K1305" s="10">
        <f t="shared" si="10"/>
        <v>1375</v>
      </c>
      <c r="L1305" s="10">
        <f t="shared" si="11"/>
        <v>412.5</v>
      </c>
      <c r="M1305" s="11">
        <v>0.3</v>
      </c>
      <c r="O1305" s="16"/>
      <c r="P1305" s="17">
        <f>Data!$I1305+0.05</f>
        <v>0.55000000000000004</v>
      </c>
      <c r="Q1305" s="12">
        <f>Data!$J1305+500</f>
        <v>3250</v>
      </c>
      <c r="R1305" s="13">
        <f>Data!$M1305+5%</f>
        <v>0.35</v>
      </c>
    </row>
    <row r="1306" spans="1:18" ht="15.75" customHeight="1">
      <c r="A1306" s="1"/>
      <c r="B1306" s="6" t="s">
        <v>27</v>
      </c>
      <c r="C1306" s="6">
        <v>1128299</v>
      </c>
      <c r="D1306" s="7">
        <v>44213</v>
      </c>
      <c r="E1306" s="6" t="s">
        <v>28</v>
      </c>
      <c r="F1306" s="6" t="s">
        <v>63</v>
      </c>
      <c r="G1306" s="6" t="s">
        <v>64</v>
      </c>
      <c r="H1306" s="6" t="s">
        <v>21</v>
      </c>
      <c r="I1306" s="8">
        <v>0.55000000000000004</v>
      </c>
      <c r="J1306" s="9">
        <v>2250</v>
      </c>
      <c r="K1306" s="10">
        <f t="shared" si="10"/>
        <v>1237.5</v>
      </c>
      <c r="L1306" s="10">
        <f t="shared" si="11"/>
        <v>247.5</v>
      </c>
      <c r="M1306" s="11">
        <v>0.2</v>
      </c>
      <c r="O1306" s="16"/>
      <c r="P1306" s="17">
        <f>Data!$I1306+0.05</f>
        <v>0.60000000000000009</v>
      </c>
      <c r="Q1306" s="12">
        <f>Data!$J1306+500</f>
        <v>2750</v>
      </c>
      <c r="R1306" s="13">
        <f>Data!$M1306+5%</f>
        <v>0.25</v>
      </c>
    </row>
    <row r="1307" spans="1:18" ht="15.75" customHeight="1">
      <c r="A1307" s="1"/>
      <c r="B1307" s="6" t="s">
        <v>27</v>
      </c>
      <c r="C1307" s="6">
        <v>1128299</v>
      </c>
      <c r="D1307" s="7">
        <v>44213</v>
      </c>
      <c r="E1307" s="6" t="s">
        <v>28</v>
      </c>
      <c r="F1307" s="6" t="s">
        <v>63</v>
      </c>
      <c r="G1307" s="6" t="s">
        <v>64</v>
      </c>
      <c r="H1307" s="6" t="s">
        <v>22</v>
      </c>
      <c r="I1307" s="8">
        <v>0.5</v>
      </c>
      <c r="J1307" s="9">
        <v>4750</v>
      </c>
      <c r="K1307" s="10">
        <f t="shared" si="10"/>
        <v>2375</v>
      </c>
      <c r="L1307" s="10">
        <f t="shared" si="11"/>
        <v>1068.75</v>
      </c>
      <c r="M1307" s="11">
        <v>0.45</v>
      </c>
      <c r="O1307" s="16"/>
      <c r="P1307" s="17">
        <f>Data!$I1307+0.05</f>
        <v>0.55000000000000004</v>
      </c>
      <c r="Q1307" s="12">
        <f>Data!$J1307+500</f>
        <v>5250</v>
      </c>
      <c r="R1307" s="13">
        <f>Data!$M1307+5%</f>
        <v>0.5</v>
      </c>
    </row>
    <row r="1308" spans="1:18" ht="15.75" customHeight="1">
      <c r="A1308" s="1"/>
      <c r="B1308" s="6" t="s">
        <v>27</v>
      </c>
      <c r="C1308" s="6">
        <v>1128299</v>
      </c>
      <c r="D1308" s="7">
        <v>44244</v>
      </c>
      <c r="E1308" s="6" t="s">
        <v>28</v>
      </c>
      <c r="F1308" s="6" t="s">
        <v>63</v>
      </c>
      <c r="G1308" s="6" t="s">
        <v>64</v>
      </c>
      <c r="H1308" s="6" t="s">
        <v>17</v>
      </c>
      <c r="I1308" s="8">
        <v>0.4</v>
      </c>
      <c r="J1308" s="9">
        <v>5250</v>
      </c>
      <c r="K1308" s="10">
        <f t="shared" si="10"/>
        <v>2100</v>
      </c>
      <c r="L1308" s="10">
        <f t="shared" si="11"/>
        <v>630</v>
      </c>
      <c r="M1308" s="11">
        <v>0.3</v>
      </c>
      <c r="O1308" s="16"/>
      <c r="P1308" s="17">
        <f>Data!$I1308+0.05</f>
        <v>0.45</v>
      </c>
      <c r="Q1308" s="12">
        <f>Data!$J1308+500</f>
        <v>5750</v>
      </c>
      <c r="R1308" s="13">
        <f>Data!$M1308+5%</f>
        <v>0.35</v>
      </c>
    </row>
    <row r="1309" spans="1:18" ht="15.75" customHeight="1">
      <c r="A1309" s="1"/>
      <c r="B1309" s="6" t="s">
        <v>27</v>
      </c>
      <c r="C1309" s="6">
        <v>1128299</v>
      </c>
      <c r="D1309" s="7">
        <v>44244</v>
      </c>
      <c r="E1309" s="6" t="s">
        <v>28</v>
      </c>
      <c r="F1309" s="6" t="s">
        <v>63</v>
      </c>
      <c r="G1309" s="6" t="s">
        <v>64</v>
      </c>
      <c r="H1309" s="6" t="s">
        <v>18</v>
      </c>
      <c r="I1309" s="8">
        <v>0.5</v>
      </c>
      <c r="J1309" s="9">
        <v>4250</v>
      </c>
      <c r="K1309" s="10">
        <f t="shared" si="10"/>
        <v>2125</v>
      </c>
      <c r="L1309" s="10">
        <f t="shared" si="11"/>
        <v>531.25</v>
      </c>
      <c r="M1309" s="11">
        <v>0.25</v>
      </c>
      <c r="O1309" s="16"/>
      <c r="P1309" s="17">
        <f>Data!$I1309+0.05</f>
        <v>0.55000000000000004</v>
      </c>
      <c r="Q1309" s="12">
        <f>Data!$J1309+500</f>
        <v>4750</v>
      </c>
      <c r="R1309" s="13">
        <f>Data!$M1309+5%</f>
        <v>0.3</v>
      </c>
    </row>
    <row r="1310" spans="1:18" ht="15.75" customHeight="1">
      <c r="A1310" s="1"/>
      <c r="B1310" s="6" t="s">
        <v>27</v>
      </c>
      <c r="C1310" s="6">
        <v>1128299</v>
      </c>
      <c r="D1310" s="7">
        <v>44244</v>
      </c>
      <c r="E1310" s="6" t="s">
        <v>28</v>
      </c>
      <c r="F1310" s="6" t="s">
        <v>63</v>
      </c>
      <c r="G1310" s="6" t="s">
        <v>64</v>
      </c>
      <c r="H1310" s="6" t="s">
        <v>19</v>
      </c>
      <c r="I1310" s="8">
        <v>0.5</v>
      </c>
      <c r="J1310" s="9">
        <v>4250</v>
      </c>
      <c r="K1310" s="10">
        <f t="shared" si="10"/>
        <v>2125</v>
      </c>
      <c r="L1310" s="10">
        <f t="shared" si="11"/>
        <v>637.5</v>
      </c>
      <c r="M1310" s="11">
        <v>0.3</v>
      </c>
      <c r="O1310" s="16"/>
      <c r="P1310" s="17">
        <f>Data!$I1310+0.05</f>
        <v>0.55000000000000004</v>
      </c>
      <c r="Q1310" s="12">
        <f>Data!$J1310+500</f>
        <v>4750</v>
      </c>
      <c r="R1310" s="13">
        <f>Data!$M1310+5%</f>
        <v>0.35</v>
      </c>
    </row>
    <row r="1311" spans="1:18" ht="15.75" customHeight="1">
      <c r="A1311" s="1"/>
      <c r="B1311" s="6" t="s">
        <v>27</v>
      </c>
      <c r="C1311" s="6">
        <v>1128299</v>
      </c>
      <c r="D1311" s="7">
        <v>44244</v>
      </c>
      <c r="E1311" s="6" t="s">
        <v>28</v>
      </c>
      <c r="F1311" s="6" t="s">
        <v>63</v>
      </c>
      <c r="G1311" s="6" t="s">
        <v>64</v>
      </c>
      <c r="H1311" s="6" t="s">
        <v>20</v>
      </c>
      <c r="I1311" s="8">
        <v>0.5</v>
      </c>
      <c r="J1311" s="9">
        <v>2750</v>
      </c>
      <c r="K1311" s="10">
        <f t="shared" si="10"/>
        <v>1375</v>
      </c>
      <c r="L1311" s="10">
        <f t="shared" si="11"/>
        <v>412.5</v>
      </c>
      <c r="M1311" s="11">
        <v>0.3</v>
      </c>
      <c r="O1311" s="16"/>
      <c r="P1311" s="17">
        <f>Data!$I1311+0.05</f>
        <v>0.55000000000000004</v>
      </c>
      <c r="Q1311" s="12">
        <f>Data!$J1311+500</f>
        <v>3250</v>
      </c>
      <c r="R1311" s="13">
        <f>Data!$M1311+5%</f>
        <v>0.35</v>
      </c>
    </row>
    <row r="1312" spans="1:18" ht="15.75" customHeight="1">
      <c r="A1312" s="1"/>
      <c r="B1312" s="6" t="s">
        <v>27</v>
      </c>
      <c r="C1312" s="6">
        <v>1128299</v>
      </c>
      <c r="D1312" s="7">
        <v>44244</v>
      </c>
      <c r="E1312" s="6" t="s">
        <v>28</v>
      </c>
      <c r="F1312" s="6" t="s">
        <v>63</v>
      </c>
      <c r="G1312" s="6" t="s">
        <v>64</v>
      </c>
      <c r="H1312" s="6" t="s">
        <v>21</v>
      </c>
      <c r="I1312" s="8">
        <v>0.55000000000000004</v>
      </c>
      <c r="J1312" s="9">
        <v>2000</v>
      </c>
      <c r="K1312" s="10">
        <f t="shared" si="10"/>
        <v>1100</v>
      </c>
      <c r="L1312" s="10">
        <f t="shared" si="11"/>
        <v>220</v>
      </c>
      <c r="M1312" s="11">
        <v>0.2</v>
      </c>
      <c r="O1312" s="16"/>
      <c r="P1312" s="17">
        <f>Data!$I1312+0.05</f>
        <v>0.60000000000000009</v>
      </c>
      <c r="Q1312" s="12">
        <f>Data!$J1312+500</f>
        <v>2500</v>
      </c>
      <c r="R1312" s="13">
        <f>Data!$M1312+5%</f>
        <v>0.25</v>
      </c>
    </row>
    <row r="1313" spans="1:18" ht="15.75" customHeight="1">
      <c r="A1313" s="1"/>
      <c r="B1313" s="6" t="s">
        <v>27</v>
      </c>
      <c r="C1313" s="6">
        <v>1128299</v>
      </c>
      <c r="D1313" s="7">
        <v>44244</v>
      </c>
      <c r="E1313" s="6" t="s">
        <v>28</v>
      </c>
      <c r="F1313" s="6" t="s">
        <v>63</v>
      </c>
      <c r="G1313" s="6" t="s">
        <v>64</v>
      </c>
      <c r="H1313" s="6" t="s">
        <v>22</v>
      </c>
      <c r="I1313" s="8">
        <v>0.5</v>
      </c>
      <c r="J1313" s="9">
        <v>4000</v>
      </c>
      <c r="K1313" s="10">
        <f t="shared" si="10"/>
        <v>2000</v>
      </c>
      <c r="L1313" s="10">
        <f t="shared" si="11"/>
        <v>900</v>
      </c>
      <c r="M1313" s="11">
        <v>0.45</v>
      </c>
      <c r="O1313" s="16"/>
      <c r="P1313" s="17">
        <f>Data!$I1313+0.05</f>
        <v>0.55000000000000004</v>
      </c>
      <c r="Q1313" s="12">
        <f>Data!$J1313+500</f>
        <v>4500</v>
      </c>
      <c r="R1313" s="13">
        <f>Data!$M1313+5%</f>
        <v>0.5</v>
      </c>
    </row>
    <row r="1314" spans="1:18" ht="15.75" customHeight="1">
      <c r="A1314" s="1"/>
      <c r="B1314" s="6" t="s">
        <v>27</v>
      </c>
      <c r="C1314" s="6">
        <v>1128299</v>
      </c>
      <c r="D1314" s="7">
        <v>44271</v>
      </c>
      <c r="E1314" s="6" t="s">
        <v>28</v>
      </c>
      <c r="F1314" s="6" t="s">
        <v>63</v>
      </c>
      <c r="G1314" s="6" t="s">
        <v>64</v>
      </c>
      <c r="H1314" s="6" t="s">
        <v>17</v>
      </c>
      <c r="I1314" s="8">
        <v>0.5</v>
      </c>
      <c r="J1314" s="9">
        <v>5500</v>
      </c>
      <c r="K1314" s="10">
        <f t="shared" si="10"/>
        <v>2750</v>
      </c>
      <c r="L1314" s="10">
        <f t="shared" si="11"/>
        <v>825</v>
      </c>
      <c r="M1314" s="11">
        <v>0.3</v>
      </c>
      <c r="O1314" s="16"/>
      <c r="P1314" s="17">
        <f>Data!$I1314+0.05</f>
        <v>0.55000000000000004</v>
      </c>
      <c r="Q1314" s="12">
        <f>Data!$J1314+500</f>
        <v>6000</v>
      </c>
      <c r="R1314" s="13">
        <f>Data!$M1314+5%</f>
        <v>0.35</v>
      </c>
    </row>
    <row r="1315" spans="1:18" ht="15.75" customHeight="1">
      <c r="A1315" s="1"/>
      <c r="B1315" s="6" t="s">
        <v>27</v>
      </c>
      <c r="C1315" s="6">
        <v>1128299</v>
      </c>
      <c r="D1315" s="7">
        <v>44271</v>
      </c>
      <c r="E1315" s="6" t="s">
        <v>28</v>
      </c>
      <c r="F1315" s="6" t="s">
        <v>63</v>
      </c>
      <c r="G1315" s="6" t="s">
        <v>64</v>
      </c>
      <c r="H1315" s="6" t="s">
        <v>18</v>
      </c>
      <c r="I1315" s="8">
        <v>0.6</v>
      </c>
      <c r="J1315" s="9">
        <v>4000</v>
      </c>
      <c r="K1315" s="10">
        <f t="shared" si="10"/>
        <v>2400</v>
      </c>
      <c r="L1315" s="10">
        <f t="shared" si="11"/>
        <v>600</v>
      </c>
      <c r="M1315" s="11">
        <v>0.25</v>
      </c>
      <c r="O1315" s="16"/>
      <c r="P1315" s="17">
        <f>Data!$I1315+0.05</f>
        <v>0.65</v>
      </c>
      <c r="Q1315" s="12">
        <f>Data!$J1315+500</f>
        <v>4500</v>
      </c>
      <c r="R1315" s="13">
        <f>Data!$M1315+5%</f>
        <v>0.3</v>
      </c>
    </row>
    <row r="1316" spans="1:18" ht="15.75" customHeight="1">
      <c r="A1316" s="1"/>
      <c r="B1316" s="6" t="s">
        <v>27</v>
      </c>
      <c r="C1316" s="6">
        <v>1128299</v>
      </c>
      <c r="D1316" s="7">
        <v>44271</v>
      </c>
      <c r="E1316" s="6" t="s">
        <v>28</v>
      </c>
      <c r="F1316" s="6" t="s">
        <v>63</v>
      </c>
      <c r="G1316" s="6" t="s">
        <v>64</v>
      </c>
      <c r="H1316" s="6" t="s">
        <v>19</v>
      </c>
      <c r="I1316" s="8">
        <v>0.64999999999999991</v>
      </c>
      <c r="J1316" s="9">
        <v>4250</v>
      </c>
      <c r="K1316" s="10">
        <f t="shared" si="10"/>
        <v>2762.4999999999995</v>
      </c>
      <c r="L1316" s="10">
        <f t="shared" si="11"/>
        <v>828.74999999999989</v>
      </c>
      <c r="M1316" s="11">
        <v>0.3</v>
      </c>
      <c r="O1316" s="16"/>
      <c r="P1316" s="17">
        <f>Data!$I1316+0.05</f>
        <v>0.7</v>
      </c>
      <c r="Q1316" s="12">
        <f>Data!$J1316+500</f>
        <v>4750</v>
      </c>
      <c r="R1316" s="13">
        <f>Data!$M1316+5%</f>
        <v>0.35</v>
      </c>
    </row>
    <row r="1317" spans="1:18" ht="15.75" customHeight="1">
      <c r="A1317" s="1"/>
      <c r="B1317" s="6" t="s">
        <v>27</v>
      </c>
      <c r="C1317" s="6">
        <v>1128299</v>
      </c>
      <c r="D1317" s="7">
        <v>44271</v>
      </c>
      <c r="E1317" s="6" t="s">
        <v>28</v>
      </c>
      <c r="F1317" s="6" t="s">
        <v>63</v>
      </c>
      <c r="G1317" s="6" t="s">
        <v>64</v>
      </c>
      <c r="H1317" s="6" t="s">
        <v>20</v>
      </c>
      <c r="I1317" s="8">
        <v>0.6</v>
      </c>
      <c r="J1317" s="9">
        <v>3250</v>
      </c>
      <c r="K1317" s="10">
        <f t="shared" si="10"/>
        <v>1950</v>
      </c>
      <c r="L1317" s="10">
        <f t="shared" si="11"/>
        <v>585</v>
      </c>
      <c r="M1317" s="11">
        <v>0.3</v>
      </c>
      <c r="O1317" s="16"/>
      <c r="P1317" s="17">
        <f>Data!$I1317+0.05</f>
        <v>0.65</v>
      </c>
      <c r="Q1317" s="12">
        <f>Data!$J1317+500</f>
        <v>3750</v>
      </c>
      <c r="R1317" s="13">
        <f>Data!$M1317+5%</f>
        <v>0.35</v>
      </c>
    </row>
    <row r="1318" spans="1:18" ht="15.75" customHeight="1">
      <c r="A1318" s="1"/>
      <c r="B1318" s="6" t="s">
        <v>27</v>
      </c>
      <c r="C1318" s="6">
        <v>1128299</v>
      </c>
      <c r="D1318" s="7">
        <v>44271</v>
      </c>
      <c r="E1318" s="6" t="s">
        <v>28</v>
      </c>
      <c r="F1318" s="6" t="s">
        <v>63</v>
      </c>
      <c r="G1318" s="6" t="s">
        <v>64</v>
      </c>
      <c r="H1318" s="6" t="s">
        <v>21</v>
      </c>
      <c r="I1318" s="8">
        <v>0.65</v>
      </c>
      <c r="J1318" s="9">
        <v>1750</v>
      </c>
      <c r="K1318" s="10">
        <f t="shared" si="10"/>
        <v>1137.5</v>
      </c>
      <c r="L1318" s="10">
        <f t="shared" si="11"/>
        <v>227.5</v>
      </c>
      <c r="M1318" s="11">
        <v>0.2</v>
      </c>
      <c r="O1318" s="16"/>
      <c r="P1318" s="17">
        <f>Data!$I1318+0.05</f>
        <v>0.70000000000000007</v>
      </c>
      <c r="Q1318" s="12">
        <f>Data!$J1318+500</f>
        <v>2250</v>
      </c>
      <c r="R1318" s="13">
        <f>Data!$M1318+5%</f>
        <v>0.25</v>
      </c>
    </row>
    <row r="1319" spans="1:18" ht="15.75" customHeight="1">
      <c r="A1319" s="1"/>
      <c r="B1319" s="6" t="s">
        <v>27</v>
      </c>
      <c r="C1319" s="6">
        <v>1128299</v>
      </c>
      <c r="D1319" s="7">
        <v>44271</v>
      </c>
      <c r="E1319" s="6" t="s">
        <v>28</v>
      </c>
      <c r="F1319" s="6" t="s">
        <v>63</v>
      </c>
      <c r="G1319" s="6" t="s">
        <v>64</v>
      </c>
      <c r="H1319" s="6" t="s">
        <v>22</v>
      </c>
      <c r="I1319" s="8">
        <v>0.6</v>
      </c>
      <c r="J1319" s="9">
        <v>3750</v>
      </c>
      <c r="K1319" s="10">
        <f t="shared" si="10"/>
        <v>2250</v>
      </c>
      <c r="L1319" s="10">
        <f t="shared" si="11"/>
        <v>1012.5</v>
      </c>
      <c r="M1319" s="11">
        <v>0.45</v>
      </c>
      <c r="O1319" s="16"/>
      <c r="P1319" s="17">
        <f>Data!$I1319+0.05</f>
        <v>0.65</v>
      </c>
      <c r="Q1319" s="12">
        <f>Data!$J1319+500</f>
        <v>4250</v>
      </c>
      <c r="R1319" s="13">
        <f>Data!$M1319+5%</f>
        <v>0.5</v>
      </c>
    </row>
    <row r="1320" spans="1:18" ht="15.75" customHeight="1">
      <c r="A1320" s="1"/>
      <c r="B1320" s="6" t="s">
        <v>27</v>
      </c>
      <c r="C1320" s="6">
        <v>1128299</v>
      </c>
      <c r="D1320" s="7">
        <v>44303</v>
      </c>
      <c r="E1320" s="6" t="s">
        <v>28</v>
      </c>
      <c r="F1320" s="6" t="s">
        <v>63</v>
      </c>
      <c r="G1320" s="6" t="s">
        <v>64</v>
      </c>
      <c r="H1320" s="6" t="s">
        <v>17</v>
      </c>
      <c r="I1320" s="8">
        <v>0.65</v>
      </c>
      <c r="J1320" s="9">
        <v>5500</v>
      </c>
      <c r="K1320" s="10">
        <f t="shared" si="10"/>
        <v>3575</v>
      </c>
      <c r="L1320" s="10">
        <f t="shared" si="11"/>
        <v>1072.5</v>
      </c>
      <c r="M1320" s="11">
        <v>0.3</v>
      </c>
      <c r="O1320" s="16"/>
      <c r="P1320" s="17">
        <f>Data!$I1320+0.05</f>
        <v>0.70000000000000007</v>
      </c>
      <c r="Q1320" s="12">
        <f>Data!$J1320+500</f>
        <v>6000</v>
      </c>
      <c r="R1320" s="13">
        <f>Data!$M1320+5%</f>
        <v>0.35</v>
      </c>
    </row>
    <row r="1321" spans="1:18" ht="15.75" customHeight="1">
      <c r="A1321" s="1"/>
      <c r="B1321" s="6" t="s">
        <v>27</v>
      </c>
      <c r="C1321" s="6">
        <v>1128299</v>
      </c>
      <c r="D1321" s="7">
        <v>44303</v>
      </c>
      <c r="E1321" s="6" t="s">
        <v>28</v>
      </c>
      <c r="F1321" s="6" t="s">
        <v>63</v>
      </c>
      <c r="G1321" s="6" t="s">
        <v>64</v>
      </c>
      <c r="H1321" s="6" t="s">
        <v>18</v>
      </c>
      <c r="I1321" s="8">
        <v>0.70000000000000007</v>
      </c>
      <c r="J1321" s="9">
        <v>3500</v>
      </c>
      <c r="K1321" s="10">
        <f t="shared" si="10"/>
        <v>2450.0000000000005</v>
      </c>
      <c r="L1321" s="10">
        <f t="shared" si="11"/>
        <v>612.50000000000011</v>
      </c>
      <c r="M1321" s="11">
        <v>0.25</v>
      </c>
      <c r="O1321" s="16"/>
      <c r="P1321" s="17">
        <f>Data!$I1321+0.05</f>
        <v>0.75000000000000011</v>
      </c>
      <c r="Q1321" s="12">
        <f>Data!$J1321+500</f>
        <v>4000</v>
      </c>
      <c r="R1321" s="13">
        <f>Data!$M1321+5%</f>
        <v>0.3</v>
      </c>
    </row>
    <row r="1322" spans="1:18" ht="15.75" customHeight="1">
      <c r="A1322" s="1"/>
      <c r="B1322" s="6" t="s">
        <v>27</v>
      </c>
      <c r="C1322" s="6">
        <v>1128299</v>
      </c>
      <c r="D1322" s="7">
        <v>44303</v>
      </c>
      <c r="E1322" s="6" t="s">
        <v>28</v>
      </c>
      <c r="F1322" s="6" t="s">
        <v>63</v>
      </c>
      <c r="G1322" s="6" t="s">
        <v>64</v>
      </c>
      <c r="H1322" s="6" t="s">
        <v>19</v>
      </c>
      <c r="I1322" s="8">
        <v>0.70000000000000007</v>
      </c>
      <c r="J1322" s="9">
        <v>4000</v>
      </c>
      <c r="K1322" s="10">
        <f t="shared" si="10"/>
        <v>2800.0000000000005</v>
      </c>
      <c r="L1322" s="10">
        <f t="shared" si="11"/>
        <v>840.00000000000011</v>
      </c>
      <c r="M1322" s="11">
        <v>0.3</v>
      </c>
      <c r="O1322" s="16"/>
      <c r="P1322" s="17">
        <f>Data!$I1322+0.05</f>
        <v>0.75000000000000011</v>
      </c>
      <c r="Q1322" s="12">
        <f>Data!$J1322+500</f>
        <v>4500</v>
      </c>
      <c r="R1322" s="13">
        <f>Data!$M1322+5%</f>
        <v>0.35</v>
      </c>
    </row>
    <row r="1323" spans="1:18" ht="15.75" customHeight="1">
      <c r="A1323" s="1"/>
      <c r="B1323" s="6" t="s">
        <v>27</v>
      </c>
      <c r="C1323" s="6">
        <v>1128299</v>
      </c>
      <c r="D1323" s="7">
        <v>44303</v>
      </c>
      <c r="E1323" s="6" t="s">
        <v>28</v>
      </c>
      <c r="F1323" s="6" t="s">
        <v>63</v>
      </c>
      <c r="G1323" s="6" t="s">
        <v>64</v>
      </c>
      <c r="H1323" s="6" t="s">
        <v>20</v>
      </c>
      <c r="I1323" s="8">
        <v>0.55000000000000004</v>
      </c>
      <c r="J1323" s="9">
        <v>3000</v>
      </c>
      <c r="K1323" s="10">
        <f t="shared" si="10"/>
        <v>1650.0000000000002</v>
      </c>
      <c r="L1323" s="10">
        <f t="shared" si="11"/>
        <v>495.00000000000006</v>
      </c>
      <c r="M1323" s="11">
        <v>0.3</v>
      </c>
      <c r="O1323" s="16"/>
      <c r="P1323" s="17">
        <f>Data!$I1323+0.05</f>
        <v>0.60000000000000009</v>
      </c>
      <c r="Q1323" s="12">
        <f>Data!$J1323+500</f>
        <v>3500</v>
      </c>
      <c r="R1323" s="13">
        <f>Data!$M1323+5%</f>
        <v>0.35</v>
      </c>
    </row>
    <row r="1324" spans="1:18" ht="15.75" customHeight="1">
      <c r="A1324" s="1"/>
      <c r="B1324" s="6" t="s">
        <v>27</v>
      </c>
      <c r="C1324" s="6">
        <v>1128299</v>
      </c>
      <c r="D1324" s="7">
        <v>44303</v>
      </c>
      <c r="E1324" s="6" t="s">
        <v>28</v>
      </c>
      <c r="F1324" s="6" t="s">
        <v>63</v>
      </c>
      <c r="G1324" s="6" t="s">
        <v>64</v>
      </c>
      <c r="H1324" s="6" t="s">
        <v>21</v>
      </c>
      <c r="I1324" s="8">
        <v>0.60000000000000009</v>
      </c>
      <c r="J1324" s="9">
        <v>2000</v>
      </c>
      <c r="K1324" s="10">
        <f t="shared" si="10"/>
        <v>1200.0000000000002</v>
      </c>
      <c r="L1324" s="10">
        <f t="shared" si="11"/>
        <v>240.00000000000006</v>
      </c>
      <c r="M1324" s="11">
        <v>0.2</v>
      </c>
      <c r="O1324" s="16"/>
      <c r="P1324" s="17">
        <f>Data!$I1324+0.05</f>
        <v>0.65000000000000013</v>
      </c>
      <c r="Q1324" s="12">
        <f>Data!$J1324+500</f>
        <v>2500</v>
      </c>
      <c r="R1324" s="13">
        <f>Data!$M1324+5%</f>
        <v>0.25</v>
      </c>
    </row>
    <row r="1325" spans="1:18" ht="15.75" customHeight="1">
      <c r="A1325" s="1"/>
      <c r="B1325" s="6" t="s">
        <v>27</v>
      </c>
      <c r="C1325" s="6">
        <v>1128299</v>
      </c>
      <c r="D1325" s="7">
        <v>44303</v>
      </c>
      <c r="E1325" s="6" t="s">
        <v>28</v>
      </c>
      <c r="F1325" s="6" t="s">
        <v>63</v>
      </c>
      <c r="G1325" s="6" t="s">
        <v>64</v>
      </c>
      <c r="H1325" s="6" t="s">
        <v>22</v>
      </c>
      <c r="I1325" s="8">
        <v>0.75000000000000011</v>
      </c>
      <c r="J1325" s="9">
        <v>3750</v>
      </c>
      <c r="K1325" s="10">
        <f t="shared" si="10"/>
        <v>2812.5000000000005</v>
      </c>
      <c r="L1325" s="10">
        <f t="shared" si="11"/>
        <v>1265.6250000000002</v>
      </c>
      <c r="M1325" s="11">
        <v>0.45</v>
      </c>
      <c r="O1325" s="16"/>
      <c r="P1325" s="17">
        <f>Data!$I1325+0.05</f>
        <v>0.80000000000000016</v>
      </c>
      <c r="Q1325" s="12">
        <f>Data!$J1325+500</f>
        <v>4250</v>
      </c>
      <c r="R1325" s="13">
        <f>Data!$M1325+5%</f>
        <v>0.5</v>
      </c>
    </row>
    <row r="1326" spans="1:18" ht="15.75" customHeight="1">
      <c r="A1326" s="1"/>
      <c r="B1326" s="6" t="s">
        <v>27</v>
      </c>
      <c r="C1326" s="6">
        <v>1128299</v>
      </c>
      <c r="D1326" s="7">
        <v>44334</v>
      </c>
      <c r="E1326" s="6" t="s">
        <v>28</v>
      </c>
      <c r="F1326" s="6" t="s">
        <v>63</v>
      </c>
      <c r="G1326" s="6" t="s">
        <v>64</v>
      </c>
      <c r="H1326" s="6" t="s">
        <v>17</v>
      </c>
      <c r="I1326" s="8">
        <v>0.6</v>
      </c>
      <c r="J1326" s="9">
        <v>5750</v>
      </c>
      <c r="K1326" s="10">
        <f t="shared" si="10"/>
        <v>3450</v>
      </c>
      <c r="L1326" s="10">
        <f t="shared" si="11"/>
        <v>1035</v>
      </c>
      <c r="M1326" s="11">
        <v>0.3</v>
      </c>
      <c r="O1326" s="16"/>
      <c r="P1326" s="17">
        <f>Data!$I1326+0.05</f>
        <v>0.65</v>
      </c>
      <c r="Q1326" s="12">
        <f>Data!$J1326+500</f>
        <v>6250</v>
      </c>
      <c r="R1326" s="13">
        <f>Data!$M1326+5%</f>
        <v>0.35</v>
      </c>
    </row>
    <row r="1327" spans="1:18" ht="15.75" customHeight="1">
      <c r="A1327" s="1"/>
      <c r="B1327" s="6" t="s">
        <v>27</v>
      </c>
      <c r="C1327" s="6">
        <v>1128299</v>
      </c>
      <c r="D1327" s="7">
        <v>44334</v>
      </c>
      <c r="E1327" s="6" t="s">
        <v>28</v>
      </c>
      <c r="F1327" s="6" t="s">
        <v>63</v>
      </c>
      <c r="G1327" s="6" t="s">
        <v>64</v>
      </c>
      <c r="H1327" s="6" t="s">
        <v>18</v>
      </c>
      <c r="I1327" s="8">
        <v>0.65</v>
      </c>
      <c r="J1327" s="9">
        <v>4250</v>
      </c>
      <c r="K1327" s="10">
        <f t="shared" si="10"/>
        <v>2762.5</v>
      </c>
      <c r="L1327" s="10">
        <f t="shared" si="11"/>
        <v>690.625</v>
      </c>
      <c r="M1327" s="11">
        <v>0.25</v>
      </c>
      <c r="O1327" s="16"/>
      <c r="P1327" s="17">
        <f>Data!$I1327+0.05</f>
        <v>0.70000000000000007</v>
      </c>
      <c r="Q1327" s="12">
        <f>Data!$J1327+500</f>
        <v>4750</v>
      </c>
      <c r="R1327" s="13">
        <f>Data!$M1327+5%</f>
        <v>0.3</v>
      </c>
    </row>
    <row r="1328" spans="1:18" ht="15.75" customHeight="1">
      <c r="A1328" s="1"/>
      <c r="B1328" s="6" t="s">
        <v>27</v>
      </c>
      <c r="C1328" s="6">
        <v>1128299</v>
      </c>
      <c r="D1328" s="7">
        <v>44334</v>
      </c>
      <c r="E1328" s="6" t="s">
        <v>28</v>
      </c>
      <c r="F1328" s="6" t="s">
        <v>63</v>
      </c>
      <c r="G1328" s="6" t="s">
        <v>64</v>
      </c>
      <c r="H1328" s="6" t="s">
        <v>19</v>
      </c>
      <c r="I1328" s="8">
        <v>0.65</v>
      </c>
      <c r="J1328" s="9">
        <v>4250</v>
      </c>
      <c r="K1328" s="10">
        <f t="shared" si="10"/>
        <v>2762.5</v>
      </c>
      <c r="L1328" s="10">
        <f t="shared" si="11"/>
        <v>828.75</v>
      </c>
      <c r="M1328" s="11">
        <v>0.3</v>
      </c>
      <c r="O1328" s="16"/>
      <c r="P1328" s="17">
        <f>Data!$I1328+0.05</f>
        <v>0.70000000000000007</v>
      </c>
      <c r="Q1328" s="12">
        <f>Data!$J1328+500</f>
        <v>4750</v>
      </c>
      <c r="R1328" s="13">
        <f>Data!$M1328+5%</f>
        <v>0.35</v>
      </c>
    </row>
    <row r="1329" spans="1:18" ht="15.75" customHeight="1">
      <c r="A1329" s="1"/>
      <c r="B1329" s="6" t="s">
        <v>27</v>
      </c>
      <c r="C1329" s="6">
        <v>1128299</v>
      </c>
      <c r="D1329" s="7">
        <v>44334</v>
      </c>
      <c r="E1329" s="6" t="s">
        <v>28</v>
      </c>
      <c r="F1329" s="6" t="s">
        <v>63</v>
      </c>
      <c r="G1329" s="6" t="s">
        <v>64</v>
      </c>
      <c r="H1329" s="6" t="s">
        <v>20</v>
      </c>
      <c r="I1329" s="8">
        <v>0.6</v>
      </c>
      <c r="J1329" s="9">
        <v>3250</v>
      </c>
      <c r="K1329" s="10">
        <f t="shared" si="10"/>
        <v>1950</v>
      </c>
      <c r="L1329" s="10">
        <f t="shared" si="11"/>
        <v>585</v>
      </c>
      <c r="M1329" s="11">
        <v>0.3</v>
      </c>
      <c r="O1329" s="16"/>
      <c r="P1329" s="17">
        <f>Data!$I1329+0.05</f>
        <v>0.65</v>
      </c>
      <c r="Q1329" s="12">
        <f>Data!$J1329+500</f>
        <v>3750</v>
      </c>
      <c r="R1329" s="13">
        <f>Data!$M1329+5%</f>
        <v>0.35</v>
      </c>
    </row>
    <row r="1330" spans="1:18" ht="15.75" customHeight="1">
      <c r="A1330" s="1"/>
      <c r="B1330" s="6" t="s">
        <v>27</v>
      </c>
      <c r="C1330" s="6">
        <v>1128299</v>
      </c>
      <c r="D1330" s="7">
        <v>44334</v>
      </c>
      <c r="E1330" s="6" t="s">
        <v>28</v>
      </c>
      <c r="F1330" s="6" t="s">
        <v>63</v>
      </c>
      <c r="G1330" s="6" t="s">
        <v>64</v>
      </c>
      <c r="H1330" s="6" t="s">
        <v>21</v>
      </c>
      <c r="I1330" s="8">
        <v>0.54999999999999993</v>
      </c>
      <c r="J1330" s="9">
        <v>2250</v>
      </c>
      <c r="K1330" s="10">
        <f t="shared" si="10"/>
        <v>1237.4999999999998</v>
      </c>
      <c r="L1330" s="10">
        <f t="shared" si="11"/>
        <v>247.49999999999997</v>
      </c>
      <c r="M1330" s="11">
        <v>0.2</v>
      </c>
      <c r="O1330" s="16"/>
      <c r="P1330" s="17">
        <f>Data!$I1330-0.05</f>
        <v>0.49999999999999994</v>
      </c>
      <c r="Q1330" s="12">
        <f>Data!$J1330+500</f>
        <v>2750</v>
      </c>
      <c r="R1330" s="13">
        <f>Data!$M1330+5%</f>
        <v>0.25</v>
      </c>
    </row>
    <row r="1331" spans="1:18" ht="15.75" customHeight="1">
      <c r="A1331" s="1"/>
      <c r="B1331" s="6" t="s">
        <v>27</v>
      </c>
      <c r="C1331" s="6">
        <v>1128299</v>
      </c>
      <c r="D1331" s="7">
        <v>44334</v>
      </c>
      <c r="E1331" s="6" t="s">
        <v>28</v>
      </c>
      <c r="F1331" s="6" t="s">
        <v>63</v>
      </c>
      <c r="G1331" s="6" t="s">
        <v>64</v>
      </c>
      <c r="H1331" s="6" t="s">
        <v>22</v>
      </c>
      <c r="I1331" s="8">
        <v>0.7</v>
      </c>
      <c r="J1331" s="9">
        <v>5750</v>
      </c>
      <c r="K1331" s="10">
        <f t="shared" si="10"/>
        <v>4024.9999999999995</v>
      </c>
      <c r="L1331" s="10">
        <f t="shared" si="11"/>
        <v>1811.2499999999998</v>
      </c>
      <c r="M1331" s="11">
        <v>0.45</v>
      </c>
      <c r="O1331" s="16"/>
      <c r="P1331" s="17">
        <f>Data!$I1331-0.05</f>
        <v>0.64999999999999991</v>
      </c>
      <c r="Q1331" s="12">
        <f>Data!$J1331+1000</f>
        <v>6750</v>
      </c>
      <c r="R1331" s="13">
        <f>Data!$M1331+5%</f>
        <v>0.5</v>
      </c>
    </row>
    <row r="1332" spans="1:18" ht="15.75" customHeight="1">
      <c r="A1332" s="1"/>
      <c r="B1332" s="6" t="s">
        <v>27</v>
      </c>
      <c r="C1332" s="6">
        <v>1128299</v>
      </c>
      <c r="D1332" s="7">
        <v>44364</v>
      </c>
      <c r="E1332" s="6" t="s">
        <v>28</v>
      </c>
      <c r="F1332" s="6" t="s">
        <v>63</v>
      </c>
      <c r="G1332" s="6" t="s">
        <v>64</v>
      </c>
      <c r="H1332" s="6" t="s">
        <v>17</v>
      </c>
      <c r="I1332" s="8">
        <v>0.64999999999999991</v>
      </c>
      <c r="J1332" s="9">
        <v>8250</v>
      </c>
      <c r="K1332" s="10">
        <f t="shared" si="10"/>
        <v>5362.4999999999991</v>
      </c>
      <c r="L1332" s="10">
        <f t="shared" si="11"/>
        <v>1608.7499999999998</v>
      </c>
      <c r="M1332" s="11">
        <v>0.3</v>
      </c>
      <c r="O1332" s="16"/>
      <c r="P1332" s="17">
        <f>Data!$I1332-0.05</f>
        <v>0.59999999999999987</v>
      </c>
      <c r="Q1332" s="12">
        <f>Data!$J1332+1000</f>
        <v>9250</v>
      </c>
      <c r="R1332" s="13">
        <f>Data!$M1332+5%</f>
        <v>0.35</v>
      </c>
    </row>
    <row r="1333" spans="1:18" ht="15.75" customHeight="1">
      <c r="A1333" s="1"/>
      <c r="B1333" s="6" t="s">
        <v>27</v>
      </c>
      <c r="C1333" s="6">
        <v>1128299</v>
      </c>
      <c r="D1333" s="7">
        <v>44364</v>
      </c>
      <c r="E1333" s="6" t="s">
        <v>28</v>
      </c>
      <c r="F1333" s="6" t="s">
        <v>63</v>
      </c>
      <c r="G1333" s="6" t="s">
        <v>64</v>
      </c>
      <c r="H1333" s="6" t="s">
        <v>18</v>
      </c>
      <c r="I1333" s="8">
        <v>0.7</v>
      </c>
      <c r="J1333" s="9">
        <v>7000</v>
      </c>
      <c r="K1333" s="10">
        <f t="shared" si="10"/>
        <v>4900</v>
      </c>
      <c r="L1333" s="10">
        <f t="shared" si="11"/>
        <v>1225</v>
      </c>
      <c r="M1333" s="11">
        <v>0.25</v>
      </c>
      <c r="O1333" s="16"/>
      <c r="P1333" s="17">
        <f>Data!$I1333-0.05</f>
        <v>0.64999999999999991</v>
      </c>
      <c r="Q1333" s="12">
        <f>Data!$J1333+1000</f>
        <v>8000</v>
      </c>
      <c r="R1333" s="13">
        <f>Data!$M1333+5%</f>
        <v>0.3</v>
      </c>
    </row>
    <row r="1334" spans="1:18" ht="15.75" customHeight="1">
      <c r="A1334" s="1"/>
      <c r="B1334" s="6" t="s">
        <v>27</v>
      </c>
      <c r="C1334" s="6">
        <v>1128299</v>
      </c>
      <c r="D1334" s="7">
        <v>44364</v>
      </c>
      <c r="E1334" s="6" t="s">
        <v>28</v>
      </c>
      <c r="F1334" s="6" t="s">
        <v>63</v>
      </c>
      <c r="G1334" s="6" t="s">
        <v>64</v>
      </c>
      <c r="H1334" s="6" t="s">
        <v>19</v>
      </c>
      <c r="I1334" s="8">
        <v>0.85</v>
      </c>
      <c r="J1334" s="9">
        <v>7000</v>
      </c>
      <c r="K1334" s="10">
        <f t="shared" si="10"/>
        <v>5950</v>
      </c>
      <c r="L1334" s="10">
        <f t="shared" si="11"/>
        <v>1785</v>
      </c>
      <c r="M1334" s="11">
        <v>0.3</v>
      </c>
      <c r="O1334" s="16"/>
      <c r="P1334" s="17">
        <f>Data!$I1334+0.1</f>
        <v>0.95</v>
      </c>
      <c r="Q1334" s="12">
        <f>Data!$J1334+1000</f>
        <v>8000</v>
      </c>
      <c r="R1334" s="13">
        <f>Data!$M1334+5%</f>
        <v>0.35</v>
      </c>
    </row>
    <row r="1335" spans="1:18" ht="15.75" customHeight="1">
      <c r="A1335" s="1"/>
      <c r="B1335" s="6" t="s">
        <v>27</v>
      </c>
      <c r="C1335" s="6">
        <v>1128299</v>
      </c>
      <c r="D1335" s="7">
        <v>44364</v>
      </c>
      <c r="E1335" s="6" t="s">
        <v>28</v>
      </c>
      <c r="F1335" s="6" t="s">
        <v>63</v>
      </c>
      <c r="G1335" s="6" t="s">
        <v>64</v>
      </c>
      <c r="H1335" s="6" t="s">
        <v>20</v>
      </c>
      <c r="I1335" s="8">
        <v>0.85</v>
      </c>
      <c r="J1335" s="9">
        <v>5750</v>
      </c>
      <c r="K1335" s="10">
        <f t="shared" si="10"/>
        <v>4887.5</v>
      </c>
      <c r="L1335" s="10">
        <f t="shared" si="11"/>
        <v>1466.25</v>
      </c>
      <c r="M1335" s="11">
        <v>0.3</v>
      </c>
      <c r="O1335" s="16"/>
      <c r="P1335" s="17">
        <f>Data!$I1335+0.1</f>
        <v>0.95</v>
      </c>
      <c r="Q1335" s="12">
        <f>Data!$J1335+1000</f>
        <v>6750</v>
      </c>
      <c r="R1335" s="13">
        <f>Data!$M1335+5%</f>
        <v>0.35</v>
      </c>
    </row>
    <row r="1336" spans="1:18" ht="15.75" customHeight="1">
      <c r="A1336" s="1"/>
      <c r="B1336" s="6" t="s">
        <v>27</v>
      </c>
      <c r="C1336" s="6">
        <v>1128299</v>
      </c>
      <c r="D1336" s="7">
        <v>44364</v>
      </c>
      <c r="E1336" s="6" t="s">
        <v>28</v>
      </c>
      <c r="F1336" s="6" t="s">
        <v>63</v>
      </c>
      <c r="G1336" s="6" t="s">
        <v>64</v>
      </c>
      <c r="H1336" s="6" t="s">
        <v>21</v>
      </c>
      <c r="I1336" s="8">
        <v>0.95000000000000007</v>
      </c>
      <c r="J1336" s="9">
        <v>4500</v>
      </c>
      <c r="K1336" s="10">
        <f t="shared" si="10"/>
        <v>4275</v>
      </c>
      <c r="L1336" s="10">
        <f t="shared" si="11"/>
        <v>855</v>
      </c>
      <c r="M1336" s="11">
        <v>0.2</v>
      </c>
      <c r="O1336" s="16"/>
      <c r="P1336" s="17">
        <f>Data!$I1336+0.1</f>
        <v>1.05</v>
      </c>
      <c r="Q1336" s="12">
        <f>Data!$J1336+1000</f>
        <v>5500</v>
      </c>
      <c r="R1336" s="13">
        <f>Data!$M1336+5%</f>
        <v>0.25</v>
      </c>
    </row>
    <row r="1337" spans="1:18" ht="15.75" customHeight="1">
      <c r="A1337" s="1"/>
      <c r="B1337" s="6" t="s">
        <v>27</v>
      </c>
      <c r="C1337" s="6">
        <v>1128299</v>
      </c>
      <c r="D1337" s="7">
        <v>44364</v>
      </c>
      <c r="E1337" s="6" t="s">
        <v>28</v>
      </c>
      <c r="F1337" s="6" t="s">
        <v>63</v>
      </c>
      <c r="G1337" s="6" t="s">
        <v>64</v>
      </c>
      <c r="H1337" s="6" t="s">
        <v>22</v>
      </c>
      <c r="I1337" s="8">
        <v>1.1000000000000001</v>
      </c>
      <c r="J1337" s="9">
        <v>7500</v>
      </c>
      <c r="K1337" s="10">
        <f t="shared" si="10"/>
        <v>8250</v>
      </c>
      <c r="L1337" s="10">
        <f t="shared" si="11"/>
        <v>3712.5</v>
      </c>
      <c r="M1337" s="11">
        <v>0.45</v>
      </c>
      <c r="O1337" s="16"/>
      <c r="P1337" s="17">
        <f>Data!$I1337+0.1</f>
        <v>1.2000000000000002</v>
      </c>
      <c r="Q1337" s="12">
        <f>Data!$J1337+1000</f>
        <v>8500</v>
      </c>
      <c r="R1337" s="13">
        <f>Data!$M1337+5%</f>
        <v>0.5</v>
      </c>
    </row>
    <row r="1338" spans="1:18" ht="15.75" customHeight="1">
      <c r="A1338" s="1"/>
      <c r="B1338" s="6" t="s">
        <v>27</v>
      </c>
      <c r="C1338" s="6">
        <v>1128299</v>
      </c>
      <c r="D1338" s="7">
        <v>44393</v>
      </c>
      <c r="E1338" s="6" t="s">
        <v>28</v>
      </c>
      <c r="F1338" s="6" t="s">
        <v>63</v>
      </c>
      <c r="G1338" s="6" t="s">
        <v>64</v>
      </c>
      <c r="H1338" s="6" t="s">
        <v>17</v>
      </c>
      <c r="I1338" s="8">
        <v>0.9</v>
      </c>
      <c r="J1338" s="9">
        <v>9000</v>
      </c>
      <c r="K1338" s="10">
        <f t="shared" si="10"/>
        <v>8100</v>
      </c>
      <c r="L1338" s="10">
        <f t="shared" si="11"/>
        <v>2430</v>
      </c>
      <c r="M1338" s="11">
        <v>0.3</v>
      </c>
      <c r="O1338" s="16"/>
      <c r="P1338" s="17">
        <f>Data!$I1338+0.1</f>
        <v>1</v>
      </c>
      <c r="Q1338" s="12">
        <f>Data!$J1338+1000</f>
        <v>10000</v>
      </c>
      <c r="R1338" s="13">
        <f>Data!$M1338+5%</f>
        <v>0.35</v>
      </c>
    </row>
    <row r="1339" spans="1:18" ht="15.75" customHeight="1">
      <c r="A1339" s="1"/>
      <c r="B1339" s="6" t="s">
        <v>27</v>
      </c>
      <c r="C1339" s="6">
        <v>1128299</v>
      </c>
      <c r="D1339" s="7">
        <v>44393</v>
      </c>
      <c r="E1339" s="6" t="s">
        <v>28</v>
      </c>
      <c r="F1339" s="6" t="s">
        <v>63</v>
      </c>
      <c r="G1339" s="6" t="s">
        <v>64</v>
      </c>
      <c r="H1339" s="6" t="s">
        <v>18</v>
      </c>
      <c r="I1339" s="8">
        <v>0.95000000000000007</v>
      </c>
      <c r="J1339" s="9">
        <v>7500</v>
      </c>
      <c r="K1339" s="10">
        <f t="shared" si="10"/>
        <v>7125.0000000000009</v>
      </c>
      <c r="L1339" s="10">
        <f t="shared" si="11"/>
        <v>1781.2500000000002</v>
      </c>
      <c r="M1339" s="11">
        <v>0.25</v>
      </c>
      <c r="O1339" s="16"/>
      <c r="P1339" s="17">
        <f>Data!$I1339+0.1</f>
        <v>1.05</v>
      </c>
      <c r="Q1339" s="12">
        <f>Data!$J1339+1000</f>
        <v>8500</v>
      </c>
      <c r="R1339" s="13">
        <f>Data!$M1339+5%</f>
        <v>0.3</v>
      </c>
    </row>
    <row r="1340" spans="1:18" ht="15.75" customHeight="1">
      <c r="A1340" s="1"/>
      <c r="B1340" s="6" t="s">
        <v>27</v>
      </c>
      <c r="C1340" s="6">
        <v>1128299</v>
      </c>
      <c r="D1340" s="7">
        <v>44393</v>
      </c>
      <c r="E1340" s="6" t="s">
        <v>28</v>
      </c>
      <c r="F1340" s="6" t="s">
        <v>63</v>
      </c>
      <c r="G1340" s="6" t="s">
        <v>64</v>
      </c>
      <c r="H1340" s="6" t="s">
        <v>19</v>
      </c>
      <c r="I1340" s="8">
        <v>0.95000000000000007</v>
      </c>
      <c r="J1340" s="9">
        <v>7000</v>
      </c>
      <c r="K1340" s="10">
        <f t="shared" si="10"/>
        <v>6650.0000000000009</v>
      </c>
      <c r="L1340" s="10">
        <f t="shared" si="11"/>
        <v>1995.0000000000002</v>
      </c>
      <c r="M1340" s="11">
        <v>0.3</v>
      </c>
      <c r="O1340" s="16"/>
      <c r="P1340" s="17">
        <f>Data!$I1340+0.1</f>
        <v>1.05</v>
      </c>
      <c r="Q1340" s="12">
        <f>Data!$J1340+1000</f>
        <v>8000</v>
      </c>
      <c r="R1340" s="13">
        <f>Data!$M1340+5%</f>
        <v>0.35</v>
      </c>
    </row>
    <row r="1341" spans="1:18" ht="15.75" customHeight="1">
      <c r="A1341" s="1"/>
      <c r="B1341" s="6" t="s">
        <v>27</v>
      </c>
      <c r="C1341" s="6">
        <v>1128299</v>
      </c>
      <c r="D1341" s="7">
        <v>44393</v>
      </c>
      <c r="E1341" s="6" t="s">
        <v>28</v>
      </c>
      <c r="F1341" s="6" t="s">
        <v>63</v>
      </c>
      <c r="G1341" s="6" t="s">
        <v>64</v>
      </c>
      <c r="H1341" s="6" t="s">
        <v>20</v>
      </c>
      <c r="I1341" s="8">
        <v>0.9</v>
      </c>
      <c r="J1341" s="9">
        <v>6000</v>
      </c>
      <c r="K1341" s="10">
        <f t="shared" si="10"/>
        <v>5400</v>
      </c>
      <c r="L1341" s="10">
        <f t="shared" si="11"/>
        <v>1620</v>
      </c>
      <c r="M1341" s="11">
        <v>0.3</v>
      </c>
      <c r="O1341" s="16"/>
      <c r="P1341" s="17">
        <f>Data!$I1341+0.1</f>
        <v>1</v>
      </c>
      <c r="Q1341" s="12">
        <f>Data!$J1341+1000</f>
        <v>7000</v>
      </c>
      <c r="R1341" s="13">
        <f>Data!$M1341+5%</f>
        <v>0.35</v>
      </c>
    </row>
    <row r="1342" spans="1:18" ht="15.75" customHeight="1">
      <c r="A1342" s="1"/>
      <c r="B1342" s="6" t="s">
        <v>27</v>
      </c>
      <c r="C1342" s="6">
        <v>1128299</v>
      </c>
      <c r="D1342" s="7">
        <v>44393</v>
      </c>
      <c r="E1342" s="6" t="s">
        <v>28</v>
      </c>
      <c r="F1342" s="6" t="s">
        <v>63</v>
      </c>
      <c r="G1342" s="6" t="s">
        <v>64</v>
      </c>
      <c r="H1342" s="6" t="s">
        <v>21</v>
      </c>
      <c r="I1342" s="8">
        <v>0.95000000000000007</v>
      </c>
      <c r="J1342" s="9">
        <v>6500</v>
      </c>
      <c r="K1342" s="10">
        <f t="shared" si="10"/>
        <v>6175</v>
      </c>
      <c r="L1342" s="10">
        <f t="shared" si="11"/>
        <v>1235</v>
      </c>
      <c r="M1342" s="11">
        <v>0.2</v>
      </c>
      <c r="O1342" s="16"/>
      <c r="P1342" s="17">
        <f>Data!$I1342+0.1</f>
        <v>1.05</v>
      </c>
      <c r="Q1342" s="12">
        <f>Data!$J1342+1000</f>
        <v>7500</v>
      </c>
      <c r="R1342" s="13">
        <f>Data!$M1342+5%</f>
        <v>0.25</v>
      </c>
    </row>
    <row r="1343" spans="1:18" ht="15.75" customHeight="1">
      <c r="A1343" s="1"/>
      <c r="B1343" s="6" t="s">
        <v>27</v>
      </c>
      <c r="C1343" s="6">
        <v>1128299</v>
      </c>
      <c r="D1343" s="7">
        <v>44393</v>
      </c>
      <c r="E1343" s="6" t="s">
        <v>28</v>
      </c>
      <c r="F1343" s="6" t="s">
        <v>63</v>
      </c>
      <c r="G1343" s="6" t="s">
        <v>64</v>
      </c>
      <c r="H1343" s="6" t="s">
        <v>22</v>
      </c>
      <c r="I1343" s="8">
        <v>1.1000000000000001</v>
      </c>
      <c r="J1343" s="9">
        <v>6500</v>
      </c>
      <c r="K1343" s="10">
        <f t="shared" si="10"/>
        <v>7150.0000000000009</v>
      </c>
      <c r="L1343" s="10">
        <f t="shared" si="11"/>
        <v>3217.5000000000005</v>
      </c>
      <c r="M1343" s="11">
        <v>0.45</v>
      </c>
      <c r="O1343" s="16"/>
      <c r="P1343" s="17">
        <f>Data!$I1343+0.1</f>
        <v>1.2000000000000002</v>
      </c>
      <c r="Q1343" s="12">
        <f>Data!$J1343+1000</f>
        <v>7500</v>
      </c>
      <c r="R1343" s="13">
        <f>Data!$M1343+5%</f>
        <v>0.5</v>
      </c>
    </row>
    <row r="1344" spans="1:18" ht="15.75" customHeight="1">
      <c r="A1344" s="1"/>
      <c r="B1344" s="6" t="s">
        <v>27</v>
      </c>
      <c r="C1344" s="6">
        <v>1128299</v>
      </c>
      <c r="D1344" s="7">
        <v>44425</v>
      </c>
      <c r="E1344" s="6" t="s">
        <v>28</v>
      </c>
      <c r="F1344" s="6" t="s">
        <v>63</v>
      </c>
      <c r="G1344" s="6" t="s">
        <v>64</v>
      </c>
      <c r="H1344" s="6" t="s">
        <v>17</v>
      </c>
      <c r="I1344" s="8">
        <v>0.95000000000000007</v>
      </c>
      <c r="J1344" s="9">
        <v>8500</v>
      </c>
      <c r="K1344" s="10">
        <f t="shared" si="10"/>
        <v>8075.0000000000009</v>
      </c>
      <c r="L1344" s="10">
        <f t="shared" si="11"/>
        <v>2422.5</v>
      </c>
      <c r="M1344" s="11">
        <v>0.3</v>
      </c>
      <c r="O1344" s="16"/>
      <c r="P1344" s="17">
        <f>Data!$I1344+0.1</f>
        <v>1.05</v>
      </c>
      <c r="Q1344" s="12">
        <f>Data!$J1344+1000</f>
        <v>9500</v>
      </c>
      <c r="R1344" s="13">
        <f>Data!$M1344+5%</f>
        <v>0.35</v>
      </c>
    </row>
    <row r="1345" spans="1:18" ht="15.75" customHeight="1">
      <c r="A1345" s="1"/>
      <c r="B1345" s="6" t="s">
        <v>27</v>
      </c>
      <c r="C1345" s="6">
        <v>1128299</v>
      </c>
      <c r="D1345" s="7">
        <v>44425</v>
      </c>
      <c r="E1345" s="6" t="s">
        <v>28</v>
      </c>
      <c r="F1345" s="6" t="s">
        <v>63</v>
      </c>
      <c r="G1345" s="6" t="s">
        <v>64</v>
      </c>
      <c r="H1345" s="6" t="s">
        <v>18</v>
      </c>
      <c r="I1345" s="8">
        <v>0.85000000000000009</v>
      </c>
      <c r="J1345" s="9">
        <v>8250</v>
      </c>
      <c r="K1345" s="10">
        <f t="shared" si="10"/>
        <v>7012.5000000000009</v>
      </c>
      <c r="L1345" s="10">
        <f t="shared" si="11"/>
        <v>1753.1250000000002</v>
      </c>
      <c r="M1345" s="11">
        <v>0.25</v>
      </c>
      <c r="O1345" s="16"/>
      <c r="P1345" s="17">
        <f>Data!$I1345+0.1</f>
        <v>0.95000000000000007</v>
      </c>
      <c r="Q1345" s="12">
        <f>Data!$J1345+1000</f>
        <v>9250</v>
      </c>
      <c r="R1345" s="13">
        <f>Data!$M1345+5%</f>
        <v>0.3</v>
      </c>
    </row>
    <row r="1346" spans="1:18" ht="15.75" customHeight="1">
      <c r="A1346" s="1"/>
      <c r="B1346" s="6" t="s">
        <v>27</v>
      </c>
      <c r="C1346" s="6">
        <v>1128299</v>
      </c>
      <c r="D1346" s="7">
        <v>44425</v>
      </c>
      <c r="E1346" s="6" t="s">
        <v>28</v>
      </c>
      <c r="F1346" s="6" t="s">
        <v>63</v>
      </c>
      <c r="G1346" s="6" t="s">
        <v>64</v>
      </c>
      <c r="H1346" s="6" t="s">
        <v>19</v>
      </c>
      <c r="I1346" s="8">
        <v>0.8</v>
      </c>
      <c r="J1346" s="9">
        <v>7000</v>
      </c>
      <c r="K1346" s="10">
        <f t="shared" si="10"/>
        <v>5600</v>
      </c>
      <c r="L1346" s="10">
        <f t="shared" si="11"/>
        <v>1680</v>
      </c>
      <c r="M1346" s="11">
        <v>0.3</v>
      </c>
      <c r="O1346" s="16"/>
      <c r="P1346" s="17">
        <f>Data!$I1346+0.1</f>
        <v>0.9</v>
      </c>
      <c r="Q1346" s="12">
        <f>Data!$J1346+1000</f>
        <v>8000</v>
      </c>
      <c r="R1346" s="13">
        <f>Data!$M1346+5%</f>
        <v>0.35</v>
      </c>
    </row>
    <row r="1347" spans="1:18" ht="15.75" customHeight="1">
      <c r="A1347" s="1"/>
      <c r="B1347" s="6" t="s">
        <v>27</v>
      </c>
      <c r="C1347" s="6">
        <v>1128299</v>
      </c>
      <c r="D1347" s="7">
        <v>44425</v>
      </c>
      <c r="E1347" s="6" t="s">
        <v>28</v>
      </c>
      <c r="F1347" s="6" t="s">
        <v>63</v>
      </c>
      <c r="G1347" s="6" t="s">
        <v>64</v>
      </c>
      <c r="H1347" s="6" t="s">
        <v>20</v>
      </c>
      <c r="I1347" s="8">
        <v>0.8</v>
      </c>
      <c r="J1347" s="9">
        <v>4750</v>
      </c>
      <c r="K1347" s="10">
        <f t="shared" si="10"/>
        <v>3800</v>
      </c>
      <c r="L1347" s="10">
        <f t="shared" si="11"/>
        <v>1140</v>
      </c>
      <c r="M1347" s="11">
        <v>0.3</v>
      </c>
      <c r="O1347" s="16"/>
      <c r="P1347" s="17">
        <f>Data!$I1347+0.1</f>
        <v>0.9</v>
      </c>
      <c r="Q1347" s="12">
        <f>Data!$J1347-500</f>
        <v>4250</v>
      </c>
      <c r="R1347" s="13">
        <f>Data!$M1347+5%</f>
        <v>0.35</v>
      </c>
    </row>
    <row r="1348" spans="1:18" ht="15.75" customHeight="1">
      <c r="A1348" s="1"/>
      <c r="B1348" s="6" t="s">
        <v>27</v>
      </c>
      <c r="C1348" s="6">
        <v>1128299</v>
      </c>
      <c r="D1348" s="7">
        <v>44425</v>
      </c>
      <c r="E1348" s="6" t="s">
        <v>28</v>
      </c>
      <c r="F1348" s="6" t="s">
        <v>63</v>
      </c>
      <c r="G1348" s="6" t="s">
        <v>64</v>
      </c>
      <c r="H1348" s="6" t="s">
        <v>21</v>
      </c>
      <c r="I1348" s="8">
        <v>0.79999999999999993</v>
      </c>
      <c r="J1348" s="9">
        <v>4750</v>
      </c>
      <c r="K1348" s="10">
        <f t="shared" si="10"/>
        <v>3799.9999999999995</v>
      </c>
      <c r="L1348" s="10">
        <f t="shared" si="11"/>
        <v>760</v>
      </c>
      <c r="M1348" s="11">
        <v>0.2</v>
      </c>
      <c r="O1348" s="16"/>
      <c r="P1348" s="17">
        <f>Data!$I1348+0.1</f>
        <v>0.89999999999999991</v>
      </c>
      <c r="Q1348" s="12">
        <f>Data!$J1348-500</f>
        <v>4250</v>
      </c>
      <c r="R1348" s="13">
        <f>Data!$M1348+5%</f>
        <v>0.25</v>
      </c>
    </row>
    <row r="1349" spans="1:18" ht="15.75" customHeight="1">
      <c r="A1349" s="1"/>
      <c r="B1349" s="6" t="s">
        <v>27</v>
      </c>
      <c r="C1349" s="6">
        <v>1128299</v>
      </c>
      <c r="D1349" s="7">
        <v>44425</v>
      </c>
      <c r="E1349" s="6" t="s">
        <v>28</v>
      </c>
      <c r="F1349" s="6" t="s">
        <v>63</v>
      </c>
      <c r="G1349" s="6" t="s">
        <v>64</v>
      </c>
      <c r="H1349" s="6" t="s">
        <v>22</v>
      </c>
      <c r="I1349" s="8">
        <v>0.85</v>
      </c>
      <c r="J1349" s="9">
        <v>3000</v>
      </c>
      <c r="K1349" s="10">
        <f t="shared" si="10"/>
        <v>2550</v>
      </c>
      <c r="L1349" s="10">
        <f t="shared" si="11"/>
        <v>1147.5</v>
      </c>
      <c r="M1349" s="11">
        <v>0.45</v>
      </c>
      <c r="O1349" s="16"/>
      <c r="P1349" s="17">
        <f>Data!$I1349+0.1</f>
        <v>0.95</v>
      </c>
      <c r="Q1349" s="12">
        <f>Data!$J1349-500</f>
        <v>2500</v>
      </c>
      <c r="R1349" s="13">
        <f>Data!$M1349+5%</f>
        <v>0.5</v>
      </c>
    </row>
    <row r="1350" spans="1:18" ht="15.75" customHeight="1">
      <c r="A1350" s="1"/>
      <c r="B1350" s="6" t="s">
        <v>27</v>
      </c>
      <c r="C1350" s="6">
        <v>1128299</v>
      </c>
      <c r="D1350" s="7">
        <v>44457</v>
      </c>
      <c r="E1350" s="6" t="s">
        <v>28</v>
      </c>
      <c r="F1350" s="6" t="s">
        <v>63</v>
      </c>
      <c r="G1350" s="6" t="s">
        <v>64</v>
      </c>
      <c r="H1350" s="6" t="s">
        <v>17</v>
      </c>
      <c r="I1350" s="8">
        <v>0.60000000000000009</v>
      </c>
      <c r="J1350" s="9">
        <v>5000</v>
      </c>
      <c r="K1350" s="10">
        <f t="shared" si="10"/>
        <v>3000.0000000000005</v>
      </c>
      <c r="L1350" s="10">
        <f t="shared" si="11"/>
        <v>900.00000000000011</v>
      </c>
      <c r="M1350" s="11">
        <v>0.3</v>
      </c>
      <c r="O1350" s="16"/>
      <c r="P1350" s="17">
        <f>Data!$I1350-0.05</f>
        <v>0.55000000000000004</v>
      </c>
      <c r="Q1350" s="12">
        <f>Data!$J1350-500</f>
        <v>4500</v>
      </c>
      <c r="R1350" s="13">
        <f>Data!$M1350+5%</f>
        <v>0.35</v>
      </c>
    </row>
    <row r="1351" spans="1:18" ht="15.75" customHeight="1">
      <c r="A1351" s="1"/>
      <c r="B1351" s="6" t="s">
        <v>27</v>
      </c>
      <c r="C1351" s="6">
        <v>1128299</v>
      </c>
      <c r="D1351" s="7">
        <v>44457</v>
      </c>
      <c r="E1351" s="6" t="s">
        <v>28</v>
      </c>
      <c r="F1351" s="6" t="s">
        <v>63</v>
      </c>
      <c r="G1351" s="6" t="s">
        <v>64</v>
      </c>
      <c r="H1351" s="6" t="s">
        <v>18</v>
      </c>
      <c r="I1351" s="8">
        <v>0.65000000000000013</v>
      </c>
      <c r="J1351" s="9">
        <v>5000</v>
      </c>
      <c r="K1351" s="10">
        <f t="shared" si="10"/>
        <v>3250.0000000000005</v>
      </c>
      <c r="L1351" s="10">
        <f t="shared" si="11"/>
        <v>812.50000000000011</v>
      </c>
      <c r="M1351" s="11">
        <v>0.25</v>
      </c>
      <c r="O1351" s="16"/>
      <c r="P1351" s="17">
        <f>Data!$I1351-0.05</f>
        <v>0.60000000000000009</v>
      </c>
      <c r="Q1351" s="12">
        <f>Data!$J1351-500</f>
        <v>4500</v>
      </c>
      <c r="R1351" s="13">
        <f>Data!$M1351+5%</f>
        <v>0.3</v>
      </c>
    </row>
    <row r="1352" spans="1:18" ht="15.75" customHeight="1">
      <c r="A1352" s="1"/>
      <c r="B1352" s="6" t="s">
        <v>27</v>
      </c>
      <c r="C1352" s="6">
        <v>1128299</v>
      </c>
      <c r="D1352" s="7">
        <v>44457</v>
      </c>
      <c r="E1352" s="6" t="s">
        <v>28</v>
      </c>
      <c r="F1352" s="6" t="s">
        <v>63</v>
      </c>
      <c r="G1352" s="6" t="s">
        <v>64</v>
      </c>
      <c r="H1352" s="6" t="s">
        <v>19</v>
      </c>
      <c r="I1352" s="8">
        <v>0.60000000000000009</v>
      </c>
      <c r="J1352" s="9">
        <v>3000</v>
      </c>
      <c r="K1352" s="10">
        <f t="shared" si="10"/>
        <v>1800.0000000000002</v>
      </c>
      <c r="L1352" s="10">
        <f t="shared" si="11"/>
        <v>540</v>
      </c>
      <c r="M1352" s="11">
        <v>0.3</v>
      </c>
      <c r="O1352" s="16"/>
      <c r="P1352" s="17">
        <f>Data!$I1352-0.05</f>
        <v>0.55000000000000004</v>
      </c>
      <c r="Q1352" s="12">
        <f>Data!$J1352-750</f>
        <v>2250</v>
      </c>
      <c r="R1352" s="13">
        <f>Data!$M1352+5%</f>
        <v>0.35</v>
      </c>
    </row>
    <row r="1353" spans="1:18" ht="15.75" customHeight="1">
      <c r="A1353" s="1"/>
      <c r="B1353" s="6" t="s">
        <v>27</v>
      </c>
      <c r="C1353" s="6">
        <v>1128299</v>
      </c>
      <c r="D1353" s="7">
        <v>44457</v>
      </c>
      <c r="E1353" s="6" t="s">
        <v>28</v>
      </c>
      <c r="F1353" s="6" t="s">
        <v>63</v>
      </c>
      <c r="G1353" s="6" t="s">
        <v>64</v>
      </c>
      <c r="H1353" s="6" t="s">
        <v>20</v>
      </c>
      <c r="I1353" s="8">
        <v>0.60000000000000009</v>
      </c>
      <c r="J1353" s="9">
        <v>2500</v>
      </c>
      <c r="K1353" s="10">
        <f t="shared" si="10"/>
        <v>1500.0000000000002</v>
      </c>
      <c r="L1353" s="10">
        <f t="shared" si="11"/>
        <v>450.00000000000006</v>
      </c>
      <c r="M1353" s="11">
        <v>0.3</v>
      </c>
      <c r="O1353" s="16"/>
      <c r="P1353" s="17">
        <f>Data!$I1353-0.05</f>
        <v>0.55000000000000004</v>
      </c>
      <c r="Q1353" s="12">
        <f>Data!$J1353-750</f>
        <v>1750</v>
      </c>
      <c r="R1353" s="13">
        <f>Data!$M1353+5%</f>
        <v>0.35</v>
      </c>
    </row>
    <row r="1354" spans="1:18" ht="15.75" customHeight="1">
      <c r="A1354" s="1"/>
      <c r="B1354" s="6" t="s">
        <v>27</v>
      </c>
      <c r="C1354" s="6">
        <v>1128299</v>
      </c>
      <c r="D1354" s="7">
        <v>44457</v>
      </c>
      <c r="E1354" s="6" t="s">
        <v>28</v>
      </c>
      <c r="F1354" s="6" t="s">
        <v>63</v>
      </c>
      <c r="G1354" s="6" t="s">
        <v>64</v>
      </c>
      <c r="H1354" s="6" t="s">
        <v>21</v>
      </c>
      <c r="I1354" s="8">
        <v>0.70000000000000007</v>
      </c>
      <c r="J1354" s="9">
        <v>2750</v>
      </c>
      <c r="K1354" s="10">
        <f t="shared" si="10"/>
        <v>1925.0000000000002</v>
      </c>
      <c r="L1354" s="10">
        <f t="shared" si="11"/>
        <v>385.00000000000006</v>
      </c>
      <c r="M1354" s="11">
        <v>0.2</v>
      </c>
      <c r="O1354" s="16"/>
      <c r="P1354" s="17">
        <f>Data!$I1354-0.05</f>
        <v>0.65</v>
      </c>
      <c r="Q1354" s="12">
        <f>Data!$J1354-750</f>
        <v>2000</v>
      </c>
      <c r="R1354" s="13">
        <f>Data!$M1354+5%</f>
        <v>0.25</v>
      </c>
    </row>
    <row r="1355" spans="1:18" ht="15.75" customHeight="1">
      <c r="A1355" s="1"/>
      <c r="B1355" s="6" t="s">
        <v>27</v>
      </c>
      <c r="C1355" s="6">
        <v>1128299</v>
      </c>
      <c r="D1355" s="7">
        <v>44457</v>
      </c>
      <c r="E1355" s="6" t="s">
        <v>28</v>
      </c>
      <c r="F1355" s="6" t="s">
        <v>63</v>
      </c>
      <c r="G1355" s="6" t="s">
        <v>64</v>
      </c>
      <c r="H1355" s="6" t="s">
        <v>22</v>
      </c>
      <c r="I1355" s="8">
        <v>0.54999999999999993</v>
      </c>
      <c r="J1355" s="9">
        <v>3000</v>
      </c>
      <c r="K1355" s="10">
        <f t="shared" si="10"/>
        <v>1649.9999999999998</v>
      </c>
      <c r="L1355" s="10">
        <f t="shared" si="11"/>
        <v>742.49999999999989</v>
      </c>
      <c r="M1355" s="11">
        <v>0.45</v>
      </c>
      <c r="O1355" s="16"/>
      <c r="P1355" s="17">
        <f>Data!$I1355-0.05</f>
        <v>0.49999999999999994</v>
      </c>
      <c r="Q1355" s="12">
        <f>Data!$J1355-750</f>
        <v>2250</v>
      </c>
      <c r="R1355" s="13">
        <f>Data!$M1355+5%</f>
        <v>0.5</v>
      </c>
    </row>
    <row r="1356" spans="1:18" ht="15.75" customHeight="1">
      <c r="A1356" s="1"/>
      <c r="B1356" s="6" t="s">
        <v>27</v>
      </c>
      <c r="C1356" s="6">
        <v>1128299</v>
      </c>
      <c r="D1356" s="7">
        <v>44486</v>
      </c>
      <c r="E1356" s="6" t="s">
        <v>28</v>
      </c>
      <c r="F1356" s="6" t="s">
        <v>63</v>
      </c>
      <c r="G1356" s="6" t="s">
        <v>64</v>
      </c>
      <c r="H1356" s="6" t="s">
        <v>17</v>
      </c>
      <c r="I1356" s="8">
        <v>0.5</v>
      </c>
      <c r="J1356" s="9">
        <v>4000</v>
      </c>
      <c r="K1356" s="10">
        <f t="shared" si="10"/>
        <v>2000</v>
      </c>
      <c r="L1356" s="10">
        <f t="shared" si="11"/>
        <v>600</v>
      </c>
      <c r="M1356" s="11">
        <v>0.3</v>
      </c>
      <c r="O1356" s="16"/>
      <c r="P1356" s="17">
        <f>Data!$I1356-0.05</f>
        <v>0.45</v>
      </c>
      <c r="Q1356" s="12">
        <f>Data!$J1356-750</f>
        <v>3250</v>
      </c>
      <c r="R1356" s="13">
        <f>Data!$M1356+5%</f>
        <v>0.35</v>
      </c>
    </row>
    <row r="1357" spans="1:18" ht="15.75" customHeight="1">
      <c r="A1357" s="1"/>
      <c r="B1357" s="6" t="s">
        <v>27</v>
      </c>
      <c r="C1357" s="6">
        <v>1128299</v>
      </c>
      <c r="D1357" s="7">
        <v>44486</v>
      </c>
      <c r="E1357" s="6" t="s">
        <v>28</v>
      </c>
      <c r="F1357" s="6" t="s">
        <v>63</v>
      </c>
      <c r="G1357" s="6" t="s">
        <v>64</v>
      </c>
      <c r="H1357" s="6" t="s">
        <v>18</v>
      </c>
      <c r="I1357" s="8">
        <v>0.65000000000000013</v>
      </c>
      <c r="J1357" s="9">
        <v>5750</v>
      </c>
      <c r="K1357" s="10">
        <f t="shared" si="10"/>
        <v>3737.5000000000009</v>
      </c>
      <c r="L1357" s="10">
        <f t="shared" si="11"/>
        <v>934.37500000000023</v>
      </c>
      <c r="M1357" s="11">
        <v>0.25</v>
      </c>
      <c r="O1357" s="16"/>
      <c r="P1357" s="17">
        <f>Data!$I1357-0</f>
        <v>0.65000000000000013</v>
      </c>
      <c r="Q1357" s="12">
        <f>Data!$J1357+1000</f>
        <v>6750</v>
      </c>
      <c r="R1357" s="13">
        <f>Data!$M1357+5%</f>
        <v>0.3</v>
      </c>
    </row>
    <row r="1358" spans="1:18" ht="15.75" customHeight="1">
      <c r="A1358" s="1"/>
      <c r="B1358" s="6" t="s">
        <v>27</v>
      </c>
      <c r="C1358" s="6">
        <v>1128299</v>
      </c>
      <c r="D1358" s="7">
        <v>44486</v>
      </c>
      <c r="E1358" s="6" t="s">
        <v>28</v>
      </c>
      <c r="F1358" s="6" t="s">
        <v>63</v>
      </c>
      <c r="G1358" s="6" t="s">
        <v>64</v>
      </c>
      <c r="H1358" s="6" t="s">
        <v>19</v>
      </c>
      <c r="I1358" s="8">
        <v>0.60000000000000009</v>
      </c>
      <c r="J1358" s="9">
        <v>4000</v>
      </c>
      <c r="K1358" s="10">
        <f t="shared" si="10"/>
        <v>2400.0000000000005</v>
      </c>
      <c r="L1358" s="10">
        <f t="shared" si="11"/>
        <v>720.00000000000011</v>
      </c>
      <c r="M1358" s="11">
        <v>0.3</v>
      </c>
      <c r="O1358" s="16"/>
      <c r="P1358" s="17">
        <f>Data!$I1358-0</f>
        <v>0.60000000000000009</v>
      </c>
      <c r="Q1358" s="12">
        <f>Data!$J1358+1000</f>
        <v>5000</v>
      </c>
      <c r="R1358" s="13">
        <f>Data!$M1358+5%</f>
        <v>0.35</v>
      </c>
    </row>
    <row r="1359" spans="1:18" ht="15.75" customHeight="1">
      <c r="A1359" s="1"/>
      <c r="B1359" s="6" t="s">
        <v>27</v>
      </c>
      <c r="C1359" s="6">
        <v>1128299</v>
      </c>
      <c r="D1359" s="7">
        <v>44486</v>
      </c>
      <c r="E1359" s="6" t="s">
        <v>28</v>
      </c>
      <c r="F1359" s="6" t="s">
        <v>63</v>
      </c>
      <c r="G1359" s="6" t="s">
        <v>64</v>
      </c>
      <c r="H1359" s="6" t="s">
        <v>20</v>
      </c>
      <c r="I1359" s="8">
        <v>0.55000000000000004</v>
      </c>
      <c r="J1359" s="9">
        <v>3750</v>
      </c>
      <c r="K1359" s="10">
        <f t="shared" si="10"/>
        <v>2062.5</v>
      </c>
      <c r="L1359" s="10">
        <f t="shared" si="11"/>
        <v>618.75</v>
      </c>
      <c r="M1359" s="11">
        <v>0.3</v>
      </c>
      <c r="O1359" s="16"/>
      <c r="P1359" s="17">
        <f>Data!$I1359-0</f>
        <v>0.55000000000000004</v>
      </c>
      <c r="Q1359" s="12">
        <f>Data!$J1359+1000</f>
        <v>4750</v>
      </c>
      <c r="R1359" s="13">
        <f>Data!$M1359+5%</f>
        <v>0.35</v>
      </c>
    </row>
    <row r="1360" spans="1:18" ht="15.75" customHeight="1">
      <c r="A1360" s="1"/>
      <c r="B1360" s="6" t="s">
        <v>27</v>
      </c>
      <c r="C1360" s="6">
        <v>1128299</v>
      </c>
      <c r="D1360" s="7">
        <v>44486</v>
      </c>
      <c r="E1360" s="6" t="s">
        <v>28</v>
      </c>
      <c r="F1360" s="6" t="s">
        <v>63</v>
      </c>
      <c r="G1360" s="6" t="s">
        <v>64</v>
      </c>
      <c r="H1360" s="6" t="s">
        <v>21</v>
      </c>
      <c r="I1360" s="8">
        <v>0.65</v>
      </c>
      <c r="J1360" s="9">
        <v>3500</v>
      </c>
      <c r="K1360" s="10">
        <f t="shared" si="10"/>
        <v>2275</v>
      </c>
      <c r="L1360" s="10">
        <f t="shared" si="11"/>
        <v>455</v>
      </c>
      <c r="M1360" s="11">
        <v>0.2</v>
      </c>
      <c r="O1360" s="16"/>
      <c r="P1360" s="17">
        <f>Data!$I1360-0</f>
        <v>0.65</v>
      </c>
      <c r="Q1360" s="12">
        <f>Data!$J1360+1000</f>
        <v>4500</v>
      </c>
      <c r="R1360" s="13">
        <f>Data!$M1360+5%</f>
        <v>0.25</v>
      </c>
    </row>
    <row r="1361" spans="1:18" ht="15.75" customHeight="1">
      <c r="A1361" s="1"/>
      <c r="B1361" s="6" t="s">
        <v>27</v>
      </c>
      <c r="C1361" s="6">
        <v>1128299</v>
      </c>
      <c r="D1361" s="7">
        <v>44486</v>
      </c>
      <c r="E1361" s="6" t="s">
        <v>28</v>
      </c>
      <c r="F1361" s="6" t="s">
        <v>63</v>
      </c>
      <c r="G1361" s="6" t="s">
        <v>64</v>
      </c>
      <c r="H1361" s="6" t="s">
        <v>22</v>
      </c>
      <c r="I1361" s="8">
        <v>0.70000000000000007</v>
      </c>
      <c r="J1361" s="9">
        <v>4000</v>
      </c>
      <c r="K1361" s="10">
        <f t="shared" si="10"/>
        <v>2800.0000000000005</v>
      </c>
      <c r="L1361" s="10">
        <f t="shared" si="11"/>
        <v>1260.0000000000002</v>
      </c>
      <c r="M1361" s="11">
        <v>0.45</v>
      </c>
      <c r="O1361" s="16"/>
      <c r="P1361" s="17">
        <f>Data!$I1361-0</f>
        <v>0.70000000000000007</v>
      </c>
      <c r="Q1361" s="12">
        <f>Data!$J1361+1000</f>
        <v>5000</v>
      </c>
      <c r="R1361" s="13">
        <f>Data!$M1361+5%</f>
        <v>0.5</v>
      </c>
    </row>
    <row r="1362" spans="1:18" ht="15.75" customHeight="1">
      <c r="A1362" s="1"/>
      <c r="B1362" s="6" t="s">
        <v>27</v>
      </c>
      <c r="C1362" s="6">
        <v>1128299</v>
      </c>
      <c r="D1362" s="7">
        <v>44517</v>
      </c>
      <c r="E1362" s="6" t="s">
        <v>28</v>
      </c>
      <c r="F1362" s="6" t="s">
        <v>63</v>
      </c>
      <c r="G1362" s="6" t="s">
        <v>64</v>
      </c>
      <c r="H1362" s="6" t="s">
        <v>17</v>
      </c>
      <c r="I1362" s="8">
        <v>0.55000000000000004</v>
      </c>
      <c r="J1362" s="9">
        <v>6250</v>
      </c>
      <c r="K1362" s="10">
        <f t="shared" si="10"/>
        <v>3437.5000000000005</v>
      </c>
      <c r="L1362" s="10">
        <f t="shared" si="11"/>
        <v>1031.25</v>
      </c>
      <c r="M1362" s="11">
        <v>0.3</v>
      </c>
      <c r="O1362" s="16"/>
      <c r="P1362" s="17">
        <f>Data!$I1362-0</f>
        <v>0.55000000000000004</v>
      </c>
      <c r="Q1362" s="12">
        <f>Data!$J1362+1000</f>
        <v>7250</v>
      </c>
      <c r="R1362" s="13">
        <f>Data!$M1362+5%</f>
        <v>0.35</v>
      </c>
    </row>
    <row r="1363" spans="1:18" ht="15.75" customHeight="1">
      <c r="A1363" s="1"/>
      <c r="B1363" s="6" t="s">
        <v>27</v>
      </c>
      <c r="C1363" s="6">
        <v>1128299</v>
      </c>
      <c r="D1363" s="7">
        <v>44517</v>
      </c>
      <c r="E1363" s="6" t="s">
        <v>28</v>
      </c>
      <c r="F1363" s="6" t="s">
        <v>63</v>
      </c>
      <c r="G1363" s="6" t="s">
        <v>64</v>
      </c>
      <c r="H1363" s="6" t="s">
        <v>18</v>
      </c>
      <c r="I1363" s="8">
        <v>0.60000000000000009</v>
      </c>
      <c r="J1363" s="9">
        <v>7000</v>
      </c>
      <c r="K1363" s="10">
        <f t="shared" si="10"/>
        <v>4200.0000000000009</v>
      </c>
      <c r="L1363" s="10">
        <f t="shared" si="11"/>
        <v>1050.0000000000002</v>
      </c>
      <c r="M1363" s="11">
        <v>0.25</v>
      </c>
      <c r="O1363" s="16"/>
      <c r="P1363" s="17">
        <f>Data!$I1363-0</f>
        <v>0.60000000000000009</v>
      </c>
      <c r="Q1363" s="12">
        <f>Data!$J1363+1000</f>
        <v>8000</v>
      </c>
      <c r="R1363" s="13">
        <f>Data!$M1363+5%</f>
        <v>0.3</v>
      </c>
    </row>
    <row r="1364" spans="1:18" ht="15.75" customHeight="1">
      <c r="A1364" s="1"/>
      <c r="B1364" s="6" t="s">
        <v>27</v>
      </c>
      <c r="C1364" s="6">
        <v>1128299</v>
      </c>
      <c r="D1364" s="7">
        <v>44517</v>
      </c>
      <c r="E1364" s="6" t="s">
        <v>28</v>
      </c>
      <c r="F1364" s="6" t="s">
        <v>63</v>
      </c>
      <c r="G1364" s="6" t="s">
        <v>64</v>
      </c>
      <c r="H1364" s="6" t="s">
        <v>19</v>
      </c>
      <c r="I1364" s="8">
        <v>0.55000000000000004</v>
      </c>
      <c r="J1364" s="9">
        <v>5250</v>
      </c>
      <c r="K1364" s="10">
        <f t="shared" si="10"/>
        <v>2887.5000000000005</v>
      </c>
      <c r="L1364" s="10">
        <f t="shared" si="11"/>
        <v>866.25000000000011</v>
      </c>
      <c r="M1364" s="11">
        <v>0.3</v>
      </c>
      <c r="O1364" s="16"/>
      <c r="P1364" s="17">
        <f>Data!$I1364-0</f>
        <v>0.55000000000000004</v>
      </c>
      <c r="Q1364" s="12">
        <f>Data!$J1364+1000</f>
        <v>6250</v>
      </c>
      <c r="R1364" s="13">
        <f>Data!$M1364+5%</f>
        <v>0.35</v>
      </c>
    </row>
    <row r="1365" spans="1:18" ht="15.75" customHeight="1">
      <c r="A1365" s="1"/>
      <c r="B1365" s="6" t="s">
        <v>27</v>
      </c>
      <c r="C1365" s="6">
        <v>1128299</v>
      </c>
      <c r="D1365" s="7">
        <v>44517</v>
      </c>
      <c r="E1365" s="6" t="s">
        <v>28</v>
      </c>
      <c r="F1365" s="6" t="s">
        <v>63</v>
      </c>
      <c r="G1365" s="6" t="s">
        <v>64</v>
      </c>
      <c r="H1365" s="6" t="s">
        <v>20</v>
      </c>
      <c r="I1365" s="8">
        <v>0.65000000000000013</v>
      </c>
      <c r="J1365" s="9">
        <v>5000</v>
      </c>
      <c r="K1365" s="10">
        <f t="shared" si="10"/>
        <v>3250.0000000000005</v>
      </c>
      <c r="L1365" s="10">
        <f t="shared" si="11"/>
        <v>975.00000000000011</v>
      </c>
      <c r="M1365" s="11">
        <v>0.3</v>
      </c>
      <c r="O1365" s="16"/>
      <c r="P1365" s="17">
        <f>Data!$I1365-0</f>
        <v>0.65000000000000013</v>
      </c>
      <c r="Q1365" s="12">
        <f>Data!$J1365+1000</f>
        <v>6000</v>
      </c>
      <c r="R1365" s="13">
        <f>Data!$M1365+5%</f>
        <v>0.35</v>
      </c>
    </row>
    <row r="1366" spans="1:18" ht="15.75" customHeight="1">
      <c r="A1366" s="1"/>
      <c r="B1366" s="6" t="s">
        <v>27</v>
      </c>
      <c r="C1366" s="6">
        <v>1128299</v>
      </c>
      <c r="D1366" s="7">
        <v>44517</v>
      </c>
      <c r="E1366" s="6" t="s">
        <v>28</v>
      </c>
      <c r="F1366" s="6" t="s">
        <v>63</v>
      </c>
      <c r="G1366" s="6" t="s">
        <v>64</v>
      </c>
      <c r="H1366" s="6" t="s">
        <v>21</v>
      </c>
      <c r="I1366" s="8">
        <v>0.85000000000000009</v>
      </c>
      <c r="J1366" s="9">
        <v>4750</v>
      </c>
      <c r="K1366" s="10">
        <f t="shared" si="10"/>
        <v>4037.5000000000005</v>
      </c>
      <c r="L1366" s="10">
        <f t="shared" si="11"/>
        <v>807.50000000000011</v>
      </c>
      <c r="M1366" s="11">
        <v>0.2</v>
      </c>
      <c r="O1366" s="16"/>
      <c r="P1366" s="17">
        <f>Data!$I1366-0</f>
        <v>0.85000000000000009</v>
      </c>
      <c r="Q1366" s="12">
        <f>Data!$J1366+1000</f>
        <v>5750</v>
      </c>
      <c r="R1366" s="13">
        <f>Data!$M1366+5%</f>
        <v>0.25</v>
      </c>
    </row>
    <row r="1367" spans="1:18" ht="15.75" customHeight="1">
      <c r="A1367" s="1"/>
      <c r="B1367" s="6" t="s">
        <v>27</v>
      </c>
      <c r="C1367" s="6">
        <v>1128299</v>
      </c>
      <c r="D1367" s="7">
        <v>44517</v>
      </c>
      <c r="E1367" s="6" t="s">
        <v>28</v>
      </c>
      <c r="F1367" s="6" t="s">
        <v>63</v>
      </c>
      <c r="G1367" s="6" t="s">
        <v>64</v>
      </c>
      <c r="H1367" s="6" t="s">
        <v>22</v>
      </c>
      <c r="I1367" s="8">
        <v>0.90000000000000013</v>
      </c>
      <c r="J1367" s="9">
        <v>6000</v>
      </c>
      <c r="K1367" s="10">
        <f t="shared" si="10"/>
        <v>5400.0000000000009</v>
      </c>
      <c r="L1367" s="10">
        <f t="shared" si="11"/>
        <v>2430.0000000000005</v>
      </c>
      <c r="M1367" s="11">
        <v>0.45</v>
      </c>
      <c r="O1367" s="16"/>
      <c r="P1367" s="17">
        <f>Data!$I1367-0</f>
        <v>0.90000000000000013</v>
      </c>
      <c r="Q1367" s="12">
        <f>Data!$J1367+1000</f>
        <v>7000</v>
      </c>
      <c r="R1367" s="13">
        <f>Data!$M1367+5%</f>
        <v>0.5</v>
      </c>
    </row>
    <row r="1368" spans="1:18" ht="15.75" customHeight="1">
      <c r="A1368" s="1"/>
      <c r="B1368" s="6" t="s">
        <v>27</v>
      </c>
      <c r="C1368" s="6">
        <v>1128299</v>
      </c>
      <c r="D1368" s="7">
        <v>44546</v>
      </c>
      <c r="E1368" s="6" t="s">
        <v>28</v>
      </c>
      <c r="F1368" s="6" t="s">
        <v>63</v>
      </c>
      <c r="G1368" s="6" t="s">
        <v>64</v>
      </c>
      <c r="H1368" s="6" t="s">
        <v>17</v>
      </c>
      <c r="I1368" s="8">
        <v>0.75000000000000011</v>
      </c>
      <c r="J1368" s="9">
        <v>8000</v>
      </c>
      <c r="K1368" s="10">
        <f t="shared" si="10"/>
        <v>6000.0000000000009</v>
      </c>
      <c r="L1368" s="10">
        <f t="shared" si="11"/>
        <v>1800.0000000000002</v>
      </c>
      <c r="M1368" s="11">
        <v>0.3</v>
      </c>
      <c r="O1368" s="16"/>
      <c r="P1368" s="17">
        <f>Data!$I1368-0</f>
        <v>0.75000000000000011</v>
      </c>
      <c r="Q1368" s="12">
        <f>Data!$J1368+1000</f>
        <v>9000</v>
      </c>
      <c r="R1368" s="13">
        <f>Data!$M1368+5%</f>
        <v>0.35</v>
      </c>
    </row>
    <row r="1369" spans="1:18" ht="15.75" customHeight="1">
      <c r="A1369" s="1"/>
      <c r="B1369" s="6" t="s">
        <v>27</v>
      </c>
      <c r="C1369" s="6">
        <v>1128299</v>
      </c>
      <c r="D1369" s="7">
        <v>44546</v>
      </c>
      <c r="E1369" s="6" t="s">
        <v>28</v>
      </c>
      <c r="F1369" s="6" t="s">
        <v>63</v>
      </c>
      <c r="G1369" s="6" t="s">
        <v>64</v>
      </c>
      <c r="H1369" s="6" t="s">
        <v>18</v>
      </c>
      <c r="I1369" s="8">
        <v>0.8500000000000002</v>
      </c>
      <c r="J1369" s="9">
        <v>8000</v>
      </c>
      <c r="K1369" s="10">
        <f t="shared" si="10"/>
        <v>6800.0000000000018</v>
      </c>
      <c r="L1369" s="10">
        <f t="shared" si="11"/>
        <v>1700.0000000000005</v>
      </c>
      <c r="M1369" s="11">
        <v>0.25</v>
      </c>
      <c r="O1369" s="16"/>
      <c r="P1369" s="17">
        <f>Data!$I1369-0</f>
        <v>0.8500000000000002</v>
      </c>
      <c r="Q1369" s="12">
        <f>Data!$J1369+1000</f>
        <v>9000</v>
      </c>
      <c r="R1369" s="13">
        <f>Data!$M1369+5%</f>
        <v>0.3</v>
      </c>
    </row>
    <row r="1370" spans="1:18" ht="15.75" customHeight="1">
      <c r="A1370" s="1"/>
      <c r="B1370" s="6" t="s">
        <v>27</v>
      </c>
      <c r="C1370" s="6">
        <v>1128299</v>
      </c>
      <c r="D1370" s="7">
        <v>44546</v>
      </c>
      <c r="E1370" s="6" t="s">
        <v>28</v>
      </c>
      <c r="F1370" s="6" t="s">
        <v>63</v>
      </c>
      <c r="G1370" s="6" t="s">
        <v>64</v>
      </c>
      <c r="H1370" s="6" t="s">
        <v>19</v>
      </c>
      <c r="I1370" s="8">
        <v>0.80000000000000016</v>
      </c>
      <c r="J1370" s="9">
        <v>6000</v>
      </c>
      <c r="K1370" s="10">
        <f t="shared" si="10"/>
        <v>4800.0000000000009</v>
      </c>
      <c r="L1370" s="10">
        <f t="shared" si="11"/>
        <v>1440.0000000000002</v>
      </c>
      <c r="M1370" s="11">
        <v>0.3</v>
      </c>
      <c r="O1370" s="16"/>
      <c r="P1370" s="17">
        <f>Data!$I1370-0</f>
        <v>0.80000000000000016</v>
      </c>
      <c r="Q1370" s="12">
        <f>Data!$J1370+1000</f>
        <v>7000</v>
      </c>
      <c r="R1370" s="13">
        <f>Data!$M1370+5%</f>
        <v>0.35</v>
      </c>
    </row>
    <row r="1371" spans="1:18" ht="15.75" customHeight="1">
      <c r="A1371" s="1"/>
      <c r="B1371" s="6" t="s">
        <v>27</v>
      </c>
      <c r="C1371" s="6">
        <v>1128299</v>
      </c>
      <c r="D1371" s="7">
        <v>44546</v>
      </c>
      <c r="E1371" s="6" t="s">
        <v>28</v>
      </c>
      <c r="F1371" s="6" t="s">
        <v>63</v>
      </c>
      <c r="G1371" s="6" t="s">
        <v>64</v>
      </c>
      <c r="H1371" s="6" t="s">
        <v>20</v>
      </c>
      <c r="I1371" s="8">
        <v>0.80000000000000016</v>
      </c>
      <c r="J1371" s="9">
        <v>6000</v>
      </c>
      <c r="K1371" s="10">
        <f t="shared" si="10"/>
        <v>4800.0000000000009</v>
      </c>
      <c r="L1371" s="10">
        <f t="shared" si="11"/>
        <v>1440.0000000000002</v>
      </c>
      <c r="M1371" s="11">
        <v>0.3</v>
      </c>
      <c r="O1371" s="16"/>
      <c r="P1371" s="17">
        <f>Data!$I1371-0</f>
        <v>0.80000000000000016</v>
      </c>
      <c r="Q1371" s="12">
        <f>Data!$J1371+1000</f>
        <v>7000</v>
      </c>
      <c r="R1371" s="13">
        <f>Data!$M1371+5%</f>
        <v>0.35</v>
      </c>
    </row>
    <row r="1372" spans="1:18" ht="15.75" customHeight="1">
      <c r="A1372" s="1"/>
      <c r="B1372" s="6" t="s">
        <v>27</v>
      </c>
      <c r="C1372" s="6">
        <v>1128299</v>
      </c>
      <c r="D1372" s="7">
        <v>44546</v>
      </c>
      <c r="E1372" s="6" t="s">
        <v>28</v>
      </c>
      <c r="F1372" s="6" t="s">
        <v>63</v>
      </c>
      <c r="G1372" s="6" t="s">
        <v>64</v>
      </c>
      <c r="H1372" s="6" t="s">
        <v>21</v>
      </c>
      <c r="I1372" s="8">
        <v>0.90000000000000013</v>
      </c>
      <c r="J1372" s="9">
        <v>5250</v>
      </c>
      <c r="K1372" s="10">
        <f t="shared" si="10"/>
        <v>4725.0000000000009</v>
      </c>
      <c r="L1372" s="10">
        <f t="shared" si="11"/>
        <v>945.00000000000023</v>
      </c>
      <c r="M1372" s="11">
        <v>0.2</v>
      </c>
      <c r="O1372" s="16"/>
      <c r="P1372" s="17">
        <f>Data!$I1372-0</f>
        <v>0.90000000000000013</v>
      </c>
      <c r="Q1372" s="12">
        <f>Data!$J1372+1000</f>
        <v>6250</v>
      </c>
      <c r="R1372" s="13">
        <f>Data!$M1372+5%</f>
        <v>0.25</v>
      </c>
    </row>
    <row r="1373" spans="1:18" ht="15.75" customHeight="1">
      <c r="A1373" s="1"/>
      <c r="B1373" s="6" t="s">
        <v>27</v>
      </c>
      <c r="C1373" s="6">
        <v>1128299</v>
      </c>
      <c r="D1373" s="7">
        <v>44546</v>
      </c>
      <c r="E1373" s="6" t="s">
        <v>28</v>
      </c>
      <c r="F1373" s="6" t="s">
        <v>63</v>
      </c>
      <c r="G1373" s="6" t="s">
        <v>64</v>
      </c>
      <c r="H1373" s="6" t="s">
        <v>22</v>
      </c>
      <c r="I1373" s="8">
        <v>0.95000000000000018</v>
      </c>
      <c r="J1373" s="9">
        <v>6250</v>
      </c>
      <c r="K1373" s="10">
        <f t="shared" si="10"/>
        <v>5937.5000000000009</v>
      </c>
      <c r="L1373" s="10">
        <f t="shared" si="11"/>
        <v>2671.8750000000005</v>
      </c>
      <c r="M1373" s="11">
        <v>0.45</v>
      </c>
      <c r="O1373" s="16"/>
      <c r="P1373" s="17">
        <f>Data!$I1373-0</f>
        <v>0.95000000000000018</v>
      </c>
      <c r="Q1373" s="12">
        <f>Data!$J1373+1000</f>
        <v>7250</v>
      </c>
      <c r="R1373" s="13">
        <f>Data!$M1373+5%</f>
        <v>0.5</v>
      </c>
    </row>
    <row r="1374" spans="1:18" ht="15.75" customHeight="1">
      <c r="A1374" s="1" t="s">
        <v>39</v>
      </c>
      <c r="B1374" s="6" t="s">
        <v>14</v>
      </c>
      <c r="C1374" s="6">
        <v>1185732</v>
      </c>
      <c r="D1374" s="7">
        <v>44208</v>
      </c>
      <c r="E1374" s="6" t="s">
        <v>46</v>
      </c>
      <c r="F1374" s="6" t="s">
        <v>47</v>
      </c>
      <c r="G1374" s="6" t="s">
        <v>65</v>
      </c>
      <c r="H1374" s="6" t="s">
        <v>17</v>
      </c>
      <c r="I1374" s="8">
        <v>0.45</v>
      </c>
      <c r="J1374" s="9">
        <v>8500</v>
      </c>
      <c r="K1374" s="10">
        <f t="shared" si="10"/>
        <v>3825</v>
      </c>
      <c r="L1374" s="10">
        <f t="shared" si="11"/>
        <v>1721.25</v>
      </c>
      <c r="M1374" s="11">
        <v>0.45</v>
      </c>
      <c r="P1374" s="12"/>
    </row>
    <row r="1375" spans="1:18" ht="15.75" customHeight="1">
      <c r="A1375" s="1"/>
      <c r="B1375" s="6" t="s">
        <v>14</v>
      </c>
      <c r="C1375" s="6">
        <v>1185732</v>
      </c>
      <c r="D1375" s="7">
        <v>44208</v>
      </c>
      <c r="E1375" s="6" t="s">
        <v>46</v>
      </c>
      <c r="F1375" s="6" t="s">
        <v>47</v>
      </c>
      <c r="G1375" s="6" t="s">
        <v>65</v>
      </c>
      <c r="H1375" s="6" t="s">
        <v>18</v>
      </c>
      <c r="I1375" s="8">
        <v>0.45</v>
      </c>
      <c r="J1375" s="9">
        <v>6500</v>
      </c>
      <c r="K1375" s="10">
        <f t="shared" si="10"/>
        <v>2925</v>
      </c>
      <c r="L1375" s="10">
        <f t="shared" si="11"/>
        <v>1023.7499999999999</v>
      </c>
      <c r="M1375" s="11">
        <v>0.35</v>
      </c>
      <c r="P1375" s="12"/>
    </row>
    <row r="1376" spans="1:18" ht="15.75" customHeight="1">
      <c r="A1376" s="1"/>
      <c r="B1376" s="6" t="s">
        <v>14</v>
      </c>
      <c r="C1376" s="6">
        <v>1185732</v>
      </c>
      <c r="D1376" s="7">
        <v>44208</v>
      </c>
      <c r="E1376" s="6" t="s">
        <v>46</v>
      </c>
      <c r="F1376" s="6" t="s">
        <v>47</v>
      </c>
      <c r="G1376" s="6" t="s">
        <v>65</v>
      </c>
      <c r="H1376" s="6" t="s">
        <v>19</v>
      </c>
      <c r="I1376" s="8">
        <v>0.35000000000000003</v>
      </c>
      <c r="J1376" s="9">
        <v>6500</v>
      </c>
      <c r="K1376" s="10">
        <f t="shared" si="10"/>
        <v>2275</v>
      </c>
      <c r="L1376" s="10">
        <f t="shared" si="11"/>
        <v>568.75</v>
      </c>
      <c r="M1376" s="11">
        <v>0.25</v>
      </c>
      <c r="P1376" s="12"/>
    </row>
    <row r="1377" spans="1:16" ht="15.75" customHeight="1">
      <c r="A1377" s="1"/>
      <c r="B1377" s="6" t="s">
        <v>14</v>
      </c>
      <c r="C1377" s="6">
        <v>1185732</v>
      </c>
      <c r="D1377" s="7">
        <v>44208</v>
      </c>
      <c r="E1377" s="6" t="s">
        <v>46</v>
      </c>
      <c r="F1377" s="6" t="s">
        <v>47</v>
      </c>
      <c r="G1377" s="6" t="s">
        <v>65</v>
      </c>
      <c r="H1377" s="6" t="s">
        <v>20</v>
      </c>
      <c r="I1377" s="8">
        <v>0.39999999999999997</v>
      </c>
      <c r="J1377" s="9">
        <v>5000</v>
      </c>
      <c r="K1377" s="10">
        <f t="shared" si="10"/>
        <v>1999.9999999999998</v>
      </c>
      <c r="L1377" s="10">
        <f t="shared" si="11"/>
        <v>599.99999999999989</v>
      </c>
      <c r="M1377" s="11">
        <v>0.3</v>
      </c>
      <c r="P1377" s="12"/>
    </row>
    <row r="1378" spans="1:16" ht="15.75" customHeight="1">
      <c r="A1378" s="1"/>
      <c r="B1378" s="6" t="s">
        <v>14</v>
      </c>
      <c r="C1378" s="6">
        <v>1185732</v>
      </c>
      <c r="D1378" s="7">
        <v>44208</v>
      </c>
      <c r="E1378" s="6" t="s">
        <v>46</v>
      </c>
      <c r="F1378" s="6" t="s">
        <v>47</v>
      </c>
      <c r="G1378" s="6" t="s">
        <v>65</v>
      </c>
      <c r="H1378" s="6" t="s">
        <v>21</v>
      </c>
      <c r="I1378" s="8">
        <v>0.55000000000000004</v>
      </c>
      <c r="J1378" s="9">
        <v>5500</v>
      </c>
      <c r="K1378" s="10">
        <f t="shared" si="10"/>
        <v>3025.0000000000005</v>
      </c>
      <c r="L1378" s="10">
        <f t="shared" si="11"/>
        <v>1058.75</v>
      </c>
      <c r="M1378" s="11">
        <v>0.35</v>
      </c>
      <c r="P1378" s="12"/>
    </row>
    <row r="1379" spans="1:16" ht="15.75" customHeight="1">
      <c r="A1379" s="1"/>
      <c r="B1379" s="6" t="s">
        <v>14</v>
      </c>
      <c r="C1379" s="6">
        <v>1185732</v>
      </c>
      <c r="D1379" s="7">
        <v>44208</v>
      </c>
      <c r="E1379" s="6" t="s">
        <v>46</v>
      </c>
      <c r="F1379" s="6" t="s">
        <v>47</v>
      </c>
      <c r="G1379" s="6" t="s">
        <v>65</v>
      </c>
      <c r="H1379" s="6" t="s">
        <v>22</v>
      </c>
      <c r="I1379" s="8">
        <v>0.45</v>
      </c>
      <c r="J1379" s="9">
        <v>6500</v>
      </c>
      <c r="K1379" s="10">
        <f t="shared" si="10"/>
        <v>2925</v>
      </c>
      <c r="L1379" s="10">
        <f t="shared" si="11"/>
        <v>1462.5</v>
      </c>
      <c r="M1379" s="11">
        <v>0.5</v>
      </c>
      <c r="P1379" s="12"/>
    </row>
    <row r="1380" spans="1:16" ht="15.75" customHeight="1">
      <c r="A1380" s="1"/>
      <c r="B1380" s="6" t="s">
        <v>14</v>
      </c>
      <c r="C1380" s="6">
        <v>1185732</v>
      </c>
      <c r="D1380" s="7">
        <v>44237</v>
      </c>
      <c r="E1380" s="6" t="s">
        <v>46</v>
      </c>
      <c r="F1380" s="6" t="s">
        <v>47</v>
      </c>
      <c r="G1380" s="6" t="s">
        <v>65</v>
      </c>
      <c r="H1380" s="6" t="s">
        <v>17</v>
      </c>
      <c r="I1380" s="8">
        <v>0.45</v>
      </c>
      <c r="J1380" s="9">
        <v>9000</v>
      </c>
      <c r="K1380" s="10">
        <f t="shared" si="10"/>
        <v>4050</v>
      </c>
      <c r="L1380" s="10">
        <f t="shared" si="11"/>
        <v>1822.5</v>
      </c>
      <c r="M1380" s="11">
        <v>0.45</v>
      </c>
      <c r="P1380" s="12"/>
    </row>
    <row r="1381" spans="1:16" ht="15.75" customHeight="1">
      <c r="A1381" s="1"/>
      <c r="B1381" s="6" t="s">
        <v>14</v>
      </c>
      <c r="C1381" s="6">
        <v>1185732</v>
      </c>
      <c r="D1381" s="7">
        <v>44237</v>
      </c>
      <c r="E1381" s="6" t="s">
        <v>46</v>
      </c>
      <c r="F1381" s="6" t="s">
        <v>47</v>
      </c>
      <c r="G1381" s="6" t="s">
        <v>65</v>
      </c>
      <c r="H1381" s="6" t="s">
        <v>18</v>
      </c>
      <c r="I1381" s="8">
        <v>0.45</v>
      </c>
      <c r="J1381" s="9">
        <v>5500</v>
      </c>
      <c r="K1381" s="10">
        <f t="shared" si="10"/>
        <v>2475</v>
      </c>
      <c r="L1381" s="10">
        <f t="shared" si="11"/>
        <v>866.25</v>
      </c>
      <c r="M1381" s="11">
        <v>0.35</v>
      </c>
      <c r="P1381" s="12"/>
    </row>
    <row r="1382" spans="1:16" ht="15.75" customHeight="1">
      <c r="A1382" s="1"/>
      <c r="B1382" s="6" t="s">
        <v>14</v>
      </c>
      <c r="C1382" s="6">
        <v>1185732</v>
      </c>
      <c r="D1382" s="7">
        <v>44237</v>
      </c>
      <c r="E1382" s="6" t="s">
        <v>46</v>
      </c>
      <c r="F1382" s="6" t="s">
        <v>47</v>
      </c>
      <c r="G1382" s="6" t="s">
        <v>65</v>
      </c>
      <c r="H1382" s="6" t="s">
        <v>19</v>
      </c>
      <c r="I1382" s="8">
        <v>0.35000000000000003</v>
      </c>
      <c r="J1382" s="9">
        <v>6000</v>
      </c>
      <c r="K1382" s="10">
        <f t="shared" si="10"/>
        <v>2100</v>
      </c>
      <c r="L1382" s="10">
        <f t="shared" si="11"/>
        <v>525</v>
      </c>
      <c r="M1382" s="11">
        <v>0.25</v>
      </c>
      <c r="P1382" s="12"/>
    </row>
    <row r="1383" spans="1:16" ht="15.75" customHeight="1">
      <c r="A1383" s="1"/>
      <c r="B1383" s="6" t="s">
        <v>14</v>
      </c>
      <c r="C1383" s="6">
        <v>1185732</v>
      </c>
      <c r="D1383" s="7">
        <v>44237</v>
      </c>
      <c r="E1383" s="6" t="s">
        <v>46</v>
      </c>
      <c r="F1383" s="6" t="s">
        <v>47</v>
      </c>
      <c r="G1383" s="6" t="s">
        <v>65</v>
      </c>
      <c r="H1383" s="6" t="s">
        <v>20</v>
      </c>
      <c r="I1383" s="8">
        <v>0.39999999999999997</v>
      </c>
      <c r="J1383" s="9">
        <v>4750</v>
      </c>
      <c r="K1383" s="10">
        <f t="shared" si="10"/>
        <v>1899.9999999999998</v>
      </c>
      <c r="L1383" s="10">
        <f t="shared" si="11"/>
        <v>569.99999999999989</v>
      </c>
      <c r="M1383" s="11">
        <v>0.3</v>
      </c>
      <c r="P1383" s="12"/>
    </row>
    <row r="1384" spans="1:16" ht="15.75" customHeight="1">
      <c r="A1384" s="1"/>
      <c r="B1384" s="6" t="s">
        <v>14</v>
      </c>
      <c r="C1384" s="6">
        <v>1185732</v>
      </c>
      <c r="D1384" s="7">
        <v>44237</v>
      </c>
      <c r="E1384" s="6" t="s">
        <v>46</v>
      </c>
      <c r="F1384" s="6" t="s">
        <v>47</v>
      </c>
      <c r="G1384" s="6" t="s">
        <v>65</v>
      </c>
      <c r="H1384" s="6" t="s">
        <v>21</v>
      </c>
      <c r="I1384" s="8">
        <v>0.55000000000000004</v>
      </c>
      <c r="J1384" s="9">
        <v>5500</v>
      </c>
      <c r="K1384" s="10">
        <f t="shared" si="10"/>
        <v>3025.0000000000005</v>
      </c>
      <c r="L1384" s="10">
        <f t="shared" si="11"/>
        <v>1058.75</v>
      </c>
      <c r="M1384" s="11">
        <v>0.35</v>
      </c>
      <c r="P1384" s="12"/>
    </row>
    <row r="1385" spans="1:16" ht="15.75" customHeight="1">
      <c r="A1385" s="1"/>
      <c r="B1385" s="6" t="s">
        <v>14</v>
      </c>
      <c r="C1385" s="6">
        <v>1185732</v>
      </c>
      <c r="D1385" s="7">
        <v>44237</v>
      </c>
      <c r="E1385" s="6" t="s">
        <v>46</v>
      </c>
      <c r="F1385" s="6" t="s">
        <v>47</v>
      </c>
      <c r="G1385" s="6" t="s">
        <v>65</v>
      </c>
      <c r="H1385" s="6" t="s">
        <v>22</v>
      </c>
      <c r="I1385" s="8">
        <v>0.45</v>
      </c>
      <c r="J1385" s="9">
        <v>6500</v>
      </c>
      <c r="K1385" s="10">
        <f t="shared" si="10"/>
        <v>2925</v>
      </c>
      <c r="L1385" s="10">
        <f t="shared" si="11"/>
        <v>1462.5</v>
      </c>
      <c r="M1385" s="11">
        <v>0.5</v>
      </c>
      <c r="P1385" s="12"/>
    </row>
    <row r="1386" spans="1:16" ht="15.75" customHeight="1">
      <c r="A1386" s="1"/>
      <c r="B1386" s="6" t="s">
        <v>14</v>
      </c>
      <c r="C1386" s="6">
        <v>1185732</v>
      </c>
      <c r="D1386" s="7">
        <v>44263</v>
      </c>
      <c r="E1386" s="6" t="s">
        <v>46</v>
      </c>
      <c r="F1386" s="6" t="s">
        <v>47</v>
      </c>
      <c r="G1386" s="6" t="s">
        <v>65</v>
      </c>
      <c r="H1386" s="6" t="s">
        <v>17</v>
      </c>
      <c r="I1386" s="8">
        <v>0.45</v>
      </c>
      <c r="J1386" s="9">
        <v>8700</v>
      </c>
      <c r="K1386" s="10">
        <f t="shared" si="10"/>
        <v>3915</v>
      </c>
      <c r="L1386" s="10">
        <f t="shared" si="11"/>
        <v>1761.75</v>
      </c>
      <c r="M1386" s="11">
        <v>0.45</v>
      </c>
      <c r="P1386" s="12"/>
    </row>
    <row r="1387" spans="1:16" ht="15.75" customHeight="1">
      <c r="A1387" s="1"/>
      <c r="B1387" s="6" t="s">
        <v>14</v>
      </c>
      <c r="C1387" s="6">
        <v>1185732</v>
      </c>
      <c r="D1387" s="7">
        <v>44263</v>
      </c>
      <c r="E1387" s="6" t="s">
        <v>46</v>
      </c>
      <c r="F1387" s="6" t="s">
        <v>47</v>
      </c>
      <c r="G1387" s="6" t="s">
        <v>65</v>
      </c>
      <c r="H1387" s="6" t="s">
        <v>18</v>
      </c>
      <c r="I1387" s="8">
        <v>0.45</v>
      </c>
      <c r="J1387" s="9">
        <v>5500</v>
      </c>
      <c r="K1387" s="10">
        <f t="shared" si="10"/>
        <v>2475</v>
      </c>
      <c r="L1387" s="10">
        <f t="shared" si="11"/>
        <v>866.25</v>
      </c>
      <c r="M1387" s="11">
        <v>0.35</v>
      </c>
      <c r="P1387" s="12"/>
    </row>
    <row r="1388" spans="1:16" ht="15.75" customHeight="1">
      <c r="A1388" s="1"/>
      <c r="B1388" s="6" t="s">
        <v>14</v>
      </c>
      <c r="C1388" s="6">
        <v>1185732</v>
      </c>
      <c r="D1388" s="7">
        <v>44263</v>
      </c>
      <c r="E1388" s="6" t="s">
        <v>46</v>
      </c>
      <c r="F1388" s="6" t="s">
        <v>47</v>
      </c>
      <c r="G1388" s="6" t="s">
        <v>65</v>
      </c>
      <c r="H1388" s="6" t="s">
        <v>19</v>
      </c>
      <c r="I1388" s="8">
        <v>0.35000000000000003</v>
      </c>
      <c r="J1388" s="9">
        <v>5750</v>
      </c>
      <c r="K1388" s="10">
        <f t="shared" si="10"/>
        <v>2012.5000000000002</v>
      </c>
      <c r="L1388" s="10">
        <f t="shared" si="11"/>
        <v>503.12500000000006</v>
      </c>
      <c r="M1388" s="11">
        <v>0.25</v>
      </c>
      <c r="P1388" s="12"/>
    </row>
    <row r="1389" spans="1:16" ht="15.75" customHeight="1">
      <c r="A1389" s="1"/>
      <c r="B1389" s="6" t="s">
        <v>14</v>
      </c>
      <c r="C1389" s="6">
        <v>1185732</v>
      </c>
      <c r="D1389" s="7">
        <v>44263</v>
      </c>
      <c r="E1389" s="6" t="s">
        <v>46</v>
      </c>
      <c r="F1389" s="6" t="s">
        <v>47</v>
      </c>
      <c r="G1389" s="6" t="s">
        <v>65</v>
      </c>
      <c r="H1389" s="6" t="s">
        <v>20</v>
      </c>
      <c r="I1389" s="8">
        <v>0.39999999999999997</v>
      </c>
      <c r="J1389" s="9">
        <v>4250</v>
      </c>
      <c r="K1389" s="10">
        <f t="shared" si="10"/>
        <v>1699.9999999999998</v>
      </c>
      <c r="L1389" s="10">
        <f t="shared" si="11"/>
        <v>509.99999999999989</v>
      </c>
      <c r="M1389" s="11">
        <v>0.3</v>
      </c>
      <c r="P1389" s="12"/>
    </row>
    <row r="1390" spans="1:16" ht="15.75" customHeight="1">
      <c r="A1390" s="1"/>
      <c r="B1390" s="6" t="s">
        <v>14</v>
      </c>
      <c r="C1390" s="6">
        <v>1185732</v>
      </c>
      <c r="D1390" s="7">
        <v>44263</v>
      </c>
      <c r="E1390" s="6" t="s">
        <v>46</v>
      </c>
      <c r="F1390" s="6" t="s">
        <v>47</v>
      </c>
      <c r="G1390" s="6" t="s">
        <v>65</v>
      </c>
      <c r="H1390" s="6" t="s">
        <v>21</v>
      </c>
      <c r="I1390" s="8">
        <v>0.55000000000000004</v>
      </c>
      <c r="J1390" s="9">
        <v>4750</v>
      </c>
      <c r="K1390" s="10">
        <f t="shared" si="10"/>
        <v>2612.5</v>
      </c>
      <c r="L1390" s="10">
        <f t="shared" si="11"/>
        <v>914.37499999999989</v>
      </c>
      <c r="M1390" s="11">
        <v>0.35</v>
      </c>
      <c r="P1390" s="12"/>
    </row>
    <row r="1391" spans="1:16" ht="15.75" customHeight="1">
      <c r="A1391" s="1"/>
      <c r="B1391" s="6" t="s">
        <v>14</v>
      </c>
      <c r="C1391" s="6">
        <v>1185732</v>
      </c>
      <c r="D1391" s="7">
        <v>44263</v>
      </c>
      <c r="E1391" s="6" t="s">
        <v>46</v>
      </c>
      <c r="F1391" s="6" t="s">
        <v>47</v>
      </c>
      <c r="G1391" s="6" t="s">
        <v>65</v>
      </c>
      <c r="H1391" s="6" t="s">
        <v>22</v>
      </c>
      <c r="I1391" s="8">
        <v>0.45</v>
      </c>
      <c r="J1391" s="9">
        <v>5750</v>
      </c>
      <c r="K1391" s="10">
        <f t="shared" si="10"/>
        <v>2587.5</v>
      </c>
      <c r="L1391" s="10">
        <f t="shared" si="11"/>
        <v>1293.75</v>
      </c>
      <c r="M1391" s="11">
        <v>0.5</v>
      </c>
      <c r="P1391" s="12"/>
    </row>
    <row r="1392" spans="1:16" ht="15.75" customHeight="1">
      <c r="A1392" s="1"/>
      <c r="B1392" s="6" t="s">
        <v>14</v>
      </c>
      <c r="C1392" s="6">
        <v>1185732</v>
      </c>
      <c r="D1392" s="7">
        <v>44295</v>
      </c>
      <c r="E1392" s="6" t="s">
        <v>46</v>
      </c>
      <c r="F1392" s="6" t="s">
        <v>47</v>
      </c>
      <c r="G1392" s="6" t="s">
        <v>65</v>
      </c>
      <c r="H1392" s="6" t="s">
        <v>17</v>
      </c>
      <c r="I1392" s="8">
        <v>0.45</v>
      </c>
      <c r="J1392" s="9">
        <v>8250</v>
      </c>
      <c r="K1392" s="10">
        <f t="shared" si="10"/>
        <v>3712.5</v>
      </c>
      <c r="L1392" s="10">
        <f t="shared" si="11"/>
        <v>1670.625</v>
      </c>
      <c r="M1392" s="11">
        <v>0.45</v>
      </c>
      <c r="P1392" s="12"/>
    </row>
    <row r="1393" spans="1:16" ht="15.75" customHeight="1">
      <c r="A1393" s="1"/>
      <c r="B1393" s="6" t="s">
        <v>14</v>
      </c>
      <c r="C1393" s="6">
        <v>1185732</v>
      </c>
      <c r="D1393" s="7">
        <v>44295</v>
      </c>
      <c r="E1393" s="6" t="s">
        <v>46</v>
      </c>
      <c r="F1393" s="6" t="s">
        <v>47</v>
      </c>
      <c r="G1393" s="6" t="s">
        <v>65</v>
      </c>
      <c r="H1393" s="6" t="s">
        <v>18</v>
      </c>
      <c r="I1393" s="8">
        <v>0.45</v>
      </c>
      <c r="J1393" s="9">
        <v>5250</v>
      </c>
      <c r="K1393" s="10">
        <f t="shared" si="10"/>
        <v>2362.5</v>
      </c>
      <c r="L1393" s="10">
        <f t="shared" si="11"/>
        <v>826.875</v>
      </c>
      <c r="M1393" s="11">
        <v>0.35</v>
      </c>
      <c r="P1393" s="12"/>
    </row>
    <row r="1394" spans="1:16" ht="15.75" customHeight="1">
      <c r="A1394" s="1"/>
      <c r="B1394" s="6" t="s">
        <v>14</v>
      </c>
      <c r="C1394" s="6">
        <v>1185732</v>
      </c>
      <c r="D1394" s="7">
        <v>44295</v>
      </c>
      <c r="E1394" s="6" t="s">
        <v>46</v>
      </c>
      <c r="F1394" s="6" t="s">
        <v>47</v>
      </c>
      <c r="G1394" s="6" t="s">
        <v>65</v>
      </c>
      <c r="H1394" s="6" t="s">
        <v>19</v>
      </c>
      <c r="I1394" s="8">
        <v>0.35000000000000003</v>
      </c>
      <c r="J1394" s="9">
        <v>5250</v>
      </c>
      <c r="K1394" s="10">
        <f t="shared" si="10"/>
        <v>1837.5000000000002</v>
      </c>
      <c r="L1394" s="10">
        <f t="shared" si="11"/>
        <v>459.37500000000006</v>
      </c>
      <c r="M1394" s="11">
        <v>0.25</v>
      </c>
      <c r="P1394" s="12"/>
    </row>
    <row r="1395" spans="1:16" ht="15.75" customHeight="1">
      <c r="A1395" s="1"/>
      <c r="B1395" s="6" t="s">
        <v>14</v>
      </c>
      <c r="C1395" s="6">
        <v>1185732</v>
      </c>
      <c r="D1395" s="7">
        <v>44295</v>
      </c>
      <c r="E1395" s="6" t="s">
        <v>46</v>
      </c>
      <c r="F1395" s="6" t="s">
        <v>47</v>
      </c>
      <c r="G1395" s="6" t="s">
        <v>65</v>
      </c>
      <c r="H1395" s="6" t="s">
        <v>20</v>
      </c>
      <c r="I1395" s="8">
        <v>0.39999999999999997</v>
      </c>
      <c r="J1395" s="9">
        <v>4500</v>
      </c>
      <c r="K1395" s="10">
        <f t="shared" si="10"/>
        <v>1799.9999999999998</v>
      </c>
      <c r="L1395" s="10">
        <f t="shared" si="11"/>
        <v>539.99999999999989</v>
      </c>
      <c r="M1395" s="11">
        <v>0.3</v>
      </c>
      <c r="P1395" s="12"/>
    </row>
    <row r="1396" spans="1:16" ht="15.75" customHeight="1">
      <c r="A1396" s="1"/>
      <c r="B1396" s="6" t="s">
        <v>14</v>
      </c>
      <c r="C1396" s="6">
        <v>1185732</v>
      </c>
      <c r="D1396" s="7">
        <v>44295</v>
      </c>
      <c r="E1396" s="6" t="s">
        <v>46</v>
      </c>
      <c r="F1396" s="6" t="s">
        <v>47</v>
      </c>
      <c r="G1396" s="6" t="s">
        <v>65</v>
      </c>
      <c r="H1396" s="6" t="s">
        <v>21</v>
      </c>
      <c r="I1396" s="8">
        <v>0.55000000000000004</v>
      </c>
      <c r="J1396" s="9">
        <v>4750</v>
      </c>
      <c r="K1396" s="10">
        <f t="shared" si="10"/>
        <v>2612.5</v>
      </c>
      <c r="L1396" s="10">
        <f t="shared" si="11"/>
        <v>914.37499999999989</v>
      </c>
      <c r="M1396" s="11">
        <v>0.35</v>
      </c>
      <c r="P1396" s="12"/>
    </row>
    <row r="1397" spans="1:16" ht="15.75" customHeight="1">
      <c r="A1397" s="1"/>
      <c r="B1397" s="6" t="s">
        <v>14</v>
      </c>
      <c r="C1397" s="6">
        <v>1185732</v>
      </c>
      <c r="D1397" s="7">
        <v>44295</v>
      </c>
      <c r="E1397" s="6" t="s">
        <v>46</v>
      </c>
      <c r="F1397" s="6" t="s">
        <v>47</v>
      </c>
      <c r="G1397" s="6" t="s">
        <v>65</v>
      </c>
      <c r="H1397" s="6" t="s">
        <v>22</v>
      </c>
      <c r="I1397" s="8">
        <v>0.45</v>
      </c>
      <c r="J1397" s="9">
        <v>6000</v>
      </c>
      <c r="K1397" s="10">
        <f t="shared" si="10"/>
        <v>2700</v>
      </c>
      <c r="L1397" s="10">
        <f t="shared" si="11"/>
        <v>1350</v>
      </c>
      <c r="M1397" s="11">
        <v>0.5</v>
      </c>
      <c r="P1397" s="12"/>
    </row>
    <row r="1398" spans="1:16" ht="15.75" customHeight="1">
      <c r="A1398" s="1"/>
      <c r="B1398" s="6" t="s">
        <v>14</v>
      </c>
      <c r="C1398" s="6">
        <v>1185732</v>
      </c>
      <c r="D1398" s="7">
        <v>44324</v>
      </c>
      <c r="E1398" s="6" t="s">
        <v>46</v>
      </c>
      <c r="F1398" s="6" t="s">
        <v>47</v>
      </c>
      <c r="G1398" s="6" t="s">
        <v>65</v>
      </c>
      <c r="H1398" s="6" t="s">
        <v>17</v>
      </c>
      <c r="I1398" s="8">
        <v>0.55000000000000004</v>
      </c>
      <c r="J1398" s="9">
        <v>8700</v>
      </c>
      <c r="K1398" s="10">
        <f t="shared" si="10"/>
        <v>4785</v>
      </c>
      <c r="L1398" s="10">
        <f t="shared" si="11"/>
        <v>2153.25</v>
      </c>
      <c r="M1398" s="11">
        <v>0.45</v>
      </c>
      <c r="P1398" s="12"/>
    </row>
    <row r="1399" spans="1:16" ht="15.75" customHeight="1">
      <c r="A1399" s="1"/>
      <c r="B1399" s="6" t="s">
        <v>14</v>
      </c>
      <c r="C1399" s="6">
        <v>1185732</v>
      </c>
      <c r="D1399" s="7">
        <v>44324</v>
      </c>
      <c r="E1399" s="6" t="s">
        <v>46</v>
      </c>
      <c r="F1399" s="6" t="s">
        <v>47</v>
      </c>
      <c r="G1399" s="6" t="s">
        <v>65</v>
      </c>
      <c r="H1399" s="6" t="s">
        <v>18</v>
      </c>
      <c r="I1399" s="8">
        <v>0.55000000000000004</v>
      </c>
      <c r="J1399" s="9">
        <v>5750</v>
      </c>
      <c r="K1399" s="10">
        <f t="shared" si="10"/>
        <v>3162.5000000000005</v>
      </c>
      <c r="L1399" s="10">
        <f t="shared" si="11"/>
        <v>1106.875</v>
      </c>
      <c r="M1399" s="11">
        <v>0.35</v>
      </c>
      <c r="P1399" s="12"/>
    </row>
    <row r="1400" spans="1:16" ht="15.75" customHeight="1">
      <c r="A1400" s="1"/>
      <c r="B1400" s="6" t="s">
        <v>14</v>
      </c>
      <c r="C1400" s="6">
        <v>1185732</v>
      </c>
      <c r="D1400" s="7">
        <v>44324</v>
      </c>
      <c r="E1400" s="6" t="s">
        <v>46</v>
      </c>
      <c r="F1400" s="6" t="s">
        <v>47</v>
      </c>
      <c r="G1400" s="6" t="s">
        <v>65</v>
      </c>
      <c r="H1400" s="6" t="s">
        <v>19</v>
      </c>
      <c r="I1400" s="8">
        <v>0.5</v>
      </c>
      <c r="J1400" s="9">
        <v>5500</v>
      </c>
      <c r="K1400" s="10">
        <f t="shared" si="10"/>
        <v>2750</v>
      </c>
      <c r="L1400" s="10">
        <f t="shared" si="11"/>
        <v>687.5</v>
      </c>
      <c r="M1400" s="11">
        <v>0.25</v>
      </c>
      <c r="P1400" s="12"/>
    </row>
    <row r="1401" spans="1:16" ht="15.75" customHeight="1">
      <c r="A1401" s="1"/>
      <c r="B1401" s="6" t="s">
        <v>14</v>
      </c>
      <c r="C1401" s="6">
        <v>1185732</v>
      </c>
      <c r="D1401" s="7">
        <v>44324</v>
      </c>
      <c r="E1401" s="6" t="s">
        <v>46</v>
      </c>
      <c r="F1401" s="6" t="s">
        <v>47</v>
      </c>
      <c r="G1401" s="6" t="s">
        <v>65</v>
      </c>
      <c r="H1401" s="6" t="s">
        <v>20</v>
      </c>
      <c r="I1401" s="8">
        <v>0.5</v>
      </c>
      <c r="J1401" s="9">
        <v>5000</v>
      </c>
      <c r="K1401" s="10">
        <f t="shared" si="10"/>
        <v>2500</v>
      </c>
      <c r="L1401" s="10">
        <f t="shared" si="11"/>
        <v>750</v>
      </c>
      <c r="M1401" s="11">
        <v>0.3</v>
      </c>
      <c r="P1401" s="12"/>
    </row>
    <row r="1402" spans="1:16" ht="15.75" customHeight="1">
      <c r="A1402" s="1"/>
      <c r="B1402" s="6" t="s">
        <v>14</v>
      </c>
      <c r="C1402" s="6">
        <v>1185732</v>
      </c>
      <c r="D1402" s="7">
        <v>44324</v>
      </c>
      <c r="E1402" s="6" t="s">
        <v>46</v>
      </c>
      <c r="F1402" s="6" t="s">
        <v>47</v>
      </c>
      <c r="G1402" s="6" t="s">
        <v>65</v>
      </c>
      <c r="H1402" s="6" t="s">
        <v>21</v>
      </c>
      <c r="I1402" s="8">
        <v>0.6</v>
      </c>
      <c r="J1402" s="9">
        <v>5250</v>
      </c>
      <c r="K1402" s="10">
        <f t="shared" si="10"/>
        <v>3150</v>
      </c>
      <c r="L1402" s="10">
        <f t="shared" si="11"/>
        <v>1102.5</v>
      </c>
      <c r="M1402" s="11">
        <v>0.35</v>
      </c>
      <c r="P1402" s="12"/>
    </row>
    <row r="1403" spans="1:16" ht="15.75" customHeight="1">
      <c r="A1403" s="1"/>
      <c r="B1403" s="6" t="s">
        <v>14</v>
      </c>
      <c r="C1403" s="6">
        <v>1185732</v>
      </c>
      <c r="D1403" s="7">
        <v>44324</v>
      </c>
      <c r="E1403" s="6" t="s">
        <v>46</v>
      </c>
      <c r="F1403" s="6" t="s">
        <v>47</v>
      </c>
      <c r="G1403" s="6" t="s">
        <v>65</v>
      </c>
      <c r="H1403" s="6" t="s">
        <v>22</v>
      </c>
      <c r="I1403" s="8">
        <v>0.65</v>
      </c>
      <c r="J1403" s="9">
        <v>6250</v>
      </c>
      <c r="K1403" s="10">
        <f t="shared" si="10"/>
        <v>4062.5</v>
      </c>
      <c r="L1403" s="10">
        <f t="shared" si="11"/>
        <v>2031.25</v>
      </c>
      <c r="M1403" s="11">
        <v>0.5</v>
      </c>
      <c r="P1403" s="12"/>
    </row>
    <row r="1404" spans="1:16" ht="15.75" customHeight="1">
      <c r="A1404" s="1"/>
      <c r="B1404" s="6" t="s">
        <v>14</v>
      </c>
      <c r="C1404" s="6">
        <v>1185732</v>
      </c>
      <c r="D1404" s="7">
        <v>44357</v>
      </c>
      <c r="E1404" s="6" t="s">
        <v>46</v>
      </c>
      <c r="F1404" s="6" t="s">
        <v>47</v>
      </c>
      <c r="G1404" s="6" t="s">
        <v>65</v>
      </c>
      <c r="H1404" s="6" t="s">
        <v>17</v>
      </c>
      <c r="I1404" s="8">
        <v>0.6</v>
      </c>
      <c r="J1404" s="9">
        <v>8750</v>
      </c>
      <c r="K1404" s="10">
        <f t="shared" si="10"/>
        <v>5250</v>
      </c>
      <c r="L1404" s="10">
        <f t="shared" si="11"/>
        <v>2362.5</v>
      </c>
      <c r="M1404" s="11">
        <v>0.45</v>
      </c>
      <c r="P1404" s="12"/>
    </row>
    <row r="1405" spans="1:16" ht="15.75" customHeight="1">
      <c r="A1405" s="1"/>
      <c r="B1405" s="6" t="s">
        <v>14</v>
      </c>
      <c r="C1405" s="6">
        <v>1185732</v>
      </c>
      <c r="D1405" s="7">
        <v>44357</v>
      </c>
      <c r="E1405" s="6" t="s">
        <v>46</v>
      </c>
      <c r="F1405" s="6" t="s">
        <v>47</v>
      </c>
      <c r="G1405" s="6" t="s">
        <v>65</v>
      </c>
      <c r="H1405" s="6" t="s">
        <v>18</v>
      </c>
      <c r="I1405" s="8">
        <v>0.55000000000000004</v>
      </c>
      <c r="J1405" s="9">
        <v>6250</v>
      </c>
      <c r="K1405" s="10">
        <f t="shared" si="10"/>
        <v>3437.5000000000005</v>
      </c>
      <c r="L1405" s="10">
        <f t="shared" si="11"/>
        <v>1203.125</v>
      </c>
      <c r="M1405" s="11">
        <v>0.35</v>
      </c>
      <c r="P1405" s="12"/>
    </row>
    <row r="1406" spans="1:16" ht="15.75" customHeight="1">
      <c r="A1406" s="1"/>
      <c r="B1406" s="6" t="s">
        <v>14</v>
      </c>
      <c r="C1406" s="6">
        <v>1185732</v>
      </c>
      <c r="D1406" s="7">
        <v>44357</v>
      </c>
      <c r="E1406" s="6" t="s">
        <v>46</v>
      </c>
      <c r="F1406" s="6" t="s">
        <v>47</v>
      </c>
      <c r="G1406" s="6" t="s">
        <v>65</v>
      </c>
      <c r="H1406" s="6" t="s">
        <v>19</v>
      </c>
      <c r="I1406" s="8">
        <v>0.5</v>
      </c>
      <c r="J1406" s="9">
        <v>6000</v>
      </c>
      <c r="K1406" s="10">
        <f t="shared" si="10"/>
        <v>3000</v>
      </c>
      <c r="L1406" s="10">
        <f t="shared" si="11"/>
        <v>750</v>
      </c>
      <c r="M1406" s="11">
        <v>0.25</v>
      </c>
      <c r="P1406" s="12"/>
    </row>
    <row r="1407" spans="1:16" ht="15.75" customHeight="1">
      <c r="A1407" s="1"/>
      <c r="B1407" s="6" t="s">
        <v>14</v>
      </c>
      <c r="C1407" s="6">
        <v>1185732</v>
      </c>
      <c r="D1407" s="7">
        <v>44357</v>
      </c>
      <c r="E1407" s="6" t="s">
        <v>46</v>
      </c>
      <c r="F1407" s="6" t="s">
        <v>47</v>
      </c>
      <c r="G1407" s="6" t="s">
        <v>65</v>
      </c>
      <c r="H1407" s="6" t="s">
        <v>20</v>
      </c>
      <c r="I1407" s="8">
        <v>0.5</v>
      </c>
      <c r="J1407" s="9">
        <v>5750</v>
      </c>
      <c r="K1407" s="10">
        <f t="shared" si="10"/>
        <v>2875</v>
      </c>
      <c r="L1407" s="10">
        <f t="shared" si="11"/>
        <v>862.5</v>
      </c>
      <c r="M1407" s="11">
        <v>0.3</v>
      </c>
      <c r="P1407" s="12"/>
    </row>
    <row r="1408" spans="1:16" ht="15.75" customHeight="1">
      <c r="A1408" s="1"/>
      <c r="B1408" s="6" t="s">
        <v>14</v>
      </c>
      <c r="C1408" s="6">
        <v>1185732</v>
      </c>
      <c r="D1408" s="7">
        <v>44357</v>
      </c>
      <c r="E1408" s="6" t="s">
        <v>46</v>
      </c>
      <c r="F1408" s="6" t="s">
        <v>47</v>
      </c>
      <c r="G1408" s="6" t="s">
        <v>65</v>
      </c>
      <c r="H1408" s="6" t="s">
        <v>21</v>
      </c>
      <c r="I1408" s="8">
        <v>0.65</v>
      </c>
      <c r="J1408" s="9">
        <v>5750</v>
      </c>
      <c r="K1408" s="10">
        <f t="shared" si="10"/>
        <v>3737.5</v>
      </c>
      <c r="L1408" s="10">
        <f t="shared" si="11"/>
        <v>1308.125</v>
      </c>
      <c r="M1408" s="11">
        <v>0.35</v>
      </c>
      <c r="P1408" s="12"/>
    </row>
    <row r="1409" spans="1:16" ht="15.75" customHeight="1">
      <c r="A1409" s="1"/>
      <c r="B1409" s="6" t="s">
        <v>14</v>
      </c>
      <c r="C1409" s="6">
        <v>1185732</v>
      </c>
      <c r="D1409" s="7">
        <v>44357</v>
      </c>
      <c r="E1409" s="6" t="s">
        <v>46</v>
      </c>
      <c r="F1409" s="6" t="s">
        <v>47</v>
      </c>
      <c r="G1409" s="6" t="s">
        <v>65</v>
      </c>
      <c r="H1409" s="6" t="s">
        <v>22</v>
      </c>
      <c r="I1409" s="8">
        <v>0.70000000000000007</v>
      </c>
      <c r="J1409" s="9">
        <v>7250</v>
      </c>
      <c r="K1409" s="10">
        <f t="shared" si="10"/>
        <v>5075.0000000000009</v>
      </c>
      <c r="L1409" s="10">
        <f t="shared" si="11"/>
        <v>2537.5000000000005</v>
      </c>
      <c r="M1409" s="11">
        <v>0.5</v>
      </c>
      <c r="P1409" s="12"/>
    </row>
    <row r="1410" spans="1:16" ht="15.75" customHeight="1">
      <c r="A1410" s="1"/>
      <c r="B1410" s="6" t="s">
        <v>14</v>
      </c>
      <c r="C1410" s="6">
        <v>1185732</v>
      </c>
      <c r="D1410" s="7">
        <v>44385</v>
      </c>
      <c r="E1410" s="6" t="s">
        <v>46</v>
      </c>
      <c r="F1410" s="6" t="s">
        <v>47</v>
      </c>
      <c r="G1410" s="6" t="s">
        <v>65</v>
      </c>
      <c r="H1410" s="6" t="s">
        <v>17</v>
      </c>
      <c r="I1410" s="8">
        <v>0.65</v>
      </c>
      <c r="J1410" s="9">
        <v>9500</v>
      </c>
      <c r="K1410" s="10">
        <f t="shared" si="10"/>
        <v>6175</v>
      </c>
      <c r="L1410" s="10">
        <f t="shared" si="11"/>
        <v>2778.75</v>
      </c>
      <c r="M1410" s="11">
        <v>0.45</v>
      </c>
      <c r="P1410" s="12"/>
    </row>
    <row r="1411" spans="1:16" ht="15.75" customHeight="1">
      <c r="A1411" s="1"/>
      <c r="B1411" s="6" t="s">
        <v>14</v>
      </c>
      <c r="C1411" s="6">
        <v>1185732</v>
      </c>
      <c r="D1411" s="7">
        <v>44385</v>
      </c>
      <c r="E1411" s="6" t="s">
        <v>46</v>
      </c>
      <c r="F1411" s="6" t="s">
        <v>47</v>
      </c>
      <c r="G1411" s="6" t="s">
        <v>65</v>
      </c>
      <c r="H1411" s="6" t="s">
        <v>18</v>
      </c>
      <c r="I1411" s="8">
        <v>0.60000000000000009</v>
      </c>
      <c r="J1411" s="9">
        <v>7000</v>
      </c>
      <c r="K1411" s="10">
        <f t="shared" si="10"/>
        <v>4200.0000000000009</v>
      </c>
      <c r="L1411" s="10">
        <f t="shared" si="11"/>
        <v>1470.0000000000002</v>
      </c>
      <c r="M1411" s="11">
        <v>0.35</v>
      </c>
      <c r="P1411" s="12"/>
    </row>
    <row r="1412" spans="1:16" ht="15.75" customHeight="1">
      <c r="A1412" s="1"/>
      <c r="B1412" s="6" t="s">
        <v>14</v>
      </c>
      <c r="C1412" s="6">
        <v>1185732</v>
      </c>
      <c r="D1412" s="7">
        <v>44385</v>
      </c>
      <c r="E1412" s="6" t="s">
        <v>46</v>
      </c>
      <c r="F1412" s="6" t="s">
        <v>47</v>
      </c>
      <c r="G1412" s="6" t="s">
        <v>65</v>
      </c>
      <c r="H1412" s="6" t="s">
        <v>19</v>
      </c>
      <c r="I1412" s="8">
        <v>0.55000000000000004</v>
      </c>
      <c r="J1412" s="9">
        <v>6250</v>
      </c>
      <c r="K1412" s="10">
        <f t="shared" si="10"/>
        <v>3437.5000000000005</v>
      </c>
      <c r="L1412" s="10">
        <f t="shared" si="11"/>
        <v>859.37500000000011</v>
      </c>
      <c r="M1412" s="11">
        <v>0.25</v>
      </c>
      <c r="P1412" s="12"/>
    </row>
    <row r="1413" spans="1:16" ht="15.75" customHeight="1">
      <c r="A1413" s="1"/>
      <c r="B1413" s="6" t="s">
        <v>14</v>
      </c>
      <c r="C1413" s="6">
        <v>1185732</v>
      </c>
      <c r="D1413" s="7">
        <v>44385</v>
      </c>
      <c r="E1413" s="6" t="s">
        <v>46</v>
      </c>
      <c r="F1413" s="6" t="s">
        <v>47</v>
      </c>
      <c r="G1413" s="6" t="s">
        <v>65</v>
      </c>
      <c r="H1413" s="6" t="s">
        <v>20</v>
      </c>
      <c r="I1413" s="8">
        <v>0.55000000000000004</v>
      </c>
      <c r="J1413" s="9">
        <v>5750</v>
      </c>
      <c r="K1413" s="10">
        <f t="shared" si="10"/>
        <v>3162.5000000000005</v>
      </c>
      <c r="L1413" s="10">
        <f t="shared" si="11"/>
        <v>948.75000000000011</v>
      </c>
      <c r="M1413" s="11">
        <v>0.3</v>
      </c>
      <c r="P1413" s="12"/>
    </row>
    <row r="1414" spans="1:16" ht="15.75" customHeight="1">
      <c r="A1414" s="1"/>
      <c r="B1414" s="6" t="s">
        <v>14</v>
      </c>
      <c r="C1414" s="6">
        <v>1185732</v>
      </c>
      <c r="D1414" s="7">
        <v>44385</v>
      </c>
      <c r="E1414" s="6" t="s">
        <v>46</v>
      </c>
      <c r="F1414" s="6" t="s">
        <v>47</v>
      </c>
      <c r="G1414" s="6" t="s">
        <v>65</v>
      </c>
      <c r="H1414" s="6" t="s">
        <v>21</v>
      </c>
      <c r="I1414" s="8">
        <v>0.65</v>
      </c>
      <c r="J1414" s="9">
        <v>6000</v>
      </c>
      <c r="K1414" s="10">
        <f t="shared" si="10"/>
        <v>3900</v>
      </c>
      <c r="L1414" s="10">
        <f t="shared" si="11"/>
        <v>1365</v>
      </c>
      <c r="M1414" s="11">
        <v>0.35</v>
      </c>
      <c r="P1414" s="12"/>
    </row>
    <row r="1415" spans="1:16" ht="15.75" customHeight="1">
      <c r="A1415" s="1"/>
      <c r="B1415" s="6" t="s">
        <v>14</v>
      </c>
      <c r="C1415" s="6">
        <v>1185732</v>
      </c>
      <c r="D1415" s="7">
        <v>44385</v>
      </c>
      <c r="E1415" s="6" t="s">
        <v>46</v>
      </c>
      <c r="F1415" s="6" t="s">
        <v>47</v>
      </c>
      <c r="G1415" s="6" t="s">
        <v>65</v>
      </c>
      <c r="H1415" s="6" t="s">
        <v>22</v>
      </c>
      <c r="I1415" s="8">
        <v>0.70000000000000007</v>
      </c>
      <c r="J1415" s="9">
        <v>7750</v>
      </c>
      <c r="K1415" s="10">
        <f t="shared" si="10"/>
        <v>5425.0000000000009</v>
      </c>
      <c r="L1415" s="10">
        <f t="shared" si="11"/>
        <v>2712.5000000000005</v>
      </c>
      <c r="M1415" s="11">
        <v>0.5</v>
      </c>
      <c r="P1415" s="12"/>
    </row>
    <row r="1416" spans="1:16" ht="15.75" customHeight="1">
      <c r="A1416" s="1"/>
      <c r="B1416" s="6" t="s">
        <v>14</v>
      </c>
      <c r="C1416" s="6">
        <v>1185732</v>
      </c>
      <c r="D1416" s="7">
        <v>44417</v>
      </c>
      <c r="E1416" s="6" t="s">
        <v>46</v>
      </c>
      <c r="F1416" s="6" t="s">
        <v>47</v>
      </c>
      <c r="G1416" s="6" t="s">
        <v>65</v>
      </c>
      <c r="H1416" s="6" t="s">
        <v>17</v>
      </c>
      <c r="I1416" s="8">
        <v>0.65</v>
      </c>
      <c r="J1416" s="9">
        <v>9250</v>
      </c>
      <c r="K1416" s="10">
        <f t="shared" si="10"/>
        <v>6012.5</v>
      </c>
      <c r="L1416" s="10">
        <f t="shared" si="11"/>
        <v>2705.625</v>
      </c>
      <c r="M1416" s="11">
        <v>0.45</v>
      </c>
      <c r="P1416" s="12"/>
    </row>
    <row r="1417" spans="1:16" ht="15.75" customHeight="1">
      <c r="A1417" s="1"/>
      <c r="B1417" s="6" t="s">
        <v>14</v>
      </c>
      <c r="C1417" s="6">
        <v>1185732</v>
      </c>
      <c r="D1417" s="7">
        <v>44417</v>
      </c>
      <c r="E1417" s="6" t="s">
        <v>46</v>
      </c>
      <c r="F1417" s="6" t="s">
        <v>47</v>
      </c>
      <c r="G1417" s="6" t="s">
        <v>65</v>
      </c>
      <c r="H1417" s="6" t="s">
        <v>18</v>
      </c>
      <c r="I1417" s="8">
        <v>0.60000000000000009</v>
      </c>
      <c r="J1417" s="9">
        <v>7000</v>
      </c>
      <c r="K1417" s="10">
        <f t="shared" si="10"/>
        <v>4200.0000000000009</v>
      </c>
      <c r="L1417" s="10">
        <f t="shared" si="11"/>
        <v>1470.0000000000002</v>
      </c>
      <c r="M1417" s="11">
        <v>0.35</v>
      </c>
      <c r="P1417" s="12"/>
    </row>
    <row r="1418" spans="1:16" ht="15.75" customHeight="1">
      <c r="A1418" s="1"/>
      <c r="B1418" s="6" t="s">
        <v>14</v>
      </c>
      <c r="C1418" s="6">
        <v>1185732</v>
      </c>
      <c r="D1418" s="7">
        <v>44417</v>
      </c>
      <c r="E1418" s="6" t="s">
        <v>46</v>
      </c>
      <c r="F1418" s="6" t="s">
        <v>47</v>
      </c>
      <c r="G1418" s="6" t="s">
        <v>65</v>
      </c>
      <c r="H1418" s="6" t="s">
        <v>19</v>
      </c>
      <c r="I1418" s="8">
        <v>0.55000000000000004</v>
      </c>
      <c r="J1418" s="9">
        <v>6250</v>
      </c>
      <c r="K1418" s="10">
        <f t="shared" si="10"/>
        <v>3437.5000000000005</v>
      </c>
      <c r="L1418" s="10">
        <f t="shared" si="11"/>
        <v>859.37500000000011</v>
      </c>
      <c r="M1418" s="11">
        <v>0.25</v>
      </c>
      <c r="P1418" s="12"/>
    </row>
    <row r="1419" spans="1:16" ht="15.75" customHeight="1">
      <c r="A1419" s="1"/>
      <c r="B1419" s="6" t="s">
        <v>14</v>
      </c>
      <c r="C1419" s="6">
        <v>1185732</v>
      </c>
      <c r="D1419" s="7">
        <v>44417</v>
      </c>
      <c r="E1419" s="6" t="s">
        <v>46</v>
      </c>
      <c r="F1419" s="6" t="s">
        <v>47</v>
      </c>
      <c r="G1419" s="6" t="s">
        <v>65</v>
      </c>
      <c r="H1419" s="6" t="s">
        <v>20</v>
      </c>
      <c r="I1419" s="8">
        <v>0.45</v>
      </c>
      <c r="J1419" s="9">
        <v>5750</v>
      </c>
      <c r="K1419" s="10">
        <f t="shared" si="10"/>
        <v>2587.5</v>
      </c>
      <c r="L1419" s="10">
        <f t="shared" si="11"/>
        <v>776.25</v>
      </c>
      <c r="M1419" s="11">
        <v>0.3</v>
      </c>
      <c r="P1419" s="12"/>
    </row>
    <row r="1420" spans="1:16" ht="15.75" customHeight="1">
      <c r="A1420" s="1"/>
      <c r="B1420" s="6" t="s">
        <v>14</v>
      </c>
      <c r="C1420" s="6">
        <v>1185732</v>
      </c>
      <c r="D1420" s="7">
        <v>44417</v>
      </c>
      <c r="E1420" s="6" t="s">
        <v>46</v>
      </c>
      <c r="F1420" s="6" t="s">
        <v>47</v>
      </c>
      <c r="G1420" s="6" t="s">
        <v>65</v>
      </c>
      <c r="H1420" s="6" t="s">
        <v>21</v>
      </c>
      <c r="I1420" s="8">
        <v>0.55000000000000004</v>
      </c>
      <c r="J1420" s="9">
        <v>5500</v>
      </c>
      <c r="K1420" s="10">
        <f t="shared" si="10"/>
        <v>3025.0000000000005</v>
      </c>
      <c r="L1420" s="10">
        <f t="shared" si="11"/>
        <v>1058.75</v>
      </c>
      <c r="M1420" s="11">
        <v>0.35</v>
      </c>
      <c r="P1420" s="12"/>
    </row>
    <row r="1421" spans="1:16" ht="15.75" customHeight="1">
      <c r="A1421" s="1"/>
      <c r="B1421" s="6" t="s">
        <v>14</v>
      </c>
      <c r="C1421" s="6">
        <v>1185732</v>
      </c>
      <c r="D1421" s="7">
        <v>44417</v>
      </c>
      <c r="E1421" s="6" t="s">
        <v>46</v>
      </c>
      <c r="F1421" s="6" t="s">
        <v>47</v>
      </c>
      <c r="G1421" s="6" t="s">
        <v>65</v>
      </c>
      <c r="H1421" s="6" t="s">
        <v>22</v>
      </c>
      <c r="I1421" s="8">
        <v>0.60000000000000009</v>
      </c>
      <c r="J1421" s="9">
        <v>7250</v>
      </c>
      <c r="K1421" s="10">
        <f t="shared" si="10"/>
        <v>4350.0000000000009</v>
      </c>
      <c r="L1421" s="10">
        <f t="shared" si="11"/>
        <v>2175.0000000000005</v>
      </c>
      <c r="M1421" s="11">
        <v>0.5</v>
      </c>
      <c r="P1421" s="12"/>
    </row>
    <row r="1422" spans="1:16" ht="15.75" customHeight="1">
      <c r="A1422" s="1"/>
      <c r="B1422" s="6" t="s">
        <v>14</v>
      </c>
      <c r="C1422" s="6">
        <v>1185732</v>
      </c>
      <c r="D1422" s="7">
        <v>44447</v>
      </c>
      <c r="E1422" s="6" t="s">
        <v>46</v>
      </c>
      <c r="F1422" s="6" t="s">
        <v>47</v>
      </c>
      <c r="G1422" s="6" t="s">
        <v>65</v>
      </c>
      <c r="H1422" s="6" t="s">
        <v>17</v>
      </c>
      <c r="I1422" s="8">
        <v>0.55000000000000004</v>
      </c>
      <c r="J1422" s="9">
        <v>8500</v>
      </c>
      <c r="K1422" s="10">
        <f t="shared" si="10"/>
        <v>4675</v>
      </c>
      <c r="L1422" s="10">
        <f t="shared" si="11"/>
        <v>2103.75</v>
      </c>
      <c r="M1422" s="11">
        <v>0.45</v>
      </c>
      <c r="P1422" s="12"/>
    </row>
    <row r="1423" spans="1:16" ht="15.75" customHeight="1">
      <c r="A1423" s="1"/>
      <c r="B1423" s="6" t="s">
        <v>14</v>
      </c>
      <c r="C1423" s="6">
        <v>1185732</v>
      </c>
      <c r="D1423" s="7">
        <v>44447</v>
      </c>
      <c r="E1423" s="6" t="s">
        <v>46</v>
      </c>
      <c r="F1423" s="6" t="s">
        <v>47</v>
      </c>
      <c r="G1423" s="6" t="s">
        <v>65</v>
      </c>
      <c r="H1423" s="6" t="s">
        <v>18</v>
      </c>
      <c r="I1423" s="8">
        <v>0.50000000000000011</v>
      </c>
      <c r="J1423" s="9">
        <v>6500</v>
      </c>
      <c r="K1423" s="10">
        <f t="shared" si="10"/>
        <v>3250.0000000000009</v>
      </c>
      <c r="L1423" s="10">
        <f t="shared" si="11"/>
        <v>1137.5000000000002</v>
      </c>
      <c r="M1423" s="11">
        <v>0.35</v>
      </c>
      <c r="P1423" s="12"/>
    </row>
    <row r="1424" spans="1:16" ht="15.75" customHeight="1">
      <c r="A1424" s="1"/>
      <c r="B1424" s="6" t="s">
        <v>14</v>
      </c>
      <c r="C1424" s="6">
        <v>1185732</v>
      </c>
      <c r="D1424" s="7">
        <v>44447</v>
      </c>
      <c r="E1424" s="6" t="s">
        <v>46</v>
      </c>
      <c r="F1424" s="6" t="s">
        <v>47</v>
      </c>
      <c r="G1424" s="6" t="s">
        <v>65</v>
      </c>
      <c r="H1424" s="6" t="s">
        <v>19</v>
      </c>
      <c r="I1424" s="8">
        <v>0.45</v>
      </c>
      <c r="J1424" s="9">
        <v>5500</v>
      </c>
      <c r="K1424" s="10">
        <f t="shared" si="10"/>
        <v>2475</v>
      </c>
      <c r="L1424" s="10">
        <f t="shared" si="11"/>
        <v>618.75</v>
      </c>
      <c r="M1424" s="11">
        <v>0.25</v>
      </c>
      <c r="P1424" s="12"/>
    </row>
    <row r="1425" spans="1:16" ht="15.75" customHeight="1">
      <c r="A1425" s="1"/>
      <c r="B1425" s="6" t="s">
        <v>14</v>
      </c>
      <c r="C1425" s="6">
        <v>1185732</v>
      </c>
      <c r="D1425" s="7">
        <v>44447</v>
      </c>
      <c r="E1425" s="6" t="s">
        <v>46</v>
      </c>
      <c r="F1425" s="6" t="s">
        <v>47</v>
      </c>
      <c r="G1425" s="6" t="s">
        <v>65</v>
      </c>
      <c r="H1425" s="6" t="s">
        <v>20</v>
      </c>
      <c r="I1425" s="8">
        <v>0.45</v>
      </c>
      <c r="J1425" s="9">
        <v>5250</v>
      </c>
      <c r="K1425" s="10">
        <f t="shared" si="10"/>
        <v>2362.5</v>
      </c>
      <c r="L1425" s="10">
        <f t="shared" si="11"/>
        <v>708.75</v>
      </c>
      <c r="M1425" s="11">
        <v>0.3</v>
      </c>
      <c r="P1425" s="12"/>
    </row>
    <row r="1426" spans="1:16" ht="15.75" customHeight="1">
      <c r="A1426" s="1"/>
      <c r="B1426" s="6" t="s">
        <v>14</v>
      </c>
      <c r="C1426" s="6">
        <v>1185732</v>
      </c>
      <c r="D1426" s="7">
        <v>44447</v>
      </c>
      <c r="E1426" s="6" t="s">
        <v>46</v>
      </c>
      <c r="F1426" s="6" t="s">
        <v>47</v>
      </c>
      <c r="G1426" s="6" t="s">
        <v>65</v>
      </c>
      <c r="H1426" s="6" t="s">
        <v>21</v>
      </c>
      <c r="I1426" s="8">
        <v>0.55000000000000004</v>
      </c>
      <c r="J1426" s="9">
        <v>5250</v>
      </c>
      <c r="K1426" s="10">
        <f t="shared" si="10"/>
        <v>2887.5000000000005</v>
      </c>
      <c r="L1426" s="10">
        <f t="shared" si="11"/>
        <v>1010.6250000000001</v>
      </c>
      <c r="M1426" s="11">
        <v>0.35</v>
      </c>
      <c r="P1426" s="12"/>
    </row>
    <row r="1427" spans="1:16" ht="15.75" customHeight="1">
      <c r="A1427" s="1"/>
      <c r="B1427" s="6" t="s">
        <v>14</v>
      </c>
      <c r="C1427" s="6">
        <v>1185732</v>
      </c>
      <c r="D1427" s="7">
        <v>44447</v>
      </c>
      <c r="E1427" s="6" t="s">
        <v>46</v>
      </c>
      <c r="F1427" s="6" t="s">
        <v>47</v>
      </c>
      <c r="G1427" s="6" t="s">
        <v>65</v>
      </c>
      <c r="H1427" s="6" t="s">
        <v>22</v>
      </c>
      <c r="I1427" s="8">
        <v>0.60000000000000009</v>
      </c>
      <c r="J1427" s="9">
        <v>6250</v>
      </c>
      <c r="K1427" s="10">
        <f t="shared" si="10"/>
        <v>3750.0000000000005</v>
      </c>
      <c r="L1427" s="10">
        <f t="shared" si="11"/>
        <v>1875.0000000000002</v>
      </c>
      <c r="M1427" s="11">
        <v>0.5</v>
      </c>
      <c r="P1427" s="12"/>
    </row>
    <row r="1428" spans="1:16" ht="15.75" customHeight="1">
      <c r="A1428" s="1"/>
      <c r="B1428" s="6" t="s">
        <v>14</v>
      </c>
      <c r="C1428" s="6">
        <v>1185732</v>
      </c>
      <c r="D1428" s="7">
        <v>44479</v>
      </c>
      <c r="E1428" s="6" t="s">
        <v>46</v>
      </c>
      <c r="F1428" s="6" t="s">
        <v>47</v>
      </c>
      <c r="G1428" s="6" t="s">
        <v>65</v>
      </c>
      <c r="H1428" s="6" t="s">
        <v>17</v>
      </c>
      <c r="I1428" s="8">
        <v>0.60000000000000009</v>
      </c>
      <c r="J1428" s="9">
        <v>8000</v>
      </c>
      <c r="K1428" s="10">
        <f t="shared" si="10"/>
        <v>4800.0000000000009</v>
      </c>
      <c r="L1428" s="10">
        <f t="shared" si="11"/>
        <v>2160.0000000000005</v>
      </c>
      <c r="M1428" s="11">
        <v>0.45</v>
      </c>
      <c r="P1428" s="12"/>
    </row>
    <row r="1429" spans="1:16" ht="15.75" customHeight="1">
      <c r="A1429" s="1"/>
      <c r="B1429" s="6" t="s">
        <v>14</v>
      </c>
      <c r="C1429" s="6">
        <v>1185732</v>
      </c>
      <c r="D1429" s="7">
        <v>44479</v>
      </c>
      <c r="E1429" s="6" t="s">
        <v>46</v>
      </c>
      <c r="F1429" s="6" t="s">
        <v>47</v>
      </c>
      <c r="G1429" s="6" t="s">
        <v>65</v>
      </c>
      <c r="H1429" s="6" t="s">
        <v>18</v>
      </c>
      <c r="I1429" s="8">
        <v>0.50000000000000011</v>
      </c>
      <c r="J1429" s="9">
        <v>6250</v>
      </c>
      <c r="K1429" s="10">
        <f t="shared" si="10"/>
        <v>3125.0000000000009</v>
      </c>
      <c r="L1429" s="10">
        <f t="shared" si="11"/>
        <v>1093.7500000000002</v>
      </c>
      <c r="M1429" s="11">
        <v>0.35</v>
      </c>
      <c r="P1429" s="12"/>
    </row>
    <row r="1430" spans="1:16" ht="15.75" customHeight="1">
      <c r="A1430" s="1"/>
      <c r="B1430" s="6" t="s">
        <v>14</v>
      </c>
      <c r="C1430" s="6">
        <v>1185732</v>
      </c>
      <c r="D1430" s="7">
        <v>44479</v>
      </c>
      <c r="E1430" s="6" t="s">
        <v>46</v>
      </c>
      <c r="F1430" s="6" t="s">
        <v>47</v>
      </c>
      <c r="G1430" s="6" t="s">
        <v>65</v>
      </c>
      <c r="H1430" s="6" t="s">
        <v>19</v>
      </c>
      <c r="I1430" s="8">
        <v>0.50000000000000011</v>
      </c>
      <c r="J1430" s="9">
        <v>5250</v>
      </c>
      <c r="K1430" s="10">
        <f t="shared" si="10"/>
        <v>2625.0000000000005</v>
      </c>
      <c r="L1430" s="10">
        <f t="shared" si="11"/>
        <v>656.25000000000011</v>
      </c>
      <c r="M1430" s="11">
        <v>0.25</v>
      </c>
      <c r="P1430" s="12"/>
    </row>
    <row r="1431" spans="1:16" ht="15.75" customHeight="1">
      <c r="A1431" s="1"/>
      <c r="B1431" s="6" t="s">
        <v>14</v>
      </c>
      <c r="C1431" s="6">
        <v>1185732</v>
      </c>
      <c r="D1431" s="7">
        <v>44479</v>
      </c>
      <c r="E1431" s="6" t="s">
        <v>46</v>
      </c>
      <c r="F1431" s="6" t="s">
        <v>47</v>
      </c>
      <c r="G1431" s="6" t="s">
        <v>65</v>
      </c>
      <c r="H1431" s="6" t="s">
        <v>20</v>
      </c>
      <c r="I1431" s="8">
        <v>0.50000000000000011</v>
      </c>
      <c r="J1431" s="9">
        <v>5000</v>
      </c>
      <c r="K1431" s="10">
        <f t="shared" si="10"/>
        <v>2500.0000000000005</v>
      </c>
      <c r="L1431" s="10">
        <f t="shared" si="11"/>
        <v>750.00000000000011</v>
      </c>
      <c r="M1431" s="11">
        <v>0.3</v>
      </c>
      <c r="P1431" s="12"/>
    </row>
    <row r="1432" spans="1:16" ht="15.75" customHeight="1">
      <c r="A1432" s="1"/>
      <c r="B1432" s="6" t="s">
        <v>14</v>
      </c>
      <c r="C1432" s="6">
        <v>1185732</v>
      </c>
      <c r="D1432" s="7">
        <v>44479</v>
      </c>
      <c r="E1432" s="6" t="s">
        <v>46</v>
      </c>
      <c r="F1432" s="6" t="s">
        <v>47</v>
      </c>
      <c r="G1432" s="6" t="s">
        <v>65</v>
      </c>
      <c r="H1432" s="6" t="s">
        <v>21</v>
      </c>
      <c r="I1432" s="8">
        <v>0.60000000000000009</v>
      </c>
      <c r="J1432" s="9">
        <v>5000</v>
      </c>
      <c r="K1432" s="10">
        <f t="shared" si="10"/>
        <v>3000.0000000000005</v>
      </c>
      <c r="L1432" s="10">
        <f t="shared" si="11"/>
        <v>1050</v>
      </c>
      <c r="M1432" s="11">
        <v>0.35</v>
      </c>
      <c r="P1432" s="12"/>
    </row>
    <row r="1433" spans="1:16" ht="15.75" customHeight="1">
      <c r="A1433" s="1"/>
      <c r="B1433" s="6" t="s">
        <v>14</v>
      </c>
      <c r="C1433" s="6">
        <v>1185732</v>
      </c>
      <c r="D1433" s="7">
        <v>44479</v>
      </c>
      <c r="E1433" s="6" t="s">
        <v>46</v>
      </c>
      <c r="F1433" s="6" t="s">
        <v>47</v>
      </c>
      <c r="G1433" s="6" t="s">
        <v>65</v>
      </c>
      <c r="H1433" s="6" t="s">
        <v>22</v>
      </c>
      <c r="I1433" s="8">
        <v>0.65</v>
      </c>
      <c r="J1433" s="9">
        <v>6250</v>
      </c>
      <c r="K1433" s="10">
        <f t="shared" si="10"/>
        <v>4062.5</v>
      </c>
      <c r="L1433" s="10">
        <f t="shared" si="11"/>
        <v>2031.25</v>
      </c>
      <c r="M1433" s="11">
        <v>0.5</v>
      </c>
      <c r="P1433" s="12"/>
    </row>
    <row r="1434" spans="1:16" ht="15.75" customHeight="1">
      <c r="A1434" s="1"/>
      <c r="B1434" s="6" t="s">
        <v>14</v>
      </c>
      <c r="C1434" s="6">
        <v>1185732</v>
      </c>
      <c r="D1434" s="7">
        <v>44509</v>
      </c>
      <c r="E1434" s="6" t="s">
        <v>46</v>
      </c>
      <c r="F1434" s="6" t="s">
        <v>47</v>
      </c>
      <c r="G1434" s="6" t="s">
        <v>65</v>
      </c>
      <c r="H1434" s="6" t="s">
        <v>17</v>
      </c>
      <c r="I1434" s="8">
        <v>0.60000000000000009</v>
      </c>
      <c r="J1434" s="9">
        <v>7750</v>
      </c>
      <c r="K1434" s="10">
        <f t="shared" si="10"/>
        <v>4650.0000000000009</v>
      </c>
      <c r="L1434" s="10">
        <f t="shared" si="11"/>
        <v>2092.5000000000005</v>
      </c>
      <c r="M1434" s="11">
        <v>0.45</v>
      </c>
      <c r="P1434" s="12"/>
    </row>
    <row r="1435" spans="1:16" ht="15.75" customHeight="1">
      <c r="A1435" s="1"/>
      <c r="B1435" s="6" t="s">
        <v>14</v>
      </c>
      <c r="C1435" s="6">
        <v>1185732</v>
      </c>
      <c r="D1435" s="7">
        <v>44509</v>
      </c>
      <c r="E1435" s="6" t="s">
        <v>46</v>
      </c>
      <c r="F1435" s="6" t="s">
        <v>47</v>
      </c>
      <c r="G1435" s="6" t="s">
        <v>65</v>
      </c>
      <c r="H1435" s="6" t="s">
        <v>18</v>
      </c>
      <c r="I1435" s="8">
        <v>0.50000000000000011</v>
      </c>
      <c r="J1435" s="9">
        <v>6000</v>
      </c>
      <c r="K1435" s="10">
        <f t="shared" si="10"/>
        <v>3000.0000000000005</v>
      </c>
      <c r="L1435" s="10">
        <f t="shared" si="11"/>
        <v>1050</v>
      </c>
      <c r="M1435" s="11">
        <v>0.35</v>
      </c>
      <c r="P1435" s="12"/>
    </row>
    <row r="1436" spans="1:16" ht="15.75" customHeight="1">
      <c r="A1436" s="1"/>
      <c r="B1436" s="6" t="s">
        <v>14</v>
      </c>
      <c r="C1436" s="6">
        <v>1185732</v>
      </c>
      <c r="D1436" s="7">
        <v>44509</v>
      </c>
      <c r="E1436" s="6" t="s">
        <v>46</v>
      </c>
      <c r="F1436" s="6" t="s">
        <v>47</v>
      </c>
      <c r="G1436" s="6" t="s">
        <v>65</v>
      </c>
      <c r="H1436" s="6" t="s">
        <v>19</v>
      </c>
      <c r="I1436" s="8">
        <v>0.50000000000000011</v>
      </c>
      <c r="J1436" s="9">
        <v>5450</v>
      </c>
      <c r="K1436" s="10">
        <f t="shared" si="10"/>
        <v>2725.0000000000005</v>
      </c>
      <c r="L1436" s="10">
        <f t="shared" si="11"/>
        <v>681.25000000000011</v>
      </c>
      <c r="M1436" s="11">
        <v>0.25</v>
      </c>
      <c r="P1436" s="12"/>
    </row>
    <row r="1437" spans="1:16" ht="15.75" customHeight="1">
      <c r="A1437" s="1"/>
      <c r="B1437" s="6" t="s">
        <v>14</v>
      </c>
      <c r="C1437" s="6">
        <v>1185732</v>
      </c>
      <c r="D1437" s="7">
        <v>44509</v>
      </c>
      <c r="E1437" s="6" t="s">
        <v>46</v>
      </c>
      <c r="F1437" s="6" t="s">
        <v>47</v>
      </c>
      <c r="G1437" s="6" t="s">
        <v>65</v>
      </c>
      <c r="H1437" s="6" t="s">
        <v>20</v>
      </c>
      <c r="I1437" s="8">
        <v>0.50000000000000011</v>
      </c>
      <c r="J1437" s="9">
        <v>5750</v>
      </c>
      <c r="K1437" s="10">
        <f t="shared" si="10"/>
        <v>2875.0000000000005</v>
      </c>
      <c r="L1437" s="10">
        <f t="shared" si="11"/>
        <v>862.50000000000011</v>
      </c>
      <c r="M1437" s="11">
        <v>0.3</v>
      </c>
      <c r="P1437" s="12"/>
    </row>
    <row r="1438" spans="1:16" ht="15.75" customHeight="1">
      <c r="A1438" s="1"/>
      <c r="B1438" s="6" t="s">
        <v>14</v>
      </c>
      <c r="C1438" s="6">
        <v>1185732</v>
      </c>
      <c r="D1438" s="7">
        <v>44509</v>
      </c>
      <c r="E1438" s="6" t="s">
        <v>46</v>
      </c>
      <c r="F1438" s="6" t="s">
        <v>47</v>
      </c>
      <c r="G1438" s="6" t="s">
        <v>65</v>
      </c>
      <c r="H1438" s="6" t="s">
        <v>21</v>
      </c>
      <c r="I1438" s="8">
        <v>0.65</v>
      </c>
      <c r="J1438" s="9">
        <v>5500</v>
      </c>
      <c r="K1438" s="10">
        <f t="shared" si="10"/>
        <v>3575</v>
      </c>
      <c r="L1438" s="10">
        <f t="shared" si="11"/>
        <v>1251.25</v>
      </c>
      <c r="M1438" s="11">
        <v>0.35</v>
      </c>
      <c r="P1438" s="12"/>
    </row>
    <row r="1439" spans="1:16" ht="15.75" customHeight="1">
      <c r="A1439" s="1"/>
      <c r="B1439" s="6" t="s">
        <v>14</v>
      </c>
      <c r="C1439" s="6">
        <v>1185732</v>
      </c>
      <c r="D1439" s="7">
        <v>44509</v>
      </c>
      <c r="E1439" s="6" t="s">
        <v>46</v>
      </c>
      <c r="F1439" s="6" t="s">
        <v>47</v>
      </c>
      <c r="G1439" s="6" t="s">
        <v>65</v>
      </c>
      <c r="H1439" s="6" t="s">
        <v>22</v>
      </c>
      <c r="I1439" s="8">
        <v>0.7</v>
      </c>
      <c r="J1439" s="9">
        <v>6500</v>
      </c>
      <c r="K1439" s="10">
        <f t="shared" si="10"/>
        <v>4550</v>
      </c>
      <c r="L1439" s="10">
        <f t="shared" si="11"/>
        <v>2275</v>
      </c>
      <c r="M1439" s="11">
        <v>0.5</v>
      </c>
      <c r="P1439" s="12"/>
    </row>
    <row r="1440" spans="1:16" ht="15.75" customHeight="1">
      <c r="A1440" s="1"/>
      <c r="B1440" s="6" t="s">
        <v>14</v>
      </c>
      <c r="C1440" s="6">
        <v>1185732</v>
      </c>
      <c r="D1440" s="7">
        <v>44538</v>
      </c>
      <c r="E1440" s="6" t="s">
        <v>46</v>
      </c>
      <c r="F1440" s="6" t="s">
        <v>47</v>
      </c>
      <c r="G1440" s="6" t="s">
        <v>65</v>
      </c>
      <c r="H1440" s="6" t="s">
        <v>17</v>
      </c>
      <c r="I1440" s="8">
        <v>0.65</v>
      </c>
      <c r="J1440" s="9">
        <v>8750</v>
      </c>
      <c r="K1440" s="10">
        <f t="shared" si="10"/>
        <v>5687.5</v>
      </c>
      <c r="L1440" s="10">
        <f t="shared" si="11"/>
        <v>2559.375</v>
      </c>
      <c r="M1440" s="11">
        <v>0.45</v>
      </c>
      <c r="P1440" s="12"/>
    </row>
    <row r="1441" spans="1:18" ht="15.75" customHeight="1">
      <c r="A1441" s="1"/>
      <c r="B1441" s="6" t="s">
        <v>14</v>
      </c>
      <c r="C1441" s="6">
        <v>1185732</v>
      </c>
      <c r="D1441" s="7">
        <v>44538</v>
      </c>
      <c r="E1441" s="6" t="s">
        <v>46</v>
      </c>
      <c r="F1441" s="6" t="s">
        <v>47</v>
      </c>
      <c r="G1441" s="6" t="s">
        <v>65</v>
      </c>
      <c r="H1441" s="6" t="s">
        <v>18</v>
      </c>
      <c r="I1441" s="8">
        <v>0.55000000000000004</v>
      </c>
      <c r="J1441" s="9">
        <v>6750</v>
      </c>
      <c r="K1441" s="10">
        <f t="shared" si="10"/>
        <v>3712.5000000000005</v>
      </c>
      <c r="L1441" s="10">
        <f t="shared" si="11"/>
        <v>1299.375</v>
      </c>
      <c r="M1441" s="11">
        <v>0.35</v>
      </c>
      <c r="P1441" s="12"/>
    </row>
    <row r="1442" spans="1:18" ht="15.75" customHeight="1">
      <c r="A1442" s="1"/>
      <c r="B1442" s="6" t="s">
        <v>14</v>
      </c>
      <c r="C1442" s="6">
        <v>1185732</v>
      </c>
      <c r="D1442" s="7">
        <v>44538</v>
      </c>
      <c r="E1442" s="6" t="s">
        <v>46</v>
      </c>
      <c r="F1442" s="6" t="s">
        <v>47</v>
      </c>
      <c r="G1442" s="6" t="s">
        <v>65</v>
      </c>
      <c r="H1442" s="6" t="s">
        <v>19</v>
      </c>
      <c r="I1442" s="8">
        <v>0.55000000000000004</v>
      </c>
      <c r="J1442" s="9">
        <v>6250</v>
      </c>
      <c r="K1442" s="10">
        <f t="shared" si="10"/>
        <v>3437.5000000000005</v>
      </c>
      <c r="L1442" s="10">
        <f t="shared" si="11"/>
        <v>859.37500000000011</v>
      </c>
      <c r="M1442" s="11">
        <v>0.25</v>
      </c>
      <c r="P1442" s="12"/>
    </row>
    <row r="1443" spans="1:18" ht="15.75" customHeight="1">
      <c r="A1443" s="1"/>
      <c r="B1443" s="6" t="s">
        <v>14</v>
      </c>
      <c r="C1443" s="6">
        <v>1185732</v>
      </c>
      <c r="D1443" s="7">
        <v>44538</v>
      </c>
      <c r="E1443" s="6" t="s">
        <v>46</v>
      </c>
      <c r="F1443" s="6" t="s">
        <v>47</v>
      </c>
      <c r="G1443" s="6" t="s">
        <v>65</v>
      </c>
      <c r="H1443" s="6" t="s">
        <v>20</v>
      </c>
      <c r="I1443" s="8">
        <v>0.55000000000000004</v>
      </c>
      <c r="J1443" s="9">
        <v>5750</v>
      </c>
      <c r="K1443" s="10">
        <f t="shared" si="10"/>
        <v>3162.5000000000005</v>
      </c>
      <c r="L1443" s="10">
        <f t="shared" si="11"/>
        <v>948.75000000000011</v>
      </c>
      <c r="M1443" s="11">
        <v>0.3</v>
      </c>
      <c r="P1443" s="12"/>
    </row>
    <row r="1444" spans="1:18" ht="15.75" customHeight="1">
      <c r="A1444" s="1"/>
      <c r="B1444" s="6" t="s">
        <v>14</v>
      </c>
      <c r="C1444" s="6">
        <v>1185732</v>
      </c>
      <c r="D1444" s="7">
        <v>44538</v>
      </c>
      <c r="E1444" s="6" t="s">
        <v>46</v>
      </c>
      <c r="F1444" s="6" t="s">
        <v>47</v>
      </c>
      <c r="G1444" s="6" t="s">
        <v>65</v>
      </c>
      <c r="H1444" s="6" t="s">
        <v>21</v>
      </c>
      <c r="I1444" s="8">
        <v>0.65</v>
      </c>
      <c r="J1444" s="9">
        <v>5750</v>
      </c>
      <c r="K1444" s="10">
        <f t="shared" si="10"/>
        <v>3737.5</v>
      </c>
      <c r="L1444" s="10">
        <f t="shared" si="11"/>
        <v>1308.125</v>
      </c>
      <c r="M1444" s="11">
        <v>0.35</v>
      </c>
      <c r="P1444" s="12"/>
    </row>
    <row r="1445" spans="1:18" ht="15.75" customHeight="1">
      <c r="A1445" s="1"/>
      <c r="B1445" s="6" t="s">
        <v>14</v>
      </c>
      <c r="C1445" s="6">
        <v>1185732</v>
      </c>
      <c r="D1445" s="7">
        <v>44538</v>
      </c>
      <c r="E1445" s="6" t="s">
        <v>46</v>
      </c>
      <c r="F1445" s="6" t="s">
        <v>47</v>
      </c>
      <c r="G1445" s="6" t="s">
        <v>65</v>
      </c>
      <c r="H1445" s="6" t="s">
        <v>22</v>
      </c>
      <c r="I1445" s="8">
        <v>0.7</v>
      </c>
      <c r="J1445" s="9">
        <v>6750</v>
      </c>
      <c r="K1445" s="10">
        <f t="shared" si="10"/>
        <v>4725</v>
      </c>
      <c r="L1445" s="10">
        <f t="shared" si="11"/>
        <v>2362.5</v>
      </c>
      <c r="M1445" s="11">
        <v>0.5</v>
      </c>
      <c r="P1445" s="12"/>
    </row>
    <row r="1446" spans="1:18" ht="15.75" customHeight="1">
      <c r="A1446" s="1" t="s">
        <v>39</v>
      </c>
      <c r="B1446" s="6" t="s">
        <v>14</v>
      </c>
      <c r="C1446" s="6">
        <v>1185732</v>
      </c>
      <c r="D1446" s="7">
        <v>44210</v>
      </c>
      <c r="E1446" s="6" t="s">
        <v>15</v>
      </c>
      <c r="F1446" s="6" t="s">
        <v>16</v>
      </c>
      <c r="G1446" s="6" t="s">
        <v>66</v>
      </c>
      <c r="H1446" s="6" t="s">
        <v>17</v>
      </c>
      <c r="I1446" s="8">
        <v>0.4</v>
      </c>
      <c r="J1446" s="9">
        <v>8000</v>
      </c>
      <c r="K1446" s="10">
        <f t="shared" si="10"/>
        <v>3200</v>
      </c>
      <c r="L1446" s="10">
        <f t="shared" si="11"/>
        <v>1600</v>
      </c>
      <c r="M1446" s="11">
        <v>0.5</v>
      </c>
      <c r="O1446" s="16"/>
      <c r="P1446" s="17"/>
      <c r="Q1446" s="12"/>
      <c r="R1446" s="13"/>
    </row>
    <row r="1447" spans="1:18" ht="15.75" customHeight="1">
      <c r="A1447" s="1"/>
      <c r="B1447" s="6" t="s">
        <v>14</v>
      </c>
      <c r="C1447" s="6">
        <v>1185732</v>
      </c>
      <c r="D1447" s="7">
        <v>44210</v>
      </c>
      <c r="E1447" s="6" t="s">
        <v>15</v>
      </c>
      <c r="F1447" s="6" t="s">
        <v>16</v>
      </c>
      <c r="G1447" s="6" t="s">
        <v>66</v>
      </c>
      <c r="H1447" s="6" t="s">
        <v>18</v>
      </c>
      <c r="I1447" s="8">
        <v>0.4</v>
      </c>
      <c r="J1447" s="9">
        <v>6000</v>
      </c>
      <c r="K1447" s="10">
        <f t="shared" si="10"/>
        <v>2400</v>
      </c>
      <c r="L1447" s="10">
        <f t="shared" si="11"/>
        <v>720</v>
      </c>
      <c r="M1447" s="11">
        <v>0.3</v>
      </c>
      <c r="O1447" s="16"/>
      <c r="P1447" s="17"/>
      <c r="Q1447" s="12"/>
      <c r="R1447" s="13"/>
    </row>
    <row r="1448" spans="1:18" ht="15.75" customHeight="1">
      <c r="A1448" s="1"/>
      <c r="B1448" s="6" t="s">
        <v>14</v>
      </c>
      <c r="C1448" s="6">
        <v>1185732</v>
      </c>
      <c r="D1448" s="7">
        <v>44210</v>
      </c>
      <c r="E1448" s="6" t="s">
        <v>15</v>
      </c>
      <c r="F1448" s="6" t="s">
        <v>16</v>
      </c>
      <c r="G1448" s="6" t="s">
        <v>66</v>
      </c>
      <c r="H1448" s="6" t="s">
        <v>19</v>
      </c>
      <c r="I1448" s="8">
        <v>0.30000000000000004</v>
      </c>
      <c r="J1448" s="9">
        <v>6000</v>
      </c>
      <c r="K1448" s="10">
        <f t="shared" si="10"/>
        <v>1800.0000000000002</v>
      </c>
      <c r="L1448" s="10">
        <f t="shared" si="11"/>
        <v>630</v>
      </c>
      <c r="M1448" s="11">
        <v>0.35</v>
      </c>
      <c r="O1448" s="16"/>
      <c r="P1448" s="17"/>
      <c r="Q1448" s="12"/>
      <c r="R1448" s="13"/>
    </row>
    <row r="1449" spans="1:18" ht="15.75" customHeight="1">
      <c r="A1449" s="1"/>
      <c r="B1449" s="6" t="s">
        <v>14</v>
      </c>
      <c r="C1449" s="6">
        <v>1185732</v>
      </c>
      <c r="D1449" s="7">
        <v>44210</v>
      </c>
      <c r="E1449" s="6" t="s">
        <v>15</v>
      </c>
      <c r="F1449" s="6" t="s">
        <v>16</v>
      </c>
      <c r="G1449" s="6" t="s">
        <v>66</v>
      </c>
      <c r="H1449" s="6" t="s">
        <v>20</v>
      </c>
      <c r="I1449" s="8">
        <v>0.35</v>
      </c>
      <c r="J1449" s="9">
        <v>4500</v>
      </c>
      <c r="K1449" s="10">
        <f t="shared" si="10"/>
        <v>1575</v>
      </c>
      <c r="L1449" s="10">
        <f t="shared" si="11"/>
        <v>551.25</v>
      </c>
      <c r="M1449" s="11">
        <v>0.35</v>
      </c>
      <c r="O1449" s="16"/>
      <c r="P1449" s="17"/>
      <c r="Q1449" s="12"/>
      <c r="R1449" s="13"/>
    </row>
    <row r="1450" spans="1:18" ht="15.75" customHeight="1">
      <c r="A1450" s="1"/>
      <c r="B1450" s="6" t="s">
        <v>14</v>
      </c>
      <c r="C1450" s="6">
        <v>1185732</v>
      </c>
      <c r="D1450" s="7">
        <v>44210</v>
      </c>
      <c r="E1450" s="6" t="s">
        <v>15</v>
      </c>
      <c r="F1450" s="6" t="s">
        <v>16</v>
      </c>
      <c r="G1450" s="6" t="s">
        <v>66</v>
      </c>
      <c r="H1450" s="6" t="s">
        <v>21</v>
      </c>
      <c r="I1450" s="8">
        <v>0.5</v>
      </c>
      <c r="J1450" s="9">
        <v>5000</v>
      </c>
      <c r="K1450" s="10">
        <f t="shared" si="10"/>
        <v>2500</v>
      </c>
      <c r="L1450" s="10">
        <f t="shared" si="11"/>
        <v>750</v>
      </c>
      <c r="M1450" s="11">
        <v>0.3</v>
      </c>
      <c r="O1450" s="16"/>
      <c r="P1450" s="17"/>
      <c r="Q1450" s="12"/>
      <c r="R1450" s="13"/>
    </row>
    <row r="1451" spans="1:18" ht="15.75" customHeight="1">
      <c r="A1451" s="1"/>
      <c r="B1451" s="6" t="s">
        <v>14</v>
      </c>
      <c r="C1451" s="6">
        <v>1185732</v>
      </c>
      <c r="D1451" s="7">
        <v>44210</v>
      </c>
      <c r="E1451" s="6" t="s">
        <v>15</v>
      </c>
      <c r="F1451" s="6" t="s">
        <v>16</v>
      </c>
      <c r="G1451" s="6" t="s">
        <v>66</v>
      </c>
      <c r="H1451" s="6" t="s">
        <v>22</v>
      </c>
      <c r="I1451" s="8">
        <v>0.4</v>
      </c>
      <c r="J1451" s="9">
        <v>6000</v>
      </c>
      <c r="K1451" s="10">
        <f t="shared" si="10"/>
        <v>2400</v>
      </c>
      <c r="L1451" s="10">
        <f t="shared" si="11"/>
        <v>600</v>
      </c>
      <c r="M1451" s="11">
        <v>0.25</v>
      </c>
      <c r="O1451" s="16"/>
      <c r="P1451" s="17"/>
      <c r="Q1451" s="12"/>
      <c r="R1451" s="13"/>
    </row>
    <row r="1452" spans="1:18" ht="15.75" customHeight="1">
      <c r="A1452" s="1"/>
      <c r="B1452" s="6" t="s">
        <v>14</v>
      </c>
      <c r="C1452" s="6">
        <v>1185732</v>
      </c>
      <c r="D1452" s="7">
        <v>44239</v>
      </c>
      <c r="E1452" s="6" t="s">
        <v>15</v>
      </c>
      <c r="F1452" s="6" t="s">
        <v>16</v>
      </c>
      <c r="G1452" s="6" t="s">
        <v>66</v>
      </c>
      <c r="H1452" s="6" t="s">
        <v>17</v>
      </c>
      <c r="I1452" s="8">
        <v>0.4</v>
      </c>
      <c r="J1452" s="9">
        <v>8500</v>
      </c>
      <c r="K1452" s="10">
        <f t="shared" si="10"/>
        <v>3400</v>
      </c>
      <c r="L1452" s="10">
        <f t="shared" si="11"/>
        <v>1700</v>
      </c>
      <c r="M1452" s="11">
        <v>0.5</v>
      </c>
      <c r="O1452" s="16"/>
      <c r="P1452" s="17"/>
      <c r="Q1452" s="12"/>
      <c r="R1452" s="13"/>
    </row>
    <row r="1453" spans="1:18" ht="15.75" customHeight="1">
      <c r="A1453" s="1"/>
      <c r="B1453" s="6" t="s">
        <v>14</v>
      </c>
      <c r="C1453" s="6">
        <v>1185732</v>
      </c>
      <c r="D1453" s="7">
        <v>44239</v>
      </c>
      <c r="E1453" s="6" t="s">
        <v>15</v>
      </c>
      <c r="F1453" s="6" t="s">
        <v>16</v>
      </c>
      <c r="G1453" s="6" t="s">
        <v>66</v>
      </c>
      <c r="H1453" s="6" t="s">
        <v>18</v>
      </c>
      <c r="I1453" s="8">
        <v>0.4</v>
      </c>
      <c r="J1453" s="9">
        <v>5000</v>
      </c>
      <c r="K1453" s="10">
        <f t="shared" si="10"/>
        <v>2000</v>
      </c>
      <c r="L1453" s="10">
        <f t="shared" si="11"/>
        <v>600</v>
      </c>
      <c r="M1453" s="11">
        <v>0.3</v>
      </c>
      <c r="O1453" s="16"/>
      <c r="P1453" s="17"/>
      <c r="Q1453" s="12"/>
      <c r="R1453" s="13"/>
    </row>
    <row r="1454" spans="1:18" ht="15.75" customHeight="1">
      <c r="A1454" s="1"/>
      <c r="B1454" s="6" t="s">
        <v>14</v>
      </c>
      <c r="C1454" s="6">
        <v>1185732</v>
      </c>
      <c r="D1454" s="7">
        <v>44239</v>
      </c>
      <c r="E1454" s="6" t="s">
        <v>15</v>
      </c>
      <c r="F1454" s="6" t="s">
        <v>16</v>
      </c>
      <c r="G1454" s="6" t="s">
        <v>66</v>
      </c>
      <c r="H1454" s="6" t="s">
        <v>19</v>
      </c>
      <c r="I1454" s="8">
        <v>0.30000000000000004</v>
      </c>
      <c r="J1454" s="9">
        <v>5500</v>
      </c>
      <c r="K1454" s="10">
        <f t="shared" si="10"/>
        <v>1650.0000000000002</v>
      </c>
      <c r="L1454" s="10">
        <f t="shared" si="11"/>
        <v>577.5</v>
      </c>
      <c r="M1454" s="11">
        <v>0.35</v>
      </c>
      <c r="O1454" s="16"/>
      <c r="P1454" s="17"/>
      <c r="Q1454" s="12"/>
      <c r="R1454" s="13"/>
    </row>
    <row r="1455" spans="1:18" ht="15.75" customHeight="1">
      <c r="A1455" s="1"/>
      <c r="B1455" s="6" t="s">
        <v>14</v>
      </c>
      <c r="C1455" s="6">
        <v>1185732</v>
      </c>
      <c r="D1455" s="7">
        <v>44239</v>
      </c>
      <c r="E1455" s="6" t="s">
        <v>15</v>
      </c>
      <c r="F1455" s="6" t="s">
        <v>16</v>
      </c>
      <c r="G1455" s="6" t="s">
        <v>66</v>
      </c>
      <c r="H1455" s="6" t="s">
        <v>20</v>
      </c>
      <c r="I1455" s="8">
        <v>0.35</v>
      </c>
      <c r="J1455" s="9">
        <v>4250</v>
      </c>
      <c r="K1455" s="10">
        <f t="shared" si="10"/>
        <v>1487.5</v>
      </c>
      <c r="L1455" s="10">
        <f t="shared" si="11"/>
        <v>520.625</v>
      </c>
      <c r="M1455" s="11">
        <v>0.35</v>
      </c>
      <c r="O1455" s="16"/>
      <c r="P1455" s="17"/>
      <c r="Q1455" s="12"/>
      <c r="R1455" s="13"/>
    </row>
    <row r="1456" spans="1:18" ht="15.75" customHeight="1">
      <c r="A1456" s="1"/>
      <c r="B1456" s="6" t="s">
        <v>14</v>
      </c>
      <c r="C1456" s="6">
        <v>1185732</v>
      </c>
      <c r="D1456" s="7">
        <v>44239</v>
      </c>
      <c r="E1456" s="6" t="s">
        <v>15</v>
      </c>
      <c r="F1456" s="6" t="s">
        <v>16</v>
      </c>
      <c r="G1456" s="6" t="s">
        <v>66</v>
      </c>
      <c r="H1456" s="6" t="s">
        <v>21</v>
      </c>
      <c r="I1456" s="8">
        <v>0.5</v>
      </c>
      <c r="J1456" s="9">
        <v>5000</v>
      </c>
      <c r="K1456" s="10">
        <f t="shared" si="10"/>
        <v>2500</v>
      </c>
      <c r="L1456" s="10">
        <f t="shared" si="11"/>
        <v>750</v>
      </c>
      <c r="M1456" s="11">
        <v>0.3</v>
      </c>
      <c r="O1456" s="16"/>
      <c r="P1456" s="17"/>
      <c r="Q1456" s="12"/>
      <c r="R1456" s="13"/>
    </row>
    <row r="1457" spans="1:18" ht="15.75" customHeight="1">
      <c r="A1457" s="1"/>
      <c r="B1457" s="6" t="s">
        <v>14</v>
      </c>
      <c r="C1457" s="6">
        <v>1185732</v>
      </c>
      <c r="D1457" s="7">
        <v>44239</v>
      </c>
      <c r="E1457" s="6" t="s">
        <v>15</v>
      </c>
      <c r="F1457" s="6" t="s">
        <v>16</v>
      </c>
      <c r="G1457" s="6" t="s">
        <v>66</v>
      </c>
      <c r="H1457" s="6" t="s">
        <v>22</v>
      </c>
      <c r="I1457" s="8">
        <v>0.4</v>
      </c>
      <c r="J1457" s="9">
        <v>6000</v>
      </c>
      <c r="K1457" s="10">
        <f t="shared" si="10"/>
        <v>2400</v>
      </c>
      <c r="L1457" s="10">
        <f t="shared" si="11"/>
        <v>600</v>
      </c>
      <c r="M1457" s="11">
        <v>0.25</v>
      </c>
      <c r="O1457" s="16"/>
      <c r="P1457" s="17"/>
      <c r="Q1457" s="12"/>
      <c r="R1457" s="13"/>
    </row>
    <row r="1458" spans="1:18" ht="15.75" customHeight="1">
      <c r="A1458" s="1"/>
      <c r="B1458" s="6" t="s">
        <v>14</v>
      </c>
      <c r="C1458" s="6">
        <v>1185732</v>
      </c>
      <c r="D1458" s="7">
        <v>44265</v>
      </c>
      <c r="E1458" s="6" t="s">
        <v>15</v>
      </c>
      <c r="F1458" s="6" t="s">
        <v>16</v>
      </c>
      <c r="G1458" s="6" t="s">
        <v>66</v>
      </c>
      <c r="H1458" s="6" t="s">
        <v>17</v>
      </c>
      <c r="I1458" s="8">
        <v>0.4</v>
      </c>
      <c r="J1458" s="9">
        <v>8200</v>
      </c>
      <c r="K1458" s="10">
        <f t="shared" si="10"/>
        <v>3280</v>
      </c>
      <c r="L1458" s="10">
        <f t="shared" si="11"/>
        <v>1640</v>
      </c>
      <c r="M1458" s="11">
        <v>0.5</v>
      </c>
      <c r="O1458" s="16"/>
      <c r="P1458" s="17"/>
      <c r="Q1458" s="12"/>
      <c r="R1458" s="13"/>
    </row>
    <row r="1459" spans="1:18" ht="15.75" customHeight="1">
      <c r="A1459" s="1"/>
      <c r="B1459" s="6" t="s">
        <v>14</v>
      </c>
      <c r="C1459" s="6">
        <v>1185732</v>
      </c>
      <c r="D1459" s="7">
        <v>44265</v>
      </c>
      <c r="E1459" s="6" t="s">
        <v>15</v>
      </c>
      <c r="F1459" s="6" t="s">
        <v>16</v>
      </c>
      <c r="G1459" s="6" t="s">
        <v>66</v>
      </c>
      <c r="H1459" s="6" t="s">
        <v>18</v>
      </c>
      <c r="I1459" s="8">
        <v>0.4</v>
      </c>
      <c r="J1459" s="9">
        <v>5250</v>
      </c>
      <c r="K1459" s="10">
        <f t="shared" si="10"/>
        <v>2100</v>
      </c>
      <c r="L1459" s="10">
        <f t="shared" si="11"/>
        <v>630</v>
      </c>
      <c r="M1459" s="11">
        <v>0.3</v>
      </c>
      <c r="O1459" s="16"/>
      <c r="P1459" s="17"/>
      <c r="Q1459" s="12"/>
      <c r="R1459" s="13"/>
    </row>
    <row r="1460" spans="1:18" ht="15.75" customHeight="1">
      <c r="A1460" s="1"/>
      <c r="B1460" s="6" t="s">
        <v>14</v>
      </c>
      <c r="C1460" s="6">
        <v>1185732</v>
      </c>
      <c r="D1460" s="7">
        <v>44265</v>
      </c>
      <c r="E1460" s="6" t="s">
        <v>15</v>
      </c>
      <c r="F1460" s="6" t="s">
        <v>16</v>
      </c>
      <c r="G1460" s="6" t="s">
        <v>66</v>
      </c>
      <c r="H1460" s="6" t="s">
        <v>19</v>
      </c>
      <c r="I1460" s="8">
        <v>0.30000000000000004</v>
      </c>
      <c r="J1460" s="9">
        <v>5500</v>
      </c>
      <c r="K1460" s="10">
        <f t="shared" si="10"/>
        <v>1650.0000000000002</v>
      </c>
      <c r="L1460" s="10">
        <f t="shared" si="11"/>
        <v>577.5</v>
      </c>
      <c r="M1460" s="11">
        <v>0.35</v>
      </c>
      <c r="O1460" s="16"/>
      <c r="P1460" s="17"/>
      <c r="Q1460" s="12"/>
      <c r="R1460" s="13"/>
    </row>
    <row r="1461" spans="1:18" ht="15.75" customHeight="1">
      <c r="A1461" s="1"/>
      <c r="B1461" s="6" t="s">
        <v>14</v>
      </c>
      <c r="C1461" s="6">
        <v>1185732</v>
      </c>
      <c r="D1461" s="7">
        <v>44265</v>
      </c>
      <c r="E1461" s="6" t="s">
        <v>15</v>
      </c>
      <c r="F1461" s="6" t="s">
        <v>16</v>
      </c>
      <c r="G1461" s="6" t="s">
        <v>66</v>
      </c>
      <c r="H1461" s="6" t="s">
        <v>20</v>
      </c>
      <c r="I1461" s="8">
        <v>0.35</v>
      </c>
      <c r="J1461" s="9">
        <v>4000</v>
      </c>
      <c r="K1461" s="10">
        <f t="shared" si="10"/>
        <v>1400</v>
      </c>
      <c r="L1461" s="10">
        <f t="shared" si="11"/>
        <v>489.99999999999994</v>
      </c>
      <c r="M1461" s="11">
        <v>0.35</v>
      </c>
      <c r="O1461" s="16"/>
      <c r="P1461" s="17"/>
      <c r="Q1461" s="12"/>
      <c r="R1461" s="13"/>
    </row>
    <row r="1462" spans="1:18" ht="15.75" customHeight="1">
      <c r="A1462" s="1"/>
      <c r="B1462" s="6" t="s">
        <v>14</v>
      </c>
      <c r="C1462" s="6">
        <v>1185732</v>
      </c>
      <c r="D1462" s="7">
        <v>44265</v>
      </c>
      <c r="E1462" s="6" t="s">
        <v>15</v>
      </c>
      <c r="F1462" s="6" t="s">
        <v>16</v>
      </c>
      <c r="G1462" s="6" t="s">
        <v>66</v>
      </c>
      <c r="H1462" s="6" t="s">
        <v>21</v>
      </c>
      <c r="I1462" s="8">
        <v>0.5</v>
      </c>
      <c r="J1462" s="9">
        <v>4500</v>
      </c>
      <c r="K1462" s="10">
        <f t="shared" si="10"/>
        <v>2250</v>
      </c>
      <c r="L1462" s="10">
        <f t="shared" si="11"/>
        <v>675</v>
      </c>
      <c r="M1462" s="11">
        <v>0.3</v>
      </c>
      <c r="O1462" s="16"/>
      <c r="P1462" s="17"/>
      <c r="Q1462" s="12"/>
      <c r="R1462" s="13"/>
    </row>
    <row r="1463" spans="1:18" ht="15.75" customHeight="1">
      <c r="A1463" s="1"/>
      <c r="B1463" s="6" t="s">
        <v>14</v>
      </c>
      <c r="C1463" s="6">
        <v>1185732</v>
      </c>
      <c r="D1463" s="7">
        <v>44265</v>
      </c>
      <c r="E1463" s="6" t="s">
        <v>15</v>
      </c>
      <c r="F1463" s="6" t="s">
        <v>16</v>
      </c>
      <c r="G1463" s="6" t="s">
        <v>66</v>
      </c>
      <c r="H1463" s="6" t="s">
        <v>22</v>
      </c>
      <c r="I1463" s="8">
        <v>0.4</v>
      </c>
      <c r="J1463" s="9">
        <v>5500</v>
      </c>
      <c r="K1463" s="10">
        <f t="shared" si="10"/>
        <v>2200</v>
      </c>
      <c r="L1463" s="10">
        <f t="shared" si="11"/>
        <v>550</v>
      </c>
      <c r="M1463" s="11">
        <v>0.25</v>
      </c>
      <c r="O1463" s="16"/>
      <c r="P1463" s="17"/>
      <c r="Q1463" s="12"/>
      <c r="R1463" s="13"/>
    </row>
    <row r="1464" spans="1:18" ht="15.75" customHeight="1">
      <c r="A1464" s="1"/>
      <c r="B1464" s="6" t="s">
        <v>14</v>
      </c>
      <c r="C1464" s="6">
        <v>1185732</v>
      </c>
      <c r="D1464" s="7">
        <v>44297</v>
      </c>
      <c r="E1464" s="6" t="s">
        <v>15</v>
      </c>
      <c r="F1464" s="6" t="s">
        <v>16</v>
      </c>
      <c r="G1464" s="6" t="s">
        <v>66</v>
      </c>
      <c r="H1464" s="6" t="s">
        <v>17</v>
      </c>
      <c r="I1464" s="8">
        <v>0.4</v>
      </c>
      <c r="J1464" s="9">
        <v>8000</v>
      </c>
      <c r="K1464" s="10">
        <f t="shared" si="10"/>
        <v>3200</v>
      </c>
      <c r="L1464" s="10">
        <f t="shared" si="11"/>
        <v>1600</v>
      </c>
      <c r="M1464" s="11">
        <v>0.5</v>
      </c>
      <c r="O1464" s="16"/>
      <c r="P1464" s="17"/>
      <c r="Q1464" s="12"/>
      <c r="R1464" s="13"/>
    </row>
    <row r="1465" spans="1:18" ht="15.75" customHeight="1">
      <c r="A1465" s="1"/>
      <c r="B1465" s="6" t="s">
        <v>14</v>
      </c>
      <c r="C1465" s="6">
        <v>1185732</v>
      </c>
      <c r="D1465" s="7">
        <v>44297</v>
      </c>
      <c r="E1465" s="6" t="s">
        <v>15</v>
      </c>
      <c r="F1465" s="6" t="s">
        <v>16</v>
      </c>
      <c r="G1465" s="6" t="s">
        <v>66</v>
      </c>
      <c r="H1465" s="6" t="s">
        <v>18</v>
      </c>
      <c r="I1465" s="8">
        <v>0.4</v>
      </c>
      <c r="J1465" s="9">
        <v>5000</v>
      </c>
      <c r="K1465" s="10">
        <f t="shared" si="10"/>
        <v>2000</v>
      </c>
      <c r="L1465" s="10">
        <f t="shared" si="11"/>
        <v>600</v>
      </c>
      <c r="M1465" s="11">
        <v>0.3</v>
      </c>
      <c r="O1465" s="16"/>
      <c r="P1465" s="17"/>
      <c r="Q1465" s="12"/>
      <c r="R1465" s="13"/>
    </row>
    <row r="1466" spans="1:18" ht="15.75" customHeight="1">
      <c r="A1466" s="1"/>
      <c r="B1466" s="6" t="s">
        <v>14</v>
      </c>
      <c r="C1466" s="6">
        <v>1185732</v>
      </c>
      <c r="D1466" s="7">
        <v>44297</v>
      </c>
      <c r="E1466" s="6" t="s">
        <v>15</v>
      </c>
      <c r="F1466" s="6" t="s">
        <v>16</v>
      </c>
      <c r="G1466" s="6" t="s">
        <v>66</v>
      </c>
      <c r="H1466" s="6" t="s">
        <v>19</v>
      </c>
      <c r="I1466" s="8">
        <v>0.30000000000000004</v>
      </c>
      <c r="J1466" s="9">
        <v>5000</v>
      </c>
      <c r="K1466" s="10">
        <f t="shared" si="10"/>
        <v>1500.0000000000002</v>
      </c>
      <c r="L1466" s="10">
        <f t="shared" si="11"/>
        <v>525</v>
      </c>
      <c r="M1466" s="11">
        <v>0.35</v>
      </c>
      <c r="O1466" s="16"/>
      <c r="P1466" s="17"/>
      <c r="Q1466" s="12"/>
      <c r="R1466" s="13"/>
    </row>
    <row r="1467" spans="1:18" ht="15.75" customHeight="1">
      <c r="A1467" s="1"/>
      <c r="B1467" s="6" t="s">
        <v>14</v>
      </c>
      <c r="C1467" s="6">
        <v>1185732</v>
      </c>
      <c r="D1467" s="7">
        <v>44297</v>
      </c>
      <c r="E1467" s="6" t="s">
        <v>15</v>
      </c>
      <c r="F1467" s="6" t="s">
        <v>16</v>
      </c>
      <c r="G1467" s="6" t="s">
        <v>66</v>
      </c>
      <c r="H1467" s="6" t="s">
        <v>20</v>
      </c>
      <c r="I1467" s="8">
        <v>0.35</v>
      </c>
      <c r="J1467" s="9">
        <v>4250</v>
      </c>
      <c r="K1467" s="10">
        <f t="shared" si="10"/>
        <v>1487.5</v>
      </c>
      <c r="L1467" s="10">
        <f t="shared" si="11"/>
        <v>520.625</v>
      </c>
      <c r="M1467" s="11">
        <v>0.35</v>
      </c>
      <c r="O1467" s="16"/>
      <c r="P1467" s="17"/>
      <c r="Q1467" s="12"/>
      <c r="R1467" s="13"/>
    </row>
    <row r="1468" spans="1:18" ht="15.75" customHeight="1">
      <c r="A1468" s="1"/>
      <c r="B1468" s="6" t="s">
        <v>14</v>
      </c>
      <c r="C1468" s="6">
        <v>1185732</v>
      </c>
      <c r="D1468" s="7">
        <v>44297</v>
      </c>
      <c r="E1468" s="6" t="s">
        <v>15</v>
      </c>
      <c r="F1468" s="6" t="s">
        <v>16</v>
      </c>
      <c r="G1468" s="6" t="s">
        <v>66</v>
      </c>
      <c r="H1468" s="6" t="s">
        <v>21</v>
      </c>
      <c r="I1468" s="8">
        <v>0.5</v>
      </c>
      <c r="J1468" s="9">
        <v>4250</v>
      </c>
      <c r="K1468" s="10">
        <f t="shared" si="10"/>
        <v>2125</v>
      </c>
      <c r="L1468" s="10">
        <f t="shared" si="11"/>
        <v>637.5</v>
      </c>
      <c r="M1468" s="11">
        <v>0.3</v>
      </c>
      <c r="O1468" s="16"/>
      <c r="P1468" s="17"/>
      <c r="Q1468" s="12"/>
      <c r="R1468" s="13"/>
    </row>
    <row r="1469" spans="1:18" ht="15.75" customHeight="1">
      <c r="A1469" s="1"/>
      <c r="B1469" s="6" t="s">
        <v>14</v>
      </c>
      <c r="C1469" s="6">
        <v>1185732</v>
      </c>
      <c r="D1469" s="7">
        <v>44297</v>
      </c>
      <c r="E1469" s="6" t="s">
        <v>15</v>
      </c>
      <c r="F1469" s="6" t="s">
        <v>16</v>
      </c>
      <c r="G1469" s="6" t="s">
        <v>66</v>
      </c>
      <c r="H1469" s="6" t="s">
        <v>22</v>
      </c>
      <c r="I1469" s="8">
        <v>0.4</v>
      </c>
      <c r="J1469" s="9">
        <v>5500</v>
      </c>
      <c r="K1469" s="10">
        <f t="shared" si="10"/>
        <v>2200</v>
      </c>
      <c r="L1469" s="10">
        <f t="shared" si="11"/>
        <v>550</v>
      </c>
      <c r="M1469" s="11">
        <v>0.25</v>
      </c>
      <c r="O1469" s="16"/>
      <c r="P1469" s="17"/>
      <c r="Q1469" s="12"/>
      <c r="R1469" s="13"/>
    </row>
    <row r="1470" spans="1:18" ht="15.75" customHeight="1">
      <c r="A1470" s="1"/>
      <c r="B1470" s="6" t="s">
        <v>14</v>
      </c>
      <c r="C1470" s="6">
        <v>1185732</v>
      </c>
      <c r="D1470" s="7">
        <v>44326</v>
      </c>
      <c r="E1470" s="6" t="s">
        <v>15</v>
      </c>
      <c r="F1470" s="6" t="s">
        <v>16</v>
      </c>
      <c r="G1470" s="6" t="s">
        <v>66</v>
      </c>
      <c r="H1470" s="6" t="s">
        <v>17</v>
      </c>
      <c r="I1470" s="8">
        <v>0.5</v>
      </c>
      <c r="J1470" s="9">
        <v>8200</v>
      </c>
      <c r="K1470" s="10">
        <f t="shared" si="10"/>
        <v>4100</v>
      </c>
      <c r="L1470" s="10">
        <f t="shared" si="11"/>
        <v>2050</v>
      </c>
      <c r="M1470" s="11">
        <v>0.5</v>
      </c>
      <c r="O1470" s="16"/>
      <c r="P1470" s="17"/>
      <c r="Q1470" s="12"/>
      <c r="R1470" s="13"/>
    </row>
    <row r="1471" spans="1:18" ht="15.75" customHeight="1">
      <c r="A1471" s="1"/>
      <c r="B1471" s="6" t="s">
        <v>14</v>
      </c>
      <c r="C1471" s="6">
        <v>1185732</v>
      </c>
      <c r="D1471" s="7">
        <v>44326</v>
      </c>
      <c r="E1471" s="6" t="s">
        <v>15</v>
      </c>
      <c r="F1471" s="6" t="s">
        <v>16</v>
      </c>
      <c r="G1471" s="6" t="s">
        <v>66</v>
      </c>
      <c r="H1471" s="6" t="s">
        <v>18</v>
      </c>
      <c r="I1471" s="8">
        <v>0.45000000000000007</v>
      </c>
      <c r="J1471" s="9">
        <v>5250</v>
      </c>
      <c r="K1471" s="10">
        <f t="shared" si="10"/>
        <v>2362.5000000000005</v>
      </c>
      <c r="L1471" s="10">
        <f t="shared" si="11"/>
        <v>708.75000000000011</v>
      </c>
      <c r="M1471" s="11">
        <v>0.3</v>
      </c>
      <c r="O1471" s="16"/>
      <c r="P1471" s="17"/>
      <c r="Q1471" s="12"/>
      <c r="R1471" s="13"/>
    </row>
    <row r="1472" spans="1:18" ht="15.75" customHeight="1">
      <c r="A1472" s="1"/>
      <c r="B1472" s="6" t="s">
        <v>14</v>
      </c>
      <c r="C1472" s="6">
        <v>1185732</v>
      </c>
      <c r="D1472" s="7">
        <v>44326</v>
      </c>
      <c r="E1472" s="6" t="s">
        <v>15</v>
      </c>
      <c r="F1472" s="6" t="s">
        <v>16</v>
      </c>
      <c r="G1472" s="6" t="s">
        <v>66</v>
      </c>
      <c r="H1472" s="6" t="s">
        <v>19</v>
      </c>
      <c r="I1472" s="8">
        <v>0.4</v>
      </c>
      <c r="J1472" s="9">
        <v>5000</v>
      </c>
      <c r="K1472" s="10">
        <f t="shared" si="10"/>
        <v>2000</v>
      </c>
      <c r="L1472" s="10">
        <f t="shared" si="11"/>
        <v>700</v>
      </c>
      <c r="M1472" s="11">
        <v>0.35</v>
      </c>
      <c r="O1472" s="16"/>
      <c r="P1472" s="17"/>
      <c r="Q1472" s="12"/>
      <c r="R1472" s="13"/>
    </row>
    <row r="1473" spans="1:18" ht="15.75" customHeight="1">
      <c r="A1473" s="1"/>
      <c r="B1473" s="6" t="s">
        <v>14</v>
      </c>
      <c r="C1473" s="6">
        <v>1185732</v>
      </c>
      <c r="D1473" s="7">
        <v>44326</v>
      </c>
      <c r="E1473" s="6" t="s">
        <v>15</v>
      </c>
      <c r="F1473" s="6" t="s">
        <v>16</v>
      </c>
      <c r="G1473" s="6" t="s">
        <v>66</v>
      </c>
      <c r="H1473" s="6" t="s">
        <v>20</v>
      </c>
      <c r="I1473" s="8">
        <v>0.4</v>
      </c>
      <c r="J1473" s="9">
        <v>4500</v>
      </c>
      <c r="K1473" s="10">
        <f t="shared" si="10"/>
        <v>1800</v>
      </c>
      <c r="L1473" s="10">
        <f t="shared" si="11"/>
        <v>630</v>
      </c>
      <c r="M1473" s="11">
        <v>0.35</v>
      </c>
      <c r="O1473" s="16"/>
      <c r="P1473" s="17"/>
      <c r="Q1473" s="12"/>
      <c r="R1473" s="13"/>
    </row>
    <row r="1474" spans="1:18" ht="15.75" customHeight="1">
      <c r="A1474" s="1"/>
      <c r="B1474" s="6" t="s">
        <v>14</v>
      </c>
      <c r="C1474" s="6">
        <v>1185732</v>
      </c>
      <c r="D1474" s="7">
        <v>44326</v>
      </c>
      <c r="E1474" s="6" t="s">
        <v>15</v>
      </c>
      <c r="F1474" s="6" t="s">
        <v>16</v>
      </c>
      <c r="G1474" s="6" t="s">
        <v>66</v>
      </c>
      <c r="H1474" s="6" t="s">
        <v>21</v>
      </c>
      <c r="I1474" s="8">
        <v>0.5</v>
      </c>
      <c r="J1474" s="9">
        <v>4750</v>
      </c>
      <c r="K1474" s="10">
        <f t="shared" si="10"/>
        <v>2375</v>
      </c>
      <c r="L1474" s="10">
        <f t="shared" si="11"/>
        <v>712.5</v>
      </c>
      <c r="M1474" s="11">
        <v>0.3</v>
      </c>
      <c r="O1474" s="16"/>
      <c r="P1474" s="17"/>
      <c r="Q1474" s="12"/>
      <c r="R1474" s="13"/>
    </row>
    <row r="1475" spans="1:18" ht="15.75" customHeight="1">
      <c r="A1475" s="1"/>
      <c r="B1475" s="6" t="s">
        <v>14</v>
      </c>
      <c r="C1475" s="6">
        <v>1185732</v>
      </c>
      <c r="D1475" s="7">
        <v>44326</v>
      </c>
      <c r="E1475" s="6" t="s">
        <v>15</v>
      </c>
      <c r="F1475" s="6" t="s">
        <v>16</v>
      </c>
      <c r="G1475" s="6" t="s">
        <v>66</v>
      </c>
      <c r="H1475" s="6" t="s">
        <v>22</v>
      </c>
      <c r="I1475" s="8">
        <v>0.55000000000000004</v>
      </c>
      <c r="J1475" s="9">
        <v>6000</v>
      </c>
      <c r="K1475" s="10">
        <f t="shared" si="10"/>
        <v>3300.0000000000005</v>
      </c>
      <c r="L1475" s="10">
        <f t="shared" si="11"/>
        <v>825.00000000000011</v>
      </c>
      <c r="M1475" s="11">
        <v>0.25</v>
      </c>
      <c r="O1475" s="16"/>
      <c r="P1475" s="17"/>
      <c r="Q1475" s="12"/>
      <c r="R1475" s="13"/>
    </row>
    <row r="1476" spans="1:18" ht="15.75" customHeight="1">
      <c r="A1476" s="1"/>
      <c r="B1476" s="6" t="s">
        <v>14</v>
      </c>
      <c r="C1476" s="6">
        <v>1185732</v>
      </c>
      <c r="D1476" s="7">
        <v>44359</v>
      </c>
      <c r="E1476" s="6" t="s">
        <v>15</v>
      </c>
      <c r="F1476" s="6" t="s">
        <v>16</v>
      </c>
      <c r="G1476" s="6" t="s">
        <v>66</v>
      </c>
      <c r="H1476" s="6" t="s">
        <v>17</v>
      </c>
      <c r="I1476" s="8">
        <v>0.5</v>
      </c>
      <c r="J1476" s="9">
        <v>8500</v>
      </c>
      <c r="K1476" s="10">
        <f t="shared" si="10"/>
        <v>4250</v>
      </c>
      <c r="L1476" s="10">
        <f t="shared" si="11"/>
        <v>2125</v>
      </c>
      <c r="M1476" s="11">
        <v>0.5</v>
      </c>
      <c r="O1476" s="16"/>
      <c r="P1476" s="17"/>
      <c r="Q1476" s="12"/>
      <c r="R1476" s="13"/>
    </row>
    <row r="1477" spans="1:18" ht="15.75" customHeight="1">
      <c r="A1477" s="1"/>
      <c r="B1477" s="6" t="s">
        <v>14</v>
      </c>
      <c r="C1477" s="6">
        <v>1185732</v>
      </c>
      <c r="D1477" s="7">
        <v>44359</v>
      </c>
      <c r="E1477" s="6" t="s">
        <v>15</v>
      </c>
      <c r="F1477" s="6" t="s">
        <v>16</v>
      </c>
      <c r="G1477" s="6" t="s">
        <v>66</v>
      </c>
      <c r="H1477" s="6" t="s">
        <v>18</v>
      </c>
      <c r="I1477" s="8">
        <v>0.45000000000000007</v>
      </c>
      <c r="J1477" s="9">
        <v>6000</v>
      </c>
      <c r="K1477" s="10">
        <f t="shared" si="10"/>
        <v>2700.0000000000005</v>
      </c>
      <c r="L1477" s="10">
        <f t="shared" si="11"/>
        <v>810.00000000000011</v>
      </c>
      <c r="M1477" s="11">
        <v>0.3</v>
      </c>
      <c r="O1477" s="16"/>
      <c r="P1477" s="17"/>
      <c r="Q1477" s="12"/>
      <c r="R1477" s="13"/>
    </row>
    <row r="1478" spans="1:18" ht="15.75" customHeight="1">
      <c r="A1478" s="1"/>
      <c r="B1478" s="6" t="s">
        <v>14</v>
      </c>
      <c r="C1478" s="6">
        <v>1185732</v>
      </c>
      <c r="D1478" s="7">
        <v>44359</v>
      </c>
      <c r="E1478" s="6" t="s">
        <v>15</v>
      </c>
      <c r="F1478" s="6" t="s">
        <v>16</v>
      </c>
      <c r="G1478" s="6" t="s">
        <v>66</v>
      </c>
      <c r="H1478" s="6" t="s">
        <v>19</v>
      </c>
      <c r="I1478" s="8">
        <v>0.4</v>
      </c>
      <c r="J1478" s="9">
        <v>5250</v>
      </c>
      <c r="K1478" s="10">
        <f t="shared" si="10"/>
        <v>2100</v>
      </c>
      <c r="L1478" s="10">
        <f t="shared" si="11"/>
        <v>735</v>
      </c>
      <c r="M1478" s="11">
        <v>0.35</v>
      </c>
      <c r="O1478" s="16"/>
      <c r="P1478" s="17"/>
      <c r="Q1478" s="12"/>
      <c r="R1478" s="13"/>
    </row>
    <row r="1479" spans="1:18" ht="15.75" customHeight="1">
      <c r="A1479" s="1"/>
      <c r="B1479" s="6" t="s">
        <v>14</v>
      </c>
      <c r="C1479" s="6">
        <v>1185732</v>
      </c>
      <c r="D1479" s="7">
        <v>44359</v>
      </c>
      <c r="E1479" s="6" t="s">
        <v>15</v>
      </c>
      <c r="F1479" s="6" t="s">
        <v>16</v>
      </c>
      <c r="G1479" s="6" t="s">
        <v>66</v>
      </c>
      <c r="H1479" s="6" t="s">
        <v>20</v>
      </c>
      <c r="I1479" s="8">
        <v>0.4</v>
      </c>
      <c r="J1479" s="9">
        <v>5000</v>
      </c>
      <c r="K1479" s="10">
        <f t="shared" si="10"/>
        <v>2000</v>
      </c>
      <c r="L1479" s="10">
        <f t="shared" si="11"/>
        <v>700</v>
      </c>
      <c r="M1479" s="11">
        <v>0.35</v>
      </c>
      <c r="O1479" s="16"/>
      <c r="P1479" s="17"/>
      <c r="Q1479" s="12"/>
      <c r="R1479" s="13"/>
    </row>
    <row r="1480" spans="1:18" ht="15.75" customHeight="1">
      <c r="A1480" s="1"/>
      <c r="B1480" s="6" t="s">
        <v>14</v>
      </c>
      <c r="C1480" s="6">
        <v>1185732</v>
      </c>
      <c r="D1480" s="7">
        <v>44359</v>
      </c>
      <c r="E1480" s="6" t="s">
        <v>15</v>
      </c>
      <c r="F1480" s="6" t="s">
        <v>16</v>
      </c>
      <c r="G1480" s="6" t="s">
        <v>66</v>
      </c>
      <c r="H1480" s="6" t="s">
        <v>21</v>
      </c>
      <c r="I1480" s="8">
        <v>0.5</v>
      </c>
      <c r="J1480" s="9">
        <v>5000</v>
      </c>
      <c r="K1480" s="10">
        <f t="shared" si="10"/>
        <v>2500</v>
      </c>
      <c r="L1480" s="10">
        <f t="shared" si="11"/>
        <v>750</v>
      </c>
      <c r="M1480" s="11">
        <v>0.3</v>
      </c>
      <c r="O1480" s="16"/>
      <c r="P1480" s="17"/>
      <c r="Q1480" s="12"/>
      <c r="R1480" s="13"/>
    </row>
    <row r="1481" spans="1:18" ht="15.75" customHeight="1">
      <c r="A1481" s="1"/>
      <c r="B1481" s="6" t="s">
        <v>14</v>
      </c>
      <c r="C1481" s="6">
        <v>1185732</v>
      </c>
      <c r="D1481" s="7">
        <v>44359</v>
      </c>
      <c r="E1481" s="6" t="s">
        <v>15</v>
      </c>
      <c r="F1481" s="6" t="s">
        <v>16</v>
      </c>
      <c r="G1481" s="6" t="s">
        <v>66</v>
      </c>
      <c r="H1481" s="6" t="s">
        <v>22</v>
      </c>
      <c r="I1481" s="8">
        <v>0.55000000000000004</v>
      </c>
      <c r="J1481" s="9">
        <v>6500</v>
      </c>
      <c r="K1481" s="10">
        <f t="shared" si="10"/>
        <v>3575.0000000000005</v>
      </c>
      <c r="L1481" s="10">
        <f t="shared" si="11"/>
        <v>893.75000000000011</v>
      </c>
      <c r="M1481" s="11">
        <v>0.25</v>
      </c>
      <c r="O1481" s="16"/>
      <c r="P1481" s="17"/>
      <c r="Q1481" s="12"/>
      <c r="R1481" s="13"/>
    </row>
    <row r="1482" spans="1:18" ht="15.75" customHeight="1">
      <c r="A1482" s="1"/>
      <c r="B1482" s="6" t="s">
        <v>14</v>
      </c>
      <c r="C1482" s="6">
        <v>1185732</v>
      </c>
      <c r="D1482" s="7">
        <v>44387</v>
      </c>
      <c r="E1482" s="6" t="s">
        <v>15</v>
      </c>
      <c r="F1482" s="6" t="s">
        <v>16</v>
      </c>
      <c r="G1482" s="6" t="s">
        <v>66</v>
      </c>
      <c r="H1482" s="6" t="s">
        <v>17</v>
      </c>
      <c r="I1482" s="8">
        <v>0.5</v>
      </c>
      <c r="J1482" s="9">
        <v>8750</v>
      </c>
      <c r="K1482" s="10">
        <f t="shared" si="10"/>
        <v>4375</v>
      </c>
      <c r="L1482" s="10">
        <f t="shared" si="11"/>
        <v>2187.5</v>
      </c>
      <c r="M1482" s="11">
        <v>0.5</v>
      </c>
      <c r="O1482" s="16"/>
      <c r="P1482" s="17"/>
      <c r="Q1482" s="12"/>
      <c r="R1482" s="13"/>
    </row>
    <row r="1483" spans="1:18" ht="15.75" customHeight="1">
      <c r="A1483" s="1"/>
      <c r="B1483" s="6" t="s">
        <v>14</v>
      </c>
      <c r="C1483" s="6">
        <v>1185732</v>
      </c>
      <c r="D1483" s="7">
        <v>44387</v>
      </c>
      <c r="E1483" s="6" t="s">
        <v>15</v>
      </c>
      <c r="F1483" s="6" t="s">
        <v>16</v>
      </c>
      <c r="G1483" s="6" t="s">
        <v>66</v>
      </c>
      <c r="H1483" s="6" t="s">
        <v>18</v>
      </c>
      <c r="I1483" s="8">
        <v>0.45000000000000007</v>
      </c>
      <c r="J1483" s="9">
        <v>6250</v>
      </c>
      <c r="K1483" s="10">
        <f t="shared" si="10"/>
        <v>2812.5000000000005</v>
      </c>
      <c r="L1483" s="10">
        <f t="shared" si="11"/>
        <v>843.75000000000011</v>
      </c>
      <c r="M1483" s="11">
        <v>0.3</v>
      </c>
      <c r="O1483" s="16"/>
      <c r="P1483" s="17"/>
      <c r="Q1483" s="12"/>
      <c r="R1483" s="13"/>
    </row>
    <row r="1484" spans="1:18" ht="15.75" customHeight="1">
      <c r="A1484" s="1"/>
      <c r="B1484" s="6" t="s">
        <v>14</v>
      </c>
      <c r="C1484" s="6">
        <v>1185732</v>
      </c>
      <c r="D1484" s="7">
        <v>44387</v>
      </c>
      <c r="E1484" s="6" t="s">
        <v>15</v>
      </c>
      <c r="F1484" s="6" t="s">
        <v>16</v>
      </c>
      <c r="G1484" s="6" t="s">
        <v>66</v>
      </c>
      <c r="H1484" s="6" t="s">
        <v>19</v>
      </c>
      <c r="I1484" s="8">
        <v>0.4</v>
      </c>
      <c r="J1484" s="9">
        <v>5500</v>
      </c>
      <c r="K1484" s="10">
        <f t="shared" si="10"/>
        <v>2200</v>
      </c>
      <c r="L1484" s="10">
        <f t="shared" si="11"/>
        <v>770</v>
      </c>
      <c r="M1484" s="11">
        <v>0.35</v>
      </c>
      <c r="O1484" s="16"/>
      <c r="P1484" s="17"/>
      <c r="Q1484" s="12"/>
      <c r="R1484" s="13"/>
    </row>
    <row r="1485" spans="1:18" ht="15.75" customHeight="1">
      <c r="A1485" s="1"/>
      <c r="B1485" s="6" t="s">
        <v>14</v>
      </c>
      <c r="C1485" s="6">
        <v>1185732</v>
      </c>
      <c r="D1485" s="7">
        <v>44387</v>
      </c>
      <c r="E1485" s="6" t="s">
        <v>15</v>
      </c>
      <c r="F1485" s="6" t="s">
        <v>16</v>
      </c>
      <c r="G1485" s="6" t="s">
        <v>66</v>
      </c>
      <c r="H1485" s="6" t="s">
        <v>20</v>
      </c>
      <c r="I1485" s="8">
        <v>0.4</v>
      </c>
      <c r="J1485" s="9">
        <v>5000</v>
      </c>
      <c r="K1485" s="10">
        <f t="shared" si="10"/>
        <v>2000</v>
      </c>
      <c r="L1485" s="10">
        <f t="shared" si="11"/>
        <v>700</v>
      </c>
      <c r="M1485" s="11">
        <v>0.35</v>
      </c>
      <c r="O1485" s="16"/>
      <c r="P1485" s="17"/>
      <c r="Q1485" s="12"/>
      <c r="R1485" s="13"/>
    </row>
    <row r="1486" spans="1:18" ht="15.75" customHeight="1">
      <c r="A1486" s="1"/>
      <c r="B1486" s="6" t="s">
        <v>14</v>
      </c>
      <c r="C1486" s="6">
        <v>1185732</v>
      </c>
      <c r="D1486" s="7">
        <v>44387</v>
      </c>
      <c r="E1486" s="6" t="s">
        <v>15</v>
      </c>
      <c r="F1486" s="6" t="s">
        <v>16</v>
      </c>
      <c r="G1486" s="6" t="s">
        <v>66</v>
      </c>
      <c r="H1486" s="6" t="s">
        <v>21</v>
      </c>
      <c r="I1486" s="8">
        <v>0.5</v>
      </c>
      <c r="J1486" s="9">
        <v>5250</v>
      </c>
      <c r="K1486" s="10">
        <f t="shared" si="10"/>
        <v>2625</v>
      </c>
      <c r="L1486" s="10">
        <f t="shared" si="11"/>
        <v>787.5</v>
      </c>
      <c r="M1486" s="11">
        <v>0.3</v>
      </c>
      <c r="O1486" s="16"/>
      <c r="P1486" s="17"/>
      <c r="Q1486" s="12"/>
      <c r="R1486" s="13"/>
    </row>
    <row r="1487" spans="1:18" ht="15.75" customHeight="1">
      <c r="A1487" s="1"/>
      <c r="B1487" s="6" t="s">
        <v>14</v>
      </c>
      <c r="C1487" s="6">
        <v>1185732</v>
      </c>
      <c r="D1487" s="7">
        <v>44387</v>
      </c>
      <c r="E1487" s="6" t="s">
        <v>15</v>
      </c>
      <c r="F1487" s="6" t="s">
        <v>16</v>
      </c>
      <c r="G1487" s="6" t="s">
        <v>66</v>
      </c>
      <c r="H1487" s="6" t="s">
        <v>22</v>
      </c>
      <c r="I1487" s="8">
        <v>0.55000000000000004</v>
      </c>
      <c r="J1487" s="9">
        <v>7000</v>
      </c>
      <c r="K1487" s="10">
        <f t="shared" si="10"/>
        <v>3850.0000000000005</v>
      </c>
      <c r="L1487" s="10">
        <f t="shared" si="11"/>
        <v>962.50000000000011</v>
      </c>
      <c r="M1487" s="11">
        <v>0.25</v>
      </c>
      <c r="O1487" s="16"/>
      <c r="P1487" s="17"/>
      <c r="Q1487" s="12"/>
      <c r="R1487" s="13"/>
    </row>
    <row r="1488" spans="1:18" ht="15.75" customHeight="1">
      <c r="A1488" s="1"/>
      <c r="B1488" s="6" t="s">
        <v>14</v>
      </c>
      <c r="C1488" s="6">
        <v>1185732</v>
      </c>
      <c r="D1488" s="7">
        <v>44419</v>
      </c>
      <c r="E1488" s="6" t="s">
        <v>15</v>
      </c>
      <c r="F1488" s="6" t="s">
        <v>16</v>
      </c>
      <c r="G1488" s="6" t="s">
        <v>66</v>
      </c>
      <c r="H1488" s="6" t="s">
        <v>17</v>
      </c>
      <c r="I1488" s="8">
        <v>0.5</v>
      </c>
      <c r="J1488" s="9">
        <v>8500</v>
      </c>
      <c r="K1488" s="10">
        <f t="shared" si="10"/>
        <v>4250</v>
      </c>
      <c r="L1488" s="10">
        <f t="shared" si="11"/>
        <v>2125</v>
      </c>
      <c r="M1488" s="11">
        <v>0.5</v>
      </c>
      <c r="O1488" s="16"/>
      <c r="P1488" s="17"/>
      <c r="Q1488" s="12"/>
      <c r="R1488" s="13"/>
    </row>
    <row r="1489" spans="1:18" ht="15.75" customHeight="1">
      <c r="A1489" s="1"/>
      <c r="B1489" s="6" t="s">
        <v>14</v>
      </c>
      <c r="C1489" s="6">
        <v>1185732</v>
      </c>
      <c r="D1489" s="7">
        <v>44419</v>
      </c>
      <c r="E1489" s="6" t="s">
        <v>15</v>
      </c>
      <c r="F1489" s="6" t="s">
        <v>16</v>
      </c>
      <c r="G1489" s="6" t="s">
        <v>66</v>
      </c>
      <c r="H1489" s="6" t="s">
        <v>18</v>
      </c>
      <c r="I1489" s="8">
        <v>0.45000000000000007</v>
      </c>
      <c r="J1489" s="9">
        <v>6250</v>
      </c>
      <c r="K1489" s="10">
        <f t="shared" si="10"/>
        <v>2812.5000000000005</v>
      </c>
      <c r="L1489" s="10">
        <f t="shared" si="11"/>
        <v>843.75000000000011</v>
      </c>
      <c r="M1489" s="11">
        <v>0.3</v>
      </c>
      <c r="O1489" s="16"/>
      <c r="P1489" s="17"/>
      <c r="Q1489" s="12"/>
      <c r="R1489" s="13"/>
    </row>
    <row r="1490" spans="1:18" ht="15.75" customHeight="1">
      <c r="A1490" s="1"/>
      <c r="B1490" s="6" t="s">
        <v>14</v>
      </c>
      <c r="C1490" s="6">
        <v>1185732</v>
      </c>
      <c r="D1490" s="7">
        <v>44419</v>
      </c>
      <c r="E1490" s="6" t="s">
        <v>15</v>
      </c>
      <c r="F1490" s="6" t="s">
        <v>16</v>
      </c>
      <c r="G1490" s="6" t="s">
        <v>66</v>
      </c>
      <c r="H1490" s="6" t="s">
        <v>19</v>
      </c>
      <c r="I1490" s="8">
        <v>0.4</v>
      </c>
      <c r="J1490" s="9">
        <v>5500</v>
      </c>
      <c r="K1490" s="10">
        <f t="shared" si="10"/>
        <v>2200</v>
      </c>
      <c r="L1490" s="10">
        <f t="shared" si="11"/>
        <v>770</v>
      </c>
      <c r="M1490" s="11">
        <v>0.35</v>
      </c>
      <c r="O1490" s="16"/>
      <c r="P1490" s="17"/>
      <c r="Q1490" s="12"/>
      <c r="R1490" s="13"/>
    </row>
    <row r="1491" spans="1:18" ht="15.75" customHeight="1">
      <c r="A1491" s="1"/>
      <c r="B1491" s="6" t="s">
        <v>14</v>
      </c>
      <c r="C1491" s="6">
        <v>1185732</v>
      </c>
      <c r="D1491" s="7">
        <v>44419</v>
      </c>
      <c r="E1491" s="6" t="s">
        <v>15</v>
      </c>
      <c r="F1491" s="6" t="s">
        <v>16</v>
      </c>
      <c r="G1491" s="6" t="s">
        <v>66</v>
      </c>
      <c r="H1491" s="6" t="s">
        <v>20</v>
      </c>
      <c r="I1491" s="8">
        <v>0.4</v>
      </c>
      <c r="J1491" s="9">
        <v>5250</v>
      </c>
      <c r="K1491" s="10">
        <f t="shared" si="10"/>
        <v>2100</v>
      </c>
      <c r="L1491" s="10">
        <f t="shared" si="11"/>
        <v>735</v>
      </c>
      <c r="M1491" s="11">
        <v>0.35</v>
      </c>
      <c r="O1491" s="16"/>
      <c r="P1491" s="17"/>
      <c r="Q1491" s="12"/>
      <c r="R1491" s="13"/>
    </row>
    <row r="1492" spans="1:18" ht="15.75" customHeight="1">
      <c r="A1492" s="1"/>
      <c r="B1492" s="6" t="s">
        <v>14</v>
      </c>
      <c r="C1492" s="6">
        <v>1185732</v>
      </c>
      <c r="D1492" s="7">
        <v>44419</v>
      </c>
      <c r="E1492" s="6" t="s">
        <v>15</v>
      </c>
      <c r="F1492" s="6" t="s">
        <v>16</v>
      </c>
      <c r="G1492" s="6" t="s">
        <v>66</v>
      </c>
      <c r="H1492" s="6" t="s">
        <v>21</v>
      </c>
      <c r="I1492" s="8">
        <v>0.5</v>
      </c>
      <c r="J1492" s="9">
        <v>5000</v>
      </c>
      <c r="K1492" s="10">
        <f t="shared" si="10"/>
        <v>2500</v>
      </c>
      <c r="L1492" s="10">
        <f t="shared" si="11"/>
        <v>750</v>
      </c>
      <c r="M1492" s="11">
        <v>0.3</v>
      </c>
      <c r="O1492" s="16"/>
      <c r="P1492" s="17"/>
      <c r="Q1492" s="12"/>
      <c r="R1492" s="13"/>
    </row>
    <row r="1493" spans="1:18" ht="15.75" customHeight="1">
      <c r="A1493" s="1"/>
      <c r="B1493" s="6" t="s">
        <v>14</v>
      </c>
      <c r="C1493" s="6">
        <v>1185732</v>
      </c>
      <c r="D1493" s="7">
        <v>44419</v>
      </c>
      <c r="E1493" s="6" t="s">
        <v>15</v>
      </c>
      <c r="F1493" s="6" t="s">
        <v>16</v>
      </c>
      <c r="G1493" s="6" t="s">
        <v>66</v>
      </c>
      <c r="H1493" s="6" t="s">
        <v>22</v>
      </c>
      <c r="I1493" s="8">
        <v>0.55000000000000004</v>
      </c>
      <c r="J1493" s="9">
        <v>6750</v>
      </c>
      <c r="K1493" s="10">
        <f t="shared" si="10"/>
        <v>3712.5000000000005</v>
      </c>
      <c r="L1493" s="10">
        <f t="shared" si="11"/>
        <v>928.12500000000011</v>
      </c>
      <c r="M1493" s="11">
        <v>0.25</v>
      </c>
      <c r="O1493" s="16"/>
      <c r="P1493" s="17"/>
      <c r="Q1493" s="12"/>
      <c r="R1493" s="13"/>
    </row>
    <row r="1494" spans="1:18" ht="15.75" customHeight="1">
      <c r="A1494" s="1"/>
      <c r="B1494" s="6" t="s">
        <v>14</v>
      </c>
      <c r="C1494" s="6">
        <v>1185732</v>
      </c>
      <c r="D1494" s="7">
        <v>44449</v>
      </c>
      <c r="E1494" s="6" t="s">
        <v>15</v>
      </c>
      <c r="F1494" s="6" t="s">
        <v>16</v>
      </c>
      <c r="G1494" s="6" t="s">
        <v>66</v>
      </c>
      <c r="H1494" s="6" t="s">
        <v>17</v>
      </c>
      <c r="I1494" s="8">
        <v>0.5</v>
      </c>
      <c r="J1494" s="9">
        <v>8000</v>
      </c>
      <c r="K1494" s="10">
        <f t="shared" si="10"/>
        <v>4000</v>
      </c>
      <c r="L1494" s="10">
        <f t="shared" si="11"/>
        <v>2000</v>
      </c>
      <c r="M1494" s="11">
        <v>0.5</v>
      </c>
      <c r="O1494" s="16"/>
      <c r="P1494" s="17"/>
      <c r="Q1494" s="12"/>
      <c r="R1494" s="13"/>
    </row>
    <row r="1495" spans="1:18" ht="15.75" customHeight="1">
      <c r="A1495" s="1"/>
      <c r="B1495" s="6" t="s">
        <v>14</v>
      </c>
      <c r="C1495" s="6">
        <v>1185732</v>
      </c>
      <c r="D1495" s="7">
        <v>44449</v>
      </c>
      <c r="E1495" s="6" t="s">
        <v>15</v>
      </c>
      <c r="F1495" s="6" t="s">
        <v>16</v>
      </c>
      <c r="G1495" s="6" t="s">
        <v>66</v>
      </c>
      <c r="H1495" s="6" t="s">
        <v>18</v>
      </c>
      <c r="I1495" s="8">
        <v>0.45000000000000007</v>
      </c>
      <c r="J1495" s="9">
        <v>6000</v>
      </c>
      <c r="K1495" s="10">
        <f t="shared" si="10"/>
        <v>2700.0000000000005</v>
      </c>
      <c r="L1495" s="10">
        <f t="shared" si="11"/>
        <v>810.00000000000011</v>
      </c>
      <c r="M1495" s="11">
        <v>0.3</v>
      </c>
      <c r="O1495" s="16"/>
      <c r="P1495" s="17"/>
      <c r="Q1495" s="12"/>
      <c r="R1495" s="13"/>
    </row>
    <row r="1496" spans="1:18" ht="15.75" customHeight="1">
      <c r="A1496" s="1"/>
      <c r="B1496" s="6" t="s">
        <v>14</v>
      </c>
      <c r="C1496" s="6">
        <v>1185732</v>
      </c>
      <c r="D1496" s="7">
        <v>44449</v>
      </c>
      <c r="E1496" s="6" t="s">
        <v>15</v>
      </c>
      <c r="F1496" s="6" t="s">
        <v>16</v>
      </c>
      <c r="G1496" s="6" t="s">
        <v>66</v>
      </c>
      <c r="H1496" s="6" t="s">
        <v>19</v>
      </c>
      <c r="I1496" s="8">
        <v>0.4</v>
      </c>
      <c r="J1496" s="9">
        <v>5250</v>
      </c>
      <c r="K1496" s="10">
        <f t="shared" si="10"/>
        <v>2100</v>
      </c>
      <c r="L1496" s="10">
        <f t="shared" si="11"/>
        <v>735</v>
      </c>
      <c r="M1496" s="11">
        <v>0.35</v>
      </c>
      <c r="O1496" s="16"/>
      <c r="P1496" s="17"/>
      <c r="Q1496" s="12"/>
      <c r="R1496" s="13"/>
    </row>
    <row r="1497" spans="1:18" ht="15.75" customHeight="1">
      <c r="A1497" s="1"/>
      <c r="B1497" s="6" t="s">
        <v>14</v>
      </c>
      <c r="C1497" s="6">
        <v>1185732</v>
      </c>
      <c r="D1497" s="7">
        <v>44449</v>
      </c>
      <c r="E1497" s="6" t="s">
        <v>15</v>
      </c>
      <c r="F1497" s="6" t="s">
        <v>16</v>
      </c>
      <c r="G1497" s="6" t="s">
        <v>66</v>
      </c>
      <c r="H1497" s="6" t="s">
        <v>20</v>
      </c>
      <c r="I1497" s="8">
        <v>0.4</v>
      </c>
      <c r="J1497" s="9">
        <v>5000</v>
      </c>
      <c r="K1497" s="10">
        <f t="shared" si="10"/>
        <v>2000</v>
      </c>
      <c r="L1497" s="10">
        <f t="shared" si="11"/>
        <v>700</v>
      </c>
      <c r="M1497" s="11">
        <v>0.35</v>
      </c>
      <c r="O1497" s="16"/>
      <c r="P1497" s="17"/>
      <c r="Q1497" s="12"/>
      <c r="R1497" s="13"/>
    </row>
    <row r="1498" spans="1:18" ht="15.75" customHeight="1">
      <c r="A1498" s="1"/>
      <c r="B1498" s="6" t="s">
        <v>14</v>
      </c>
      <c r="C1498" s="6">
        <v>1185732</v>
      </c>
      <c r="D1498" s="7">
        <v>44449</v>
      </c>
      <c r="E1498" s="6" t="s">
        <v>15</v>
      </c>
      <c r="F1498" s="6" t="s">
        <v>16</v>
      </c>
      <c r="G1498" s="6" t="s">
        <v>66</v>
      </c>
      <c r="H1498" s="6" t="s">
        <v>21</v>
      </c>
      <c r="I1498" s="8">
        <v>0.5</v>
      </c>
      <c r="J1498" s="9">
        <v>5000</v>
      </c>
      <c r="K1498" s="10">
        <f t="shared" si="10"/>
        <v>2500</v>
      </c>
      <c r="L1498" s="10">
        <f t="shared" si="11"/>
        <v>750</v>
      </c>
      <c r="M1498" s="11">
        <v>0.3</v>
      </c>
      <c r="O1498" s="16"/>
      <c r="P1498" s="17"/>
      <c r="Q1498" s="12"/>
      <c r="R1498" s="13"/>
    </row>
    <row r="1499" spans="1:18" ht="15.75" customHeight="1">
      <c r="A1499" s="1"/>
      <c r="B1499" s="6" t="s">
        <v>14</v>
      </c>
      <c r="C1499" s="6">
        <v>1185732</v>
      </c>
      <c r="D1499" s="7">
        <v>44449</v>
      </c>
      <c r="E1499" s="6" t="s">
        <v>15</v>
      </c>
      <c r="F1499" s="6" t="s">
        <v>16</v>
      </c>
      <c r="G1499" s="6" t="s">
        <v>66</v>
      </c>
      <c r="H1499" s="6" t="s">
        <v>22</v>
      </c>
      <c r="I1499" s="8">
        <v>0.55000000000000004</v>
      </c>
      <c r="J1499" s="9">
        <v>6000</v>
      </c>
      <c r="K1499" s="10">
        <f t="shared" si="10"/>
        <v>3300.0000000000005</v>
      </c>
      <c r="L1499" s="10">
        <f t="shared" si="11"/>
        <v>825.00000000000011</v>
      </c>
      <c r="M1499" s="11">
        <v>0.25</v>
      </c>
      <c r="O1499" s="16"/>
      <c r="P1499" s="17"/>
      <c r="Q1499" s="12"/>
      <c r="R1499" s="13"/>
    </row>
    <row r="1500" spans="1:18" ht="15.75" customHeight="1">
      <c r="A1500" s="1"/>
      <c r="B1500" s="6" t="s">
        <v>14</v>
      </c>
      <c r="C1500" s="6">
        <v>1185732</v>
      </c>
      <c r="D1500" s="7">
        <v>44481</v>
      </c>
      <c r="E1500" s="6" t="s">
        <v>15</v>
      </c>
      <c r="F1500" s="6" t="s">
        <v>16</v>
      </c>
      <c r="G1500" s="6" t="s">
        <v>66</v>
      </c>
      <c r="H1500" s="6" t="s">
        <v>17</v>
      </c>
      <c r="I1500" s="8">
        <v>0.55000000000000004</v>
      </c>
      <c r="J1500" s="9">
        <v>7750</v>
      </c>
      <c r="K1500" s="10">
        <f t="shared" si="10"/>
        <v>4262.5</v>
      </c>
      <c r="L1500" s="10">
        <f t="shared" si="11"/>
        <v>2131.25</v>
      </c>
      <c r="M1500" s="11">
        <v>0.5</v>
      </c>
      <c r="O1500" s="16"/>
      <c r="P1500" s="17"/>
      <c r="Q1500" s="12"/>
      <c r="R1500" s="13"/>
    </row>
    <row r="1501" spans="1:18" ht="15.75" customHeight="1">
      <c r="A1501" s="1"/>
      <c r="B1501" s="6" t="s">
        <v>14</v>
      </c>
      <c r="C1501" s="6">
        <v>1185732</v>
      </c>
      <c r="D1501" s="7">
        <v>44481</v>
      </c>
      <c r="E1501" s="6" t="s">
        <v>15</v>
      </c>
      <c r="F1501" s="6" t="s">
        <v>16</v>
      </c>
      <c r="G1501" s="6" t="s">
        <v>66</v>
      </c>
      <c r="H1501" s="6" t="s">
        <v>18</v>
      </c>
      <c r="I1501" s="8">
        <v>0.45000000000000007</v>
      </c>
      <c r="J1501" s="9">
        <v>6000</v>
      </c>
      <c r="K1501" s="10">
        <f t="shared" si="10"/>
        <v>2700.0000000000005</v>
      </c>
      <c r="L1501" s="10">
        <f t="shared" si="11"/>
        <v>810.00000000000011</v>
      </c>
      <c r="M1501" s="11">
        <v>0.3</v>
      </c>
      <c r="O1501" s="16"/>
      <c r="P1501" s="17"/>
      <c r="Q1501" s="12"/>
      <c r="R1501" s="13"/>
    </row>
    <row r="1502" spans="1:18" ht="15.75" customHeight="1">
      <c r="A1502" s="1"/>
      <c r="B1502" s="6" t="s">
        <v>14</v>
      </c>
      <c r="C1502" s="6">
        <v>1185732</v>
      </c>
      <c r="D1502" s="7">
        <v>44481</v>
      </c>
      <c r="E1502" s="6" t="s">
        <v>15</v>
      </c>
      <c r="F1502" s="6" t="s">
        <v>16</v>
      </c>
      <c r="G1502" s="6" t="s">
        <v>66</v>
      </c>
      <c r="H1502" s="6" t="s">
        <v>19</v>
      </c>
      <c r="I1502" s="8">
        <v>0.45000000000000007</v>
      </c>
      <c r="J1502" s="9">
        <v>5000</v>
      </c>
      <c r="K1502" s="10">
        <f t="shared" si="10"/>
        <v>2250.0000000000005</v>
      </c>
      <c r="L1502" s="10">
        <f t="shared" si="11"/>
        <v>787.50000000000011</v>
      </c>
      <c r="M1502" s="11">
        <v>0.35</v>
      </c>
      <c r="O1502" s="16"/>
      <c r="P1502" s="17"/>
      <c r="Q1502" s="12"/>
      <c r="R1502" s="13"/>
    </row>
    <row r="1503" spans="1:18" ht="15.75" customHeight="1">
      <c r="A1503" s="1"/>
      <c r="B1503" s="6" t="s">
        <v>14</v>
      </c>
      <c r="C1503" s="6">
        <v>1185732</v>
      </c>
      <c r="D1503" s="7">
        <v>44481</v>
      </c>
      <c r="E1503" s="6" t="s">
        <v>15</v>
      </c>
      <c r="F1503" s="6" t="s">
        <v>16</v>
      </c>
      <c r="G1503" s="6" t="s">
        <v>66</v>
      </c>
      <c r="H1503" s="6" t="s">
        <v>20</v>
      </c>
      <c r="I1503" s="8">
        <v>0.45000000000000007</v>
      </c>
      <c r="J1503" s="9">
        <v>4750</v>
      </c>
      <c r="K1503" s="10">
        <f t="shared" si="10"/>
        <v>2137.5000000000005</v>
      </c>
      <c r="L1503" s="10">
        <f t="shared" si="11"/>
        <v>748.12500000000011</v>
      </c>
      <c r="M1503" s="11">
        <v>0.35</v>
      </c>
      <c r="O1503" s="16"/>
      <c r="P1503" s="17"/>
      <c r="Q1503" s="12"/>
      <c r="R1503" s="13"/>
    </row>
    <row r="1504" spans="1:18" ht="15.75" customHeight="1">
      <c r="A1504" s="1"/>
      <c r="B1504" s="6" t="s">
        <v>14</v>
      </c>
      <c r="C1504" s="6">
        <v>1185732</v>
      </c>
      <c r="D1504" s="7">
        <v>44481</v>
      </c>
      <c r="E1504" s="6" t="s">
        <v>15</v>
      </c>
      <c r="F1504" s="6" t="s">
        <v>16</v>
      </c>
      <c r="G1504" s="6" t="s">
        <v>66</v>
      </c>
      <c r="H1504" s="6" t="s">
        <v>21</v>
      </c>
      <c r="I1504" s="8">
        <v>0.55000000000000004</v>
      </c>
      <c r="J1504" s="9">
        <v>4750</v>
      </c>
      <c r="K1504" s="10">
        <f t="shared" si="10"/>
        <v>2612.5</v>
      </c>
      <c r="L1504" s="10">
        <f t="shared" si="11"/>
        <v>783.75</v>
      </c>
      <c r="M1504" s="11">
        <v>0.3</v>
      </c>
      <c r="O1504" s="16"/>
      <c r="P1504" s="17"/>
      <c r="Q1504" s="12"/>
      <c r="R1504" s="13"/>
    </row>
    <row r="1505" spans="1:18" ht="15.75" customHeight="1">
      <c r="A1505" s="1"/>
      <c r="B1505" s="6" t="s">
        <v>14</v>
      </c>
      <c r="C1505" s="6">
        <v>1185732</v>
      </c>
      <c r="D1505" s="7">
        <v>44481</v>
      </c>
      <c r="E1505" s="6" t="s">
        <v>15</v>
      </c>
      <c r="F1505" s="6" t="s">
        <v>16</v>
      </c>
      <c r="G1505" s="6" t="s">
        <v>66</v>
      </c>
      <c r="H1505" s="6" t="s">
        <v>22</v>
      </c>
      <c r="I1505" s="8">
        <v>0.6</v>
      </c>
      <c r="J1505" s="9">
        <v>6000</v>
      </c>
      <c r="K1505" s="10">
        <f t="shared" si="10"/>
        <v>3600</v>
      </c>
      <c r="L1505" s="10">
        <f t="shared" si="11"/>
        <v>900</v>
      </c>
      <c r="M1505" s="11">
        <v>0.25</v>
      </c>
      <c r="O1505" s="16"/>
      <c r="P1505" s="17"/>
      <c r="Q1505" s="12"/>
      <c r="R1505" s="13"/>
    </row>
    <row r="1506" spans="1:18" ht="15.75" customHeight="1">
      <c r="A1506" s="1"/>
      <c r="B1506" s="6" t="s">
        <v>14</v>
      </c>
      <c r="C1506" s="6">
        <v>1185732</v>
      </c>
      <c r="D1506" s="7">
        <v>44511</v>
      </c>
      <c r="E1506" s="6" t="s">
        <v>15</v>
      </c>
      <c r="F1506" s="6" t="s">
        <v>16</v>
      </c>
      <c r="G1506" s="6" t="s">
        <v>66</v>
      </c>
      <c r="H1506" s="6" t="s">
        <v>17</v>
      </c>
      <c r="I1506" s="8">
        <v>0.55000000000000004</v>
      </c>
      <c r="J1506" s="9">
        <v>7500</v>
      </c>
      <c r="K1506" s="10">
        <f t="shared" si="10"/>
        <v>4125</v>
      </c>
      <c r="L1506" s="10">
        <f t="shared" si="11"/>
        <v>2062.5</v>
      </c>
      <c r="M1506" s="11">
        <v>0.5</v>
      </c>
      <c r="O1506" s="16"/>
      <c r="P1506" s="17"/>
      <c r="Q1506" s="12"/>
      <c r="R1506" s="13"/>
    </row>
    <row r="1507" spans="1:18" ht="15.75" customHeight="1">
      <c r="A1507" s="1"/>
      <c r="B1507" s="6" t="s">
        <v>14</v>
      </c>
      <c r="C1507" s="6">
        <v>1185732</v>
      </c>
      <c r="D1507" s="7">
        <v>44511</v>
      </c>
      <c r="E1507" s="6" t="s">
        <v>15</v>
      </c>
      <c r="F1507" s="6" t="s">
        <v>16</v>
      </c>
      <c r="G1507" s="6" t="s">
        <v>66</v>
      </c>
      <c r="H1507" s="6" t="s">
        <v>18</v>
      </c>
      <c r="I1507" s="8">
        <v>0.45000000000000007</v>
      </c>
      <c r="J1507" s="9">
        <v>5750</v>
      </c>
      <c r="K1507" s="10">
        <f t="shared" si="10"/>
        <v>2587.5000000000005</v>
      </c>
      <c r="L1507" s="10">
        <f t="shared" si="11"/>
        <v>776.25000000000011</v>
      </c>
      <c r="M1507" s="11">
        <v>0.3</v>
      </c>
      <c r="O1507" s="16"/>
      <c r="P1507" s="17"/>
      <c r="Q1507" s="12"/>
      <c r="R1507" s="13"/>
    </row>
    <row r="1508" spans="1:18" ht="15.75" customHeight="1">
      <c r="A1508" s="1"/>
      <c r="B1508" s="6" t="s">
        <v>14</v>
      </c>
      <c r="C1508" s="6">
        <v>1185732</v>
      </c>
      <c r="D1508" s="7">
        <v>44511</v>
      </c>
      <c r="E1508" s="6" t="s">
        <v>15</v>
      </c>
      <c r="F1508" s="6" t="s">
        <v>16</v>
      </c>
      <c r="G1508" s="6" t="s">
        <v>66</v>
      </c>
      <c r="H1508" s="6" t="s">
        <v>19</v>
      </c>
      <c r="I1508" s="8">
        <v>0.45000000000000007</v>
      </c>
      <c r="J1508" s="9">
        <v>5200</v>
      </c>
      <c r="K1508" s="10">
        <f t="shared" si="10"/>
        <v>2340.0000000000005</v>
      </c>
      <c r="L1508" s="10">
        <f t="shared" si="11"/>
        <v>819.00000000000011</v>
      </c>
      <c r="M1508" s="11">
        <v>0.35</v>
      </c>
      <c r="O1508" s="16"/>
      <c r="P1508" s="17"/>
      <c r="Q1508" s="12"/>
      <c r="R1508" s="13"/>
    </row>
    <row r="1509" spans="1:18" ht="15.75" customHeight="1">
      <c r="A1509" s="1"/>
      <c r="B1509" s="6" t="s">
        <v>14</v>
      </c>
      <c r="C1509" s="6">
        <v>1185732</v>
      </c>
      <c r="D1509" s="7">
        <v>44511</v>
      </c>
      <c r="E1509" s="6" t="s">
        <v>15</v>
      </c>
      <c r="F1509" s="6" t="s">
        <v>16</v>
      </c>
      <c r="G1509" s="6" t="s">
        <v>66</v>
      </c>
      <c r="H1509" s="6" t="s">
        <v>20</v>
      </c>
      <c r="I1509" s="8">
        <v>0.45000000000000007</v>
      </c>
      <c r="J1509" s="9">
        <v>5000</v>
      </c>
      <c r="K1509" s="10">
        <f t="shared" si="10"/>
        <v>2250.0000000000005</v>
      </c>
      <c r="L1509" s="10">
        <f t="shared" si="11"/>
        <v>787.50000000000011</v>
      </c>
      <c r="M1509" s="11">
        <v>0.35</v>
      </c>
      <c r="O1509" s="16"/>
      <c r="P1509" s="17"/>
      <c r="Q1509" s="12"/>
      <c r="R1509" s="13"/>
    </row>
    <row r="1510" spans="1:18" ht="15.75" customHeight="1">
      <c r="A1510" s="1"/>
      <c r="B1510" s="6" t="s">
        <v>14</v>
      </c>
      <c r="C1510" s="6">
        <v>1185732</v>
      </c>
      <c r="D1510" s="7">
        <v>44511</v>
      </c>
      <c r="E1510" s="6" t="s">
        <v>15</v>
      </c>
      <c r="F1510" s="6" t="s">
        <v>16</v>
      </c>
      <c r="G1510" s="6" t="s">
        <v>66</v>
      </c>
      <c r="H1510" s="6" t="s">
        <v>21</v>
      </c>
      <c r="I1510" s="8">
        <v>0.55000000000000004</v>
      </c>
      <c r="J1510" s="9">
        <v>4750</v>
      </c>
      <c r="K1510" s="10">
        <f t="shared" si="10"/>
        <v>2612.5</v>
      </c>
      <c r="L1510" s="10">
        <f t="shared" si="11"/>
        <v>783.75</v>
      </c>
      <c r="M1510" s="11">
        <v>0.3</v>
      </c>
      <c r="O1510" s="16"/>
      <c r="P1510" s="17"/>
      <c r="Q1510" s="12"/>
      <c r="R1510" s="13"/>
    </row>
    <row r="1511" spans="1:18" ht="15.75" customHeight="1">
      <c r="A1511" s="1"/>
      <c r="B1511" s="6" t="s">
        <v>14</v>
      </c>
      <c r="C1511" s="6">
        <v>1185732</v>
      </c>
      <c r="D1511" s="7">
        <v>44511</v>
      </c>
      <c r="E1511" s="6" t="s">
        <v>15</v>
      </c>
      <c r="F1511" s="6" t="s">
        <v>16</v>
      </c>
      <c r="G1511" s="6" t="s">
        <v>66</v>
      </c>
      <c r="H1511" s="6" t="s">
        <v>22</v>
      </c>
      <c r="I1511" s="8">
        <v>0.6</v>
      </c>
      <c r="J1511" s="9">
        <v>5750</v>
      </c>
      <c r="K1511" s="10">
        <f t="shared" si="10"/>
        <v>3450</v>
      </c>
      <c r="L1511" s="10">
        <f t="shared" si="11"/>
        <v>862.5</v>
      </c>
      <c r="M1511" s="11">
        <v>0.25</v>
      </c>
      <c r="O1511" s="16"/>
      <c r="P1511" s="17"/>
      <c r="Q1511" s="12"/>
      <c r="R1511" s="13"/>
    </row>
    <row r="1512" spans="1:18" ht="15.75" customHeight="1">
      <c r="A1512" s="1"/>
      <c r="B1512" s="6" t="s">
        <v>14</v>
      </c>
      <c r="C1512" s="6">
        <v>1185732</v>
      </c>
      <c r="D1512" s="7">
        <v>44540</v>
      </c>
      <c r="E1512" s="6" t="s">
        <v>15</v>
      </c>
      <c r="F1512" s="6" t="s">
        <v>16</v>
      </c>
      <c r="G1512" s="6" t="s">
        <v>66</v>
      </c>
      <c r="H1512" s="6" t="s">
        <v>17</v>
      </c>
      <c r="I1512" s="8">
        <v>0.55000000000000004</v>
      </c>
      <c r="J1512" s="9">
        <v>8000</v>
      </c>
      <c r="K1512" s="10">
        <f t="shared" si="10"/>
        <v>4400</v>
      </c>
      <c r="L1512" s="10">
        <f t="shared" si="11"/>
        <v>2200</v>
      </c>
      <c r="M1512" s="11">
        <v>0.5</v>
      </c>
      <c r="O1512" s="16"/>
      <c r="P1512" s="17"/>
      <c r="Q1512" s="12"/>
      <c r="R1512" s="13"/>
    </row>
    <row r="1513" spans="1:18" ht="15.75" customHeight="1">
      <c r="A1513" s="1"/>
      <c r="B1513" s="6" t="s">
        <v>14</v>
      </c>
      <c r="C1513" s="6">
        <v>1185732</v>
      </c>
      <c r="D1513" s="7">
        <v>44540</v>
      </c>
      <c r="E1513" s="6" t="s">
        <v>15</v>
      </c>
      <c r="F1513" s="6" t="s">
        <v>16</v>
      </c>
      <c r="G1513" s="6" t="s">
        <v>66</v>
      </c>
      <c r="H1513" s="6" t="s">
        <v>18</v>
      </c>
      <c r="I1513" s="8">
        <v>0.45000000000000007</v>
      </c>
      <c r="J1513" s="9">
        <v>6000</v>
      </c>
      <c r="K1513" s="10">
        <f t="shared" si="10"/>
        <v>2700.0000000000005</v>
      </c>
      <c r="L1513" s="10">
        <f t="shared" si="11"/>
        <v>810.00000000000011</v>
      </c>
      <c r="M1513" s="11">
        <v>0.3</v>
      </c>
      <c r="O1513" s="16"/>
      <c r="P1513" s="17"/>
      <c r="Q1513" s="12"/>
      <c r="R1513" s="13"/>
    </row>
    <row r="1514" spans="1:18" ht="15.75" customHeight="1">
      <c r="A1514" s="1"/>
      <c r="B1514" s="6" t="s">
        <v>14</v>
      </c>
      <c r="C1514" s="6">
        <v>1185732</v>
      </c>
      <c r="D1514" s="7">
        <v>44540</v>
      </c>
      <c r="E1514" s="6" t="s">
        <v>15</v>
      </c>
      <c r="F1514" s="6" t="s">
        <v>16</v>
      </c>
      <c r="G1514" s="6" t="s">
        <v>66</v>
      </c>
      <c r="H1514" s="6" t="s">
        <v>19</v>
      </c>
      <c r="I1514" s="8">
        <v>0.45000000000000007</v>
      </c>
      <c r="J1514" s="9">
        <v>5500</v>
      </c>
      <c r="K1514" s="10">
        <f t="shared" si="10"/>
        <v>2475.0000000000005</v>
      </c>
      <c r="L1514" s="10">
        <f t="shared" si="11"/>
        <v>866.25000000000011</v>
      </c>
      <c r="M1514" s="11">
        <v>0.35</v>
      </c>
      <c r="O1514" s="16"/>
      <c r="P1514" s="17"/>
      <c r="Q1514" s="12"/>
      <c r="R1514" s="13"/>
    </row>
    <row r="1515" spans="1:18" ht="15.75" customHeight="1">
      <c r="A1515" s="1"/>
      <c r="B1515" s="6" t="s">
        <v>14</v>
      </c>
      <c r="C1515" s="6">
        <v>1185732</v>
      </c>
      <c r="D1515" s="7">
        <v>44540</v>
      </c>
      <c r="E1515" s="6" t="s">
        <v>15</v>
      </c>
      <c r="F1515" s="6" t="s">
        <v>16</v>
      </c>
      <c r="G1515" s="6" t="s">
        <v>66</v>
      </c>
      <c r="H1515" s="6" t="s">
        <v>20</v>
      </c>
      <c r="I1515" s="8">
        <v>0.45000000000000007</v>
      </c>
      <c r="J1515" s="9">
        <v>5000</v>
      </c>
      <c r="K1515" s="10">
        <f t="shared" si="10"/>
        <v>2250.0000000000005</v>
      </c>
      <c r="L1515" s="10">
        <f t="shared" si="11"/>
        <v>787.50000000000011</v>
      </c>
      <c r="M1515" s="11">
        <v>0.35</v>
      </c>
      <c r="O1515" s="16"/>
      <c r="P1515" s="17"/>
      <c r="Q1515" s="12"/>
      <c r="R1515" s="13"/>
    </row>
    <row r="1516" spans="1:18" ht="15.75" customHeight="1">
      <c r="A1516" s="1"/>
      <c r="B1516" s="6" t="s">
        <v>14</v>
      </c>
      <c r="C1516" s="6">
        <v>1185732</v>
      </c>
      <c r="D1516" s="7">
        <v>44540</v>
      </c>
      <c r="E1516" s="6" t="s">
        <v>15</v>
      </c>
      <c r="F1516" s="6" t="s">
        <v>16</v>
      </c>
      <c r="G1516" s="6" t="s">
        <v>66</v>
      </c>
      <c r="H1516" s="6" t="s">
        <v>21</v>
      </c>
      <c r="I1516" s="8">
        <v>0.55000000000000004</v>
      </c>
      <c r="J1516" s="9">
        <v>5000</v>
      </c>
      <c r="K1516" s="10">
        <f t="shared" si="10"/>
        <v>2750</v>
      </c>
      <c r="L1516" s="10">
        <f t="shared" si="11"/>
        <v>825</v>
      </c>
      <c r="M1516" s="11">
        <v>0.3</v>
      </c>
      <c r="O1516" s="16"/>
      <c r="P1516" s="17"/>
      <c r="Q1516" s="12"/>
      <c r="R1516" s="13"/>
    </row>
    <row r="1517" spans="1:18" ht="15.75" customHeight="1">
      <c r="A1517" s="1"/>
      <c r="B1517" s="6" t="s">
        <v>14</v>
      </c>
      <c r="C1517" s="6">
        <v>1185732</v>
      </c>
      <c r="D1517" s="7">
        <v>44540</v>
      </c>
      <c r="E1517" s="6" t="s">
        <v>15</v>
      </c>
      <c r="F1517" s="6" t="s">
        <v>16</v>
      </c>
      <c r="G1517" s="6" t="s">
        <v>66</v>
      </c>
      <c r="H1517" s="6" t="s">
        <v>22</v>
      </c>
      <c r="I1517" s="8">
        <v>0.6</v>
      </c>
      <c r="J1517" s="9">
        <v>6000</v>
      </c>
      <c r="K1517" s="10">
        <f t="shared" si="10"/>
        <v>3600</v>
      </c>
      <c r="L1517" s="10">
        <f t="shared" si="11"/>
        <v>900</v>
      </c>
      <c r="M1517" s="11">
        <v>0.25</v>
      </c>
      <c r="O1517" s="16"/>
      <c r="P1517" s="17"/>
      <c r="Q1517" s="12"/>
      <c r="R1517" s="13"/>
    </row>
    <row r="1518" spans="1:18" ht="15.75" customHeight="1">
      <c r="A1518" s="1" t="s">
        <v>39</v>
      </c>
      <c r="B1518" s="6" t="s">
        <v>27</v>
      </c>
      <c r="C1518" s="6">
        <v>1128299</v>
      </c>
      <c r="D1518" s="7">
        <v>44220</v>
      </c>
      <c r="E1518" s="6" t="s">
        <v>28</v>
      </c>
      <c r="F1518" s="6" t="s">
        <v>67</v>
      </c>
      <c r="G1518" s="6" t="s">
        <v>68</v>
      </c>
      <c r="H1518" s="6" t="s">
        <v>17</v>
      </c>
      <c r="I1518" s="8">
        <v>0.30000000000000004</v>
      </c>
      <c r="J1518" s="9">
        <v>3500</v>
      </c>
      <c r="K1518" s="10">
        <f t="shared" si="10"/>
        <v>1050.0000000000002</v>
      </c>
      <c r="L1518" s="10">
        <f t="shared" si="11"/>
        <v>367.50000000000006</v>
      </c>
      <c r="M1518" s="11">
        <v>0.35</v>
      </c>
      <c r="O1518" s="16"/>
      <c r="P1518" s="17"/>
      <c r="Q1518" s="12"/>
      <c r="R1518" s="13"/>
    </row>
    <row r="1519" spans="1:18" ht="15.75" customHeight="1">
      <c r="A1519" s="1"/>
      <c r="B1519" s="6" t="s">
        <v>27</v>
      </c>
      <c r="C1519" s="6">
        <v>1128299</v>
      </c>
      <c r="D1519" s="7">
        <v>44220</v>
      </c>
      <c r="E1519" s="6" t="s">
        <v>28</v>
      </c>
      <c r="F1519" s="6" t="s">
        <v>67</v>
      </c>
      <c r="G1519" s="6" t="s">
        <v>68</v>
      </c>
      <c r="H1519" s="6" t="s">
        <v>18</v>
      </c>
      <c r="I1519" s="8">
        <v>0.4</v>
      </c>
      <c r="J1519" s="9">
        <v>3500</v>
      </c>
      <c r="K1519" s="10">
        <f t="shared" si="10"/>
        <v>1400</v>
      </c>
      <c r="L1519" s="10">
        <f t="shared" si="11"/>
        <v>489.99999999999994</v>
      </c>
      <c r="M1519" s="11">
        <v>0.35</v>
      </c>
      <c r="O1519" s="16"/>
      <c r="P1519" s="17"/>
      <c r="Q1519" s="12"/>
      <c r="R1519" s="13"/>
    </row>
    <row r="1520" spans="1:18" ht="15.75" customHeight="1">
      <c r="A1520" s="1"/>
      <c r="B1520" s="6" t="s">
        <v>27</v>
      </c>
      <c r="C1520" s="6">
        <v>1128299</v>
      </c>
      <c r="D1520" s="7">
        <v>44220</v>
      </c>
      <c r="E1520" s="6" t="s">
        <v>28</v>
      </c>
      <c r="F1520" s="6" t="s">
        <v>67</v>
      </c>
      <c r="G1520" s="6" t="s">
        <v>68</v>
      </c>
      <c r="H1520" s="6" t="s">
        <v>19</v>
      </c>
      <c r="I1520" s="8">
        <v>0.4</v>
      </c>
      <c r="J1520" s="9">
        <v>3500</v>
      </c>
      <c r="K1520" s="10">
        <f t="shared" si="10"/>
        <v>1400</v>
      </c>
      <c r="L1520" s="10">
        <f t="shared" si="11"/>
        <v>489.99999999999994</v>
      </c>
      <c r="M1520" s="11">
        <v>0.35</v>
      </c>
      <c r="O1520" s="16"/>
      <c r="P1520" s="17"/>
      <c r="Q1520" s="12"/>
      <c r="R1520" s="13"/>
    </row>
    <row r="1521" spans="1:18" ht="15.75" customHeight="1">
      <c r="A1521" s="1"/>
      <c r="B1521" s="6" t="s">
        <v>27</v>
      </c>
      <c r="C1521" s="6">
        <v>1128299</v>
      </c>
      <c r="D1521" s="7">
        <v>44220</v>
      </c>
      <c r="E1521" s="6" t="s">
        <v>28</v>
      </c>
      <c r="F1521" s="6" t="s">
        <v>67</v>
      </c>
      <c r="G1521" s="6" t="s">
        <v>68</v>
      </c>
      <c r="H1521" s="6" t="s">
        <v>20</v>
      </c>
      <c r="I1521" s="8">
        <v>0.4</v>
      </c>
      <c r="J1521" s="9">
        <v>2000</v>
      </c>
      <c r="K1521" s="10">
        <f t="shared" si="10"/>
        <v>800</v>
      </c>
      <c r="L1521" s="10">
        <f t="shared" si="11"/>
        <v>280</v>
      </c>
      <c r="M1521" s="11">
        <v>0.35</v>
      </c>
      <c r="O1521" s="16"/>
      <c r="P1521" s="17"/>
      <c r="Q1521" s="12"/>
      <c r="R1521" s="13"/>
    </row>
    <row r="1522" spans="1:18" ht="15.75" customHeight="1">
      <c r="A1522" s="1"/>
      <c r="B1522" s="6" t="s">
        <v>27</v>
      </c>
      <c r="C1522" s="6">
        <v>1128299</v>
      </c>
      <c r="D1522" s="7">
        <v>44220</v>
      </c>
      <c r="E1522" s="6" t="s">
        <v>28</v>
      </c>
      <c r="F1522" s="6" t="s">
        <v>67</v>
      </c>
      <c r="G1522" s="6" t="s">
        <v>68</v>
      </c>
      <c r="H1522" s="6" t="s">
        <v>21</v>
      </c>
      <c r="I1522" s="8">
        <v>0.45000000000000007</v>
      </c>
      <c r="J1522" s="9">
        <v>1500</v>
      </c>
      <c r="K1522" s="10">
        <f t="shared" si="10"/>
        <v>675.00000000000011</v>
      </c>
      <c r="L1522" s="10">
        <f t="shared" si="11"/>
        <v>270.00000000000006</v>
      </c>
      <c r="M1522" s="11">
        <v>0.4</v>
      </c>
      <c r="O1522" s="16"/>
      <c r="P1522" s="17"/>
      <c r="Q1522" s="12"/>
      <c r="R1522" s="13"/>
    </row>
    <row r="1523" spans="1:18" ht="15.75" customHeight="1">
      <c r="A1523" s="1"/>
      <c r="B1523" s="6" t="s">
        <v>27</v>
      </c>
      <c r="C1523" s="6">
        <v>1128299</v>
      </c>
      <c r="D1523" s="7">
        <v>44220</v>
      </c>
      <c r="E1523" s="6" t="s">
        <v>28</v>
      </c>
      <c r="F1523" s="6" t="s">
        <v>67</v>
      </c>
      <c r="G1523" s="6" t="s">
        <v>68</v>
      </c>
      <c r="H1523" s="6" t="s">
        <v>22</v>
      </c>
      <c r="I1523" s="8">
        <v>0.4</v>
      </c>
      <c r="J1523" s="9">
        <v>4000</v>
      </c>
      <c r="K1523" s="10">
        <f t="shared" si="10"/>
        <v>1600</v>
      </c>
      <c r="L1523" s="10">
        <f t="shared" si="11"/>
        <v>480</v>
      </c>
      <c r="M1523" s="11">
        <v>0.3</v>
      </c>
      <c r="O1523" s="16"/>
      <c r="P1523" s="17"/>
      <c r="Q1523" s="12"/>
      <c r="R1523" s="13"/>
    </row>
    <row r="1524" spans="1:18" ht="15.75" customHeight="1">
      <c r="A1524" s="1"/>
      <c r="B1524" s="6" t="s">
        <v>27</v>
      </c>
      <c r="C1524" s="6">
        <v>1128299</v>
      </c>
      <c r="D1524" s="7">
        <v>44251</v>
      </c>
      <c r="E1524" s="6" t="s">
        <v>28</v>
      </c>
      <c r="F1524" s="6" t="s">
        <v>67</v>
      </c>
      <c r="G1524" s="6" t="s">
        <v>68</v>
      </c>
      <c r="H1524" s="6" t="s">
        <v>17</v>
      </c>
      <c r="I1524" s="8">
        <v>0.30000000000000004</v>
      </c>
      <c r="J1524" s="9">
        <v>4500</v>
      </c>
      <c r="K1524" s="10">
        <f t="shared" si="10"/>
        <v>1350.0000000000002</v>
      </c>
      <c r="L1524" s="10">
        <f t="shared" si="11"/>
        <v>472.50000000000006</v>
      </c>
      <c r="M1524" s="11">
        <v>0.35</v>
      </c>
      <c r="O1524" s="16"/>
      <c r="P1524" s="17"/>
      <c r="Q1524" s="12"/>
      <c r="R1524" s="13"/>
    </row>
    <row r="1525" spans="1:18" ht="15.75" customHeight="1">
      <c r="A1525" s="1"/>
      <c r="B1525" s="6" t="s">
        <v>27</v>
      </c>
      <c r="C1525" s="6">
        <v>1128299</v>
      </c>
      <c r="D1525" s="7">
        <v>44251</v>
      </c>
      <c r="E1525" s="6" t="s">
        <v>28</v>
      </c>
      <c r="F1525" s="6" t="s">
        <v>67</v>
      </c>
      <c r="G1525" s="6" t="s">
        <v>68</v>
      </c>
      <c r="H1525" s="6" t="s">
        <v>18</v>
      </c>
      <c r="I1525" s="8">
        <v>0.4</v>
      </c>
      <c r="J1525" s="9">
        <v>3500</v>
      </c>
      <c r="K1525" s="10">
        <f t="shared" si="10"/>
        <v>1400</v>
      </c>
      <c r="L1525" s="10">
        <f t="shared" si="11"/>
        <v>489.99999999999994</v>
      </c>
      <c r="M1525" s="11">
        <v>0.35</v>
      </c>
      <c r="O1525" s="16"/>
      <c r="P1525" s="17"/>
      <c r="Q1525" s="12"/>
      <c r="R1525" s="13"/>
    </row>
    <row r="1526" spans="1:18" ht="15.75" customHeight="1">
      <c r="A1526" s="1"/>
      <c r="B1526" s="6" t="s">
        <v>27</v>
      </c>
      <c r="C1526" s="6">
        <v>1128299</v>
      </c>
      <c r="D1526" s="7">
        <v>44251</v>
      </c>
      <c r="E1526" s="6" t="s">
        <v>28</v>
      </c>
      <c r="F1526" s="6" t="s">
        <v>67</v>
      </c>
      <c r="G1526" s="6" t="s">
        <v>68</v>
      </c>
      <c r="H1526" s="6" t="s">
        <v>19</v>
      </c>
      <c r="I1526" s="8">
        <v>0.4</v>
      </c>
      <c r="J1526" s="9">
        <v>3500</v>
      </c>
      <c r="K1526" s="10">
        <f t="shared" si="10"/>
        <v>1400</v>
      </c>
      <c r="L1526" s="10">
        <f t="shared" si="11"/>
        <v>489.99999999999994</v>
      </c>
      <c r="M1526" s="11">
        <v>0.35</v>
      </c>
      <c r="O1526" s="16"/>
      <c r="P1526" s="17"/>
      <c r="Q1526" s="12"/>
      <c r="R1526" s="13"/>
    </row>
    <row r="1527" spans="1:18" ht="15.75" customHeight="1">
      <c r="A1527" s="1"/>
      <c r="B1527" s="6" t="s">
        <v>27</v>
      </c>
      <c r="C1527" s="6">
        <v>1128299</v>
      </c>
      <c r="D1527" s="7">
        <v>44251</v>
      </c>
      <c r="E1527" s="6" t="s">
        <v>28</v>
      </c>
      <c r="F1527" s="6" t="s">
        <v>67</v>
      </c>
      <c r="G1527" s="6" t="s">
        <v>68</v>
      </c>
      <c r="H1527" s="6" t="s">
        <v>20</v>
      </c>
      <c r="I1527" s="8">
        <v>0.4</v>
      </c>
      <c r="J1527" s="9">
        <v>2000</v>
      </c>
      <c r="K1527" s="10">
        <f t="shared" si="10"/>
        <v>800</v>
      </c>
      <c r="L1527" s="10">
        <f t="shared" si="11"/>
        <v>280</v>
      </c>
      <c r="M1527" s="11">
        <v>0.35</v>
      </c>
      <c r="O1527" s="16"/>
      <c r="P1527" s="17"/>
      <c r="Q1527" s="12"/>
      <c r="R1527" s="13"/>
    </row>
    <row r="1528" spans="1:18" ht="15.75" customHeight="1">
      <c r="A1528" s="1"/>
      <c r="B1528" s="6" t="s">
        <v>27</v>
      </c>
      <c r="C1528" s="6">
        <v>1128299</v>
      </c>
      <c r="D1528" s="7">
        <v>44251</v>
      </c>
      <c r="E1528" s="6" t="s">
        <v>28</v>
      </c>
      <c r="F1528" s="6" t="s">
        <v>67</v>
      </c>
      <c r="G1528" s="6" t="s">
        <v>68</v>
      </c>
      <c r="H1528" s="6" t="s">
        <v>21</v>
      </c>
      <c r="I1528" s="8">
        <v>0.45000000000000007</v>
      </c>
      <c r="J1528" s="9">
        <v>1250</v>
      </c>
      <c r="K1528" s="10">
        <f t="shared" si="10"/>
        <v>562.50000000000011</v>
      </c>
      <c r="L1528" s="10">
        <f t="shared" si="11"/>
        <v>225.00000000000006</v>
      </c>
      <c r="M1528" s="11">
        <v>0.4</v>
      </c>
      <c r="O1528" s="16"/>
      <c r="P1528" s="17"/>
      <c r="Q1528" s="12"/>
      <c r="R1528" s="13"/>
    </row>
    <row r="1529" spans="1:18" ht="15.75" customHeight="1">
      <c r="A1529" s="1"/>
      <c r="B1529" s="6" t="s">
        <v>27</v>
      </c>
      <c r="C1529" s="6">
        <v>1128299</v>
      </c>
      <c r="D1529" s="7">
        <v>44251</v>
      </c>
      <c r="E1529" s="6" t="s">
        <v>28</v>
      </c>
      <c r="F1529" s="6" t="s">
        <v>67</v>
      </c>
      <c r="G1529" s="6" t="s">
        <v>68</v>
      </c>
      <c r="H1529" s="6" t="s">
        <v>22</v>
      </c>
      <c r="I1529" s="8">
        <v>0.4</v>
      </c>
      <c r="J1529" s="9">
        <v>3250</v>
      </c>
      <c r="K1529" s="10">
        <f t="shared" si="10"/>
        <v>1300</v>
      </c>
      <c r="L1529" s="10">
        <f t="shared" si="11"/>
        <v>390</v>
      </c>
      <c r="M1529" s="11">
        <v>0.3</v>
      </c>
      <c r="O1529" s="16"/>
      <c r="P1529" s="17"/>
      <c r="Q1529" s="12"/>
      <c r="R1529" s="13"/>
    </row>
    <row r="1530" spans="1:18" ht="15.75" customHeight="1">
      <c r="A1530" s="1"/>
      <c r="B1530" s="6" t="s">
        <v>27</v>
      </c>
      <c r="C1530" s="6">
        <v>1128299</v>
      </c>
      <c r="D1530" s="7">
        <v>44278</v>
      </c>
      <c r="E1530" s="6" t="s">
        <v>28</v>
      </c>
      <c r="F1530" s="6" t="s">
        <v>67</v>
      </c>
      <c r="G1530" s="6" t="s">
        <v>68</v>
      </c>
      <c r="H1530" s="6" t="s">
        <v>17</v>
      </c>
      <c r="I1530" s="8">
        <v>0.4</v>
      </c>
      <c r="J1530" s="9">
        <v>4750</v>
      </c>
      <c r="K1530" s="10">
        <f t="shared" si="10"/>
        <v>1900</v>
      </c>
      <c r="L1530" s="10">
        <f t="shared" si="11"/>
        <v>665</v>
      </c>
      <c r="M1530" s="11">
        <v>0.35</v>
      </c>
      <c r="O1530" s="16"/>
      <c r="P1530" s="17"/>
      <c r="Q1530" s="12"/>
      <c r="R1530" s="13"/>
    </row>
    <row r="1531" spans="1:18" ht="15.75" customHeight="1">
      <c r="A1531" s="1"/>
      <c r="B1531" s="6" t="s">
        <v>27</v>
      </c>
      <c r="C1531" s="6">
        <v>1128299</v>
      </c>
      <c r="D1531" s="7">
        <v>44278</v>
      </c>
      <c r="E1531" s="6" t="s">
        <v>28</v>
      </c>
      <c r="F1531" s="6" t="s">
        <v>67</v>
      </c>
      <c r="G1531" s="6" t="s">
        <v>68</v>
      </c>
      <c r="H1531" s="6" t="s">
        <v>18</v>
      </c>
      <c r="I1531" s="8">
        <v>0.5</v>
      </c>
      <c r="J1531" s="9">
        <v>3250</v>
      </c>
      <c r="K1531" s="10">
        <f t="shared" si="10"/>
        <v>1625</v>
      </c>
      <c r="L1531" s="10">
        <f t="shared" si="11"/>
        <v>568.75</v>
      </c>
      <c r="M1531" s="11">
        <v>0.35</v>
      </c>
      <c r="O1531" s="16"/>
      <c r="P1531" s="17"/>
      <c r="Q1531" s="12"/>
      <c r="R1531" s="13"/>
    </row>
    <row r="1532" spans="1:18" ht="15.75" customHeight="1">
      <c r="A1532" s="1"/>
      <c r="B1532" s="6" t="s">
        <v>27</v>
      </c>
      <c r="C1532" s="6">
        <v>1128299</v>
      </c>
      <c r="D1532" s="7">
        <v>44278</v>
      </c>
      <c r="E1532" s="6" t="s">
        <v>28</v>
      </c>
      <c r="F1532" s="6" t="s">
        <v>67</v>
      </c>
      <c r="G1532" s="6" t="s">
        <v>68</v>
      </c>
      <c r="H1532" s="6" t="s">
        <v>19</v>
      </c>
      <c r="I1532" s="8">
        <v>0.54999999999999993</v>
      </c>
      <c r="J1532" s="9">
        <v>3500</v>
      </c>
      <c r="K1532" s="10">
        <f t="shared" si="10"/>
        <v>1924.9999999999998</v>
      </c>
      <c r="L1532" s="10">
        <f t="shared" si="11"/>
        <v>673.74999999999989</v>
      </c>
      <c r="M1532" s="11">
        <v>0.35</v>
      </c>
      <c r="O1532" s="16"/>
      <c r="P1532" s="17"/>
      <c r="Q1532" s="12"/>
      <c r="R1532" s="13"/>
    </row>
    <row r="1533" spans="1:18" ht="15.75" customHeight="1">
      <c r="A1533" s="1"/>
      <c r="B1533" s="6" t="s">
        <v>27</v>
      </c>
      <c r="C1533" s="6">
        <v>1128299</v>
      </c>
      <c r="D1533" s="7">
        <v>44278</v>
      </c>
      <c r="E1533" s="6" t="s">
        <v>28</v>
      </c>
      <c r="F1533" s="6" t="s">
        <v>67</v>
      </c>
      <c r="G1533" s="6" t="s">
        <v>68</v>
      </c>
      <c r="H1533" s="6" t="s">
        <v>20</v>
      </c>
      <c r="I1533" s="8">
        <v>0.5</v>
      </c>
      <c r="J1533" s="9">
        <v>2500</v>
      </c>
      <c r="K1533" s="10">
        <f t="shared" si="10"/>
        <v>1250</v>
      </c>
      <c r="L1533" s="10">
        <f t="shared" si="11"/>
        <v>437.5</v>
      </c>
      <c r="M1533" s="11">
        <v>0.35</v>
      </c>
      <c r="O1533" s="16"/>
      <c r="P1533" s="17"/>
      <c r="Q1533" s="12"/>
      <c r="R1533" s="13"/>
    </row>
    <row r="1534" spans="1:18" ht="15.75" customHeight="1">
      <c r="A1534" s="1"/>
      <c r="B1534" s="6" t="s">
        <v>27</v>
      </c>
      <c r="C1534" s="6">
        <v>1128299</v>
      </c>
      <c r="D1534" s="7">
        <v>44278</v>
      </c>
      <c r="E1534" s="6" t="s">
        <v>28</v>
      </c>
      <c r="F1534" s="6" t="s">
        <v>67</v>
      </c>
      <c r="G1534" s="6" t="s">
        <v>68</v>
      </c>
      <c r="H1534" s="6" t="s">
        <v>21</v>
      </c>
      <c r="I1534" s="8">
        <v>0.55000000000000004</v>
      </c>
      <c r="J1534" s="9">
        <v>1000</v>
      </c>
      <c r="K1534" s="10">
        <f t="shared" si="10"/>
        <v>550</v>
      </c>
      <c r="L1534" s="10">
        <f t="shared" si="11"/>
        <v>220</v>
      </c>
      <c r="M1534" s="11">
        <v>0.4</v>
      </c>
      <c r="O1534" s="16"/>
      <c r="P1534" s="17"/>
      <c r="Q1534" s="12"/>
      <c r="R1534" s="13"/>
    </row>
    <row r="1535" spans="1:18" ht="15.75" customHeight="1">
      <c r="A1535" s="1"/>
      <c r="B1535" s="6" t="s">
        <v>27</v>
      </c>
      <c r="C1535" s="6">
        <v>1128299</v>
      </c>
      <c r="D1535" s="7">
        <v>44278</v>
      </c>
      <c r="E1535" s="6" t="s">
        <v>28</v>
      </c>
      <c r="F1535" s="6" t="s">
        <v>67</v>
      </c>
      <c r="G1535" s="6" t="s">
        <v>68</v>
      </c>
      <c r="H1535" s="6" t="s">
        <v>22</v>
      </c>
      <c r="I1535" s="8">
        <v>0.5</v>
      </c>
      <c r="J1535" s="9">
        <v>3000</v>
      </c>
      <c r="K1535" s="10">
        <f t="shared" si="10"/>
        <v>1500</v>
      </c>
      <c r="L1535" s="10">
        <f t="shared" si="11"/>
        <v>450</v>
      </c>
      <c r="M1535" s="11">
        <v>0.3</v>
      </c>
      <c r="O1535" s="16"/>
      <c r="P1535" s="17"/>
      <c r="Q1535" s="12"/>
      <c r="R1535" s="13"/>
    </row>
    <row r="1536" spans="1:18" ht="15.75" customHeight="1">
      <c r="A1536" s="1"/>
      <c r="B1536" s="6" t="s">
        <v>27</v>
      </c>
      <c r="C1536" s="6">
        <v>1128299</v>
      </c>
      <c r="D1536" s="7">
        <v>44310</v>
      </c>
      <c r="E1536" s="6" t="s">
        <v>28</v>
      </c>
      <c r="F1536" s="6" t="s">
        <v>67</v>
      </c>
      <c r="G1536" s="6" t="s">
        <v>68</v>
      </c>
      <c r="H1536" s="6" t="s">
        <v>17</v>
      </c>
      <c r="I1536" s="8">
        <v>0.55000000000000004</v>
      </c>
      <c r="J1536" s="9">
        <v>4750</v>
      </c>
      <c r="K1536" s="10">
        <f t="shared" ref="K1536:K1790" si="12">I1536*J1536</f>
        <v>2612.5</v>
      </c>
      <c r="L1536" s="10">
        <f t="shared" ref="L1536:L1790" si="13">K1536*M1536</f>
        <v>914.37499999999989</v>
      </c>
      <c r="M1536" s="11">
        <v>0.35</v>
      </c>
      <c r="O1536" s="16"/>
      <c r="P1536" s="17"/>
      <c r="Q1536" s="12"/>
      <c r="R1536" s="13"/>
    </row>
    <row r="1537" spans="1:18" ht="15.75" customHeight="1">
      <c r="A1537" s="1"/>
      <c r="B1537" s="6" t="s">
        <v>27</v>
      </c>
      <c r="C1537" s="6">
        <v>1128299</v>
      </c>
      <c r="D1537" s="7">
        <v>44310</v>
      </c>
      <c r="E1537" s="6" t="s">
        <v>28</v>
      </c>
      <c r="F1537" s="6" t="s">
        <v>67</v>
      </c>
      <c r="G1537" s="6" t="s">
        <v>68</v>
      </c>
      <c r="H1537" s="6" t="s">
        <v>18</v>
      </c>
      <c r="I1537" s="8">
        <v>0.60000000000000009</v>
      </c>
      <c r="J1537" s="9">
        <v>2750</v>
      </c>
      <c r="K1537" s="10">
        <f t="shared" si="12"/>
        <v>1650.0000000000002</v>
      </c>
      <c r="L1537" s="10">
        <f t="shared" si="13"/>
        <v>577.5</v>
      </c>
      <c r="M1537" s="11">
        <v>0.35</v>
      </c>
      <c r="O1537" s="16"/>
      <c r="P1537" s="17"/>
      <c r="Q1537" s="12"/>
      <c r="R1537" s="13"/>
    </row>
    <row r="1538" spans="1:18" ht="15.75" customHeight="1">
      <c r="A1538" s="1"/>
      <c r="B1538" s="6" t="s">
        <v>27</v>
      </c>
      <c r="C1538" s="6">
        <v>1128299</v>
      </c>
      <c r="D1538" s="7">
        <v>44310</v>
      </c>
      <c r="E1538" s="6" t="s">
        <v>28</v>
      </c>
      <c r="F1538" s="6" t="s">
        <v>67</v>
      </c>
      <c r="G1538" s="6" t="s">
        <v>68</v>
      </c>
      <c r="H1538" s="6" t="s">
        <v>19</v>
      </c>
      <c r="I1538" s="8">
        <v>0.60000000000000009</v>
      </c>
      <c r="J1538" s="9">
        <v>3250</v>
      </c>
      <c r="K1538" s="10">
        <f t="shared" si="12"/>
        <v>1950.0000000000002</v>
      </c>
      <c r="L1538" s="10">
        <f t="shared" si="13"/>
        <v>682.5</v>
      </c>
      <c r="M1538" s="11">
        <v>0.35</v>
      </c>
      <c r="O1538" s="16"/>
      <c r="P1538" s="17"/>
      <c r="Q1538" s="12"/>
      <c r="R1538" s="13"/>
    </row>
    <row r="1539" spans="1:18" ht="15.75" customHeight="1">
      <c r="A1539" s="1"/>
      <c r="B1539" s="6" t="s">
        <v>27</v>
      </c>
      <c r="C1539" s="6">
        <v>1128299</v>
      </c>
      <c r="D1539" s="7">
        <v>44310</v>
      </c>
      <c r="E1539" s="6" t="s">
        <v>28</v>
      </c>
      <c r="F1539" s="6" t="s">
        <v>67</v>
      </c>
      <c r="G1539" s="6" t="s">
        <v>68</v>
      </c>
      <c r="H1539" s="6" t="s">
        <v>20</v>
      </c>
      <c r="I1539" s="8">
        <v>0.45000000000000007</v>
      </c>
      <c r="J1539" s="9">
        <v>2250</v>
      </c>
      <c r="K1539" s="10">
        <f t="shared" si="12"/>
        <v>1012.5000000000001</v>
      </c>
      <c r="L1539" s="10">
        <f t="shared" si="13"/>
        <v>354.375</v>
      </c>
      <c r="M1539" s="11">
        <v>0.35</v>
      </c>
      <c r="O1539" s="16"/>
      <c r="P1539" s="17"/>
      <c r="Q1539" s="12"/>
      <c r="R1539" s="13"/>
    </row>
    <row r="1540" spans="1:18" ht="15.75" customHeight="1">
      <c r="A1540" s="1"/>
      <c r="B1540" s="6" t="s">
        <v>27</v>
      </c>
      <c r="C1540" s="6">
        <v>1128299</v>
      </c>
      <c r="D1540" s="7">
        <v>44310</v>
      </c>
      <c r="E1540" s="6" t="s">
        <v>28</v>
      </c>
      <c r="F1540" s="6" t="s">
        <v>67</v>
      </c>
      <c r="G1540" s="6" t="s">
        <v>68</v>
      </c>
      <c r="H1540" s="6" t="s">
        <v>21</v>
      </c>
      <c r="I1540" s="8">
        <v>0.50000000000000011</v>
      </c>
      <c r="J1540" s="9">
        <v>1250</v>
      </c>
      <c r="K1540" s="10">
        <f t="shared" si="12"/>
        <v>625.00000000000011</v>
      </c>
      <c r="L1540" s="10">
        <f t="shared" si="13"/>
        <v>250.00000000000006</v>
      </c>
      <c r="M1540" s="11">
        <v>0.4</v>
      </c>
      <c r="O1540" s="16"/>
      <c r="P1540" s="17"/>
      <c r="Q1540" s="12"/>
      <c r="R1540" s="13"/>
    </row>
    <row r="1541" spans="1:18" ht="15.75" customHeight="1">
      <c r="A1541" s="1"/>
      <c r="B1541" s="6" t="s">
        <v>27</v>
      </c>
      <c r="C1541" s="6">
        <v>1128299</v>
      </c>
      <c r="D1541" s="7">
        <v>44310</v>
      </c>
      <c r="E1541" s="6" t="s">
        <v>28</v>
      </c>
      <c r="F1541" s="6" t="s">
        <v>67</v>
      </c>
      <c r="G1541" s="6" t="s">
        <v>68</v>
      </c>
      <c r="H1541" s="6" t="s">
        <v>22</v>
      </c>
      <c r="I1541" s="8">
        <v>0.65000000000000013</v>
      </c>
      <c r="J1541" s="9">
        <v>3000</v>
      </c>
      <c r="K1541" s="10">
        <f t="shared" si="12"/>
        <v>1950.0000000000005</v>
      </c>
      <c r="L1541" s="10">
        <f t="shared" si="13"/>
        <v>585.00000000000011</v>
      </c>
      <c r="M1541" s="11">
        <v>0.3</v>
      </c>
      <c r="O1541" s="16"/>
      <c r="P1541" s="17"/>
      <c r="Q1541" s="12"/>
      <c r="R1541" s="13"/>
    </row>
    <row r="1542" spans="1:18" ht="15.75" customHeight="1">
      <c r="A1542" s="1"/>
      <c r="B1542" s="6" t="s">
        <v>27</v>
      </c>
      <c r="C1542" s="6">
        <v>1128299</v>
      </c>
      <c r="D1542" s="7">
        <v>44341</v>
      </c>
      <c r="E1542" s="6" t="s">
        <v>28</v>
      </c>
      <c r="F1542" s="6" t="s">
        <v>67</v>
      </c>
      <c r="G1542" s="6" t="s">
        <v>68</v>
      </c>
      <c r="H1542" s="6" t="s">
        <v>17</v>
      </c>
      <c r="I1542" s="8">
        <v>0.5</v>
      </c>
      <c r="J1542" s="9">
        <v>5000</v>
      </c>
      <c r="K1542" s="10">
        <f t="shared" si="12"/>
        <v>2500</v>
      </c>
      <c r="L1542" s="10">
        <f t="shared" si="13"/>
        <v>875</v>
      </c>
      <c r="M1542" s="11">
        <v>0.35</v>
      </c>
      <c r="O1542" s="16"/>
      <c r="P1542" s="17"/>
      <c r="Q1542" s="12"/>
      <c r="R1542" s="13"/>
    </row>
    <row r="1543" spans="1:18" ht="15.75" customHeight="1">
      <c r="A1543" s="1"/>
      <c r="B1543" s="6" t="s">
        <v>27</v>
      </c>
      <c r="C1543" s="6">
        <v>1128299</v>
      </c>
      <c r="D1543" s="7">
        <v>44341</v>
      </c>
      <c r="E1543" s="6" t="s">
        <v>28</v>
      </c>
      <c r="F1543" s="6" t="s">
        <v>67</v>
      </c>
      <c r="G1543" s="6" t="s">
        <v>68</v>
      </c>
      <c r="H1543" s="6" t="s">
        <v>18</v>
      </c>
      <c r="I1543" s="8">
        <v>0.55000000000000004</v>
      </c>
      <c r="J1543" s="9">
        <v>3500</v>
      </c>
      <c r="K1543" s="10">
        <f t="shared" si="12"/>
        <v>1925.0000000000002</v>
      </c>
      <c r="L1543" s="10">
        <f t="shared" si="13"/>
        <v>673.75</v>
      </c>
      <c r="M1543" s="11">
        <v>0.35</v>
      </c>
      <c r="O1543" s="16"/>
      <c r="P1543" s="17"/>
      <c r="Q1543" s="12"/>
      <c r="R1543" s="13"/>
    </row>
    <row r="1544" spans="1:18" ht="15.75" customHeight="1">
      <c r="A1544" s="1"/>
      <c r="B1544" s="6" t="s">
        <v>27</v>
      </c>
      <c r="C1544" s="6">
        <v>1128299</v>
      </c>
      <c r="D1544" s="7">
        <v>44341</v>
      </c>
      <c r="E1544" s="6" t="s">
        <v>28</v>
      </c>
      <c r="F1544" s="6" t="s">
        <v>67</v>
      </c>
      <c r="G1544" s="6" t="s">
        <v>68</v>
      </c>
      <c r="H1544" s="6" t="s">
        <v>19</v>
      </c>
      <c r="I1544" s="8">
        <v>0.55000000000000004</v>
      </c>
      <c r="J1544" s="9">
        <v>3500</v>
      </c>
      <c r="K1544" s="10">
        <f t="shared" si="12"/>
        <v>1925.0000000000002</v>
      </c>
      <c r="L1544" s="10">
        <f t="shared" si="13"/>
        <v>673.75</v>
      </c>
      <c r="M1544" s="11">
        <v>0.35</v>
      </c>
      <c r="O1544" s="16"/>
      <c r="P1544" s="17"/>
      <c r="Q1544" s="12"/>
      <c r="R1544" s="13"/>
    </row>
    <row r="1545" spans="1:18" ht="15.75" customHeight="1">
      <c r="A1545" s="1"/>
      <c r="B1545" s="6" t="s">
        <v>27</v>
      </c>
      <c r="C1545" s="6">
        <v>1128299</v>
      </c>
      <c r="D1545" s="7">
        <v>44341</v>
      </c>
      <c r="E1545" s="6" t="s">
        <v>28</v>
      </c>
      <c r="F1545" s="6" t="s">
        <v>67</v>
      </c>
      <c r="G1545" s="6" t="s">
        <v>68</v>
      </c>
      <c r="H1545" s="6" t="s">
        <v>20</v>
      </c>
      <c r="I1545" s="8">
        <v>0.5</v>
      </c>
      <c r="J1545" s="9">
        <v>2750</v>
      </c>
      <c r="K1545" s="10">
        <f t="shared" si="12"/>
        <v>1375</v>
      </c>
      <c r="L1545" s="10">
        <f t="shared" si="13"/>
        <v>481.24999999999994</v>
      </c>
      <c r="M1545" s="11">
        <v>0.35</v>
      </c>
      <c r="O1545" s="16"/>
      <c r="P1545" s="17"/>
      <c r="Q1545" s="12"/>
      <c r="R1545" s="13"/>
    </row>
    <row r="1546" spans="1:18" ht="15.75" customHeight="1">
      <c r="A1546" s="1"/>
      <c r="B1546" s="6" t="s">
        <v>27</v>
      </c>
      <c r="C1546" s="6">
        <v>1128299</v>
      </c>
      <c r="D1546" s="7">
        <v>44341</v>
      </c>
      <c r="E1546" s="6" t="s">
        <v>28</v>
      </c>
      <c r="F1546" s="6" t="s">
        <v>67</v>
      </c>
      <c r="G1546" s="6" t="s">
        <v>68</v>
      </c>
      <c r="H1546" s="6" t="s">
        <v>21</v>
      </c>
      <c r="I1546" s="8">
        <v>0.44999999999999996</v>
      </c>
      <c r="J1546" s="9">
        <v>1750</v>
      </c>
      <c r="K1546" s="10">
        <f t="shared" si="12"/>
        <v>787.49999999999989</v>
      </c>
      <c r="L1546" s="10">
        <f t="shared" si="13"/>
        <v>315</v>
      </c>
      <c r="M1546" s="11">
        <v>0.4</v>
      </c>
      <c r="O1546" s="16"/>
      <c r="P1546" s="17"/>
      <c r="Q1546" s="12"/>
      <c r="R1546" s="13"/>
    </row>
    <row r="1547" spans="1:18" ht="15.75" customHeight="1">
      <c r="A1547" s="1"/>
      <c r="B1547" s="6" t="s">
        <v>27</v>
      </c>
      <c r="C1547" s="6">
        <v>1128299</v>
      </c>
      <c r="D1547" s="7">
        <v>44341</v>
      </c>
      <c r="E1547" s="6" t="s">
        <v>28</v>
      </c>
      <c r="F1547" s="6" t="s">
        <v>67</v>
      </c>
      <c r="G1547" s="6" t="s">
        <v>68</v>
      </c>
      <c r="H1547" s="6" t="s">
        <v>22</v>
      </c>
      <c r="I1547" s="8">
        <v>0.6</v>
      </c>
      <c r="J1547" s="9">
        <v>5250</v>
      </c>
      <c r="K1547" s="10">
        <f t="shared" si="12"/>
        <v>3150</v>
      </c>
      <c r="L1547" s="10">
        <f t="shared" si="13"/>
        <v>945</v>
      </c>
      <c r="M1547" s="11">
        <v>0.3</v>
      </c>
      <c r="O1547" s="16"/>
      <c r="P1547" s="17"/>
      <c r="Q1547" s="12"/>
      <c r="R1547" s="13"/>
    </row>
    <row r="1548" spans="1:18" ht="15.75" customHeight="1">
      <c r="A1548" s="1"/>
      <c r="B1548" s="6" t="s">
        <v>27</v>
      </c>
      <c r="C1548" s="6">
        <v>1128299</v>
      </c>
      <c r="D1548" s="7">
        <v>44371</v>
      </c>
      <c r="E1548" s="6" t="s">
        <v>28</v>
      </c>
      <c r="F1548" s="6" t="s">
        <v>67</v>
      </c>
      <c r="G1548" s="6" t="s">
        <v>68</v>
      </c>
      <c r="H1548" s="6" t="s">
        <v>17</v>
      </c>
      <c r="I1548" s="8">
        <v>0.54999999999999993</v>
      </c>
      <c r="J1548" s="9">
        <v>7750</v>
      </c>
      <c r="K1548" s="10">
        <f t="shared" si="12"/>
        <v>4262.4999999999991</v>
      </c>
      <c r="L1548" s="10">
        <f t="shared" si="13"/>
        <v>1491.8749999999995</v>
      </c>
      <c r="M1548" s="11">
        <v>0.35</v>
      </c>
      <c r="O1548" s="16"/>
      <c r="P1548" s="17"/>
      <c r="Q1548" s="12"/>
      <c r="R1548" s="13"/>
    </row>
    <row r="1549" spans="1:18" ht="15.75" customHeight="1">
      <c r="A1549" s="1"/>
      <c r="B1549" s="6" t="s">
        <v>27</v>
      </c>
      <c r="C1549" s="6">
        <v>1128299</v>
      </c>
      <c r="D1549" s="7">
        <v>44371</v>
      </c>
      <c r="E1549" s="6" t="s">
        <v>28</v>
      </c>
      <c r="F1549" s="6" t="s">
        <v>67</v>
      </c>
      <c r="G1549" s="6" t="s">
        <v>68</v>
      </c>
      <c r="H1549" s="6" t="s">
        <v>18</v>
      </c>
      <c r="I1549" s="8">
        <v>0.64999999999999991</v>
      </c>
      <c r="J1549" s="9">
        <v>6500</v>
      </c>
      <c r="K1549" s="10">
        <f t="shared" si="12"/>
        <v>4224.9999999999991</v>
      </c>
      <c r="L1549" s="10">
        <f t="shared" si="13"/>
        <v>1478.7499999999995</v>
      </c>
      <c r="M1549" s="11">
        <v>0.35</v>
      </c>
      <c r="O1549" s="16"/>
      <c r="P1549" s="17"/>
      <c r="Q1549" s="12"/>
      <c r="R1549" s="13"/>
    </row>
    <row r="1550" spans="1:18" ht="15.75" customHeight="1">
      <c r="A1550" s="1"/>
      <c r="B1550" s="6" t="s">
        <v>27</v>
      </c>
      <c r="C1550" s="6">
        <v>1128299</v>
      </c>
      <c r="D1550" s="7">
        <v>44371</v>
      </c>
      <c r="E1550" s="6" t="s">
        <v>28</v>
      </c>
      <c r="F1550" s="6" t="s">
        <v>67</v>
      </c>
      <c r="G1550" s="6" t="s">
        <v>68</v>
      </c>
      <c r="H1550" s="6" t="s">
        <v>19</v>
      </c>
      <c r="I1550" s="8">
        <v>0.79999999999999993</v>
      </c>
      <c r="J1550" s="9">
        <v>6500</v>
      </c>
      <c r="K1550" s="10">
        <f t="shared" si="12"/>
        <v>5200</v>
      </c>
      <c r="L1550" s="10">
        <f t="shared" si="13"/>
        <v>1819.9999999999998</v>
      </c>
      <c r="M1550" s="11">
        <v>0.35</v>
      </c>
      <c r="O1550" s="16"/>
      <c r="P1550" s="17"/>
      <c r="Q1550" s="12"/>
      <c r="R1550" s="13"/>
    </row>
    <row r="1551" spans="1:18" ht="15.75" customHeight="1">
      <c r="A1551" s="1"/>
      <c r="B1551" s="6" t="s">
        <v>27</v>
      </c>
      <c r="C1551" s="6">
        <v>1128299</v>
      </c>
      <c r="D1551" s="7">
        <v>44371</v>
      </c>
      <c r="E1551" s="6" t="s">
        <v>28</v>
      </c>
      <c r="F1551" s="6" t="s">
        <v>67</v>
      </c>
      <c r="G1551" s="6" t="s">
        <v>68</v>
      </c>
      <c r="H1551" s="6" t="s">
        <v>20</v>
      </c>
      <c r="I1551" s="8">
        <v>0.79999999999999993</v>
      </c>
      <c r="J1551" s="9">
        <v>5250</v>
      </c>
      <c r="K1551" s="10">
        <f t="shared" si="12"/>
        <v>4200</v>
      </c>
      <c r="L1551" s="10">
        <f t="shared" si="13"/>
        <v>1470</v>
      </c>
      <c r="M1551" s="11">
        <v>0.35</v>
      </c>
      <c r="O1551" s="16"/>
      <c r="P1551" s="17"/>
      <c r="Q1551" s="12"/>
      <c r="R1551" s="13"/>
    </row>
    <row r="1552" spans="1:18" ht="15.75" customHeight="1">
      <c r="A1552" s="1"/>
      <c r="B1552" s="6" t="s">
        <v>27</v>
      </c>
      <c r="C1552" s="6">
        <v>1128299</v>
      </c>
      <c r="D1552" s="7">
        <v>44371</v>
      </c>
      <c r="E1552" s="6" t="s">
        <v>28</v>
      </c>
      <c r="F1552" s="6" t="s">
        <v>67</v>
      </c>
      <c r="G1552" s="6" t="s">
        <v>68</v>
      </c>
      <c r="H1552" s="6" t="s">
        <v>21</v>
      </c>
      <c r="I1552" s="8">
        <v>0.9</v>
      </c>
      <c r="J1552" s="9">
        <v>4000</v>
      </c>
      <c r="K1552" s="10">
        <f t="shared" si="12"/>
        <v>3600</v>
      </c>
      <c r="L1552" s="10">
        <f t="shared" si="13"/>
        <v>1440</v>
      </c>
      <c r="M1552" s="11">
        <v>0.4</v>
      </c>
      <c r="O1552" s="16"/>
      <c r="P1552" s="17"/>
      <c r="Q1552" s="12"/>
      <c r="R1552" s="13"/>
    </row>
    <row r="1553" spans="1:18" ht="15.75" customHeight="1">
      <c r="A1553" s="1"/>
      <c r="B1553" s="6" t="s">
        <v>27</v>
      </c>
      <c r="C1553" s="6">
        <v>1128299</v>
      </c>
      <c r="D1553" s="7">
        <v>44371</v>
      </c>
      <c r="E1553" s="6" t="s">
        <v>28</v>
      </c>
      <c r="F1553" s="6" t="s">
        <v>67</v>
      </c>
      <c r="G1553" s="6" t="s">
        <v>68</v>
      </c>
      <c r="H1553" s="6" t="s">
        <v>22</v>
      </c>
      <c r="I1553" s="8">
        <v>1.05</v>
      </c>
      <c r="J1553" s="9">
        <v>7000</v>
      </c>
      <c r="K1553" s="10">
        <f t="shared" si="12"/>
        <v>7350</v>
      </c>
      <c r="L1553" s="10">
        <f t="shared" si="13"/>
        <v>2205</v>
      </c>
      <c r="M1553" s="11">
        <v>0.3</v>
      </c>
      <c r="O1553" s="16"/>
      <c r="P1553" s="17"/>
      <c r="Q1553" s="12"/>
      <c r="R1553" s="13"/>
    </row>
    <row r="1554" spans="1:18" ht="15.75" customHeight="1">
      <c r="A1554" s="1"/>
      <c r="B1554" s="6" t="s">
        <v>27</v>
      </c>
      <c r="C1554" s="6">
        <v>1128299</v>
      </c>
      <c r="D1554" s="7">
        <v>44400</v>
      </c>
      <c r="E1554" s="6" t="s">
        <v>28</v>
      </c>
      <c r="F1554" s="6" t="s">
        <v>67</v>
      </c>
      <c r="G1554" s="6" t="s">
        <v>68</v>
      </c>
      <c r="H1554" s="6" t="s">
        <v>17</v>
      </c>
      <c r="I1554" s="8">
        <v>0.85</v>
      </c>
      <c r="J1554" s="9">
        <v>8500</v>
      </c>
      <c r="K1554" s="10">
        <f t="shared" si="12"/>
        <v>7225</v>
      </c>
      <c r="L1554" s="10">
        <f t="shared" si="13"/>
        <v>2528.75</v>
      </c>
      <c r="M1554" s="11">
        <v>0.35</v>
      </c>
      <c r="O1554" s="16"/>
      <c r="P1554" s="17"/>
      <c r="Q1554" s="12"/>
      <c r="R1554" s="13"/>
    </row>
    <row r="1555" spans="1:18" ht="15.75" customHeight="1">
      <c r="A1555" s="1"/>
      <c r="B1555" s="6" t="s">
        <v>27</v>
      </c>
      <c r="C1555" s="6">
        <v>1128299</v>
      </c>
      <c r="D1555" s="7">
        <v>44400</v>
      </c>
      <c r="E1555" s="6" t="s">
        <v>28</v>
      </c>
      <c r="F1555" s="6" t="s">
        <v>67</v>
      </c>
      <c r="G1555" s="6" t="s">
        <v>68</v>
      </c>
      <c r="H1555" s="6" t="s">
        <v>18</v>
      </c>
      <c r="I1555" s="8">
        <v>0.9</v>
      </c>
      <c r="J1555" s="9">
        <v>7000</v>
      </c>
      <c r="K1555" s="10">
        <f t="shared" si="12"/>
        <v>6300</v>
      </c>
      <c r="L1555" s="10">
        <f t="shared" si="13"/>
        <v>2205</v>
      </c>
      <c r="M1555" s="11">
        <v>0.35</v>
      </c>
      <c r="O1555" s="16"/>
      <c r="P1555" s="17"/>
      <c r="Q1555" s="12"/>
      <c r="R1555" s="13"/>
    </row>
    <row r="1556" spans="1:18" ht="15.75" customHeight="1">
      <c r="A1556" s="1"/>
      <c r="B1556" s="6" t="s">
        <v>27</v>
      </c>
      <c r="C1556" s="6">
        <v>1128299</v>
      </c>
      <c r="D1556" s="7">
        <v>44400</v>
      </c>
      <c r="E1556" s="6" t="s">
        <v>28</v>
      </c>
      <c r="F1556" s="6" t="s">
        <v>67</v>
      </c>
      <c r="G1556" s="6" t="s">
        <v>68</v>
      </c>
      <c r="H1556" s="6" t="s">
        <v>19</v>
      </c>
      <c r="I1556" s="8">
        <v>0.9</v>
      </c>
      <c r="J1556" s="9">
        <v>6500</v>
      </c>
      <c r="K1556" s="10">
        <f t="shared" si="12"/>
        <v>5850</v>
      </c>
      <c r="L1556" s="10">
        <f t="shared" si="13"/>
        <v>2047.4999999999998</v>
      </c>
      <c r="M1556" s="11">
        <v>0.35</v>
      </c>
      <c r="O1556" s="16"/>
      <c r="P1556" s="17"/>
      <c r="Q1556" s="12"/>
      <c r="R1556" s="13"/>
    </row>
    <row r="1557" spans="1:18" ht="15.75" customHeight="1">
      <c r="A1557" s="1"/>
      <c r="B1557" s="6" t="s">
        <v>27</v>
      </c>
      <c r="C1557" s="6">
        <v>1128299</v>
      </c>
      <c r="D1557" s="7">
        <v>44400</v>
      </c>
      <c r="E1557" s="6" t="s">
        <v>28</v>
      </c>
      <c r="F1557" s="6" t="s">
        <v>67</v>
      </c>
      <c r="G1557" s="6" t="s">
        <v>68</v>
      </c>
      <c r="H1557" s="6" t="s">
        <v>20</v>
      </c>
      <c r="I1557" s="8">
        <v>0.85</v>
      </c>
      <c r="J1557" s="9">
        <v>5500</v>
      </c>
      <c r="K1557" s="10">
        <f t="shared" si="12"/>
        <v>4675</v>
      </c>
      <c r="L1557" s="10">
        <f t="shared" si="13"/>
        <v>1636.25</v>
      </c>
      <c r="M1557" s="11">
        <v>0.35</v>
      </c>
      <c r="O1557" s="16"/>
      <c r="P1557" s="17"/>
      <c r="Q1557" s="12"/>
      <c r="R1557" s="13"/>
    </row>
    <row r="1558" spans="1:18" ht="15.75" customHeight="1">
      <c r="A1558" s="1"/>
      <c r="B1558" s="6" t="s">
        <v>27</v>
      </c>
      <c r="C1558" s="6">
        <v>1128299</v>
      </c>
      <c r="D1558" s="7">
        <v>44400</v>
      </c>
      <c r="E1558" s="6" t="s">
        <v>28</v>
      </c>
      <c r="F1558" s="6" t="s">
        <v>67</v>
      </c>
      <c r="G1558" s="6" t="s">
        <v>68</v>
      </c>
      <c r="H1558" s="6" t="s">
        <v>21</v>
      </c>
      <c r="I1558" s="8">
        <v>0.9</v>
      </c>
      <c r="J1558" s="9">
        <v>6000</v>
      </c>
      <c r="K1558" s="10">
        <f t="shared" si="12"/>
        <v>5400</v>
      </c>
      <c r="L1558" s="10">
        <f t="shared" si="13"/>
        <v>2160</v>
      </c>
      <c r="M1558" s="11">
        <v>0.4</v>
      </c>
      <c r="O1558" s="16"/>
      <c r="P1558" s="17"/>
      <c r="Q1558" s="12"/>
      <c r="R1558" s="13"/>
    </row>
    <row r="1559" spans="1:18" ht="15.75" customHeight="1">
      <c r="A1559" s="1"/>
      <c r="B1559" s="6" t="s">
        <v>27</v>
      </c>
      <c r="C1559" s="6">
        <v>1128299</v>
      </c>
      <c r="D1559" s="7">
        <v>44400</v>
      </c>
      <c r="E1559" s="6" t="s">
        <v>28</v>
      </c>
      <c r="F1559" s="6" t="s">
        <v>67</v>
      </c>
      <c r="G1559" s="6" t="s">
        <v>68</v>
      </c>
      <c r="H1559" s="6" t="s">
        <v>22</v>
      </c>
      <c r="I1559" s="8">
        <v>1.05</v>
      </c>
      <c r="J1559" s="9">
        <v>6000</v>
      </c>
      <c r="K1559" s="10">
        <f t="shared" si="12"/>
        <v>6300</v>
      </c>
      <c r="L1559" s="10">
        <f t="shared" si="13"/>
        <v>1890</v>
      </c>
      <c r="M1559" s="11">
        <v>0.3</v>
      </c>
      <c r="O1559" s="16"/>
      <c r="P1559" s="17"/>
      <c r="Q1559" s="12"/>
      <c r="R1559" s="13"/>
    </row>
    <row r="1560" spans="1:18" ht="15.75" customHeight="1">
      <c r="A1560" s="1"/>
      <c r="B1560" s="6" t="s">
        <v>27</v>
      </c>
      <c r="C1560" s="6">
        <v>1128299</v>
      </c>
      <c r="D1560" s="7">
        <v>44432</v>
      </c>
      <c r="E1560" s="6" t="s">
        <v>28</v>
      </c>
      <c r="F1560" s="6" t="s">
        <v>67</v>
      </c>
      <c r="G1560" s="6" t="s">
        <v>68</v>
      </c>
      <c r="H1560" s="6" t="s">
        <v>17</v>
      </c>
      <c r="I1560" s="8">
        <v>0.9</v>
      </c>
      <c r="J1560" s="9">
        <v>8000</v>
      </c>
      <c r="K1560" s="10">
        <f t="shared" si="12"/>
        <v>7200</v>
      </c>
      <c r="L1560" s="10">
        <f t="shared" si="13"/>
        <v>2520</v>
      </c>
      <c r="M1560" s="11">
        <v>0.35</v>
      </c>
      <c r="O1560" s="16"/>
      <c r="P1560" s="17"/>
      <c r="Q1560" s="12"/>
      <c r="R1560" s="13"/>
    </row>
    <row r="1561" spans="1:18" ht="15.75" customHeight="1">
      <c r="A1561" s="1"/>
      <c r="B1561" s="6" t="s">
        <v>27</v>
      </c>
      <c r="C1561" s="6">
        <v>1128299</v>
      </c>
      <c r="D1561" s="7">
        <v>44432</v>
      </c>
      <c r="E1561" s="6" t="s">
        <v>28</v>
      </c>
      <c r="F1561" s="6" t="s">
        <v>67</v>
      </c>
      <c r="G1561" s="6" t="s">
        <v>68</v>
      </c>
      <c r="H1561" s="6" t="s">
        <v>18</v>
      </c>
      <c r="I1561" s="8">
        <v>0.8</v>
      </c>
      <c r="J1561" s="9">
        <v>7750</v>
      </c>
      <c r="K1561" s="10">
        <f t="shared" si="12"/>
        <v>6200</v>
      </c>
      <c r="L1561" s="10">
        <f t="shared" si="13"/>
        <v>2170</v>
      </c>
      <c r="M1561" s="11">
        <v>0.35</v>
      </c>
      <c r="O1561" s="16"/>
      <c r="P1561" s="17"/>
      <c r="Q1561" s="12"/>
      <c r="R1561" s="13"/>
    </row>
    <row r="1562" spans="1:18" ht="15.75" customHeight="1">
      <c r="A1562" s="1"/>
      <c r="B1562" s="6" t="s">
        <v>27</v>
      </c>
      <c r="C1562" s="6">
        <v>1128299</v>
      </c>
      <c r="D1562" s="7">
        <v>44432</v>
      </c>
      <c r="E1562" s="6" t="s">
        <v>28</v>
      </c>
      <c r="F1562" s="6" t="s">
        <v>67</v>
      </c>
      <c r="G1562" s="6" t="s">
        <v>68</v>
      </c>
      <c r="H1562" s="6" t="s">
        <v>19</v>
      </c>
      <c r="I1562" s="8">
        <v>0.70000000000000007</v>
      </c>
      <c r="J1562" s="9">
        <v>6500</v>
      </c>
      <c r="K1562" s="10">
        <f t="shared" si="12"/>
        <v>4550</v>
      </c>
      <c r="L1562" s="10">
        <f t="shared" si="13"/>
        <v>1592.5</v>
      </c>
      <c r="M1562" s="11">
        <v>0.35</v>
      </c>
      <c r="O1562" s="16"/>
      <c r="P1562" s="17"/>
      <c r="Q1562" s="12"/>
      <c r="R1562" s="13"/>
    </row>
    <row r="1563" spans="1:18" ht="15.75" customHeight="1">
      <c r="A1563" s="1"/>
      <c r="B1563" s="6" t="s">
        <v>27</v>
      </c>
      <c r="C1563" s="6">
        <v>1128299</v>
      </c>
      <c r="D1563" s="7">
        <v>44432</v>
      </c>
      <c r="E1563" s="6" t="s">
        <v>28</v>
      </c>
      <c r="F1563" s="6" t="s">
        <v>67</v>
      </c>
      <c r="G1563" s="6" t="s">
        <v>68</v>
      </c>
      <c r="H1563" s="6" t="s">
        <v>20</v>
      </c>
      <c r="I1563" s="8">
        <v>0.70000000000000007</v>
      </c>
      <c r="J1563" s="9">
        <v>4250</v>
      </c>
      <c r="K1563" s="10">
        <f t="shared" si="12"/>
        <v>2975.0000000000005</v>
      </c>
      <c r="L1563" s="10">
        <f t="shared" si="13"/>
        <v>1041.25</v>
      </c>
      <c r="M1563" s="11">
        <v>0.35</v>
      </c>
      <c r="O1563" s="16"/>
      <c r="P1563" s="17"/>
      <c r="Q1563" s="12"/>
      <c r="R1563" s="13"/>
    </row>
    <row r="1564" spans="1:18" ht="15.75" customHeight="1">
      <c r="A1564" s="1"/>
      <c r="B1564" s="6" t="s">
        <v>27</v>
      </c>
      <c r="C1564" s="6">
        <v>1128299</v>
      </c>
      <c r="D1564" s="7">
        <v>44432</v>
      </c>
      <c r="E1564" s="6" t="s">
        <v>28</v>
      </c>
      <c r="F1564" s="6" t="s">
        <v>67</v>
      </c>
      <c r="G1564" s="6" t="s">
        <v>68</v>
      </c>
      <c r="H1564" s="6" t="s">
        <v>21</v>
      </c>
      <c r="I1564" s="8">
        <v>0.7</v>
      </c>
      <c r="J1564" s="9">
        <v>4250</v>
      </c>
      <c r="K1564" s="10">
        <f t="shared" si="12"/>
        <v>2975</v>
      </c>
      <c r="L1564" s="10">
        <f t="shared" si="13"/>
        <v>1190</v>
      </c>
      <c r="M1564" s="11">
        <v>0.4</v>
      </c>
      <c r="O1564" s="16"/>
      <c r="P1564" s="17"/>
      <c r="Q1564" s="12"/>
      <c r="R1564" s="13"/>
    </row>
    <row r="1565" spans="1:18" ht="15.75" customHeight="1">
      <c r="A1565" s="1"/>
      <c r="B1565" s="6" t="s">
        <v>27</v>
      </c>
      <c r="C1565" s="6">
        <v>1128299</v>
      </c>
      <c r="D1565" s="7">
        <v>44432</v>
      </c>
      <c r="E1565" s="6" t="s">
        <v>28</v>
      </c>
      <c r="F1565" s="6" t="s">
        <v>67</v>
      </c>
      <c r="G1565" s="6" t="s">
        <v>68</v>
      </c>
      <c r="H1565" s="6" t="s">
        <v>22</v>
      </c>
      <c r="I1565" s="8">
        <v>0.75</v>
      </c>
      <c r="J1565" s="9">
        <v>2500</v>
      </c>
      <c r="K1565" s="10">
        <f t="shared" si="12"/>
        <v>1875</v>
      </c>
      <c r="L1565" s="10">
        <f t="shared" si="13"/>
        <v>562.5</v>
      </c>
      <c r="M1565" s="11">
        <v>0.3</v>
      </c>
      <c r="O1565" s="16"/>
      <c r="P1565" s="17"/>
      <c r="Q1565" s="12"/>
      <c r="R1565" s="13"/>
    </row>
    <row r="1566" spans="1:18" ht="15.75" customHeight="1">
      <c r="A1566" s="1"/>
      <c r="B1566" s="6" t="s">
        <v>27</v>
      </c>
      <c r="C1566" s="6">
        <v>1128299</v>
      </c>
      <c r="D1566" s="7">
        <v>44464</v>
      </c>
      <c r="E1566" s="6" t="s">
        <v>28</v>
      </c>
      <c r="F1566" s="6" t="s">
        <v>67</v>
      </c>
      <c r="G1566" s="6" t="s">
        <v>68</v>
      </c>
      <c r="H1566" s="6" t="s">
        <v>17</v>
      </c>
      <c r="I1566" s="8">
        <v>0.50000000000000011</v>
      </c>
      <c r="J1566" s="9">
        <v>4500</v>
      </c>
      <c r="K1566" s="10">
        <f t="shared" si="12"/>
        <v>2250.0000000000005</v>
      </c>
      <c r="L1566" s="10">
        <f t="shared" si="13"/>
        <v>787.50000000000011</v>
      </c>
      <c r="M1566" s="11">
        <v>0.35</v>
      </c>
      <c r="O1566" s="16"/>
      <c r="P1566" s="17"/>
      <c r="Q1566" s="12"/>
      <c r="R1566" s="13"/>
    </row>
    <row r="1567" spans="1:18" ht="15.75" customHeight="1">
      <c r="A1567" s="1"/>
      <c r="B1567" s="6" t="s">
        <v>27</v>
      </c>
      <c r="C1567" s="6">
        <v>1128299</v>
      </c>
      <c r="D1567" s="7">
        <v>44464</v>
      </c>
      <c r="E1567" s="6" t="s">
        <v>28</v>
      </c>
      <c r="F1567" s="6" t="s">
        <v>67</v>
      </c>
      <c r="G1567" s="6" t="s">
        <v>68</v>
      </c>
      <c r="H1567" s="6" t="s">
        <v>18</v>
      </c>
      <c r="I1567" s="8">
        <v>0.55000000000000016</v>
      </c>
      <c r="J1567" s="9">
        <v>4500</v>
      </c>
      <c r="K1567" s="10">
        <f t="shared" si="12"/>
        <v>2475.0000000000009</v>
      </c>
      <c r="L1567" s="10">
        <f t="shared" si="13"/>
        <v>866.25000000000023</v>
      </c>
      <c r="M1567" s="11">
        <v>0.35</v>
      </c>
      <c r="O1567" s="16"/>
      <c r="P1567" s="17"/>
      <c r="Q1567" s="12"/>
      <c r="R1567" s="13"/>
    </row>
    <row r="1568" spans="1:18" ht="15.75" customHeight="1">
      <c r="A1568" s="1"/>
      <c r="B1568" s="6" t="s">
        <v>27</v>
      </c>
      <c r="C1568" s="6">
        <v>1128299</v>
      </c>
      <c r="D1568" s="7">
        <v>44464</v>
      </c>
      <c r="E1568" s="6" t="s">
        <v>28</v>
      </c>
      <c r="F1568" s="6" t="s">
        <v>67</v>
      </c>
      <c r="G1568" s="6" t="s">
        <v>68</v>
      </c>
      <c r="H1568" s="6" t="s">
        <v>19</v>
      </c>
      <c r="I1568" s="8">
        <v>0.50000000000000011</v>
      </c>
      <c r="J1568" s="9">
        <v>2500</v>
      </c>
      <c r="K1568" s="10">
        <f t="shared" si="12"/>
        <v>1250.0000000000002</v>
      </c>
      <c r="L1568" s="10">
        <f t="shared" si="13"/>
        <v>437.50000000000006</v>
      </c>
      <c r="M1568" s="11">
        <v>0.35</v>
      </c>
      <c r="O1568" s="16"/>
      <c r="P1568" s="17"/>
      <c r="Q1568" s="12"/>
      <c r="R1568" s="13"/>
    </row>
    <row r="1569" spans="1:18" ht="15.75" customHeight="1">
      <c r="A1569" s="1"/>
      <c r="B1569" s="6" t="s">
        <v>27</v>
      </c>
      <c r="C1569" s="6">
        <v>1128299</v>
      </c>
      <c r="D1569" s="7">
        <v>44464</v>
      </c>
      <c r="E1569" s="6" t="s">
        <v>28</v>
      </c>
      <c r="F1569" s="6" t="s">
        <v>67</v>
      </c>
      <c r="G1569" s="6" t="s">
        <v>68</v>
      </c>
      <c r="H1569" s="6" t="s">
        <v>20</v>
      </c>
      <c r="I1569" s="8">
        <v>0.50000000000000011</v>
      </c>
      <c r="J1569" s="9">
        <v>2000</v>
      </c>
      <c r="K1569" s="10">
        <f t="shared" si="12"/>
        <v>1000.0000000000002</v>
      </c>
      <c r="L1569" s="10">
        <f t="shared" si="13"/>
        <v>350.00000000000006</v>
      </c>
      <c r="M1569" s="11">
        <v>0.35</v>
      </c>
      <c r="O1569" s="16"/>
      <c r="P1569" s="17"/>
      <c r="Q1569" s="12"/>
      <c r="R1569" s="13"/>
    </row>
    <row r="1570" spans="1:18" ht="15.75" customHeight="1">
      <c r="A1570" s="1"/>
      <c r="B1570" s="6" t="s">
        <v>27</v>
      </c>
      <c r="C1570" s="6">
        <v>1128299</v>
      </c>
      <c r="D1570" s="7">
        <v>44464</v>
      </c>
      <c r="E1570" s="6" t="s">
        <v>28</v>
      </c>
      <c r="F1570" s="6" t="s">
        <v>67</v>
      </c>
      <c r="G1570" s="6" t="s">
        <v>68</v>
      </c>
      <c r="H1570" s="6" t="s">
        <v>21</v>
      </c>
      <c r="I1570" s="8">
        <v>0.60000000000000009</v>
      </c>
      <c r="J1570" s="9">
        <v>2250</v>
      </c>
      <c r="K1570" s="10">
        <f t="shared" si="12"/>
        <v>1350.0000000000002</v>
      </c>
      <c r="L1570" s="10">
        <f t="shared" si="13"/>
        <v>540.00000000000011</v>
      </c>
      <c r="M1570" s="11">
        <v>0.4</v>
      </c>
      <c r="O1570" s="16"/>
      <c r="P1570" s="17"/>
      <c r="Q1570" s="12"/>
      <c r="R1570" s="13"/>
    </row>
    <row r="1571" spans="1:18" ht="15.75" customHeight="1">
      <c r="A1571" s="1"/>
      <c r="B1571" s="6" t="s">
        <v>27</v>
      </c>
      <c r="C1571" s="6">
        <v>1128299</v>
      </c>
      <c r="D1571" s="7">
        <v>44464</v>
      </c>
      <c r="E1571" s="6" t="s">
        <v>28</v>
      </c>
      <c r="F1571" s="6" t="s">
        <v>67</v>
      </c>
      <c r="G1571" s="6" t="s">
        <v>68</v>
      </c>
      <c r="H1571" s="6" t="s">
        <v>22</v>
      </c>
      <c r="I1571" s="8">
        <v>0.44999999999999996</v>
      </c>
      <c r="J1571" s="9">
        <v>2500</v>
      </c>
      <c r="K1571" s="10">
        <f t="shared" si="12"/>
        <v>1125</v>
      </c>
      <c r="L1571" s="10">
        <f t="shared" si="13"/>
        <v>337.5</v>
      </c>
      <c r="M1571" s="11">
        <v>0.3</v>
      </c>
      <c r="O1571" s="16"/>
      <c r="P1571" s="17"/>
      <c r="Q1571" s="12"/>
      <c r="R1571" s="13"/>
    </row>
    <row r="1572" spans="1:18" ht="15.75" customHeight="1">
      <c r="A1572" s="1"/>
      <c r="B1572" s="6" t="s">
        <v>27</v>
      </c>
      <c r="C1572" s="6">
        <v>1128299</v>
      </c>
      <c r="D1572" s="7">
        <v>44493</v>
      </c>
      <c r="E1572" s="6" t="s">
        <v>28</v>
      </c>
      <c r="F1572" s="6" t="s">
        <v>67</v>
      </c>
      <c r="G1572" s="6" t="s">
        <v>68</v>
      </c>
      <c r="H1572" s="6" t="s">
        <v>17</v>
      </c>
      <c r="I1572" s="8">
        <v>0.4</v>
      </c>
      <c r="J1572" s="9">
        <v>3500</v>
      </c>
      <c r="K1572" s="10">
        <f t="shared" si="12"/>
        <v>1400</v>
      </c>
      <c r="L1572" s="10">
        <f t="shared" si="13"/>
        <v>489.99999999999994</v>
      </c>
      <c r="M1572" s="11">
        <v>0.35</v>
      </c>
      <c r="O1572" s="16"/>
      <c r="P1572" s="17"/>
      <c r="Q1572" s="12"/>
      <c r="R1572" s="13"/>
    </row>
    <row r="1573" spans="1:18" ht="15.75" customHeight="1">
      <c r="A1573" s="1"/>
      <c r="B1573" s="6" t="s">
        <v>27</v>
      </c>
      <c r="C1573" s="6">
        <v>1128299</v>
      </c>
      <c r="D1573" s="7">
        <v>44493</v>
      </c>
      <c r="E1573" s="6" t="s">
        <v>28</v>
      </c>
      <c r="F1573" s="6" t="s">
        <v>67</v>
      </c>
      <c r="G1573" s="6" t="s">
        <v>68</v>
      </c>
      <c r="H1573" s="6" t="s">
        <v>18</v>
      </c>
      <c r="I1573" s="8">
        <v>0.55000000000000016</v>
      </c>
      <c r="J1573" s="9">
        <v>5250</v>
      </c>
      <c r="K1573" s="10">
        <f t="shared" si="12"/>
        <v>2887.5000000000009</v>
      </c>
      <c r="L1573" s="10">
        <f t="shared" si="13"/>
        <v>1010.6250000000002</v>
      </c>
      <c r="M1573" s="11">
        <v>0.35</v>
      </c>
      <c r="O1573" s="16"/>
      <c r="P1573" s="17"/>
      <c r="Q1573" s="12"/>
      <c r="R1573" s="13"/>
    </row>
    <row r="1574" spans="1:18" ht="15.75" customHeight="1">
      <c r="A1574" s="1"/>
      <c r="B1574" s="6" t="s">
        <v>27</v>
      </c>
      <c r="C1574" s="6">
        <v>1128299</v>
      </c>
      <c r="D1574" s="7">
        <v>44493</v>
      </c>
      <c r="E1574" s="6" t="s">
        <v>28</v>
      </c>
      <c r="F1574" s="6" t="s">
        <v>67</v>
      </c>
      <c r="G1574" s="6" t="s">
        <v>68</v>
      </c>
      <c r="H1574" s="6" t="s">
        <v>19</v>
      </c>
      <c r="I1574" s="8">
        <v>0.50000000000000011</v>
      </c>
      <c r="J1574" s="9">
        <v>3500</v>
      </c>
      <c r="K1574" s="10">
        <f t="shared" si="12"/>
        <v>1750.0000000000005</v>
      </c>
      <c r="L1574" s="10">
        <f t="shared" si="13"/>
        <v>612.50000000000011</v>
      </c>
      <c r="M1574" s="11">
        <v>0.35</v>
      </c>
      <c r="O1574" s="16"/>
      <c r="P1574" s="17"/>
      <c r="Q1574" s="12"/>
      <c r="R1574" s="13"/>
    </row>
    <row r="1575" spans="1:18" ht="15.75" customHeight="1">
      <c r="A1575" s="1"/>
      <c r="B1575" s="6" t="s">
        <v>27</v>
      </c>
      <c r="C1575" s="6">
        <v>1128299</v>
      </c>
      <c r="D1575" s="7">
        <v>44493</v>
      </c>
      <c r="E1575" s="6" t="s">
        <v>28</v>
      </c>
      <c r="F1575" s="6" t="s">
        <v>67</v>
      </c>
      <c r="G1575" s="6" t="s">
        <v>68</v>
      </c>
      <c r="H1575" s="6" t="s">
        <v>20</v>
      </c>
      <c r="I1575" s="8">
        <v>0.45000000000000007</v>
      </c>
      <c r="J1575" s="9">
        <v>3250</v>
      </c>
      <c r="K1575" s="10">
        <f t="shared" si="12"/>
        <v>1462.5000000000002</v>
      </c>
      <c r="L1575" s="10">
        <f t="shared" si="13"/>
        <v>511.87500000000006</v>
      </c>
      <c r="M1575" s="11">
        <v>0.35</v>
      </c>
      <c r="O1575" s="16"/>
      <c r="P1575" s="17"/>
      <c r="Q1575" s="12"/>
      <c r="R1575" s="13"/>
    </row>
    <row r="1576" spans="1:18" ht="15.75" customHeight="1">
      <c r="A1576" s="1"/>
      <c r="B1576" s="6" t="s">
        <v>27</v>
      </c>
      <c r="C1576" s="6">
        <v>1128299</v>
      </c>
      <c r="D1576" s="7">
        <v>44493</v>
      </c>
      <c r="E1576" s="6" t="s">
        <v>28</v>
      </c>
      <c r="F1576" s="6" t="s">
        <v>67</v>
      </c>
      <c r="G1576" s="6" t="s">
        <v>68</v>
      </c>
      <c r="H1576" s="6" t="s">
        <v>21</v>
      </c>
      <c r="I1576" s="8">
        <v>0.55000000000000004</v>
      </c>
      <c r="J1576" s="9">
        <v>3000</v>
      </c>
      <c r="K1576" s="10">
        <f t="shared" si="12"/>
        <v>1650.0000000000002</v>
      </c>
      <c r="L1576" s="10">
        <f t="shared" si="13"/>
        <v>660.00000000000011</v>
      </c>
      <c r="M1576" s="11">
        <v>0.4</v>
      </c>
      <c r="O1576" s="16"/>
      <c r="P1576" s="17"/>
      <c r="Q1576" s="12"/>
      <c r="R1576" s="13"/>
    </row>
    <row r="1577" spans="1:18" ht="15.75" customHeight="1">
      <c r="A1577" s="1"/>
      <c r="B1577" s="6" t="s">
        <v>27</v>
      </c>
      <c r="C1577" s="6">
        <v>1128299</v>
      </c>
      <c r="D1577" s="7">
        <v>44493</v>
      </c>
      <c r="E1577" s="6" t="s">
        <v>28</v>
      </c>
      <c r="F1577" s="6" t="s">
        <v>67</v>
      </c>
      <c r="G1577" s="6" t="s">
        <v>68</v>
      </c>
      <c r="H1577" s="6" t="s">
        <v>22</v>
      </c>
      <c r="I1577" s="8">
        <v>0.60000000000000009</v>
      </c>
      <c r="J1577" s="9">
        <v>3500</v>
      </c>
      <c r="K1577" s="10">
        <f t="shared" si="12"/>
        <v>2100.0000000000005</v>
      </c>
      <c r="L1577" s="10">
        <f t="shared" si="13"/>
        <v>630.00000000000011</v>
      </c>
      <c r="M1577" s="11">
        <v>0.3</v>
      </c>
      <c r="O1577" s="16"/>
      <c r="P1577" s="17"/>
      <c r="Q1577" s="12"/>
      <c r="R1577" s="13"/>
    </row>
    <row r="1578" spans="1:18" ht="15.75" customHeight="1">
      <c r="A1578" s="1"/>
      <c r="B1578" s="6" t="s">
        <v>27</v>
      </c>
      <c r="C1578" s="6">
        <v>1128299</v>
      </c>
      <c r="D1578" s="7">
        <v>44524</v>
      </c>
      <c r="E1578" s="6" t="s">
        <v>28</v>
      </c>
      <c r="F1578" s="6" t="s">
        <v>67</v>
      </c>
      <c r="G1578" s="6" t="s">
        <v>68</v>
      </c>
      <c r="H1578" s="6" t="s">
        <v>17</v>
      </c>
      <c r="I1578" s="8">
        <v>0.45000000000000007</v>
      </c>
      <c r="J1578" s="9">
        <v>5750</v>
      </c>
      <c r="K1578" s="10">
        <f t="shared" si="12"/>
        <v>2587.5000000000005</v>
      </c>
      <c r="L1578" s="10">
        <f t="shared" si="13"/>
        <v>905.62500000000011</v>
      </c>
      <c r="M1578" s="11">
        <v>0.35</v>
      </c>
      <c r="O1578" s="16"/>
      <c r="P1578" s="17"/>
      <c r="Q1578" s="12"/>
      <c r="R1578" s="13"/>
    </row>
    <row r="1579" spans="1:18" ht="15.75" customHeight="1">
      <c r="A1579" s="1"/>
      <c r="B1579" s="6" t="s">
        <v>27</v>
      </c>
      <c r="C1579" s="6">
        <v>1128299</v>
      </c>
      <c r="D1579" s="7">
        <v>44524</v>
      </c>
      <c r="E1579" s="6" t="s">
        <v>28</v>
      </c>
      <c r="F1579" s="6" t="s">
        <v>67</v>
      </c>
      <c r="G1579" s="6" t="s">
        <v>68</v>
      </c>
      <c r="H1579" s="6" t="s">
        <v>18</v>
      </c>
      <c r="I1579" s="8">
        <v>0.50000000000000011</v>
      </c>
      <c r="J1579" s="9">
        <v>6500</v>
      </c>
      <c r="K1579" s="10">
        <f t="shared" si="12"/>
        <v>3250.0000000000009</v>
      </c>
      <c r="L1579" s="10">
        <f t="shared" si="13"/>
        <v>1137.5000000000002</v>
      </c>
      <c r="M1579" s="11">
        <v>0.35</v>
      </c>
      <c r="O1579" s="16"/>
      <c r="P1579" s="17"/>
      <c r="Q1579" s="12"/>
      <c r="R1579" s="13"/>
    </row>
    <row r="1580" spans="1:18" ht="15.75" customHeight="1">
      <c r="A1580" s="1"/>
      <c r="B1580" s="6" t="s">
        <v>27</v>
      </c>
      <c r="C1580" s="6">
        <v>1128299</v>
      </c>
      <c r="D1580" s="7">
        <v>44524</v>
      </c>
      <c r="E1580" s="6" t="s">
        <v>28</v>
      </c>
      <c r="F1580" s="6" t="s">
        <v>67</v>
      </c>
      <c r="G1580" s="6" t="s">
        <v>68</v>
      </c>
      <c r="H1580" s="6" t="s">
        <v>19</v>
      </c>
      <c r="I1580" s="8">
        <v>0.45000000000000007</v>
      </c>
      <c r="J1580" s="9">
        <v>4750</v>
      </c>
      <c r="K1580" s="10">
        <f t="shared" si="12"/>
        <v>2137.5000000000005</v>
      </c>
      <c r="L1580" s="10">
        <f t="shared" si="13"/>
        <v>748.12500000000011</v>
      </c>
      <c r="M1580" s="11">
        <v>0.35</v>
      </c>
      <c r="O1580" s="16"/>
      <c r="P1580" s="17"/>
      <c r="Q1580" s="12"/>
      <c r="R1580" s="13"/>
    </row>
    <row r="1581" spans="1:18" ht="15.75" customHeight="1">
      <c r="A1581" s="1"/>
      <c r="B1581" s="6" t="s">
        <v>27</v>
      </c>
      <c r="C1581" s="6">
        <v>1128299</v>
      </c>
      <c r="D1581" s="7">
        <v>44524</v>
      </c>
      <c r="E1581" s="6" t="s">
        <v>28</v>
      </c>
      <c r="F1581" s="6" t="s">
        <v>67</v>
      </c>
      <c r="G1581" s="6" t="s">
        <v>68</v>
      </c>
      <c r="H1581" s="6" t="s">
        <v>20</v>
      </c>
      <c r="I1581" s="8">
        <v>0.55000000000000016</v>
      </c>
      <c r="J1581" s="9">
        <v>4500</v>
      </c>
      <c r="K1581" s="10">
        <f t="shared" si="12"/>
        <v>2475.0000000000009</v>
      </c>
      <c r="L1581" s="10">
        <f t="shared" si="13"/>
        <v>866.25000000000023</v>
      </c>
      <c r="M1581" s="11">
        <v>0.35</v>
      </c>
      <c r="O1581" s="16"/>
      <c r="P1581" s="17"/>
      <c r="Q1581" s="12"/>
      <c r="R1581" s="13"/>
    </row>
    <row r="1582" spans="1:18" ht="15.75" customHeight="1">
      <c r="A1582" s="1"/>
      <c r="B1582" s="6" t="s">
        <v>27</v>
      </c>
      <c r="C1582" s="6">
        <v>1128299</v>
      </c>
      <c r="D1582" s="7">
        <v>44524</v>
      </c>
      <c r="E1582" s="6" t="s">
        <v>28</v>
      </c>
      <c r="F1582" s="6" t="s">
        <v>67</v>
      </c>
      <c r="G1582" s="6" t="s">
        <v>68</v>
      </c>
      <c r="H1582" s="6" t="s">
        <v>21</v>
      </c>
      <c r="I1582" s="8">
        <v>0.75000000000000011</v>
      </c>
      <c r="J1582" s="9">
        <v>4250</v>
      </c>
      <c r="K1582" s="10">
        <f t="shared" si="12"/>
        <v>3187.5000000000005</v>
      </c>
      <c r="L1582" s="10">
        <f t="shared" si="13"/>
        <v>1275.0000000000002</v>
      </c>
      <c r="M1582" s="11">
        <v>0.4</v>
      </c>
      <c r="O1582" s="16"/>
      <c r="P1582" s="17"/>
      <c r="Q1582" s="12"/>
      <c r="R1582" s="13"/>
    </row>
    <row r="1583" spans="1:18" ht="15.75" customHeight="1">
      <c r="A1583" s="1"/>
      <c r="B1583" s="6" t="s">
        <v>27</v>
      </c>
      <c r="C1583" s="6">
        <v>1128299</v>
      </c>
      <c r="D1583" s="7">
        <v>44524</v>
      </c>
      <c r="E1583" s="6" t="s">
        <v>28</v>
      </c>
      <c r="F1583" s="6" t="s">
        <v>67</v>
      </c>
      <c r="G1583" s="6" t="s">
        <v>68</v>
      </c>
      <c r="H1583" s="6" t="s">
        <v>22</v>
      </c>
      <c r="I1583" s="8">
        <v>0.80000000000000016</v>
      </c>
      <c r="J1583" s="9">
        <v>5500</v>
      </c>
      <c r="K1583" s="10">
        <f t="shared" si="12"/>
        <v>4400.0000000000009</v>
      </c>
      <c r="L1583" s="10">
        <f t="shared" si="13"/>
        <v>1320.0000000000002</v>
      </c>
      <c r="M1583" s="11">
        <v>0.3</v>
      </c>
      <c r="O1583" s="16"/>
      <c r="P1583" s="17"/>
      <c r="Q1583" s="12"/>
      <c r="R1583" s="13"/>
    </row>
    <row r="1584" spans="1:18" ht="15.75" customHeight="1">
      <c r="A1584" s="1"/>
      <c r="B1584" s="6" t="s">
        <v>27</v>
      </c>
      <c r="C1584" s="6">
        <v>1128299</v>
      </c>
      <c r="D1584" s="7">
        <v>44553</v>
      </c>
      <c r="E1584" s="6" t="s">
        <v>28</v>
      </c>
      <c r="F1584" s="6" t="s">
        <v>67</v>
      </c>
      <c r="G1584" s="6" t="s">
        <v>68</v>
      </c>
      <c r="H1584" s="6" t="s">
        <v>17</v>
      </c>
      <c r="I1584" s="8">
        <v>0.65000000000000013</v>
      </c>
      <c r="J1584" s="9">
        <v>7500</v>
      </c>
      <c r="K1584" s="10">
        <f t="shared" si="12"/>
        <v>4875.0000000000009</v>
      </c>
      <c r="L1584" s="10">
        <f t="shared" si="13"/>
        <v>1706.2500000000002</v>
      </c>
      <c r="M1584" s="11">
        <v>0.35</v>
      </c>
      <c r="O1584" s="16"/>
      <c r="P1584" s="17"/>
      <c r="Q1584" s="12"/>
      <c r="R1584" s="13"/>
    </row>
    <row r="1585" spans="1:18" ht="15.75" customHeight="1">
      <c r="A1585" s="1"/>
      <c r="B1585" s="6" t="s">
        <v>27</v>
      </c>
      <c r="C1585" s="6">
        <v>1128299</v>
      </c>
      <c r="D1585" s="7">
        <v>44553</v>
      </c>
      <c r="E1585" s="6" t="s">
        <v>28</v>
      </c>
      <c r="F1585" s="6" t="s">
        <v>67</v>
      </c>
      <c r="G1585" s="6" t="s">
        <v>68</v>
      </c>
      <c r="H1585" s="6" t="s">
        <v>18</v>
      </c>
      <c r="I1585" s="8">
        <v>0.75000000000000022</v>
      </c>
      <c r="J1585" s="9">
        <v>7500</v>
      </c>
      <c r="K1585" s="10">
        <f t="shared" si="12"/>
        <v>5625.0000000000018</v>
      </c>
      <c r="L1585" s="10">
        <f t="shared" si="13"/>
        <v>1968.7500000000005</v>
      </c>
      <c r="M1585" s="11">
        <v>0.35</v>
      </c>
      <c r="O1585" s="16"/>
      <c r="P1585" s="17"/>
      <c r="Q1585" s="12"/>
      <c r="R1585" s="13"/>
    </row>
    <row r="1586" spans="1:18" ht="15.75" customHeight="1">
      <c r="A1586" s="1"/>
      <c r="B1586" s="6" t="s">
        <v>27</v>
      </c>
      <c r="C1586" s="6">
        <v>1128299</v>
      </c>
      <c r="D1586" s="7">
        <v>44553</v>
      </c>
      <c r="E1586" s="6" t="s">
        <v>28</v>
      </c>
      <c r="F1586" s="6" t="s">
        <v>67</v>
      </c>
      <c r="G1586" s="6" t="s">
        <v>68</v>
      </c>
      <c r="H1586" s="6" t="s">
        <v>19</v>
      </c>
      <c r="I1586" s="8">
        <v>0.70000000000000018</v>
      </c>
      <c r="J1586" s="9">
        <v>5500</v>
      </c>
      <c r="K1586" s="10">
        <f t="shared" si="12"/>
        <v>3850.0000000000009</v>
      </c>
      <c r="L1586" s="10">
        <f t="shared" si="13"/>
        <v>1347.5000000000002</v>
      </c>
      <c r="M1586" s="11">
        <v>0.35</v>
      </c>
      <c r="O1586" s="16"/>
      <c r="P1586" s="17"/>
      <c r="Q1586" s="12"/>
      <c r="R1586" s="13"/>
    </row>
    <row r="1587" spans="1:18" ht="15.75" customHeight="1">
      <c r="A1587" s="1"/>
      <c r="B1587" s="6" t="s">
        <v>27</v>
      </c>
      <c r="C1587" s="6">
        <v>1128299</v>
      </c>
      <c r="D1587" s="7">
        <v>44553</v>
      </c>
      <c r="E1587" s="6" t="s">
        <v>28</v>
      </c>
      <c r="F1587" s="6" t="s">
        <v>67</v>
      </c>
      <c r="G1587" s="6" t="s">
        <v>68</v>
      </c>
      <c r="H1587" s="6" t="s">
        <v>20</v>
      </c>
      <c r="I1587" s="8">
        <v>0.70000000000000018</v>
      </c>
      <c r="J1587" s="9">
        <v>5500</v>
      </c>
      <c r="K1587" s="10">
        <f t="shared" si="12"/>
        <v>3850.0000000000009</v>
      </c>
      <c r="L1587" s="10">
        <f t="shared" si="13"/>
        <v>1347.5000000000002</v>
      </c>
      <c r="M1587" s="11">
        <v>0.35</v>
      </c>
      <c r="O1587" s="16"/>
      <c r="P1587" s="17"/>
      <c r="Q1587" s="12"/>
      <c r="R1587" s="13"/>
    </row>
    <row r="1588" spans="1:18" ht="15.75" customHeight="1">
      <c r="A1588" s="1"/>
      <c r="B1588" s="6" t="s">
        <v>27</v>
      </c>
      <c r="C1588" s="6">
        <v>1128299</v>
      </c>
      <c r="D1588" s="7">
        <v>44553</v>
      </c>
      <c r="E1588" s="6" t="s">
        <v>28</v>
      </c>
      <c r="F1588" s="6" t="s">
        <v>67</v>
      </c>
      <c r="G1588" s="6" t="s">
        <v>68</v>
      </c>
      <c r="H1588" s="6" t="s">
        <v>21</v>
      </c>
      <c r="I1588" s="8">
        <v>0.80000000000000016</v>
      </c>
      <c r="J1588" s="9">
        <v>4750</v>
      </c>
      <c r="K1588" s="10">
        <f t="shared" si="12"/>
        <v>3800.0000000000009</v>
      </c>
      <c r="L1588" s="10">
        <f t="shared" si="13"/>
        <v>1520.0000000000005</v>
      </c>
      <c r="M1588" s="11">
        <v>0.4</v>
      </c>
      <c r="O1588" s="16"/>
      <c r="P1588" s="17"/>
      <c r="Q1588" s="12"/>
      <c r="R1588" s="13"/>
    </row>
    <row r="1589" spans="1:18" ht="15.75" customHeight="1">
      <c r="A1589" s="1"/>
      <c r="B1589" s="6" t="s">
        <v>27</v>
      </c>
      <c r="C1589" s="6">
        <v>1128299</v>
      </c>
      <c r="D1589" s="7">
        <v>44553</v>
      </c>
      <c r="E1589" s="6" t="s">
        <v>28</v>
      </c>
      <c r="F1589" s="6" t="s">
        <v>67</v>
      </c>
      <c r="G1589" s="6" t="s">
        <v>68</v>
      </c>
      <c r="H1589" s="6" t="s">
        <v>22</v>
      </c>
      <c r="I1589" s="8">
        <v>0.8500000000000002</v>
      </c>
      <c r="J1589" s="9">
        <v>5750</v>
      </c>
      <c r="K1589" s="10">
        <f t="shared" si="12"/>
        <v>4887.5000000000009</v>
      </c>
      <c r="L1589" s="10">
        <f t="shared" si="13"/>
        <v>1466.2500000000002</v>
      </c>
      <c r="M1589" s="11">
        <v>0.3</v>
      </c>
      <c r="O1589" s="16"/>
      <c r="P1589" s="17"/>
      <c r="Q1589" s="12"/>
      <c r="R1589" s="13"/>
    </row>
    <row r="1590" spans="1:18" ht="15.75" customHeight="1">
      <c r="A1590" s="1" t="s">
        <v>39</v>
      </c>
      <c r="B1590" s="6" t="s">
        <v>14</v>
      </c>
      <c r="C1590" s="6">
        <v>1185732</v>
      </c>
      <c r="D1590" s="7">
        <v>44215</v>
      </c>
      <c r="E1590" s="6" t="s">
        <v>46</v>
      </c>
      <c r="F1590" s="6" t="s">
        <v>69</v>
      </c>
      <c r="G1590" s="6" t="s">
        <v>70</v>
      </c>
      <c r="H1590" s="6" t="s">
        <v>17</v>
      </c>
      <c r="I1590" s="8">
        <v>0.35</v>
      </c>
      <c r="J1590" s="9">
        <v>7500</v>
      </c>
      <c r="K1590" s="10">
        <f t="shared" si="12"/>
        <v>2625</v>
      </c>
      <c r="L1590" s="10">
        <f t="shared" si="13"/>
        <v>1312.5</v>
      </c>
      <c r="M1590" s="11">
        <v>0.5</v>
      </c>
      <c r="O1590" s="16"/>
      <c r="P1590" s="17"/>
      <c r="Q1590" s="12"/>
      <c r="R1590" s="13"/>
    </row>
    <row r="1591" spans="1:18" ht="15.75" customHeight="1">
      <c r="A1591" s="1"/>
      <c r="B1591" s="6" t="s">
        <v>14</v>
      </c>
      <c r="C1591" s="6">
        <v>1185732</v>
      </c>
      <c r="D1591" s="7">
        <v>44215</v>
      </c>
      <c r="E1591" s="6" t="s">
        <v>46</v>
      </c>
      <c r="F1591" s="6" t="s">
        <v>69</v>
      </c>
      <c r="G1591" s="6" t="s">
        <v>70</v>
      </c>
      <c r="H1591" s="6" t="s">
        <v>18</v>
      </c>
      <c r="I1591" s="8">
        <v>0.35</v>
      </c>
      <c r="J1591" s="9">
        <v>5500</v>
      </c>
      <c r="K1591" s="10">
        <f t="shared" si="12"/>
        <v>1924.9999999999998</v>
      </c>
      <c r="L1591" s="10">
        <f t="shared" si="13"/>
        <v>769.99999999999989</v>
      </c>
      <c r="M1591" s="11">
        <v>0.39999999999999997</v>
      </c>
      <c r="O1591" s="16"/>
      <c r="P1591" s="17"/>
      <c r="Q1591" s="12"/>
      <c r="R1591" s="13"/>
    </row>
    <row r="1592" spans="1:18" ht="15.75" customHeight="1">
      <c r="A1592" s="1"/>
      <c r="B1592" s="6" t="s">
        <v>14</v>
      </c>
      <c r="C1592" s="6">
        <v>1185732</v>
      </c>
      <c r="D1592" s="7">
        <v>44215</v>
      </c>
      <c r="E1592" s="6" t="s">
        <v>46</v>
      </c>
      <c r="F1592" s="6" t="s">
        <v>69</v>
      </c>
      <c r="G1592" s="6" t="s">
        <v>70</v>
      </c>
      <c r="H1592" s="6" t="s">
        <v>19</v>
      </c>
      <c r="I1592" s="8">
        <v>0.25</v>
      </c>
      <c r="J1592" s="9">
        <v>5500</v>
      </c>
      <c r="K1592" s="10">
        <f t="shared" si="12"/>
        <v>1375</v>
      </c>
      <c r="L1592" s="10">
        <f t="shared" si="13"/>
        <v>412.5</v>
      </c>
      <c r="M1592" s="11">
        <v>0.3</v>
      </c>
      <c r="O1592" s="16"/>
      <c r="P1592" s="17"/>
      <c r="Q1592" s="12"/>
      <c r="R1592" s="13"/>
    </row>
    <row r="1593" spans="1:18" ht="15.75" customHeight="1">
      <c r="A1593" s="1"/>
      <c r="B1593" s="6" t="s">
        <v>14</v>
      </c>
      <c r="C1593" s="6">
        <v>1185732</v>
      </c>
      <c r="D1593" s="7">
        <v>44215</v>
      </c>
      <c r="E1593" s="6" t="s">
        <v>46</v>
      </c>
      <c r="F1593" s="6" t="s">
        <v>69</v>
      </c>
      <c r="G1593" s="6" t="s">
        <v>70</v>
      </c>
      <c r="H1593" s="6" t="s">
        <v>20</v>
      </c>
      <c r="I1593" s="8">
        <v>0.29999999999999993</v>
      </c>
      <c r="J1593" s="9">
        <v>4000</v>
      </c>
      <c r="K1593" s="10">
        <f t="shared" si="12"/>
        <v>1199.9999999999998</v>
      </c>
      <c r="L1593" s="10">
        <f t="shared" si="13"/>
        <v>419.99999999999989</v>
      </c>
      <c r="M1593" s="11">
        <v>0.35</v>
      </c>
      <c r="O1593" s="16"/>
      <c r="P1593" s="17"/>
      <c r="Q1593" s="12"/>
      <c r="R1593" s="13"/>
    </row>
    <row r="1594" spans="1:18" ht="15.75" customHeight="1">
      <c r="A1594" s="1"/>
      <c r="B1594" s="6" t="s">
        <v>14</v>
      </c>
      <c r="C1594" s="6">
        <v>1185732</v>
      </c>
      <c r="D1594" s="7">
        <v>44215</v>
      </c>
      <c r="E1594" s="6" t="s">
        <v>46</v>
      </c>
      <c r="F1594" s="6" t="s">
        <v>69</v>
      </c>
      <c r="G1594" s="6" t="s">
        <v>70</v>
      </c>
      <c r="H1594" s="6" t="s">
        <v>21</v>
      </c>
      <c r="I1594" s="8">
        <v>0.45000000000000007</v>
      </c>
      <c r="J1594" s="9">
        <v>4500</v>
      </c>
      <c r="K1594" s="10">
        <f t="shared" si="12"/>
        <v>2025.0000000000002</v>
      </c>
      <c r="L1594" s="10">
        <f t="shared" si="13"/>
        <v>810</v>
      </c>
      <c r="M1594" s="11">
        <v>0.39999999999999997</v>
      </c>
      <c r="O1594" s="16"/>
      <c r="P1594" s="17"/>
      <c r="Q1594" s="12"/>
      <c r="R1594" s="13"/>
    </row>
    <row r="1595" spans="1:18" ht="15.75" customHeight="1">
      <c r="A1595" s="1"/>
      <c r="B1595" s="6" t="s">
        <v>14</v>
      </c>
      <c r="C1595" s="6">
        <v>1185732</v>
      </c>
      <c r="D1595" s="7">
        <v>44215</v>
      </c>
      <c r="E1595" s="6" t="s">
        <v>46</v>
      </c>
      <c r="F1595" s="6" t="s">
        <v>69</v>
      </c>
      <c r="G1595" s="6" t="s">
        <v>70</v>
      </c>
      <c r="H1595" s="6" t="s">
        <v>22</v>
      </c>
      <c r="I1595" s="8">
        <v>0.35</v>
      </c>
      <c r="J1595" s="9">
        <v>5500</v>
      </c>
      <c r="K1595" s="10">
        <f t="shared" si="12"/>
        <v>1924.9999999999998</v>
      </c>
      <c r="L1595" s="10">
        <f t="shared" si="13"/>
        <v>1058.75</v>
      </c>
      <c r="M1595" s="11">
        <v>0.55000000000000004</v>
      </c>
      <c r="O1595" s="16"/>
      <c r="P1595" s="17"/>
      <c r="Q1595" s="12"/>
      <c r="R1595" s="13"/>
    </row>
    <row r="1596" spans="1:18" ht="15.75" customHeight="1">
      <c r="A1596" s="1"/>
      <c r="B1596" s="6" t="s">
        <v>14</v>
      </c>
      <c r="C1596" s="6">
        <v>1185732</v>
      </c>
      <c r="D1596" s="7">
        <v>44244</v>
      </c>
      <c r="E1596" s="6" t="s">
        <v>46</v>
      </c>
      <c r="F1596" s="6" t="s">
        <v>69</v>
      </c>
      <c r="G1596" s="6" t="s">
        <v>70</v>
      </c>
      <c r="H1596" s="6" t="s">
        <v>17</v>
      </c>
      <c r="I1596" s="8">
        <v>0.35</v>
      </c>
      <c r="J1596" s="9">
        <v>8000</v>
      </c>
      <c r="K1596" s="10">
        <f t="shared" si="12"/>
        <v>2800</v>
      </c>
      <c r="L1596" s="10">
        <f t="shared" si="13"/>
        <v>1400</v>
      </c>
      <c r="M1596" s="11">
        <v>0.5</v>
      </c>
      <c r="O1596" s="16"/>
      <c r="P1596" s="17"/>
      <c r="Q1596" s="12"/>
      <c r="R1596" s="13"/>
    </row>
    <row r="1597" spans="1:18" ht="15.75" customHeight="1">
      <c r="A1597" s="1"/>
      <c r="B1597" s="6" t="s">
        <v>14</v>
      </c>
      <c r="C1597" s="6">
        <v>1185732</v>
      </c>
      <c r="D1597" s="7">
        <v>44244</v>
      </c>
      <c r="E1597" s="6" t="s">
        <v>46</v>
      </c>
      <c r="F1597" s="6" t="s">
        <v>69</v>
      </c>
      <c r="G1597" s="6" t="s">
        <v>70</v>
      </c>
      <c r="H1597" s="6" t="s">
        <v>18</v>
      </c>
      <c r="I1597" s="8">
        <v>0.35</v>
      </c>
      <c r="J1597" s="9">
        <v>4500</v>
      </c>
      <c r="K1597" s="10">
        <f t="shared" si="12"/>
        <v>1575</v>
      </c>
      <c r="L1597" s="10">
        <f t="shared" si="13"/>
        <v>630</v>
      </c>
      <c r="M1597" s="11">
        <v>0.39999999999999997</v>
      </c>
      <c r="O1597" s="16"/>
      <c r="P1597" s="17"/>
      <c r="Q1597" s="12"/>
      <c r="R1597" s="13"/>
    </row>
    <row r="1598" spans="1:18" ht="15.75" customHeight="1">
      <c r="A1598" s="1"/>
      <c r="B1598" s="6" t="s">
        <v>14</v>
      </c>
      <c r="C1598" s="6">
        <v>1185732</v>
      </c>
      <c r="D1598" s="7">
        <v>44244</v>
      </c>
      <c r="E1598" s="6" t="s">
        <v>46</v>
      </c>
      <c r="F1598" s="6" t="s">
        <v>69</v>
      </c>
      <c r="G1598" s="6" t="s">
        <v>70</v>
      </c>
      <c r="H1598" s="6" t="s">
        <v>19</v>
      </c>
      <c r="I1598" s="8">
        <v>0.25</v>
      </c>
      <c r="J1598" s="9">
        <v>5000</v>
      </c>
      <c r="K1598" s="10">
        <f t="shared" si="12"/>
        <v>1250</v>
      </c>
      <c r="L1598" s="10">
        <f t="shared" si="13"/>
        <v>375</v>
      </c>
      <c r="M1598" s="11">
        <v>0.3</v>
      </c>
      <c r="O1598" s="16"/>
      <c r="P1598" s="17"/>
      <c r="Q1598" s="12"/>
      <c r="R1598" s="13"/>
    </row>
    <row r="1599" spans="1:18" ht="15.75" customHeight="1">
      <c r="A1599" s="1"/>
      <c r="B1599" s="6" t="s">
        <v>14</v>
      </c>
      <c r="C1599" s="6">
        <v>1185732</v>
      </c>
      <c r="D1599" s="7">
        <v>44244</v>
      </c>
      <c r="E1599" s="6" t="s">
        <v>46</v>
      </c>
      <c r="F1599" s="6" t="s">
        <v>69</v>
      </c>
      <c r="G1599" s="6" t="s">
        <v>70</v>
      </c>
      <c r="H1599" s="6" t="s">
        <v>20</v>
      </c>
      <c r="I1599" s="8">
        <v>0.29999999999999993</v>
      </c>
      <c r="J1599" s="9">
        <v>3750</v>
      </c>
      <c r="K1599" s="10">
        <f t="shared" si="12"/>
        <v>1124.9999999999998</v>
      </c>
      <c r="L1599" s="10">
        <f t="shared" si="13"/>
        <v>393.74999999999989</v>
      </c>
      <c r="M1599" s="11">
        <v>0.35</v>
      </c>
      <c r="O1599" s="16"/>
      <c r="P1599" s="17"/>
      <c r="Q1599" s="12"/>
      <c r="R1599" s="13"/>
    </row>
    <row r="1600" spans="1:18" ht="15.75" customHeight="1">
      <c r="A1600" s="1"/>
      <c r="B1600" s="6" t="s">
        <v>14</v>
      </c>
      <c r="C1600" s="6">
        <v>1185732</v>
      </c>
      <c r="D1600" s="7">
        <v>44244</v>
      </c>
      <c r="E1600" s="6" t="s">
        <v>46</v>
      </c>
      <c r="F1600" s="6" t="s">
        <v>69</v>
      </c>
      <c r="G1600" s="6" t="s">
        <v>70</v>
      </c>
      <c r="H1600" s="6" t="s">
        <v>21</v>
      </c>
      <c r="I1600" s="8">
        <v>0.45000000000000007</v>
      </c>
      <c r="J1600" s="9">
        <v>4500</v>
      </c>
      <c r="K1600" s="10">
        <f t="shared" si="12"/>
        <v>2025.0000000000002</v>
      </c>
      <c r="L1600" s="10">
        <f t="shared" si="13"/>
        <v>810</v>
      </c>
      <c r="M1600" s="11">
        <v>0.39999999999999997</v>
      </c>
      <c r="O1600" s="16"/>
      <c r="P1600" s="17"/>
      <c r="Q1600" s="12"/>
      <c r="R1600" s="13"/>
    </row>
    <row r="1601" spans="1:18" ht="15.75" customHeight="1">
      <c r="A1601" s="1"/>
      <c r="B1601" s="6" t="s">
        <v>14</v>
      </c>
      <c r="C1601" s="6">
        <v>1185732</v>
      </c>
      <c r="D1601" s="7">
        <v>44244</v>
      </c>
      <c r="E1601" s="6" t="s">
        <v>46</v>
      </c>
      <c r="F1601" s="6" t="s">
        <v>69</v>
      </c>
      <c r="G1601" s="6" t="s">
        <v>70</v>
      </c>
      <c r="H1601" s="6" t="s">
        <v>22</v>
      </c>
      <c r="I1601" s="8">
        <v>0.35</v>
      </c>
      <c r="J1601" s="9">
        <v>5500</v>
      </c>
      <c r="K1601" s="10">
        <f t="shared" si="12"/>
        <v>1924.9999999999998</v>
      </c>
      <c r="L1601" s="10">
        <f t="shared" si="13"/>
        <v>1058.75</v>
      </c>
      <c r="M1601" s="11">
        <v>0.55000000000000004</v>
      </c>
      <c r="O1601" s="16"/>
      <c r="P1601" s="17"/>
      <c r="Q1601" s="12"/>
      <c r="R1601" s="13"/>
    </row>
    <row r="1602" spans="1:18" ht="15.75" customHeight="1">
      <c r="A1602" s="1"/>
      <c r="B1602" s="6" t="s">
        <v>14</v>
      </c>
      <c r="C1602" s="6">
        <v>1185732</v>
      </c>
      <c r="D1602" s="7">
        <v>44270</v>
      </c>
      <c r="E1602" s="6" t="s">
        <v>46</v>
      </c>
      <c r="F1602" s="6" t="s">
        <v>69</v>
      </c>
      <c r="G1602" s="6" t="s">
        <v>70</v>
      </c>
      <c r="H1602" s="6" t="s">
        <v>17</v>
      </c>
      <c r="I1602" s="8">
        <v>0.35</v>
      </c>
      <c r="J1602" s="9">
        <v>7700</v>
      </c>
      <c r="K1602" s="10">
        <f t="shared" si="12"/>
        <v>2695</v>
      </c>
      <c r="L1602" s="10">
        <f t="shared" si="13"/>
        <v>1347.5</v>
      </c>
      <c r="M1602" s="11">
        <v>0.5</v>
      </c>
      <c r="O1602" s="16"/>
      <c r="P1602" s="17"/>
      <c r="Q1602" s="12"/>
      <c r="R1602" s="13"/>
    </row>
    <row r="1603" spans="1:18" ht="15.75" customHeight="1">
      <c r="A1603" s="1"/>
      <c r="B1603" s="6" t="s">
        <v>14</v>
      </c>
      <c r="C1603" s="6">
        <v>1185732</v>
      </c>
      <c r="D1603" s="7">
        <v>44270</v>
      </c>
      <c r="E1603" s="6" t="s">
        <v>46</v>
      </c>
      <c r="F1603" s="6" t="s">
        <v>69</v>
      </c>
      <c r="G1603" s="6" t="s">
        <v>70</v>
      </c>
      <c r="H1603" s="6" t="s">
        <v>18</v>
      </c>
      <c r="I1603" s="8">
        <v>0.35</v>
      </c>
      <c r="J1603" s="9">
        <v>4500</v>
      </c>
      <c r="K1603" s="10">
        <f t="shared" si="12"/>
        <v>1575</v>
      </c>
      <c r="L1603" s="10">
        <f t="shared" si="13"/>
        <v>630</v>
      </c>
      <c r="M1603" s="11">
        <v>0.39999999999999997</v>
      </c>
      <c r="O1603" s="16"/>
      <c r="P1603" s="17"/>
      <c r="Q1603" s="12"/>
      <c r="R1603" s="13"/>
    </row>
    <row r="1604" spans="1:18" ht="15.75" customHeight="1">
      <c r="A1604" s="1"/>
      <c r="B1604" s="6" t="s">
        <v>14</v>
      </c>
      <c r="C1604" s="6">
        <v>1185732</v>
      </c>
      <c r="D1604" s="7">
        <v>44270</v>
      </c>
      <c r="E1604" s="6" t="s">
        <v>46</v>
      </c>
      <c r="F1604" s="6" t="s">
        <v>69</v>
      </c>
      <c r="G1604" s="6" t="s">
        <v>70</v>
      </c>
      <c r="H1604" s="6" t="s">
        <v>19</v>
      </c>
      <c r="I1604" s="8">
        <v>0.25</v>
      </c>
      <c r="J1604" s="9">
        <v>4750</v>
      </c>
      <c r="K1604" s="10">
        <f t="shared" si="12"/>
        <v>1187.5</v>
      </c>
      <c r="L1604" s="10">
        <f t="shared" si="13"/>
        <v>356.25</v>
      </c>
      <c r="M1604" s="11">
        <v>0.3</v>
      </c>
      <c r="O1604" s="16"/>
      <c r="P1604" s="17"/>
      <c r="Q1604" s="12"/>
      <c r="R1604" s="13"/>
    </row>
    <row r="1605" spans="1:18" ht="15.75" customHeight="1">
      <c r="A1605" s="1"/>
      <c r="B1605" s="6" t="s">
        <v>14</v>
      </c>
      <c r="C1605" s="6">
        <v>1185732</v>
      </c>
      <c r="D1605" s="7">
        <v>44270</v>
      </c>
      <c r="E1605" s="6" t="s">
        <v>46</v>
      </c>
      <c r="F1605" s="6" t="s">
        <v>69</v>
      </c>
      <c r="G1605" s="6" t="s">
        <v>70</v>
      </c>
      <c r="H1605" s="6" t="s">
        <v>20</v>
      </c>
      <c r="I1605" s="8">
        <v>0.29999999999999993</v>
      </c>
      <c r="J1605" s="9">
        <v>3250</v>
      </c>
      <c r="K1605" s="10">
        <f t="shared" si="12"/>
        <v>974.99999999999977</v>
      </c>
      <c r="L1605" s="10">
        <f t="shared" si="13"/>
        <v>341.24999999999989</v>
      </c>
      <c r="M1605" s="11">
        <v>0.35</v>
      </c>
      <c r="O1605" s="16"/>
      <c r="P1605" s="17"/>
      <c r="Q1605" s="12"/>
      <c r="R1605" s="13"/>
    </row>
    <row r="1606" spans="1:18" ht="15.75" customHeight="1">
      <c r="A1606" s="1"/>
      <c r="B1606" s="6" t="s">
        <v>14</v>
      </c>
      <c r="C1606" s="6">
        <v>1185732</v>
      </c>
      <c r="D1606" s="7">
        <v>44270</v>
      </c>
      <c r="E1606" s="6" t="s">
        <v>46</v>
      </c>
      <c r="F1606" s="6" t="s">
        <v>69</v>
      </c>
      <c r="G1606" s="6" t="s">
        <v>70</v>
      </c>
      <c r="H1606" s="6" t="s">
        <v>21</v>
      </c>
      <c r="I1606" s="8">
        <v>0.45000000000000007</v>
      </c>
      <c r="J1606" s="9">
        <v>3750</v>
      </c>
      <c r="K1606" s="10">
        <f t="shared" si="12"/>
        <v>1687.5000000000002</v>
      </c>
      <c r="L1606" s="10">
        <f t="shared" si="13"/>
        <v>675</v>
      </c>
      <c r="M1606" s="11">
        <v>0.39999999999999997</v>
      </c>
      <c r="O1606" s="16"/>
      <c r="P1606" s="17"/>
      <c r="Q1606" s="12"/>
      <c r="R1606" s="13"/>
    </row>
    <row r="1607" spans="1:18" ht="15.75" customHeight="1">
      <c r="A1607" s="1"/>
      <c r="B1607" s="6" t="s">
        <v>14</v>
      </c>
      <c r="C1607" s="6">
        <v>1185732</v>
      </c>
      <c r="D1607" s="7">
        <v>44270</v>
      </c>
      <c r="E1607" s="6" t="s">
        <v>46</v>
      </c>
      <c r="F1607" s="6" t="s">
        <v>69</v>
      </c>
      <c r="G1607" s="6" t="s">
        <v>70</v>
      </c>
      <c r="H1607" s="6" t="s">
        <v>22</v>
      </c>
      <c r="I1607" s="8">
        <v>0.35</v>
      </c>
      <c r="J1607" s="9">
        <v>4750</v>
      </c>
      <c r="K1607" s="10">
        <f t="shared" si="12"/>
        <v>1662.5</v>
      </c>
      <c r="L1607" s="10">
        <f t="shared" si="13"/>
        <v>914.37500000000011</v>
      </c>
      <c r="M1607" s="11">
        <v>0.55000000000000004</v>
      </c>
      <c r="O1607" s="16"/>
      <c r="P1607" s="17"/>
      <c r="Q1607" s="12"/>
      <c r="R1607" s="13"/>
    </row>
    <row r="1608" spans="1:18" ht="15.75" customHeight="1">
      <c r="A1608" s="1"/>
      <c r="B1608" s="6" t="s">
        <v>14</v>
      </c>
      <c r="C1608" s="6">
        <v>1185732</v>
      </c>
      <c r="D1608" s="7">
        <v>44302</v>
      </c>
      <c r="E1608" s="6" t="s">
        <v>46</v>
      </c>
      <c r="F1608" s="6" t="s">
        <v>69</v>
      </c>
      <c r="G1608" s="6" t="s">
        <v>70</v>
      </c>
      <c r="H1608" s="6" t="s">
        <v>17</v>
      </c>
      <c r="I1608" s="8">
        <v>0.35</v>
      </c>
      <c r="J1608" s="9">
        <v>7250</v>
      </c>
      <c r="K1608" s="10">
        <f t="shared" si="12"/>
        <v>2537.5</v>
      </c>
      <c r="L1608" s="10">
        <f t="shared" si="13"/>
        <v>1268.75</v>
      </c>
      <c r="M1608" s="11">
        <v>0.5</v>
      </c>
      <c r="O1608" s="16"/>
      <c r="P1608" s="17"/>
      <c r="Q1608" s="12"/>
      <c r="R1608" s="13"/>
    </row>
    <row r="1609" spans="1:18" ht="15.75" customHeight="1">
      <c r="A1609" s="1"/>
      <c r="B1609" s="6" t="s">
        <v>14</v>
      </c>
      <c r="C1609" s="6">
        <v>1185732</v>
      </c>
      <c r="D1609" s="7">
        <v>44302</v>
      </c>
      <c r="E1609" s="6" t="s">
        <v>46</v>
      </c>
      <c r="F1609" s="6" t="s">
        <v>69</v>
      </c>
      <c r="G1609" s="6" t="s">
        <v>70</v>
      </c>
      <c r="H1609" s="6" t="s">
        <v>18</v>
      </c>
      <c r="I1609" s="8">
        <v>0.4</v>
      </c>
      <c r="J1609" s="9">
        <v>4250</v>
      </c>
      <c r="K1609" s="10">
        <f t="shared" si="12"/>
        <v>1700</v>
      </c>
      <c r="L1609" s="10">
        <f t="shared" si="13"/>
        <v>680</v>
      </c>
      <c r="M1609" s="11">
        <v>0.39999999999999997</v>
      </c>
      <c r="O1609" s="16"/>
      <c r="P1609" s="17"/>
      <c r="Q1609" s="12"/>
      <c r="R1609" s="13"/>
    </row>
    <row r="1610" spans="1:18" ht="15.75" customHeight="1">
      <c r="A1610" s="1"/>
      <c r="B1610" s="6" t="s">
        <v>14</v>
      </c>
      <c r="C1610" s="6">
        <v>1185732</v>
      </c>
      <c r="D1610" s="7">
        <v>44302</v>
      </c>
      <c r="E1610" s="6" t="s">
        <v>46</v>
      </c>
      <c r="F1610" s="6" t="s">
        <v>69</v>
      </c>
      <c r="G1610" s="6" t="s">
        <v>70</v>
      </c>
      <c r="H1610" s="6" t="s">
        <v>19</v>
      </c>
      <c r="I1610" s="8">
        <v>0.30000000000000004</v>
      </c>
      <c r="J1610" s="9">
        <v>4500</v>
      </c>
      <c r="K1610" s="10">
        <f t="shared" si="12"/>
        <v>1350.0000000000002</v>
      </c>
      <c r="L1610" s="10">
        <f t="shared" si="13"/>
        <v>405.00000000000006</v>
      </c>
      <c r="M1610" s="11">
        <v>0.3</v>
      </c>
      <c r="O1610" s="16"/>
      <c r="P1610" s="17"/>
      <c r="Q1610" s="12"/>
      <c r="R1610" s="13"/>
    </row>
    <row r="1611" spans="1:18" ht="15.75" customHeight="1">
      <c r="A1611" s="1"/>
      <c r="B1611" s="6" t="s">
        <v>14</v>
      </c>
      <c r="C1611" s="6">
        <v>1185732</v>
      </c>
      <c r="D1611" s="7">
        <v>44302</v>
      </c>
      <c r="E1611" s="6" t="s">
        <v>46</v>
      </c>
      <c r="F1611" s="6" t="s">
        <v>69</v>
      </c>
      <c r="G1611" s="6" t="s">
        <v>70</v>
      </c>
      <c r="H1611" s="6" t="s">
        <v>20</v>
      </c>
      <c r="I1611" s="8">
        <v>0.35</v>
      </c>
      <c r="J1611" s="9">
        <v>3750</v>
      </c>
      <c r="K1611" s="10">
        <f t="shared" si="12"/>
        <v>1312.5</v>
      </c>
      <c r="L1611" s="10">
        <f t="shared" si="13"/>
        <v>459.37499999999994</v>
      </c>
      <c r="M1611" s="11">
        <v>0.35</v>
      </c>
      <c r="O1611" s="16"/>
      <c r="P1611" s="17"/>
      <c r="Q1611" s="12"/>
      <c r="R1611" s="13"/>
    </row>
    <row r="1612" spans="1:18" ht="15.75" customHeight="1">
      <c r="A1612" s="1"/>
      <c r="B1612" s="6" t="s">
        <v>14</v>
      </c>
      <c r="C1612" s="6">
        <v>1185732</v>
      </c>
      <c r="D1612" s="7">
        <v>44302</v>
      </c>
      <c r="E1612" s="6" t="s">
        <v>46</v>
      </c>
      <c r="F1612" s="6" t="s">
        <v>69</v>
      </c>
      <c r="G1612" s="6" t="s">
        <v>70</v>
      </c>
      <c r="H1612" s="6" t="s">
        <v>21</v>
      </c>
      <c r="I1612" s="8">
        <v>0.5</v>
      </c>
      <c r="J1612" s="9">
        <v>4000</v>
      </c>
      <c r="K1612" s="10">
        <f t="shared" si="12"/>
        <v>2000</v>
      </c>
      <c r="L1612" s="10">
        <f t="shared" si="13"/>
        <v>799.99999999999989</v>
      </c>
      <c r="M1612" s="11">
        <v>0.39999999999999997</v>
      </c>
      <c r="O1612" s="16"/>
      <c r="P1612" s="17"/>
      <c r="Q1612" s="12"/>
      <c r="R1612" s="13"/>
    </row>
    <row r="1613" spans="1:18" ht="15.75" customHeight="1">
      <c r="A1613" s="1"/>
      <c r="B1613" s="6" t="s">
        <v>14</v>
      </c>
      <c r="C1613" s="6">
        <v>1185732</v>
      </c>
      <c r="D1613" s="7">
        <v>44302</v>
      </c>
      <c r="E1613" s="6" t="s">
        <v>46</v>
      </c>
      <c r="F1613" s="6" t="s">
        <v>69</v>
      </c>
      <c r="G1613" s="6" t="s">
        <v>70</v>
      </c>
      <c r="H1613" s="6" t="s">
        <v>22</v>
      </c>
      <c r="I1613" s="8">
        <v>0.4</v>
      </c>
      <c r="J1613" s="9">
        <v>5250</v>
      </c>
      <c r="K1613" s="10">
        <f t="shared" si="12"/>
        <v>2100</v>
      </c>
      <c r="L1613" s="10">
        <f t="shared" si="13"/>
        <v>1155</v>
      </c>
      <c r="M1613" s="11">
        <v>0.55000000000000004</v>
      </c>
      <c r="O1613" s="16"/>
      <c r="P1613" s="17"/>
      <c r="Q1613" s="12"/>
      <c r="R1613" s="13"/>
    </row>
    <row r="1614" spans="1:18" ht="15.75" customHeight="1">
      <c r="A1614" s="1"/>
      <c r="B1614" s="6" t="s">
        <v>14</v>
      </c>
      <c r="C1614" s="6">
        <v>1185732</v>
      </c>
      <c r="D1614" s="7">
        <v>44331</v>
      </c>
      <c r="E1614" s="6" t="s">
        <v>46</v>
      </c>
      <c r="F1614" s="6" t="s">
        <v>69</v>
      </c>
      <c r="G1614" s="6" t="s">
        <v>70</v>
      </c>
      <c r="H1614" s="6" t="s">
        <v>17</v>
      </c>
      <c r="I1614" s="8">
        <v>0.5</v>
      </c>
      <c r="J1614" s="9">
        <v>7950</v>
      </c>
      <c r="K1614" s="10">
        <f t="shared" si="12"/>
        <v>3975</v>
      </c>
      <c r="L1614" s="10">
        <f t="shared" si="13"/>
        <v>1987.5</v>
      </c>
      <c r="M1614" s="11">
        <v>0.5</v>
      </c>
      <c r="O1614" s="16"/>
      <c r="P1614" s="17"/>
      <c r="Q1614" s="12"/>
      <c r="R1614" s="13"/>
    </row>
    <row r="1615" spans="1:18" ht="15.75" customHeight="1">
      <c r="A1615" s="1"/>
      <c r="B1615" s="6" t="s">
        <v>14</v>
      </c>
      <c r="C1615" s="6">
        <v>1185732</v>
      </c>
      <c r="D1615" s="7">
        <v>44331</v>
      </c>
      <c r="E1615" s="6" t="s">
        <v>46</v>
      </c>
      <c r="F1615" s="6" t="s">
        <v>69</v>
      </c>
      <c r="G1615" s="6" t="s">
        <v>70</v>
      </c>
      <c r="H1615" s="6" t="s">
        <v>18</v>
      </c>
      <c r="I1615" s="8">
        <v>0.5</v>
      </c>
      <c r="J1615" s="9">
        <v>5000</v>
      </c>
      <c r="K1615" s="10">
        <f t="shared" si="12"/>
        <v>2500</v>
      </c>
      <c r="L1615" s="10">
        <f t="shared" si="13"/>
        <v>999.99999999999989</v>
      </c>
      <c r="M1615" s="11">
        <v>0.39999999999999997</v>
      </c>
      <c r="O1615" s="16"/>
      <c r="P1615" s="17"/>
      <c r="Q1615" s="12"/>
      <c r="R1615" s="13"/>
    </row>
    <row r="1616" spans="1:18" ht="15.75" customHeight="1">
      <c r="A1616" s="1"/>
      <c r="B1616" s="6" t="s">
        <v>14</v>
      </c>
      <c r="C1616" s="6">
        <v>1185732</v>
      </c>
      <c r="D1616" s="7">
        <v>44331</v>
      </c>
      <c r="E1616" s="6" t="s">
        <v>46</v>
      </c>
      <c r="F1616" s="6" t="s">
        <v>69</v>
      </c>
      <c r="G1616" s="6" t="s">
        <v>70</v>
      </c>
      <c r="H1616" s="6" t="s">
        <v>19</v>
      </c>
      <c r="I1616" s="8">
        <v>0.45</v>
      </c>
      <c r="J1616" s="9">
        <v>4750</v>
      </c>
      <c r="K1616" s="10">
        <f t="shared" si="12"/>
        <v>2137.5</v>
      </c>
      <c r="L1616" s="10">
        <f t="shared" si="13"/>
        <v>641.25</v>
      </c>
      <c r="M1616" s="11">
        <v>0.3</v>
      </c>
      <c r="O1616" s="16"/>
      <c r="P1616" s="17"/>
      <c r="Q1616" s="12"/>
      <c r="R1616" s="13"/>
    </row>
    <row r="1617" spans="1:18" ht="15.75" customHeight="1">
      <c r="A1617" s="1"/>
      <c r="B1617" s="6" t="s">
        <v>14</v>
      </c>
      <c r="C1617" s="6">
        <v>1185732</v>
      </c>
      <c r="D1617" s="7">
        <v>44331</v>
      </c>
      <c r="E1617" s="6" t="s">
        <v>46</v>
      </c>
      <c r="F1617" s="6" t="s">
        <v>69</v>
      </c>
      <c r="G1617" s="6" t="s">
        <v>70</v>
      </c>
      <c r="H1617" s="6" t="s">
        <v>20</v>
      </c>
      <c r="I1617" s="8">
        <v>0.45</v>
      </c>
      <c r="J1617" s="9">
        <v>4500</v>
      </c>
      <c r="K1617" s="10">
        <f t="shared" si="12"/>
        <v>2025</v>
      </c>
      <c r="L1617" s="10">
        <f t="shared" si="13"/>
        <v>708.75</v>
      </c>
      <c r="M1617" s="11">
        <v>0.35</v>
      </c>
      <c r="O1617" s="16"/>
      <c r="P1617" s="17"/>
      <c r="Q1617" s="12"/>
      <c r="R1617" s="13"/>
    </row>
    <row r="1618" spans="1:18" ht="15.75" customHeight="1">
      <c r="A1618" s="1"/>
      <c r="B1618" s="6" t="s">
        <v>14</v>
      </c>
      <c r="C1618" s="6">
        <v>1185732</v>
      </c>
      <c r="D1618" s="7">
        <v>44331</v>
      </c>
      <c r="E1618" s="6" t="s">
        <v>46</v>
      </c>
      <c r="F1618" s="6" t="s">
        <v>69</v>
      </c>
      <c r="G1618" s="6" t="s">
        <v>70</v>
      </c>
      <c r="H1618" s="6" t="s">
        <v>21</v>
      </c>
      <c r="I1618" s="8">
        <v>0.54999999999999993</v>
      </c>
      <c r="J1618" s="9">
        <v>4750</v>
      </c>
      <c r="K1618" s="10">
        <f t="shared" si="12"/>
        <v>2612.4999999999995</v>
      </c>
      <c r="L1618" s="10">
        <f t="shared" si="13"/>
        <v>1044.9999999999998</v>
      </c>
      <c r="M1618" s="11">
        <v>0.39999999999999997</v>
      </c>
      <c r="O1618" s="16"/>
      <c r="P1618" s="17"/>
      <c r="Q1618" s="12"/>
      <c r="R1618" s="13"/>
    </row>
    <row r="1619" spans="1:18" ht="15.75" customHeight="1">
      <c r="A1619" s="1"/>
      <c r="B1619" s="6" t="s">
        <v>14</v>
      </c>
      <c r="C1619" s="6">
        <v>1185732</v>
      </c>
      <c r="D1619" s="7">
        <v>44331</v>
      </c>
      <c r="E1619" s="6" t="s">
        <v>46</v>
      </c>
      <c r="F1619" s="6" t="s">
        <v>69</v>
      </c>
      <c r="G1619" s="6" t="s">
        <v>70</v>
      </c>
      <c r="H1619" s="6" t="s">
        <v>22</v>
      </c>
      <c r="I1619" s="8">
        <v>0.6</v>
      </c>
      <c r="J1619" s="9">
        <v>5750</v>
      </c>
      <c r="K1619" s="10">
        <f t="shared" si="12"/>
        <v>3450</v>
      </c>
      <c r="L1619" s="10">
        <f t="shared" si="13"/>
        <v>1897.5000000000002</v>
      </c>
      <c r="M1619" s="11">
        <v>0.55000000000000004</v>
      </c>
      <c r="O1619" s="16"/>
      <c r="P1619" s="17"/>
      <c r="Q1619" s="12"/>
      <c r="R1619" s="13"/>
    </row>
    <row r="1620" spans="1:18" ht="15.75" customHeight="1">
      <c r="A1620" s="1"/>
      <c r="B1620" s="6" t="s">
        <v>14</v>
      </c>
      <c r="C1620" s="6">
        <v>1185732</v>
      </c>
      <c r="D1620" s="7">
        <v>44364</v>
      </c>
      <c r="E1620" s="6" t="s">
        <v>46</v>
      </c>
      <c r="F1620" s="6" t="s">
        <v>69</v>
      </c>
      <c r="G1620" s="6" t="s">
        <v>70</v>
      </c>
      <c r="H1620" s="6" t="s">
        <v>17</v>
      </c>
      <c r="I1620" s="8">
        <v>0.54999999999999993</v>
      </c>
      <c r="J1620" s="9">
        <v>8250</v>
      </c>
      <c r="K1620" s="10">
        <f t="shared" si="12"/>
        <v>4537.4999999999991</v>
      </c>
      <c r="L1620" s="10">
        <f t="shared" si="13"/>
        <v>2268.7499999999995</v>
      </c>
      <c r="M1620" s="11">
        <v>0.5</v>
      </c>
      <c r="O1620" s="16"/>
      <c r="P1620" s="17"/>
      <c r="Q1620" s="12"/>
      <c r="R1620" s="13"/>
    </row>
    <row r="1621" spans="1:18" ht="15.75" customHeight="1">
      <c r="A1621" s="1"/>
      <c r="B1621" s="6" t="s">
        <v>14</v>
      </c>
      <c r="C1621" s="6">
        <v>1185732</v>
      </c>
      <c r="D1621" s="7">
        <v>44364</v>
      </c>
      <c r="E1621" s="6" t="s">
        <v>46</v>
      </c>
      <c r="F1621" s="6" t="s">
        <v>69</v>
      </c>
      <c r="G1621" s="6" t="s">
        <v>70</v>
      </c>
      <c r="H1621" s="6" t="s">
        <v>18</v>
      </c>
      <c r="I1621" s="8">
        <v>0.5</v>
      </c>
      <c r="J1621" s="9">
        <v>5750</v>
      </c>
      <c r="K1621" s="10">
        <f t="shared" si="12"/>
        <v>2875</v>
      </c>
      <c r="L1621" s="10">
        <f t="shared" si="13"/>
        <v>1150</v>
      </c>
      <c r="M1621" s="11">
        <v>0.39999999999999997</v>
      </c>
      <c r="O1621" s="16"/>
      <c r="P1621" s="17"/>
      <c r="Q1621" s="12"/>
      <c r="R1621" s="13"/>
    </row>
    <row r="1622" spans="1:18" ht="15.75" customHeight="1">
      <c r="A1622" s="1"/>
      <c r="B1622" s="6" t="s">
        <v>14</v>
      </c>
      <c r="C1622" s="6">
        <v>1185732</v>
      </c>
      <c r="D1622" s="7">
        <v>44364</v>
      </c>
      <c r="E1622" s="6" t="s">
        <v>46</v>
      </c>
      <c r="F1622" s="6" t="s">
        <v>69</v>
      </c>
      <c r="G1622" s="6" t="s">
        <v>70</v>
      </c>
      <c r="H1622" s="6" t="s">
        <v>19</v>
      </c>
      <c r="I1622" s="8">
        <v>0.45</v>
      </c>
      <c r="J1622" s="9">
        <v>5500</v>
      </c>
      <c r="K1622" s="10">
        <f t="shared" si="12"/>
        <v>2475</v>
      </c>
      <c r="L1622" s="10">
        <f t="shared" si="13"/>
        <v>742.5</v>
      </c>
      <c r="M1622" s="11">
        <v>0.3</v>
      </c>
      <c r="O1622" s="16"/>
      <c r="P1622" s="17"/>
      <c r="Q1622" s="12"/>
      <c r="R1622" s="13"/>
    </row>
    <row r="1623" spans="1:18" ht="15.75" customHeight="1">
      <c r="A1623" s="1"/>
      <c r="B1623" s="6" t="s">
        <v>14</v>
      </c>
      <c r="C1623" s="6">
        <v>1185732</v>
      </c>
      <c r="D1623" s="7">
        <v>44364</v>
      </c>
      <c r="E1623" s="6" t="s">
        <v>46</v>
      </c>
      <c r="F1623" s="6" t="s">
        <v>69</v>
      </c>
      <c r="G1623" s="6" t="s">
        <v>70</v>
      </c>
      <c r="H1623" s="6" t="s">
        <v>20</v>
      </c>
      <c r="I1623" s="8">
        <v>0.45</v>
      </c>
      <c r="J1623" s="9">
        <v>5250</v>
      </c>
      <c r="K1623" s="10">
        <f t="shared" si="12"/>
        <v>2362.5</v>
      </c>
      <c r="L1623" s="10">
        <f t="shared" si="13"/>
        <v>826.875</v>
      </c>
      <c r="M1623" s="11">
        <v>0.35</v>
      </c>
      <c r="O1623" s="16"/>
      <c r="P1623" s="17"/>
      <c r="Q1623" s="12"/>
      <c r="R1623" s="13"/>
    </row>
    <row r="1624" spans="1:18" ht="15.75" customHeight="1">
      <c r="A1624" s="1"/>
      <c r="B1624" s="6" t="s">
        <v>14</v>
      </c>
      <c r="C1624" s="6">
        <v>1185732</v>
      </c>
      <c r="D1624" s="7">
        <v>44364</v>
      </c>
      <c r="E1624" s="6" t="s">
        <v>46</v>
      </c>
      <c r="F1624" s="6" t="s">
        <v>69</v>
      </c>
      <c r="G1624" s="6" t="s">
        <v>70</v>
      </c>
      <c r="H1624" s="6" t="s">
        <v>21</v>
      </c>
      <c r="I1624" s="8">
        <v>0.6</v>
      </c>
      <c r="J1624" s="9">
        <v>5250</v>
      </c>
      <c r="K1624" s="10">
        <f t="shared" si="12"/>
        <v>3150</v>
      </c>
      <c r="L1624" s="10">
        <f t="shared" si="13"/>
        <v>1260</v>
      </c>
      <c r="M1624" s="11">
        <v>0.39999999999999997</v>
      </c>
      <c r="O1624" s="16"/>
      <c r="P1624" s="17"/>
      <c r="Q1624" s="12"/>
      <c r="R1624" s="13"/>
    </row>
    <row r="1625" spans="1:18" ht="15.75" customHeight="1">
      <c r="A1625" s="1"/>
      <c r="B1625" s="6" t="s">
        <v>14</v>
      </c>
      <c r="C1625" s="6">
        <v>1185732</v>
      </c>
      <c r="D1625" s="7">
        <v>44364</v>
      </c>
      <c r="E1625" s="6" t="s">
        <v>46</v>
      </c>
      <c r="F1625" s="6" t="s">
        <v>69</v>
      </c>
      <c r="G1625" s="6" t="s">
        <v>70</v>
      </c>
      <c r="H1625" s="6" t="s">
        <v>22</v>
      </c>
      <c r="I1625" s="8">
        <v>0.65</v>
      </c>
      <c r="J1625" s="9">
        <v>6750</v>
      </c>
      <c r="K1625" s="10">
        <f t="shared" si="12"/>
        <v>4387.5</v>
      </c>
      <c r="L1625" s="10">
        <f t="shared" si="13"/>
        <v>2413.125</v>
      </c>
      <c r="M1625" s="11">
        <v>0.55000000000000004</v>
      </c>
      <c r="O1625" s="16"/>
      <c r="P1625" s="17"/>
      <c r="Q1625" s="12"/>
      <c r="R1625" s="13"/>
    </row>
    <row r="1626" spans="1:18" ht="15.75" customHeight="1">
      <c r="A1626" s="1"/>
      <c r="B1626" s="6" t="s">
        <v>14</v>
      </c>
      <c r="C1626" s="6">
        <v>1185732</v>
      </c>
      <c r="D1626" s="7">
        <v>44392</v>
      </c>
      <c r="E1626" s="6" t="s">
        <v>46</v>
      </c>
      <c r="F1626" s="6" t="s">
        <v>69</v>
      </c>
      <c r="G1626" s="6" t="s">
        <v>70</v>
      </c>
      <c r="H1626" s="6" t="s">
        <v>17</v>
      </c>
      <c r="I1626" s="8">
        <v>0.6</v>
      </c>
      <c r="J1626" s="9">
        <v>9000</v>
      </c>
      <c r="K1626" s="10">
        <f t="shared" si="12"/>
        <v>5400</v>
      </c>
      <c r="L1626" s="10">
        <f t="shared" si="13"/>
        <v>2700</v>
      </c>
      <c r="M1626" s="11">
        <v>0.5</v>
      </c>
      <c r="O1626" s="16"/>
      <c r="P1626" s="17"/>
      <c r="Q1626" s="12"/>
      <c r="R1626" s="13"/>
    </row>
    <row r="1627" spans="1:18" ht="15.75" customHeight="1">
      <c r="A1627" s="1"/>
      <c r="B1627" s="6" t="s">
        <v>14</v>
      </c>
      <c r="C1627" s="6">
        <v>1185732</v>
      </c>
      <c r="D1627" s="7">
        <v>44392</v>
      </c>
      <c r="E1627" s="6" t="s">
        <v>46</v>
      </c>
      <c r="F1627" s="6" t="s">
        <v>69</v>
      </c>
      <c r="G1627" s="6" t="s">
        <v>70</v>
      </c>
      <c r="H1627" s="6" t="s">
        <v>18</v>
      </c>
      <c r="I1627" s="8">
        <v>0.55000000000000004</v>
      </c>
      <c r="J1627" s="9">
        <v>6500</v>
      </c>
      <c r="K1627" s="10">
        <f t="shared" si="12"/>
        <v>3575.0000000000005</v>
      </c>
      <c r="L1627" s="10">
        <f t="shared" si="13"/>
        <v>1430</v>
      </c>
      <c r="M1627" s="11">
        <v>0.39999999999999997</v>
      </c>
      <c r="O1627" s="16"/>
      <c r="P1627" s="17"/>
      <c r="Q1627" s="12"/>
      <c r="R1627" s="13"/>
    </row>
    <row r="1628" spans="1:18" ht="15.75" customHeight="1">
      <c r="A1628" s="1"/>
      <c r="B1628" s="6" t="s">
        <v>14</v>
      </c>
      <c r="C1628" s="6">
        <v>1185732</v>
      </c>
      <c r="D1628" s="7">
        <v>44392</v>
      </c>
      <c r="E1628" s="6" t="s">
        <v>46</v>
      </c>
      <c r="F1628" s="6" t="s">
        <v>69</v>
      </c>
      <c r="G1628" s="6" t="s">
        <v>70</v>
      </c>
      <c r="H1628" s="6" t="s">
        <v>19</v>
      </c>
      <c r="I1628" s="8">
        <v>0.5</v>
      </c>
      <c r="J1628" s="9">
        <v>5750</v>
      </c>
      <c r="K1628" s="10">
        <f t="shared" si="12"/>
        <v>2875</v>
      </c>
      <c r="L1628" s="10">
        <f t="shared" si="13"/>
        <v>862.5</v>
      </c>
      <c r="M1628" s="11">
        <v>0.3</v>
      </c>
      <c r="O1628" s="16"/>
      <c r="P1628" s="17"/>
      <c r="Q1628" s="12"/>
      <c r="R1628" s="13"/>
    </row>
    <row r="1629" spans="1:18" ht="15.75" customHeight="1">
      <c r="A1629" s="1"/>
      <c r="B1629" s="6" t="s">
        <v>14</v>
      </c>
      <c r="C1629" s="6">
        <v>1185732</v>
      </c>
      <c r="D1629" s="7">
        <v>44392</v>
      </c>
      <c r="E1629" s="6" t="s">
        <v>46</v>
      </c>
      <c r="F1629" s="6" t="s">
        <v>69</v>
      </c>
      <c r="G1629" s="6" t="s">
        <v>70</v>
      </c>
      <c r="H1629" s="6" t="s">
        <v>20</v>
      </c>
      <c r="I1629" s="8">
        <v>0.5</v>
      </c>
      <c r="J1629" s="9">
        <v>5250</v>
      </c>
      <c r="K1629" s="10">
        <f t="shared" si="12"/>
        <v>2625</v>
      </c>
      <c r="L1629" s="10">
        <f t="shared" si="13"/>
        <v>918.74999999999989</v>
      </c>
      <c r="M1629" s="11">
        <v>0.35</v>
      </c>
      <c r="O1629" s="16"/>
      <c r="P1629" s="17"/>
      <c r="Q1629" s="12"/>
      <c r="R1629" s="13"/>
    </row>
    <row r="1630" spans="1:18" ht="15.75" customHeight="1">
      <c r="A1630" s="1"/>
      <c r="B1630" s="6" t="s">
        <v>14</v>
      </c>
      <c r="C1630" s="6">
        <v>1185732</v>
      </c>
      <c r="D1630" s="7">
        <v>44392</v>
      </c>
      <c r="E1630" s="6" t="s">
        <v>46</v>
      </c>
      <c r="F1630" s="6" t="s">
        <v>69</v>
      </c>
      <c r="G1630" s="6" t="s">
        <v>70</v>
      </c>
      <c r="H1630" s="6" t="s">
        <v>21</v>
      </c>
      <c r="I1630" s="8">
        <v>0.6</v>
      </c>
      <c r="J1630" s="9">
        <v>5500</v>
      </c>
      <c r="K1630" s="10">
        <f t="shared" si="12"/>
        <v>3300</v>
      </c>
      <c r="L1630" s="10">
        <f t="shared" si="13"/>
        <v>1320</v>
      </c>
      <c r="M1630" s="11">
        <v>0.39999999999999997</v>
      </c>
      <c r="O1630" s="16"/>
      <c r="P1630" s="17"/>
      <c r="Q1630" s="12"/>
      <c r="R1630" s="13"/>
    </row>
    <row r="1631" spans="1:18" ht="15.75" customHeight="1">
      <c r="A1631" s="1"/>
      <c r="B1631" s="6" t="s">
        <v>14</v>
      </c>
      <c r="C1631" s="6">
        <v>1185732</v>
      </c>
      <c r="D1631" s="7">
        <v>44392</v>
      </c>
      <c r="E1631" s="6" t="s">
        <v>46</v>
      </c>
      <c r="F1631" s="6" t="s">
        <v>69</v>
      </c>
      <c r="G1631" s="6" t="s">
        <v>70</v>
      </c>
      <c r="H1631" s="6" t="s">
        <v>22</v>
      </c>
      <c r="I1631" s="8">
        <v>0.65</v>
      </c>
      <c r="J1631" s="9">
        <v>7250</v>
      </c>
      <c r="K1631" s="10">
        <f t="shared" si="12"/>
        <v>4712.5</v>
      </c>
      <c r="L1631" s="10">
        <f t="shared" si="13"/>
        <v>2591.875</v>
      </c>
      <c r="M1631" s="11">
        <v>0.55000000000000004</v>
      </c>
      <c r="O1631" s="16"/>
      <c r="P1631" s="17"/>
      <c r="Q1631" s="12"/>
      <c r="R1631" s="13"/>
    </row>
    <row r="1632" spans="1:18" ht="15.75" customHeight="1">
      <c r="A1632" s="1"/>
      <c r="B1632" s="6" t="s">
        <v>14</v>
      </c>
      <c r="C1632" s="6">
        <v>1185732</v>
      </c>
      <c r="D1632" s="7">
        <v>44424</v>
      </c>
      <c r="E1632" s="6" t="s">
        <v>46</v>
      </c>
      <c r="F1632" s="6" t="s">
        <v>69</v>
      </c>
      <c r="G1632" s="6" t="s">
        <v>70</v>
      </c>
      <c r="H1632" s="6" t="s">
        <v>17</v>
      </c>
      <c r="I1632" s="8">
        <v>0.6</v>
      </c>
      <c r="J1632" s="9">
        <v>8750</v>
      </c>
      <c r="K1632" s="10">
        <f t="shared" si="12"/>
        <v>5250</v>
      </c>
      <c r="L1632" s="10">
        <f t="shared" si="13"/>
        <v>2625</v>
      </c>
      <c r="M1632" s="11">
        <v>0.5</v>
      </c>
      <c r="O1632" s="16"/>
      <c r="P1632" s="17"/>
      <c r="Q1632" s="12"/>
      <c r="R1632" s="13"/>
    </row>
    <row r="1633" spans="1:18" ht="15.75" customHeight="1">
      <c r="A1633" s="1"/>
      <c r="B1633" s="6" t="s">
        <v>14</v>
      </c>
      <c r="C1633" s="6">
        <v>1185732</v>
      </c>
      <c r="D1633" s="7">
        <v>44424</v>
      </c>
      <c r="E1633" s="6" t="s">
        <v>46</v>
      </c>
      <c r="F1633" s="6" t="s">
        <v>69</v>
      </c>
      <c r="G1633" s="6" t="s">
        <v>70</v>
      </c>
      <c r="H1633" s="6" t="s">
        <v>18</v>
      </c>
      <c r="I1633" s="8">
        <v>0.55000000000000004</v>
      </c>
      <c r="J1633" s="9">
        <v>6500</v>
      </c>
      <c r="K1633" s="10">
        <f t="shared" si="12"/>
        <v>3575.0000000000005</v>
      </c>
      <c r="L1633" s="10">
        <f t="shared" si="13"/>
        <v>1430</v>
      </c>
      <c r="M1633" s="11">
        <v>0.39999999999999997</v>
      </c>
      <c r="O1633" s="16"/>
      <c r="P1633" s="17"/>
      <c r="Q1633" s="12"/>
      <c r="R1633" s="13"/>
    </row>
    <row r="1634" spans="1:18" ht="15.75" customHeight="1">
      <c r="A1634" s="1"/>
      <c r="B1634" s="6" t="s">
        <v>14</v>
      </c>
      <c r="C1634" s="6">
        <v>1185732</v>
      </c>
      <c r="D1634" s="7">
        <v>44424</v>
      </c>
      <c r="E1634" s="6" t="s">
        <v>46</v>
      </c>
      <c r="F1634" s="6" t="s">
        <v>69</v>
      </c>
      <c r="G1634" s="6" t="s">
        <v>70</v>
      </c>
      <c r="H1634" s="6" t="s">
        <v>19</v>
      </c>
      <c r="I1634" s="8">
        <v>0.45000000000000007</v>
      </c>
      <c r="J1634" s="9">
        <v>5750</v>
      </c>
      <c r="K1634" s="10">
        <f t="shared" si="12"/>
        <v>2587.5000000000005</v>
      </c>
      <c r="L1634" s="10">
        <f t="shared" si="13"/>
        <v>776.25000000000011</v>
      </c>
      <c r="M1634" s="11">
        <v>0.3</v>
      </c>
      <c r="O1634" s="16"/>
      <c r="P1634" s="17"/>
      <c r="Q1634" s="12"/>
      <c r="R1634" s="13"/>
    </row>
    <row r="1635" spans="1:18" ht="15.75" customHeight="1">
      <c r="A1635" s="1"/>
      <c r="B1635" s="6" t="s">
        <v>14</v>
      </c>
      <c r="C1635" s="6">
        <v>1185732</v>
      </c>
      <c r="D1635" s="7">
        <v>44424</v>
      </c>
      <c r="E1635" s="6" t="s">
        <v>46</v>
      </c>
      <c r="F1635" s="6" t="s">
        <v>69</v>
      </c>
      <c r="G1635" s="6" t="s">
        <v>70</v>
      </c>
      <c r="H1635" s="6" t="s">
        <v>20</v>
      </c>
      <c r="I1635" s="8">
        <v>0.35</v>
      </c>
      <c r="J1635" s="9">
        <v>5250</v>
      </c>
      <c r="K1635" s="10">
        <f t="shared" si="12"/>
        <v>1837.4999999999998</v>
      </c>
      <c r="L1635" s="10">
        <f t="shared" si="13"/>
        <v>643.12499999999989</v>
      </c>
      <c r="M1635" s="11">
        <v>0.35</v>
      </c>
      <c r="O1635" s="16"/>
      <c r="P1635" s="17"/>
      <c r="Q1635" s="12"/>
      <c r="R1635" s="13"/>
    </row>
    <row r="1636" spans="1:18" ht="15.75" customHeight="1">
      <c r="A1636" s="1"/>
      <c r="B1636" s="6" t="s">
        <v>14</v>
      </c>
      <c r="C1636" s="6">
        <v>1185732</v>
      </c>
      <c r="D1636" s="7">
        <v>44424</v>
      </c>
      <c r="E1636" s="6" t="s">
        <v>46</v>
      </c>
      <c r="F1636" s="6" t="s">
        <v>69</v>
      </c>
      <c r="G1636" s="6" t="s">
        <v>70</v>
      </c>
      <c r="H1636" s="6" t="s">
        <v>21</v>
      </c>
      <c r="I1636" s="8">
        <v>0.45000000000000007</v>
      </c>
      <c r="J1636" s="9">
        <v>5000</v>
      </c>
      <c r="K1636" s="10">
        <f t="shared" si="12"/>
        <v>2250.0000000000005</v>
      </c>
      <c r="L1636" s="10">
        <f t="shared" si="13"/>
        <v>900.00000000000011</v>
      </c>
      <c r="M1636" s="11">
        <v>0.39999999999999997</v>
      </c>
      <c r="O1636" s="16"/>
      <c r="P1636" s="17"/>
      <c r="Q1636" s="12"/>
      <c r="R1636" s="13"/>
    </row>
    <row r="1637" spans="1:18" ht="15.75" customHeight="1">
      <c r="A1637" s="1"/>
      <c r="B1637" s="6" t="s">
        <v>14</v>
      </c>
      <c r="C1637" s="6">
        <v>1185732</v>
      </c>
      <c r="D1637" s="7">
        <v>44424</v>
      </c>
      <c r="E1637" s="6" t="s">
        <v>46</v>
      </c>
      <c r="F1637" s="6" t="s">
        <v>69</v>
      </c>
      <c r="G1637" s="6" t="s">
        <v>70</v>
      </c>
      <c r="H1637" s="6" t="s">
        <v>22</v>
      </c>
      <c r="I1637" s="8">
        <v>0.50000000000000011</v>
      </c>
      <c r="J1637" s="9">
        <v>6750</v>
      </c>
      <c r="K1637" s="10">
        <f t="shared" si="12"/>
        <v>3375.0000000000009</v>
      </c>
      <c r="L1637" s="10">
        <f t="shared" si="13"/>
        <v>1856.2500000000007</v>
      </c>
      <c r="M1637" s="11">
        <v>0.55000000000000004</v>
      </c>
      <c r="O1637" s="16"/>
      <c r="P1637" s="17"/>
      <c r="Q1637" s="12"/>
      <c r="R1637" s="13"/>
    </row>
    <row r="1638" spans="1:18" ht="15.75" customHeight="1">
      <c r="A1638" s="1"/>
      <c r="B1638" s="6" t="s">
        <v>14</v>
      </c>
      <c r="C1638" s="6">
        <v>1185732</v>
      </c>
      <c r="D1638" s="7">
        <v>44454</v>
      </c>
      <c r="E1638" s="6" t="s">
        <v>46</v>
      </c>
      <c r="F1638" s="6" t="s">
        <v>69</v>
      </c>
      <c r="G1638" s="6" t="s">
        <v>70</v>
      </c>
      <c r="H1638" s="6" t="s">
        <v>17</v>
      </c>
      <c r="I1638" s="8">
        <v>0.45000000000000007</v>
      </c>
      <c r="J1638" s="9">
        <v>8000</v>
      </c>
      <c r="K1638" s="10">
        <f t="shared" si="12"/>
        <v>3600.0000000000005</v>
      </c>
      <c r="L1638" s="10">
        <f t="shared" si="13"/>
        <v>1800.0000000000002</v>
      </c>
      <c r="M1638" s="11">
        <v>0.5</v>
      </c>
      <c r="O1638" s="16"/>
      <c r="P1638" s="17"/>
      <c r="Q1638" s="12"/>
      <c r="R1638" s="13"/>
    </row>
    <row r="1639" spans="1:18" ht="15.75" customHeight="1">
      <c r="A1639" s="1"/>
      <c r="B1639" s="6" t="s">
        <v>14</v>
      </c>
      <c r="C1639" s="6">
        <v>1185732</v>
      </c>
      <c r="D1639" s="7">
        <v>44454</v>
      </c>
      <c r="E1639" s="6" t="s">
        <v>46</v>
      </c>
      <c r="F1639" s="6" t="s">
        <v>69</v>
      </c>
      <c r="G1639" s="6" t="s">
        <v>70</v>
      </c>
      <c r="H1639" s="6" t="s">
        <v>18</v>
      </c>
      <c r="I1639" s="8">
        <v>0.40000000000000013</v>
      </c>
      <c r="J1639" s="9">
        <v>6000</v>
      </c>
      <c r="K1639" s="10">
        <f t="shared" si="12"/>
        <v>2400.0000000000009</v>
      </c>
      <c r="L1639" s="10">
        <f t="shared" si="13"/>
        <v>960.00000000000023</v>
      </c>
      <c r="M1639" s="11">
        <v>0.39999999999999997</v>
      </c>
      <c r="O1639" s="16"/>
      <c r="P1639" s="17"/>
      <c r="Q1639" s="12"/>
      <c r="R1639" s="13"/>
    </row>
    <row r="1640" spans="1:18" ht="15.75" customHeight="1">
      <c r="A1640" s="1"/>
      <c r="B1640" s="6" t="s">
        <v>14</v>
      </c>
      <c r="C1640" s="6">
        <v>1185732</v>
      </c>
      <c r="D1640" s="7">
        <v>44454</v>
      </c>
      <c r="E1640" s="6" t="s">
        <v>46</v>
      </c>
      <c r="F1640" s="6" t="s">
        <v>69</v>
      </c>
      <c r="G1640" s="6" t="s">
        <v>70</v>
      </c>
      <c r="H1640" s="6" t="s">
        <v>19</v>
      </c>
      <c r="I1640" s="8">
        <v>0.35</v>
      </c>
      <c r="J1640" s="9">
        <v>5000</v>
      </c>
      <c r="K1640" s="10">
        <f t="shared" si="12"/>
        <v>1750</v>
      </c>
      <c r="L1640" s="10">
        <f t="shared" si="13"/>
        <v>525</v>
      </c>
      <c r="M1640" s="11">
        <v>0.3</v>
      </c>
      <c r="O1640" s="16"/>
      <c r="P1640" s="17"/>
      <c r="Q1640" s="12"/>
      <c r="R1640" s="13"/>
    </row>
    <row r="1641" spans="1:18" ht="15.75" customHeight="1">
      <c r="A1641" s="1"/>
      <c r="B1641" s="6" t="s">
        <v>14</v>
      </c>
      <c r="C1641" s="6">
        <v>1185732</v>
      </c>
      <c r="D1641" s="7">
        <v>44454</v>
      </c>
      <c r="E1641" s="6" t="s">
        <v>46</v>
      </c>
      <c r="F1641" s="6" t="s">
        <v>69</v>
      </c>
      <c r="G1641" s="6" t="s">
        <v>70</v>
      </c>
      <c r="H1641" s="6" t="s">
        <v>20</v>
      </c>
      <c r="I1641" s="8">
        <v>0.35</v>
      </c>
      <c r="J1641" s="9">
        <v>4750</v>
      </c>
      <c r="K1641" s="10">
        <f t="shared" si="12"/>
        <v>1662.5</v>
      </c>
      <c r="L1641" s="10">
        <f t="shared" si="13"/>
        <v>581.875</v>
      </c>
      <c r="M1641" s="11">
        <v>0.35</v>
      </c>
      <c r="O1641" s="16"/>
      <c r="P1641" s="17"/>
      <c r="Q1641" s="12"/>
      <c r="R1641" s="13"/>
    </row>
    <row r="1642" spans="1:18" ht="15.75" customHeight="1">
      <c r="A1642" s="1"/>
      <c r="B1642" s="6" t="s">
        <v>14</v>
      </c>
      <c r="C1642" s="6">
        <v>1185732</v>
      </c>
      <c r="D1642" s="7">
        <v>44454</v>
      </c>
      <c r="E1642" s="6" t="s">
        <v>46</v>
      </c>
      <c r="F1642" s="6" t="s">
        <v>69</v>
      </c>
      <c r="G1642" s="6" t="s">
        <v>70</v>
      </c>
      <c r="H1642" s="6" t="s">
        <v>21</v>
      </c>
      <c r="I1642" s="8">
        <v>0.45000000000000007</v>
      </c>
      <c r="J1642" s="9">
        <v>4750</v>
      </c>
      <c r="K1642" s="10">
        <f t="shared" si="12"/>
        <v>2137.5000000000005</v>
      </c>
      <c r="L1642" s="10">
        <f t="shared" si="13"/>
        <v>855.00000000000011</v>
      </c>
      <c r="M1642" s="11">
        <v>0.39999999999999997</v>
      </c>
      <c r="O1642" s="16"/>
      <c r="P1642" s="17"/>
      <c r="Q1642" s="12"/>
      <c r="R1642" s="13"/>
    </row>
    <row r="1643" spans="1:18" ht="15.75" customHeight="1">
      <c r="A1643" s="1"/>
      <c r="B1643" s="6" t="s">
        <v>14</v>
      </c>
      <c r="C1643" s="6">
        <v>1185732</v>
      </c>
      <c r="D1643" s="7">
        <v>44454</v>
      </c>
      <c r="E1643" s="6" t="s">
        <v>46</v>
      </c>
      <c r="F1643" s="6" t="s">
        <v>69</v>
      </c>
      <c r="G1643" s="6" t="s">
        <v>70</v>
      </c>
      <c r="H1643" s="6" t="s">
        <v>22</v>
      </c>
      <c r="I1643" s="8">
        <v>0.50000000000000011</v>
      </c>
      <c r="J1643" s="9">
        <v>5750</v>
      </c>
      <c r="K1643" s="10">
        <f t="shared" si="12"/>
        <v>2875.0000000000005</v>
      </c>
      <c r="L1643" s="10">
        <f t="shared" si="13"/>
        <v>1581.2500000000005</v>
      </c>
      <c r="M1643" s="11">
        <v>0.55000000000000004</v>
      </c>
      <c r="O1643" s="16"/>
      <c r="P1643" s="17"/>
      <c r="Q1643" s="12"/>
      <c r="R1643" s="13"/>
    </row>
    <row r="1644" spans="1:18" ht="15.75" customHeight="1">
      <c r="A1644" s="1"/>
      <c r="B1644" s="6" t="s">
        <v>14</v>
      </c>
      <c r="C1644" s="6">
        <v>1185732</v>
      </c>
      <c r="D1644" s="7">
        <v>44486</v>
      </c>
      <c r="E1644" s="6" t="s">
        <v>46</v>
      </c>
      <c r="F1644" s="6" t="s">
        <v>69</v>
      </c>
      <c r="G1644" s="6" t="s">
        <v>70</v>
      </c>
      <c r="H1644" s="6" t="s">
        <v>17</v>
      </c>
      <c r="I1644" s="8">
        <v>0.50000000000000011</v>
      </c>
      <c r="J1644" s="9">
        <v>7500</v>
      </c>
      <c r="K1644" s="10">
        <f t="shared" si="12"/>
        <v>3750.0000000000009</v>
      </c>
      <c r="L1644" s="10">
        <f t="shared" si="13"/>
        <v>1875.0000000000005</v>
      </c>
      <c r="M1644" s="11">
        <v>0.5</v>
      </c>
      <c r="O1644" s="16"/>
      <c r="P1644" s="17"/>
      <c r="Q1644" s="12"/>
      <c r="R1644" s="13"/>
    </row>
    <row r="1645" spans="1:18" ht="15.75" customHeight="1">
      <c r="A1645" s="1"/>
      <c r="B1645" s="6" t="s">
        <v>14</v>
      </c>
      <c r="C1645" s="6">
        <v>1185732</v>
      </c>
      <c r="D1645" s="7">
        <v>44486</v>
      </c>
      <c r="E1645" s="6" t="s">
        <v>46</v>
      </c>
      <c r="F1645" s="6" t="s">
        <v>69</v>
      </c>
      <c r="G1645" s="6" t="s">
        <v>70</v>
      </c>
      <c r="H1645" s="6" t="s">
        <v>18</v>
      </c>
      <c r="I1645" s="8">
        <v>0.40000000000000013</v>
      </c>
      <c r="J1645" s="9">
        <v>5750</v>
      </c>
      <c r="K1645" s="10">
        <f t="shared" si="12"/>
        <v>2300.0000000000009</v>
      </c>
      <c r="L1645" s="10">
        <f t="shared" si="13"/>
        <v>920.00000000000034</v>
      </c>
      <c r="M1645" s="11">
        <v>0.39999999999999997</v>
      </c>
      <c r="O1645" s="16"/>
      <c r="P1645" s="17"/>
      <c r="Q1645" s="12"/>
      <c r="R1645" s="13"/>
    </row>
    <row r="1646" spans="1:18" ht="15.75" customHeight="1">
      <c r="A1646" s="1"/>
      <c r="B1646" s="6" t="s">
        <v>14</v>
      </c>
      <c r="C1646" s="6">
        <v>1185732</v>
      </c>
      <c r="D1646" s="7">
        <v>44486</v>
      </c>
      <c r="E1646" s="6" t="s">
        <v>46</v>
      </c>
      <c r="F1646" s="6" t="s">
        <v>69</v>
      </c>
      <c r="G1646" s="6" t="s">
        <v>70</v>
      </c>
      <c r="H1646" s="6" t="s">
        <v>19</v>
      </c>
      <c r="I1646" s="8">
        <v>0.40000000000000013</v>
      </c>
      <c r="J1646" s="9">
        <v>4250</v>
      </c>
      <c r="K1646" s="10">
        <f t="shared" si="12"/>
        <v>1700.0000000000005</v>
      </c>
      <c r="L1646" s="10">
        <f t="shared" si="13"/>
        <v>510.00000000000011</v>
      </c>
      <c r="M1646" s="11">
        <v>0.3</v>
      </c>
      <c r="O1646" s="16"/>
      <c r="P1646" s="17"/>
      <c r="Q1646" s="12"/>
      <c r="R1646" s="13"/>
    </row>
    <row r="1647" spans="1:18" ht="15.75" customHeight="1">
      <c r="A1647" s="1"/>
      <c r="B1647" s="6" t="s">
        <v>14</v>
      </c>
      <c r="C1647" s="6">
        <v>1185732</v>
      </c>
      <c r="D1647" s="7">
        <v>44486</v>
      </c>
      <c r="E1647" s="6" t="s">
        <v>46</v>
      </c>
      <c r="F1647" s="6" t="s">
        <v>69</v>
      </c>
      <c r="G1647" s="6" t="s">
        <v>70</v>
      </c>
      <c r="H1647" s="6" t="s">
        <v>20</v>
      </c>
      <c r="I1647" s="8">
        <v>0.40000000000000013</v>
      </c>
      <c r="J1647" s="9">
        <v>4000</v>
      </c>
      <c r="K1647" s="10">
        <f t="shared" si="12"/>
        <v>1600.0000000000005</v>
      </c>
      <c r="L1647" s="10">
        <f t="shared" si="13"/>
        <v>560.00000000000011</v>
      </c>
      <c r="M1647" s="11">
        <v>0.35</v>
      </c>
      <c r="O1647" s="16"/>
      <c r="P1647" s="17"/>
      <c r="Q1647" s="12"/>
      <c r="R1647" s="13"/>
    </row>
    <row r="1648" spans="1:18" ht="15.75" customHeight="1">
      <c r="A1648" s="1"/>
      <c r="B1648" s="6" t="s">
        <v>14</v>
      </c>
      <c r="C1648" s="6">
        <v>1185732</v>
      </c>
      <c r="D1648" s="7">
        <v>44486</v>
      </c>
      <c r="E1648" s="6" t="s">
        <v>46</v>
      </c>
      <c r="F1648" s="6" t="s">
        <v>69</v>
      </c>
      <c r="G1648" s="6" t="s">
        <v>70</v>
      </c>
      <c r="H1648" s="6" t="s">
        <v>21</v>
      </c>
      <c r="I1648" s="8">
        <v>0.50000000000000011</v>
      </c>
      <c r="J1648" s="9">
        <v>4000</v>
      </c>
      <c r="K1648" s="10">
        <f t="shared" si="12"/>
        <v>2000.0000000000005</v>
      </c>
      <c r="L1648" s="10">
        <f t="shared" si="13"/>
        <v>800.00000000000011</v>
      </c>
      <c r="M1648" s="11">
        <v>0.39999999999999997</v>
      </c>
      <c r="O1648" s="16"/>
      <c r="P1648" s="17"/>
      <c r="Q1648" s="12"/>
      <c r="R1648" s="13"/>
    </row>
    <row r="1649" spans="1:18" ht="15.75" customHeight="1">
      <c r="A1649" s="1"/>
      <c r="B1649" s="6" t="s">
        <v>14</v>
      </c>
      <c r="C1649" s="6">
        <v>1185732</v>
      </c>
      <c r="D1649" s="7">
        <v>44486</v>
      </c>
      <c r="E1649" s="6" t="s">
        <v>46</v>
      </c>
      <c r="F1649" s="6" t="s">
        <v>69</v>
      </c>
      <c r="G1649" s="6" t="s">
        <v>70</v>
      </c>
      <c r="H1649" s="6" t="s">
        <v>22</v>
      </c>
      <c r="I1649" s="8">
        <v>0.55000000000000004</v>
      </c>
      <c r="J1649" s="9">
        <v>5250</v>
      </c>
      <c r="K1649" s="10">
        <f t="shared" si="12"/>
        <v>2887.5000000000005</v>
      </c>
      <c r="L1649" s="10">
        <f t="shared" si="13"/>
        <v>1588.1250000000005</v>
      </c>
      <c r="M1649" s="11">
        <v>0.55000000000000004</v>
      </c>
      <c r="O1649" s="16"/>
      <c r="P1649" s="17"/>
      <c r="Q1649" s="12"/>
      <c r="R1649" s="13"/>
    </row>
    <row r="1650" spans="1:18" ht="15.75" customHeight="1">
      <c r="A1650" s="1"/>
      <c r="B1650" s="6" t="s">
        <v>14</v>
      </c>
      <c r="C1650" s="6">
        <v>1185732</v>
      </c>
      <c r="D1650" s="7">
        <v>44516</v>
      </c>
      <c r="E1650" s="6" t="s">
        <v>46</v>
      </c>
      <c r="F1650" s="6" t="s">
        <v>69</v>
      </c>
      <c r="G1650" s="6" t="s">
        <v>70</v>
      </c>
      <c r="H1650" s="6" t="s">
        <v>17</v>
      </c>
      <c r="I1650" s="8">
        <v>0.50000000000000011</v>
      </c>
      <c r="J1650" s="9">
        <v>6750</v>
      </c>
      <c r="K1650" s="10">
        <f t="shared" si="12"/>
        <v>3375.0000000000009</v>
      </c>
      <c r="L1650" s="10">
        <f t="shared" si="13"/>
        <v>1687.5000000000005</v>
      </c>
      <c r="M1650" s="11">
        <v>0.5</v>
      </c>
      <c r="O1650" s="16"/>
      <c r="P1650" s="17"/>
      <c r="Q1650" s="12"/>
      <c r="R1650" s="13"/>
    </row>
    <row r="1651" spans="1:18" ht="15.75" customHeight="1">
      <c r="A1651" s="1"/>
      <c r="B1651" s="6" t="s">
        <v>14</v>
      </c>
      <c r="C1651" s="6">
        <v>1185732</v>
      </c>
      <c r="D1651" s="7">
        <v>44516</v>
      </c>
      <c r="E1651" s="6" t="s">
        <v>46</v>
      </c>
      <c r="F1651" s="6" t="s">
        <v>69</v>
      </c>
      <c r="G1651" s="6" t="s">
        <v>70</v>
      </c>
      <c r="H1651" s="6" t="s">
        <v>18</v>
      </c>
      <c r="I1651" s="8">
        <v>0.45000000000000012</v>
      </c>
      <c r="J1651" s="9">
        <v>5000</v>
      </c>
      <c r="K1651" s="10">
        <f t="shared" si="12"/>
        <v>2250.0000000000005</v>
      </c>
      <c r="L1651" s="10">
        <f t="shared" si="13"/>
        <v>900.00000000000011</v>
      </c>
      <c r="M1651" s="11">
        <v>0.39999999999999997</v>
      </c>
      <c r="O1651" s="16"/>
      <c r="P1651" s="17"/>
      <c r="Q1651" s="12"/>
      <c r="R1651" s="13"/>
    </row>
    <row r="1652" spans="1:18" ht="15.75" customHeight="1">
      <c r="A1652" s="1"/>
      <c r="B1652" s="6" t="s">
        <v>14</v>
      </c>
      <c r="C1652" s="6">
        <v>1185732</v>
      </c>
      <c r="D1652" s="7">
        <v>44516</v>
      </c>
      <c r="E1652" s="6" t="s">
        <v>46</v>
      </c>
      <c r="F1652" s="6" t="s">
        <v>69</v>
      </c>
      <c r="G1652" s="6" t="s">
        <v>70</v>
      </c>
      <c r="H1652" s="6" t="s">
        <v>19</v>
      </c>
      <c r="I1652" s="8">
        <v>0.45000000000000012</v>
      </c>
      <c r="J1652" s="9">
        <v>4450</v>
      </c>
      <c r="K1652" s="10">
        <f t="shared" si="12"/>
        <v>2002.5000000000005</v>
      </c>
      <c r="L1652" s="10">
        <f t="shared" si="13"/>
        <v>600.75000000000011</v>
      </c>
      <c r="M1652" s="11">
        <v>0.3</v>
      </c>
      <c r="O1652" s="16"/>
      <c r="P1652" s="17"/>
      <c r="Q1652" s="12"/>
      <c r="R1652" s="13"/>
    </row>
    <row r="1653" spans="1:18" ht="15.75" customHeight="1">
      <c r="A1653" s="1"/>
      <c r="B1653" s="6" t="s">
        <v>14</v>
      </c>
      <c r="C1653" s="6">
        <v>1185732</v>
      </c>
      <c r="D1653" s="7">
        <v>44516</v>
      </c>
      <c r="E1653" s="6" t="s">
        <v>46</v>
      </c>
      <c r="F1653" s="6" t="s">
        <v>69</v>
      </c>
      <c r="G1653" s="6" t="s">
        <v>70</v>
      </c>
      <c r="H1653" s="6" t="s">
        <v>20</v>
      </c>
      <c r="I1653" s="8">
        <v>0.45000000000000012</v>
      </c>
      <c r="J1653" s="9">
        <v>4750</v>
      </c>
      <c r="K1653" s="10">
        <f t="shared" si="12"/>
        <v>2137.5000000000005</v>
      </c>
      <c r="L1653" s="10">
        <f t="shared" si="13"/>
        <v>748.12500000000011</v>
      </c>
      <c r="M1653" s="11">
        <v>0.35</v>
      </c>
      <c r="O1653" s="16"/>
      <c r="P1653" s="17"/>
      <c r="Q1653" s="12"/>
      <c r="R1653" s="13"/>
    </row>
    <row r="1654" spans="1:18" ht="15.75" customHeight="1">
      <c r="A1654" s="1"/>
      <c r="B1654" s="6" t="s">
        <v>14</v>
      </c>
      <c r="C1654" s="6">
        <v>1185732</v>
      </c>
      <c r="D1654" s="7">
        <v>44516</v>
      </c>
      <c r="E1654" s="6" t="s">
        <v>46</v>
      </c>
      <c r="F1654" s="6" t="s">
        <v>69</v>
      </c>
      <c r="G1654" s="6" t="s">
        <v>70</v>
      </c>
      <c r="H1654" s="6" t="s">
        <v>21</v>
      </c>
      <c r="I1654" s="8">
        <v>0.6</v>
      </c>
      <c r="J1654" s="9">
        <v>4500</v>
      </c>
      <c r="K1654" s="10">
        <f t="shared" si="12"/>
        <v>2700</v>
      </c>
      <c r="L1654" s="10">
        <f t="shared" si="13"/>
        <v>1080</v>
      </c>
      <c r="M1654" s="11">
        <v>0.39999999999999997</v>
      </c>
      <c r="O1654" s="16"/>
      <c r="P1654" s="17"/>
      <c r="Q1654" s="12"/>
      <c r="R1654" s="13"/>
    </row>
    <row r="1655" spans="1:18" ht="15.75" customHeight="1">
      <c r="A1655" s="1"/>
      <c r="B1655" s="6" t="s">
        <v>14</v>
      </c>
      <c r="C1655" s="6">
        <v>1185732</v>
      </c>
      <c r="D1655" s="7">
        <v>44516</v>
      </c>
      <c r="E1655" s="6" t="s">
        <v>46</v>
      </c>
      <c r="F1655" s="6" t="s">
        <v>69</v>
      </c>
      <c r="G1655" s="6" t="s">
        <v>70</v>
      </c>
      <c r="H1655" s="6" t="s">
        <v>22</v>
      </c>
      <c r="I1655" s="8">
        <v>0.64999999999999991</v>
      </c>
      <c r="J1655" s="9">
        <v>6250</v>
      </c>
      <c r="K1655" s="10">
        <f t="shared" si="12"/>
        <v>4062.4999999999995</v>
      </c>
      <c r="L1655" s="10">
        <f t="shared" si="13"/>
        <v>2234.375</v>
      </c>
      <c r="M1655" s="11">
        <v>0.55000000000000004</v>
      </c>
      <c r="O1655" s="16"/>
      <c r="P1655" s="17"/>
      <c r="Q1655" s="12"/>
      <c r="R1655" s="13"/>
    </row>
    <row r="1656" spans="1:18" ht="15.75" customHeight="1">
      <c r="A1656" s="1"/>
      <c r="B1656" s="6" t="s">
        <v>14</v>
      </c>
      <c r="C1656" s="6">
        <v>1185732</v>
      </c>
      <c r="D1656" s="7">
        <v>44545</v>
      </c>
      <c r="E1656" s="6" t="s">
        <v>46</v>
      </c>
      <c r="F1656" s="6" t="s">
        <v>69</v>
      </c>
      <c r="G1656" s="6" t="s">
        <v>70</v>
      </c>
      <c r="H1656" s="6" t="s">
        <v>17</v>
      </c>
      <c r="I1656" s="8">
        <v>0.6</v>
      </c>
      <c r="J1656" s="9">
        <v>8500</v>
      </c>
      <c r="K1656" s="10">
        <f t="shared" si="12"/>
        <v>5100</v>
      </c>
      <c r="L1656" s="10">
        <f t="shared" si="13"/>
        <v>2550</v>
      </c>
      <c r="M1656" s="11">
        <v>0.5</v>
      </c>
      <c r="O1656" s="16"/>
      <c r="P1656" s="17"/>
      <c r="Q1656" s="12"/>
      <c r="R1656" s="13"/>
    </row>
    <row r="1657" spans="1:18" ht="15.75" customHeight="1">
      <c r="A1657" s="1"/>
      <c r="B1657" s="6" t="s">
        <v>14</v>
      </c>
      <c r="C1657" s="6">
        <v>1185732</v>
      </c>
      <c r="D1657" s="7">
        <v>44545</v>
      </c>
      <c r="E1657" s="6" t="s">
        <v>46</v>
      </c>
      <c r="F1657" s="6" t="s">
        <v>69</v>
      </c>
      <c r="G1657" s="6" t="s">
        <v>70</v>
      </c>
      <c r="H1657" s="6" t="s">
        <v>18</v>
      </c>
      <c r="I1657" s="8">
        <v>0.5</v>
      </c>
      <c r="J1657" s="9">
        <v>6500</v>
      </c>
      <c r="K1657" s="10">
        <f t="shared" si="12"/>
        <v>3250</v>
      </c>
      <c r="L1657" s="10">
        <f t="shared" si="13"/>
        <v>1300</v>
      </c>
      <c r="M1657" s="11">
        <v>0.39999999999999997</v>
      </c>
      <c r="O1657" s="16"/>
      <c r="P1657" s="17"/>
      <c r="Q1657" s="12"/>
      <c r="R1657" s="13"/>
    </row>
    <row r="1658" spans="1:18" ht="15.75" customHeight="1">
      <c r="A1658" s="1"/>
      <c r="B1658" s="6" t="s">
        <v>14</v>
      </c>
      <c r="C1658" s="6">
        <v>1185732</v>
      </c>
      <c r="D1658" s="7">
        <v>44545</v>
      </c>
      <c r="E1658" s="6" t="s">
        <v>46</v>
      </c>
      <c r="F1658" s="6" t="s">
        <v>69</v>
      </c>
      <c r="G1658" s="6" t="s">
        <v>70</v>
      </c>
      <c r="H1658" s="6" t="s">
        <v>19</v>
      </c>
      <c r="I1658" s="8">
        <v>0.5</v>
      </c>
      <c r="J1658" s="9">
        <v>6000</v>
      </c>
      <c r="K1658" s="10">
        <f t="shared" si="12"/>
        <v>3000</v>
      </c>
      <c r="L1658" s="10">
        <f t="shared" si="13"/>
        <v>900</v>
      </c>
      <c r="M1658" s="11">
        <v>0.3</v>
      </c>
      <c r="O1658" s="16"/>
      <c r="P1658" s="17"/>
      <c r="Q1658" s="12"/>
      <c r="R1658" s="13"/>
    </row>
    <row r="1659" spans="1:18" ht="15.75" customHeight="1">
      <c r="A1659" s="1"/>
      <c r="B1659" s="6" t="s">
        <v>14</v>
      </c>
      <c r="C1659" s="6">
        <v>1185732</v>
      </c>
      <c r="D1659" s="7">
        <v>44545</v>
      </c>
      <c r="E1659" s="6" t="s">
        <v>46</v>
      </c>
      <c r="F1659" s="6" t="s">
        <v>69</v>
      </c>
      <c r="G1659" s="6" t="s">
        <v>70</v>
      </c>
      <c r="H1659" s="6" t="s">
        <v>20</v>
      </c>
      <c r="I1659" s="8">
        <v>0.5</v>
      </c>
      <c r="J1659" s="9">
        <v>5500</v>
      </c>
      <c r="K1659" s="10">
        <f t="shared" si="12"/>
        <v>2750</v>
      </c>
      <c r="L1659" s="10">
        <f t="shared" si="13"/>
        <v>962.49999999999989</v>
      </c>
      <c r="M1659" s="11">
        <v>0.35</v>
      </c>
      <c r="O1659" s="16"/>
      <c r="P1659" s="17"/>
      <c r="Q1659" s="12"/>
      <c r="R1659" s="13"/>
    </row>
    <row r="1660" spans="1:18" ht="15.75" customHeight="1">
      <c r="A1660" s="1"/>
      <c r="B1660" s="6" t="s">
        <v>14</v>
      </c>
      <c r="C1660" s="6">
        <v>1185732</v>
      </c>
      <c r="D1660" s="7">
        <v>44545</v>
      </c>
      <c r="E1660" s="6" t="s">
        <v>46</v>
      </c>
      <c r="F1660" s="6" t="s">
        <v>69</v>
      </c>
      <c r="G1660" s="6" t="s">
        <v>70</v>
      </c>
      <c r="H1660" s="6" t="s">
        <v>21</v>
      </c>
      <c r="I1660" s="8">
        <v>0.6</v>
      </c>
      <c r="J1660" s="9">
        <v>5500</v>
      </c>
      <c r="K1660" s="10">
        <f t="shared" si="12"/>
        <v>3300</v>
      </c>
      <c r="L1660" s="10">
        <f t="shared" si="13"/>
        <v>1320</v>
      </c>
      <c r="M1660" s="11">
        <v>0.39999999999999997</v>
      </c>
      <c r="O1660" s="16"/>
      <c r="P1660" s="17"/>
      <c r="Q1660" s="12"/>
      <c r="R1660" s="13"/>
    </row>
    <row r="1661" spans="1:18" ht="15.75" customHeight="1">
      <c r="A1661" s="1"/>
      <c r="B1661" s="6" t="s">
        <v>14</v>
      </c>
      <c r="C1661" s="6">
        <v>1185732</v>
      </c>
      <c r="D1661" s="7">
        <v>44545</v>
      </c>
      <c r="E1661" s="6" t="s">
        <v>46</v>
      </c>
      <c r="F1661" s="6" t="s">
        <v>69</v>
      </c>
      <c r="G1661" s="6" t="s">
        <v>70</v>
      </c>
      <c r="H1661" s="6" t="s">
        <v>22</v>
      </c>
      <c r="I1661" s="8">
        <v>0.64999999999999991</v>
      </c>
      <c r="J1661" s="9">
        <v>6500</v>
      </c>
      <c r="K1661" s="10">
        <f t="shared" si="12"/>
        <v>4224.9999999999991</v>
      </c>
      <c r="L1661" s="10">
        <f t="shared" si="13"/>
        <v>2323.7499999999995</v>
      </c>
      <c r="M1661" s="11">
        <v>0.55000000000000004</v>
      </c>
      <c r="O1661" s="16"/>
      <c r="P1661" s="17"/>
      <c r="Q1661" s="12"/>
      <c r="R1661" s="13"/>
    </row>
    <row r="1662" spans="1:18" ht="15.75" customHeight="1">
      <c r="A1662" s="1" t="s">
        <v>39</v>
      </c>
      <c r="B1662" s="6" t="s">
        <v>14</v>
      </c>
      <c r="C1662" s="6">
        <v>1185732</v>
      </c>
      <c r="D1662" s="7">
        <v>44214</v>
      </c>
      <c r="E1662" s="6" t="s">
        <v>33</v>
      </c>
      <c r="F1662" s="6" t="s">
        <v>71</v>
      </c>
      <c r="G1662" s="6" t="s">
        <v>72</v>
      </c>
      <c r="H1662" s="6" t="s">
        <v>17</v>
      </c>
      <c r="I1662" s="8">
        <v>0.3</v>
      </c>
      <c r="J1662" s="9">
        <v>6250</v>
      </c>
      <c r="K1662" s="10">
        <f t="shared" si="12"/>
        <v>1875</v>
      </c>
      <c r="L1662" s="10">
        <f t="shared" si="13"/>
        <v>750</v>
      </c>
      <c r="M1662" s="11">
        <v>0.4</v>
      </c>
      <c r="O1662" s="16"/>
      <c r="P1662" s="14"/>
      <c r="Q1662" s="12"/>
      <c r="R1662" s="13"/>
    </row>
    <row r="1663" spans="1:18" ht="15.75" customHeight="1">
      <c r="A1663" s="1"/>
      <c r="B1663" s="6" t="s">
        <v>14</v>
      </c>
      <c r="C1663" s="6">
        <v>1185732</v>
      </c>
      <c r="D1663" s="7">
        <v>44214</v>
      </c>
      <c r="E1663" s="6" t="s">
        <v>33</v>
      </c>
      <c r="F1663" s="6" t="s">
        <v>71</v>
      </c>
      <c r="G1663" s="6" t="s">
        <v>72</v>
      </c>
      <c r="H1663" s="6" t="s">
        <v>18</v>
      </c>
      <c r="I1663" s="8">
        <v>0.3</v>
      </c>
      <c r="J1663" s="9">
        <v>4250</v>
      </c>
      <c r="K1663" s="10">
        <f t="shared" si="12"/>
        <v>1275</v>
      </c>
      <c r="L1663" s="10">
        <f t="shared" si="13"/>
        <v>446.25</v>
      </c>
      <c r="M1663" s="11">
        <v>0.35</v>
      </c>
      <c r="O1663" s="16"/>
      <c r="P1663" s="14"/>
      <c r="Q1663" s="12"/>
      <c r="R1663" s="13"/>
    </row>
    <row r="1664" spans="1:18" ht="15.75" customHeight="1">
      <c r="A1664" s="1"/>
      <c r="B1664" s="6" t="s">
        <v>14</v>
      </c>
      <c r="C1664" s="6">
        <v>1185732</v>
      </c>
      <c r="D1664" s="7">
        <v>44214</v>
      </c>
      <c r="E1664" s="6" t="s">
        <v>33</v>
      </c>
      <c r="F1664" s="6" t="s">
        <v>71</v>
      </c>
      <c r="G1664" s="6" t="s">
        <v>72</v>
      </c>
      <c r="H1664" s="6" t="s">
        <v>19</v>
      </c>
      <c r="I1664" s="8">
        <v>0.2</v>
      </c>
      <c r="J1664" s="9">
        <v>4250</v>
      </c>
      <c r="K1664" s="10">
        <f t="shared" si="12"/>
        <v>850</v>
      </c>
      <c r="L1664" s="10">
        <f t="shared" si="13"/>
        <v>297.5</v>
      </c>
      <c r="M1664" s="11">
        <v>0.35</v>
      </c>
      <c r="O1664" s="16"/>
      <c r="P1664" s="14"/>
      <c r="Q1664" s="12"/>
      <c r="R1664" s="13"/>
    </row>
    <row r="1665" spans="1:18" ht="15.75" customHeight="1">
      <c r="A1665" s="1"/>
      <c r="B1665" s="6" t="s">
        <v>14</v>
      </c>
      <c r="C1665" s="6">
        <v>1185732</v>
      </c>
      <c r="D1665" s="7">
        <v>44214</v>
      </c>
      <c r="E1665" s="6" t="s">
        <v>33</v>
      </c>
      <c r="F1665" s="6" t="s">
        <v>71</v>
      </c>
      <c r="G1665" s="6" t="s">
        <v>72</v>
      </c>
      <c r="H1665" s="6" t="s">
        <v>20</v>
      </c>
      <c r="I1665" s="8">
        <v>0.25000000000000006</v>
      </c>
      <c r="J1665" s="9">
        <v>2750</v>
      </c>
      <c r="K1665" s="10">
        <f t="shared" si="12"/>
        <v>687.50000000000011</v>
      </c>
      <c r="L1665" s="10">
        <f t="shared" si="13"/>
        <v>275.00000000000006</v>
      </c>
      <c r="M1665" s="11">
        <v>0.4</v>
      </c>
      <c r="O1665" s="16"/>
      <c r="P1665" s="14"/>
      <c r="Q1665" s="12"/>
      <c r="R1665" s="13"/>
    </row>
    <row r="1666" spans="1:18" ht="15.75" customHeight="1">
      <c r="A1666" s="1"/>
      <c r="B1666" s="6" t="s">
        <v>14</v>
      </c>
      <c r="C1666" s="6">
        <v>1185732</v>
      </c>
      <c r="D1666" s="7">
        <v>44214</v>
      </c>
      <c r="E1666" s="6" t="s">
        <v>33</v>
      </c>
      <c r="F1666" s="6" t="s">
        <v>71</v>
      </c>
      <c r="G1666" s="6" t="s">
        <v>72</v>
      </c>
      <c r="H1666" s="6" t="s">
        <v>21</v>
      </c>
      <c r="I1666" s="8">
        <v>0.39999999999999997</v>
      </c>
      <c r="J1666" s="9">
        <v>3250</v>
      </c>
      <c r="K1666" s="10">
        <f t="shared" si="12"/>
        <v>1300</v>
      </c>
      <c r="L1666" s="10">
        <f t="shared" si="13"/>
        <v>454.99999999999994</v>
      </c>
      <c r="M1666" s="11">
        <v>0.35</v>
      </c>
      <c r="O1666" s="16"/>
      <c r="P1666" s="14"/>
      <c r="Q1666" s="12"/>
      <c r="R1666" s="13"/>
    </row>
    <row r="1667" spans="1:18" ht="15.75" customHeight="1">
      <c r="A1667" s="1"/>
      <c r="B1667" s="6" t="s">
        <v>14</v>
      </c>
      <c r="C1667" s="6">
        <v>1185732</v>
      </c>
      <c r="D1667" s="7">
        <v>44214</v>
      </c>
      <c r="E1667" s="6" t="s">
        <v>33</v>
      </c>
      <c r="F1667" s="6" t="s">
        <v>71</v>
      </c>
      <c r="G1667" s="6" t="s">
        <v>72</v>
      </c>
      <c r="H1667" s="6" t="s">
        <v>22</v>
      </c>
      <c r="I1667" s="8">
        <v>0.3</v>
      </c>
      <c r="J1667" s="9">
        <v>4250</v>
      </c>
      <c r="K1667" s="10">
        <f t="shared" si="12"/>
        <v>1275</v>
      </c>
      <c r="L1667" s="10">
        <f t="shared" si="13"/>
        <v>637.5</v>
      </c>
      <c r="M1667" s="11">
        <v>0.5</v>
      </c>
      <c r="O1667" s="16"/>
      <c r="P1667" s="14"/>
      <c r="Q1667" s="12"/>
      <c r="R1667" s="13"/>
    </row>
    <row r="1668" spans="1:18" ht="15.75" customHeight="1">
      <c r="A1668" s="1"/>
      <c r="B1668" s="6" t="s">
        <v>14</v>
      </c>
      <c r="C1668" s="6">
        <v>1185732</v>
      </c>
      <c r="D1668" s="7">
        <v>44245</v>
      </c>
      <c r="E1668" s="6" t="s">
        <v>33</v>
      </c>
      <c r="F1668" s="6" t="s">
        <v>71</v>
      </c>
      <c r="G1668" s="6" t="s">
        <v>72</v>
      </c>
      <c r="H1668" s="6" t="s">
        <v>17</v>
      </c>
      <c r="I1668" s="8">
        <v>0.3</v>
      </c>
      <c r="J1668" s="9">
        <v>6750</v>
      </c>
      <c r="K1668" s="10">
        <f t="shared" si="12"/>
        <v>2025</v>
      </c>
      <c r="L1668" s="10">
        <f t="shared" si="13"/>
        <v>810</v>
      </c>
      <c r="M1668" s="11">
        <v>0.4</v>
      </c>
      <c r="O1668" s="16"/>
      <c r="P1668" s="14"/>
      <c r="Q1668" s="12"/>
      <c r="R1668" s="13"/>
    </row>
    <row r="1669" spans="1:18" ht="15.75" customHeight="1">
      <c r="A1669" s="1"/>
      <c r="B1669" s="6" t="s">
        <v>14</v>
      </c>
      <c r="C1669" s="6">
        <v>1185732</v>
      </c>
      <c r="D1669" s="7">
        <v>44245</v>
      </c>
      <c r="E1669" s="6" t="s">
        <v>33</v>
      </c>
      <c r="F1669" s="6" t="s">
        <v>71</v>
      </c>
      <c r="G1669" s="6" t="s">
        <v>72</v>
      </c>
      <c r="H1669" s="6" t="s">
        <v>18</v>
      </c>
      <c r="I1669" s="8">
        <v>0.3</v>
      </c>
      <c r="J1669" s="9">
        <v>3250</v>
      </c>
      <c r="K1669" s="10">
        <f t="shared" si="12"/>
        <v>975</v>
      </c>
      <c r="L1669" s="10">
        <f t="shared" si="13"/>
        <v>341.25</v>
      </c>
      <c r="M1669" s="11">
        <v>0.35</v>
      </c>
      <c r="O1669" s="16"/>
      <c r="P1669" s="14"/>
      <c r="Q1669" s="12"/>
      <c r="R1669" s="13"/>
    </row>
    <row r="1670" spans="1:18" ht="15.75" customHeight="1">
      <c r="A1670" s="1"/>
      <c r="B1670" s="6" t="s">
        <v>14</v>
      </c>
      <c r="C1670" s="6">
        <v>1185732</v>
      </c>
      <c r="D1670" s="7">
        <v>44245</v>
      </c>
      <c r="E1670" s="6" t="s">
        <v>33</v>
      </c>
      <c r="F1670" s="6" t="s">
        <v>71</v>
      </c>
      <c r="G1670" s="6" t="s">
        <v>72</v>
      </c>
      <c r="H1670" s="6" t="s">
        <v>19</v>
      </c>
      <c r="I1670" s="8">
        <v>0.2</v>
      </c>
      <c r="J1670" s="9">
        <v>3750</v>
      </c>
      <c r="K1670" s="10">
        <f t="shared" si="12"/>
        <v>750</v>
      </c>
      <c r="L1670" s="10">
        <f t="shared" si="13"/>
        <v>262.5</v>
      </c>
      <c r="M1670" s="11">
        <v>0.35</v>
      </c>
      <c r="O1670" s="16"/>
      <c r="P1670" s="14"/>
      <c r="Q1670" s="12"/>
      <c r="R1670" s="13"/>
    </row>
    <row r="1671" spans="1:18" ht="15.75" customHeight="1">
      <c r="A1671" s="1"/>
      <c r="B1671" s="6" t="s">
        <v>14</v>
      </c>
      <c r="C1671" s="6">
        <v>1185732</v>
      </c>
      <c r="D1671" s="7">
        <v>44245</v>
      </c>
      <c r="E1671" s="6" t="s">
        <v>33</v>
      </c>
      <c r="F1671" s="6" t="s">
        <v>71</v>
      </c>
      <c r="G1671" s="6" t="s">
        <v>72</v>
      </c>
      <c r="H1671" s="6" t="s">
        <v>20</v>
      </c>
      <c r="I1671" s="8">
        <v>0.25000000000000006</v>
      </c>
      <c r="J1671" s="9">
        <v>2500</v>
      </c>
      <c r="K1671" s="10">
        <f t="shared" si="12"/>
        <v>625.00000000000011</v>
      </c>
      <c r="L1671" s="10">
        <f t="shared" si="13"/>
        <v>250.00000000000006</v>
      </c>
      <c r="M1671" s="11">
        <v>0.4</v>
      </c>
      <c r="O1671" s="16"/>
      <c r="P1671" s="14"/>
      <c r="Q1671" s="12"/>
      <c r="R1671" s="13"/>
    </row>
    <row r="1672" spans="1:18" ht="15.75" customHeight="1">
      <c r="A1672" s="1"/>
      <c r="B1672" s="6" t="s">
        <v>14</v>
      </c>
      <c r="C1672" s="6">
        <v>1185732</v>
      </c>
      <c r="D1672" s="7">
        <v>44245</v>
      </c>
      <c r="E1672" s="6" t="s">
        <v>33</v>
      </c>
      <c r="F1672" s="6" t="s">
        <v>71</v>
      </c>
      <c r="G1672" s="6" t="s">
        <v>72</v>
      </c>
      <c r="H1672" s="6" t="s">
        <v>21</v>
      </c>
      <c r="I1672" s="8">
        <v>0.39999999999999997</v>
      </c>
      <c r="J1672" s="9">
        <v>3250</v>
      </c>
      <c r="K1672" s="10">
        <f t="shared" si="12"/>
        <v>1300</v>
      </c>
      <c r="L1672" s="10">
        <f t="shared" si="13"/>
        <v>454.99999999999994</v>
      </c>
      <c r="M1672" s="11">
        <v>0.35</v>
      </c>
      <c r="O1672" s="16"/>
      <c r="P1672" s="14"/>
      <c r="Q1672" s="12"/>
      <c r="R1672" s="13"/>
    </row>
    <row r="1673" spans="1:18" ht="15.75" customHeight="1">
      <c r="A1673" s="1"/>
      <c r="B1673" s="6" t="s">
        <v>14</v>
      </c>
      <c r="C1673" s="6">
        <v>1185732</v>
      </c>
      <c r="D1673" s="7">
        <v>44245</v>
      </c>
      <c r="E1673" s="6" t="s">
        <v>33</v>
      </c>
      <c r="F1673" s="6" t="s">
        <v>71</v>
      </c>
      <c r="G1673" s="6" t="s">
        <v>72</v>
      </c>
      <c r="H1673" s="6" t="s">
        <v>22</v>
      </c>
      <c r="I1673" s="8">
        <v>0.3</v>
      </c>
      <c r="J1673" s="9">
        <v>4000</v>
      </c>
      <c r="K1673" s="10">
        <f t="shared" si="12"/>
        <v>1200</v>
      </c>
      <c r="L1673" s="10">
        <f t="shared" si="13"/>
        <v>600</v>
      </c>
      <c r="M1673" s="11">
        <v>0.5</v>
      </c>
      <c r="O1673" s="16"/>
      <c r="P1673" s="14"/>
      <c r="Q1673" s="12"/>
      <c r="R1673" s="13"/>
    </row>
    <row r="1674" spans="1:18" ht="15.75" customHeight="1">
      <c r="A1674" s="1"/>
      <c r="B1674" s="6" t="s">
        <v>14</v>
      </c>
      <c r="C1674" s="6">
        <v>1185732</v>
      </c>
      <c r="D1674" s="7">
        <v>44272</v>
      </c>
      <c r="E1674" s="6" t="s">
        <v>33</v>
      </c>
      <c r="F1674" s="6" t="s">
        <v>71</v>
      </c>
      <c r="G1674" s="6" t="s">
        <v>72</v>
      </c>
      <c r="H1674" s="6" t="s">
        <v>17</v>
      </c>
      <c r="I1674" s="8">
        <v>0.35000000000000003</v>
      </c>
      <c r="J1674" s="9">
        <v>6200</v>
      </c>
      <c r="K1674" s="10">
        <f t="shared" si="12"/>
        <v>2170</v>
      </c>
      <c r="L1674" s="10">
        <f t="shared" si="13"/>
        <v>868</v>
      </c>
      <c r="M1674" s="11">
        <v>0.4</v>
      </c>
      <c r="O1674" s="16"/>
      <c r="P1674" s="14"/>
      <c r="Q1674" s="12"/>
      <c r="R1674" s="13"/>
    </row>
    <row r="1675" spans="1:18" ht="15.75" customHeight="1">
      <c r="A1675" s="1"/>
      <c r="B1675" s="6" t="s">
        <v>14</v>
      </c>
      <c r="C1675" s="6">
        <v>1185732</v>
      </c>
      <c r="D1675" s="7">
        <v>44272</v>
      </c>
      <c r="E1675" s="6" t="s">
        <v>33</v>
      </c>
      <c r="F1675" s="6" t="s">
        <v>71</v>
      </c>
      <c r="G1675" s="6" t="s">
        <v>72</v>
      </c>
      <c r="H1675" s="6" t="s">
        <v>18</v>
      </c>
      <c r="I1675" s="8">
        <v>0.35000000000000003</v>
      </c>
      <c r="J1675" s="9">
        <v>3000</v>
      </c>
      <c r="K1675" s="10">
        <f t="shared" si="12"/>
        <v>1050</v>
      </c>
      <c r="L1675" s="10">
        <f t="shared" si="13"/>
        <v>367.5</v>
      </c>
      <c r="M1675" s="11">
        <v>0.35</v>
      </c>
      <c r="O1675" s="16"/>
      <c r="P1675" s="14"/>
      <c r="Q1675" s="12"/>
      <c r="R1675" s="13"/>
    </row>
    <row r="1676" spans="1:18" ht="15.75" customHeight="1">
      <c r="A1676" s="1"/>
      <c r="B1676" s="6" t="s">
        <v>14</v>
      </c>
      <c r="C1676" s="6">
        <v>1185732</v>
      </c>
      <c r="D1676" s="7">
        <v>44272</v>
      </c>
      <c r="E1676" s="6" t="s">
        <v>33</v>
      </c>
      <c r="F1676" s="6" t="s">
        <v>71</v>
      </c>
      <c r="G1676" s="6" t="s">
        <v>72</v>
      </c>
      <c r="H1676" s="6" t="s">
        <v>19</v>
      </c>
      <c r="I1676" s="8">
        <v>0.25000000000000006</v>
      </c>
      <c r="J1676" s="9">
        <v>3500</v>
      </c>
      <c r="K1676" s="10">
        <f t="shared" si="12"/>
        <v>875.00000000000023</v>
      </c>
      <c r="L1676" s="10">
        <f t="shared" si="13"/>
        <v>306.25000000000006</v>
      </c>
      <c r="M1676" s="11">
        <v>0.35</v>
      </c>
      <c r="O1676" s="16"/>
      <c r="P1676" s="14"/>
      <c r="Q1676" s="12"/>
      <c r="R1676" s="13"/>
    </row>
    <row r="1677" spans="1:18" ht="15.75" customHeight="1">
      <c r="A1677" s="1"/>
      <c r="B1677" s="6" t="s">
        <v>14</v>
      </c>
      <c r="C1677" s="6">
        <v>1185732</v>
      </c>
      <c r="D1677" s="7">
        <v>44272</v>
      </c>
      <c r="E1677" s="6" t="s">
        <v>33</v>
      </c>
      <c r="F1677" s="6" t="s">
        <v>71</v>
      </c>
      <c r="G1677" s="6" t="s">
        <v>72</v>
      </c>
      <c r="H1677" s="6" t="s">
        <v>20</v>
      </c>
      <c r="I1677" s="8">
        <v>0.3</v>
      </c>
      <c r="J1677" s="9">
        <v>2000</v>
      </c>
      <c r="K1677" s="10">
        <f t="shared" si="12"/>
        <v>600</v>
      </c>
      <c r="L1677" s="10">
        <f t="shared" si="13"/>
        <v>240</v>
      </c>
      <c r="M1677" s="11">
        <v>0.4</v>
      </c>
      <c r="O1677" s="16"/>
      <c r="P1677" s="14"/>
      <c r="Q1677" s="12"/>
      <c r="R1677" s="13"/>
    </row>
    <row r="1678" spans="1:18" ht="15.75" customHeight="1">
      <c r="A1678" s="1"/>
      <c r="B1678" s="6" t="s">
        <v>14</v>
      </c>
      <c r="C1678" s="6">
        <v>1185732</v>
      </c>
      <c r="D1678" s="7">
        <v>44272</v>
      </c>
      <c r="E1678" s="6" t="s">
        <v>33</v>
      </c>
      <c r="F1678" s="6" t="s">
        <v>71</v>
      </c>
      <c r="G1678" s="6" t="s">
        <v>72</v>
      </c>
      <c r="H1678" s="6" t="s">
        <v>21</v>
      </c>
      <c r="I1678" s="8">
        <v>0.45</v>
      </c>
      <c r="J1678" s="9">
        <v>2500</v>
      </c>
      <c r="K1678" s="10">
        <f t="shared" si="12"/>
        <v>1125</v>
      </c>
      <c r="L1678" s="10">
        <f t="shared" si="13"/>
        <v>393.75</v>
      </c>
      <c r="M1678" s="11">
        <v>0.35</v>
      </c>
      <c r="O1678" s="16"/>
      <c r="P1678" s="14"/>
      <c r="Q1678" s="12"/>
      <c r="R1678" s="13"/>
    </row>
    <row r="1679" spans="1:18" ht="15.75" customHeight="1">
      <c r="A1679" s="1"/>
      <c r="B1679" s="6" t="s">
        <v>14</v>
      </c>
      <c r="C1679" s="6">
        <v>1185732</v>
      </c>
      <c r="D1679" s="7">
        <v>44272</v>
      </c>
      <c r="E1679" s="6" t="s">
        <v>33</v>
      </c>
      <c r="F1679" s="6" t="s">
        <v>71</v>
      </c>
      <c r="G1679" s="6" t="s">
        <v>72</v>
      </c>
      <c r="H1679" s="6" t="s">
        <v>22</v>
      </c>
      <c r="I1679" s="8">
        <v>0.35000000000000003</v>
      </c>
      <c r="J1679" s="9">
        <v>3500</v>
      </c>
      <c r="K1679" s="10">
        <f t="shared" si="12"/>
        <v>1225.0000000000002</v>
      </c>
      <c r="L1679" s="10">
        <f t="shared" si="13"/>
        <v>612.50000000000011</v>
      </c>
      <c r="M1679" s="11">
        <v>0.5</v>
      </c>
      <c r="O1679" s="16"/>
      <c r="P1679" s="14"/>
      <c r="Q1679" s="12"/>
      <c r="R1679" s="13"/>
    </row>
    <row r="1680" spans="1:18" ht="15.75" customHeight="1">
      <c r="A1680" s="1"/>
      <c r="B1680" s="6" t="s">
        <v>14</v>
      </c>
      <c r="C1680" s="6">
        <v>1185732</v>
      </c>
      <c r="D1680" s="7">
        <v>44304</v>
      </c>
      <c r="E1680" s="6" t="s">
        <v>33</v>
      </c>
      <c r="F1680" s="6" t="s">
        <v>71</v>
      </c>
      <c r="G1680" s="6" t="s">
        <v>72</v>
      </c>
      <c r="H1680" s="6" t="s">
        <v>17</v>
      </c>
      <c r="I1680" s="8">
        <v>0.35000000000000003</v>
      </c>
      <c r="J1680" s="9">
        <v>5750</v>
      </c>
      <c r="K1680" s="10">
        <f t="shared" si="12"/>
        <v>2012.5000000000002</v>
      </c>
      <c r="L1680" s="10">
        <f t="shared" si="13"/>
        <v>805.00000000000011</v>
      </c>
      <c r="M1680" s="11">
        <v>0.4</v>
      </c>
      <c r="O1680" s="16"/>
      <c r="P1680" s="14"/>
      <c r="Q1680" s="12"/>
      <c r="R1680" s="13"/>
    </row>
    <row r="1681" spans="1:18" ht="15.75" customHeight="1">
      <c r="A1681" s="1"/>
      <c r="B1681" s="6" t="s">
        <v>14</v>
      </c>
      <c r="C1681" s="6">
        <v>1185732</v>
      </c>
      <c r="D1681" s="7">
        <v>44304</v>
      </c>
      <c r="E1681" s="6" t="s">
        <v>33</v>
      </c>
      <c r="F1681" s="6" t="s">
        <v>71</v>
      </c>
      <c r="G1681" s="6" t="s">
        <v>72</v>
      </c>
      <c r="H1681" s="6" t="s">
        <v>18</v>
      </c>
      <c r="I1681" s="8">
        <v>0.30000000000000004</v>
      </c>
      <c r="J1681" s="9">
        <v>2750</v>
      </c>
      <c r="K1681" s="10">
        <f t="shared" si="12"/>
        <v>825.00000000000011</v>
      </c>
      <c r="L1681" s="10">
        <f t="shared" si="13"/>
        <v>288.75</v>
      </c>
      <c r="M1681" s="11">
        <v>0.35</v>
      </c>
      <c r="O1681" s="16"/>
      <c r="P1681" s="14"/>
      <c r="Q1681" s="12"/>
      <c r="R1681" s="13"/>
    </row>
    <row r="1682" spans="1:18" ht="15.75" customHeight="1">
      <c r="A1682" s="1"/>
      <c r="B1682" s="6" t="s">
        <v>14</v>
      </c>
      <c r="C1682" s="6">
        <v>1185732</v>
      </c>
      <c r="D1682" s="7">
        <v>44304</v>
      </c>
      <c r="E1682" s="6" t="s">
        <v>33</v>
      </c>
      <c r="F1682" s="6" t="s">
        <v>71</v>
      </c>
      <c r="G1682" s="6" t="s">
        <v>72</v>
      </c>
      <c r="H1682" s="6" t="s">
        <v>19</v>
      </c>
      <c r="I1682" s="8">
        <v>0.20000000000000007</v>
      </c>
      <c r="J1682" s="9">
        <v>2750</v>
      </c>
      <c r="K1682" s="10">
        <f t="shared" si="12"/>
        <v>550.00000000000023</v>
      </c>
      <c r="L1682" s="10">
        <f t="shared" si="13"/>
        <v>192.50000000000006</v>
      </c>
      <c r="M1682" s="11">
        <v>0.35</v>
      </c>
      <c r="O1682" s="16"/>
      <c r="P1682" s="14"/>
      <c r="Q1682" s="12"/>
      <c r="R1682" s="13"/>
    </row>
    <row r="1683" spans="1:18" ht="15.75" customHeight="1">
      <c r="A1683" s="1"/>
      <c r="B1683" s="6" t="s">
        <v>14</v>
      </c>
      <c r="C1683" s="6">
        <v>1185732</v>
      </c>
      <c r="D1683" s="7">
        <v>44304</v>
      </c>
      <c r="E1683" s="6" t="s">
        <v>33</v>
      </c>
      <c r="F1683" s="6" t="s">
        <v>71</v>
      </c>
      <c r="G1683" s="6" t="s">
        <v>72</v>
      </c>
      <c r="H1683" s="6" t="s">
        <v>20</v>
      </c>
      <c r="I1683" s="8">
        <v>0.25</v>
      </c>
      <c r="J1683" s="9">
        <v>2000</v>
      </c>
      <c r="K1683" s="10">
        <f t="shared" si="12"/>
        <v>500</v>
      </c>
      <c r="L1683" s="10">
        <f t="shared" si="13"/>
        <v>200</v>
      </c>
      <c r="M1683" s="11">
        <v>0.4</v>
      </c>
      <c r="O1683" s="16"/>
      <c r="P1683" s="14"/>
      <c r="Q1683" s="12"/>
      <c r="R1683" s="13"/>
    </row>
    <row r="1684" spans="1:18" ht="15.75" customHeight="1">
      <c r="A1684" s="1"/>
      <c r="B1684" s="6" t="s">
        <v>14</v>
      </c>
      <c r="C1684" s="6">
        <v>1185732</v>
      </c>
      <c r="D1684" s="7">
        <v>44304</v>
      </c>
      <c r="E1684" s="6" t="s">
        <v>33</v>
      </c>
      <c r="F1684" s="6" t="s">
        <v>71</v>
      </c>
      <c r="G1684" s="6" t="s">
        <v>72</v>
      </c>
      <c r="H1684" s="6" t="s">
        <v>21</v>
      </c>
      <c r="I1684" s="8">
        <v>0.4</v>
      </c>
      <c r="J1684" s="9">
        <v>2250</v>
      </c>
      <c r="K1684" s="10">
        <f t="shared" si="12"/>
        <v>900</v>
      </c>
      <c r="L1684" s="10">
        <f t="shared" si="13"/>
        <v>315</v>
      </c>
      <c r="M1684" s="11">
        <v>0.35</v>
      </c>
      <c r="O1684" s="16"/>
      <c r="P1684" s="14"/>
      <c r="Q1684" s="12"/>
      <c r="R1684" s="13"/>
    </row>
    <row r="1685" spans="1:18" ht="15.75" customHeight="1">
      <c r="A1685" s="1"/>
      <c r="B1685" s="6" t="s">
        <v>14</v>
      </c>
      <c r="C1685" s="6">
        <v>1185732</v>
      </c>
      <c r="D1685" s="7">
        <v>44304</v>
      </c>
      <c r="E1685" s="6" t="s">
        <v>33</v>
      </c>
      <c r="F1685" s="6" t="s">
        <v>71</v>
      </c>
      <c r="G1685" s="6" t="s">
        <v>72</v>
      </c>
      <c r="H1685" s="6" t="s">
        <v>22</v>
      </c>
      <c r="I1685" s="8">
        <v>0.30000000000000004</v>
      </c>
      <c r="J1685" s="9">
        <v>3500</v>
      </c>
      <c r="K1685" s="10">
        <f t="shared" si="12"/>
        <v>1050.0000000000002</v>
      </c>
      <c r="L1685" s="10">
        <f t="shared" si="13"/>
        <v>525.00000000000011</v>
      </c>
      <c r="M1685" s="11">
        <v>0.5</v>
      </c>
      <c r="O1685" s="16"/>
      <c r="P1685" s="14"/>
      <c r="Q1685" s="12"/>
      <c r="R1685" s="13"/>
    </row>
    <row r="1686" spans="1:18" ht="15.75" customHeight="1">
      <c r="A1686" s="1"/>
      <c r="B1686" s="6" t="s">
        <v>14</v>
      </c>
      <c r="C1686" s="6">
        <v>1185732</v>
      </c>
      <c r="D1686" s="7">
        <v>44335</v>
      </c>
      <c r="E1686" s="6" t="s">
        <v>33</v>
      </c>
      <c r="F1686" s="6" t="s">
        <v>71</v>
      </c>
      <c r="G1686" s="6" t="s">
        <v>72</v>
      </c>
      <c r="H1686" s="6" t="s">
        <v>17</v>
      </c>
      <c r="I1686" s="8">
        <v>0.4</v>
      </c>
      <c r="J1686" s="9">
        <v>6200</v>
      </c>
      <c r="K1686" s="10">
        <f t="shared" si="12"/>
        <v>2480</v>
      </c>
      <c r="L1686" s="10">
        <f t="shared" si="13"/>
        <v>992</v>
      </c>
      <c r="M1686" s="11">
        <v>0.4</v>
      </c>
      <c r="O1686" s="16"/>
      <c r="P1686" s="14"/>
      <c r="Q1686" s="12"/>
      <c r="R1686" s="13"/>
    </row>
    <row r="1687" spans="1:18" ht="15.75" customHeight="1">
      <c r="A1687" s="1"/>
      <c r="B1687" s="6" t="s">
        <v>14</v>
      </c>
      <c r="C1687" s="6">
        <v>1185732</v>
      </c>
      <c r="D1687" s="7">
        <v>44335</v>
      </c>
      <c r="E1687" s="6" t="s">
        <v>33</v>
      </c>
      <c r="F1687" s="6" t="s">
        <v>71</v>
      </c>
      <c r="G1687" s="6" t="s">
        <v>72</v>
      </c>
      <c r="H1687" s="6" t="s">
        <v>18</v>
      </c>
      <c r="I1687" s="8">
        <v>0.35000000000000009</v>
      </c>
      <c r="J1687" s="9">
        <v>3250</v>
      </c>
      <c r="K1687" s="10">
        <f t="shared" si="12"/>
        <v>1137.5000000000002</v>
      </c>
      <c r="L1687" s="10">
        <f t="shared" si="13"/>
        <v>398.12500000000006</v>
      </c>
      <c r="M1687" s="11">
        <v>0.35</v>
      </c>
      <c r="O1687" s="16"/>
      <c r="P1687" s="14"/>
      <c r="Q1687" s="12"/>
      <c r="R1687" s="13"/>
    </row>
    <row r="1688" spans="1:18" ht="15.75" customHeight="1">
      <c r="A1688" s="1"/>
      <c r="B1688" s="6" t="s">
        <v>14</v>
      </c>
      <c r="C1688" s="6">
        <v>1185732</v>
      </c>
      <c r="D1688" s="7">
        <v>44335</v>
      </c>
      <c r="E1688" s="6" t="s">
        <v>33</v>
      </c>
      <c r="F1688" s="6" t="s">
        <v>71</v>
      </c>
      <c r="G1688" s="6" t="s">
        <v>72</v>
      </c>
      <c r="H1688" s="6" t="s">
        <v>19</v>
      </c>
      <c r="I1688" s="8">
        <v>0.30000000000000004</v>
      </c>
      <c r="J1688" s="9">
        <v>3000</v>
      </c>
      <c r="K1688" s="10">
        <f t="shared" si="12"/>
        <v>900.00000000000011</v>
      </c>
      <c r="L1688" s="10">
        <f t="shared" si="13"/>
        <v>315</v>
      </c>
      <c r="M1688" s="11">
        <v>0.35</v>
      </c>
      <c r="O1688" s="16"/>
      <c r="P1688" s="14"/>
      <c r="Q1688" s="12"/>
      <c r="R1688" s="13"/>
    </row>
    <row r="1689" spans="1:18" ht="15.75" customHeight="1">
      <c r="A1689" s="1"/>
      <c r="B1689" s="6" t="s">
        <v>14</v>
      </c>
      <c r="C1689" s="6">
        <v>1185732</v>
      </c>
      <c r="D1689" s="7">
        <v>44335</v>
      </c>
      <c r="E1689" s="6" t="s">
        <v>33</v>
      </c>
      <c r="F1689" s="6" t="s">
        <v>71</v>
      </c>
      <c r="G1689" s="6" t="s">
        <v>72</v>
      </c>
      <c r="H1689" s="6" t="s">
        <v>20</v>
      </c>
      <c r="I1689" s="8">
        <v>0.30000000000000004</v>
      </c>
      <c r="J1689" s="9">
        <v>2250</v>
      </c>
      <c r="K1689" s="10">
        <f t="shared" si="12"/>
        <v>675.00000000000011</v>
      </c>
      <c r="L1689" s="10">
        <f t="shared" si="13"/>
        <v>270.00000000000006</v>
      </c>
      <c r="M1689" s="11">
        <v>0.4</v>
      </c>
      <c r="O1689" s="16"/>
      <c r="P1689" s="14"/>
      <c r="Q1689" s="12"/>
      <c r="R1689" s="13"/>
    </row>
    <row r="1690" spans="1:18" ht="15.75" customHeight="1">
      <c r="A1690" s="1"/>
      <c r="B1690" s="6" t="s">
        <v>14</v>
      </c>
      <c r="C1690" s="6">
        <v>1185732</v>
      </c>
      <c r="D1690" s="7">
        <v>44335</v>
      </c>
      <c r="E1690" s="6" t="s">
        <v>33</v>
      </c>
      <c r="F1690" s="6" t="s">
        <v>71</v>
      </c>
      <c r="G1690" s="6" t="s">
        <v>72</v>
      </c>
      <c r="H1690" s="6" t="s">
        <v>21</v>
      </c>
      <c r="I1690" s="8">
        <v>0.44999999999999996</v>
      </c>
      <c r="J1690" s="9">
        <v>2500</v>
      </c>
      <c r="K1690" s="10">
        <f t="shared" si="12"/>
        <v>1125</v>
      </c>
      <c r="L1690" s="10">
        <f t="shared" si="13"/>
        <v>393.75</v>
      </c>
      <c r="M1690" s="11">
        <v>0.35</v>
      </c>
      <c r="O1690" s="16"/>
      <c r="P1690" s="14"/>
      <c r="Q1690" s="12"/>
      <c r="R1690" s="13"/>
    </row>
    <row r="1691" spans="1:18" ht="15.75" customHeight="1">
      <c r="A1691" s="1"/>
      <c r="B1691" s="6" t="s">
        <v>14</v>
      </c>
      <c r="C1691" s="6">
        <v>1185732</v>
      </c>
      <c r="D1691" s="7">
        <v>44335</v>
      </c>
      <c r="E1691" s="6" t="s">
        <v>33</v>
      </c>
      <c r="F1691" s="6" t="s">
        <v>71</v>
      </c>
      <c r="G1691" s="6" t="s">
        <v>72</v>
      </c>
      <c r="H1691" s="6" t="s">
        <v>22</v>
      </c>
      <c r="I1691" s="8">
        <v>0.49999999999999994</v>
      </c>
      <c r="J1691" s="9">
        <v>3500</v>
      </c>
      <c r="K1691" s="10">
        <f t="shared" si="12"/>
        <v>1749.9999999999998</v>
      </c>
      <c r="L1691" s="10">
        <f t="shared" si="13"/>
        <v>874.99999999999989</v>
      </c>
      <c r="M1691" s="11">
        <v>0.5</v>
      </c>
      <c r="O1691" s="16"/>
      <c r="P1691" s="14"/>
      <c r="Q1691" s="12"/>
      <c r="R1691" s="13"/>
    </row>
    <row r="1692" spans="1:18" ht="15.75" customHeight="1">
      <c r="A1692" s="1"/>
      <c r="B1692" s="6" t="s">
        <v>14</v>
      </c>
      <c r="C1692" s="6">
        <v>1185732</v>
      </c>
      <c r="D1692" s="7">
        <v>44365</v>
      </c>
      <c r="E1692" s="6" t="s">
        <v>33</v>
      </c>
      <c r="F1692" s="6" t="s">
        <v>71</v>
      </c>
      <c r="G1692" s="6" t="s">
        <v>72</v>
      </c>
      <c r="H1692" s="6" t="s">
        <v>17</v>
      </c>
      <c r="I1692" s="8">
        <v>0.35000000000000003</v>
      </c>
      <c r="J1692" s="9">
        <v>6000</v>
      </c>
      <c r="K1692" s="10">
        <f t="shared" si="12"/>
        <v>2100</v>
      </c>
      <c r="L1692" s="10">
        <f t="shared" si="13"/>
        <v>840</v>
      </c>
      <c r="M1692" s="11">
        <v>0.4</v>
      </c>
      <c r="O1692" s="16"/>
      <c r="P1692" s="14"/>
      <c r="Q1692" s="12"/>
      <c r="R1692" s="13"/>
    </row>
    <row r="1693" spans="1:18" ht="15.75" customHeight="1">
      <c r="A1693" s="1"/>
      <c r="B1693" s="6" t="s">
        <v>14</v>
      </c>
      <c r="C1693" s="6">
        <v>1185732</v>
      </c>
      <c r="D1693" s="7">
        <v>44365</v>
      </c>
      <c r="E1693" s="6" t="s">
        <v>33</v>
      </c>
      <c r="F1693" s="6" t="s">
        <v>71</v>
      </c>
      <c r="G1693" s="6" t="s">
        <v>72</v>
      </c>
      <c r="H1693" s="6" t="s">
        <v>18</v>
      </c>
      <c r="I1693" s="8">
        <v>0.3000000000000001</v>
      </c>
      <c r="J1693" s="9">
        <v>3500</v>
      </c>
      <c r="K1693" s="10">
        <f t="shared" si="12"/>
        <v>1050.0000000000005</v>
      </c>
      <c r="L1693" s="10">
        <f t="shared" si="13"/>
        <v>367.50000000000011</v>
      </c>
      <c r="M1693" s="11">
        <v>0.35</v>
      </c>
      <c r="O1693" s="16"/>
      <c r="P1693" s="14"/>
      <c r="Q1693" s="12"/>
      <c r="R1693" s="13"/>
    </row>
    <row r="1694" spans="1:18" ht="15.75" customHeight="1">
      <c r="A1694" s="1"/>
      <c r="B1694" s="6" t="s">
        <v>14</v>
      </c>
      <c r="C1694" s="6">
        <v>1185732</v>
      </c>
      <c r="D1694" s="7">
        <v>44365</v>
      </c>
      <c r="E1694" s="6" t="s">
        <v>33</v>
      </c>
      <c r="F1694" s="6" t="s">
        <v>71</v>
      </c>
      <c r="G1694" s="6" t="s">
        <v>72</v>
      </c>
      <c r="H1694" s="6" t="s">
        <v>19</v>
      </c>
      <c r="I1694" s="8">
        <v>0.25000000000000006</v>
      </c>
      <c r="J1694" s="9">
        <v>3750</v>
      </c>
      <c r="K1694" s="10">
        <f t="shared" si="12"/>
        <v>937.50000000000023</v>
      </c>
      <c r="L1694" s="10">
        <f t="shared" si="13"/>
        <v>328.12500000000006</v>
      </c>
      <c r="M1694" s="11">
        <v>0.35</v>
      </c>
      <c r="O1694" s="16"/>
      <c r="P1694" s="14"/>
      <c r="Q1694" s="12"/>
      <c r="R1694" s="13"/>
    </row>
    <row r="1695" spans="1:18" ht="15.75" customHeight="1">
      <c r="A1695" s="1"/>
      <c r="B1695" s="6" t="s">
        <v>14</v>
      </c>
      <c r="C1695" s="6">
        <v>1185732</v>
      </c>
      <c r="D1695" s="7">
        <v>44365</v>
      </c>
      <c r="E1695" s="6" t="s">
        <v>33</v>
      </c>
      <c r="F1695" s="6" t="s">
        <v>71</v>
      </c>
      <c r="G1695" s="6" t="s">
        <v>72</v>
      </c>
      <c r="H1695" s="6" t="s">
        <v>20</v>
      </c>
      <c r="I1695" s="8">
        <v>0.25000000000000006</v>
      </c>
      <c r="J1695" s="9">
        <v>3500</v>
      </c>
      <c r="K1695" s="10">
        <f t="shared" si="12"/>
        <v>875.00000000000023</v>
      </c>
      <c r="L1695" s="10">
        <f t="shared" si="13"/>
        <v>350.00000000000011</v>
      </c>
      <c r="M1695" s="11">
        <v>0.4</v>
      </c>
      <c r="O1695" s="16"/>
      <c r="P1695" s="14"/>
      <c r="Q1695" s="12"/>
      <c r="R1695" s="13"/>
    </row>
    <row r="1696" spans="1:18" ht="15.75" customHeight="1">
      <c r="A1696" s="1"/>
      <c r="B1696" s="6" t="s">
        <v>14</v>
      </c>
      <c r="C1696" s="6">
        <v>1185732</v>
      </c>
      <c r="D1696" s="7">
        <v>44365</v>
      </c>
      <c r="E1696" s="6" t="s">
        <v>33</v>
      </c>
      <c r="F1696" s="6" t="s">
        <v>71</v>
      </c>
      <c r="G1696" s="6" t="s">
        <v>72</v>
      </c>
      <c r="H1696" s="6" t="s">
        <v>21</v>
      </c>
      <c r="I1696" s="8">
        <v>0.4</v>
      </c>
      <c r="J1696" s="9">
        <v>3500</v>
      </c>
      <c r="K1696" s="10">
        <f t="shared" si="12"/>
        <v>1400</v>
      </c>
      <c r="L1696" s="10">
        <f t="shared" si="13"/>
        <v>489.99999999999994</v>
      </c>
      <c r="M1696" s="11">
        <v>0.35</v>
      </c>
      <c r="O1696" s="16"/>
      <c r="P1696" s="14"/>
      <c r="Q1696" s="12"/>
      <c r="R1696" s="13"/>
    </row>
    <row r="1697" spans="1:18" ht="15.75" customHeight="1">
      <c r="A1697" s="1"/>
      <c r="B1697" s="6" t="s">
        <v>14</v>
      </c>
      <c r="C1697" s="6">
        <v>1185732</v>
      </c>
      <c r="D1697" s="7">
        <v>44365</v>
      </c>
      <c r="E1697" s="6" t="s">
        <v>33</v>
      </c>
      <c r="F1697" s="6" t="s">
        <v>71</v>
      </c>
      <c r="G1697" s="6" t="s">
        <v>72</v>
      </c>
      <c r="H1697" s="6" t="s">
        <v>22</v>
      </c>
      <c r="I1697" s="8">
        <v>0.45</v>
      </c>
      <c r="J1697" s="9">
        <v>5250</v>
      </c>
      <c r="K1697" s="10">
        <f t="shared" si="12"/>
        <v>2362.5</v>
      </c>
      <c r="L1697" s="10">
        <f t="shared" si="13"/>
        <v>1181.25</v>
      </c>
      <c r="M1697" s="11">
        <v>0.5</v>
      </c>
      <c r="O1697" s="16"/>
      <c r="P1697" s="14"/>
      <c r="Q1697" s="12"/>
      <c r="R1697" s="13"/>
    </row>
    <row r="1698" spans="1:18" ht="15.75" customHeight="1">
      <c r="A1698" s="1"/>
      <c r="B1698" s="6" t="s">
        <v>14</v>
      </c>
      <c r="C1698" s="6">
        <v>1185732</v>
      </c>
      <c r="D1698" s="7">
        <v>44394</v>
      </c>
      <c r="E1698" s="6" t="s">
        <v>33</v>
      </c>
      <c r="F1698" s="6" t="s">
        <v>71</v>
      </c>
      <c r="G1698" s="6" t="s">
        <v>72</v>
      </c>
      <c r="H1698" s="6" t="s">
        <v>17</v>
      </c>
      <c r="I1698" s="8">
        <v>0.4</v>
      </c>
      <c r="J1698" s="9">
        <v>7500</v>
      </c>
      <c r="K1698" s="10">
        <f t="shared" si="12"/>
        <v>3000</v>
      </c>
      <c r="L1698" s="10">
        <f t="shared" si="13"/>
        <v>1200</v>
      </c>
      <c r="M1698" s="11">
        <v>0.4</v>
      </c>
      <c r="O1698" s="16"/>
      <c r="P1698" s="14"/>
      <c r="Q1698" s="12"/>
      <c r="R1698" s="13"/>
    </row>
    <row r="1699" spans="1:18" ht="15.75" customHeight="1">
      <c r="A1699" s="1"/>
      <c r="B1699" s="6" t="s">
        <v>14</v>
      </c>
      <c r="C1699" s="6">
        <v>1185732</v>
      </c>
      <c r="D1699" s="7">
        <v>44394</v>
      </c>
      <c r="E1699" s="6" t="s">
        <v>33</v>
      </c>
      <c r="F1699" s="6" t="s">
        <v>71</v>
      </c>
      <c r="G1699" s="6" t="s">
        <v>72</v>
      </c>
      <c r="H1699" s="6" t="s">
        <v>18</v>
      </c>
      <c r="I1699" s="8">
        <v>0.35000000000000009</v>
      </c>
      <c r="J1699" s="9">
        <v>5000</v>
      </c>
      <c r="K1699" s="10">
        <f t="shared" si="12"/>
        <v>1750.0000000000005</v>
      </c>
      <c r="L1699" s="10">
        <f t="shared" si="13"/>
        <v>612.50000000000011</v>
      </c>
      <c r="M1699" s="11">
        <v>0.35</v>
      </c>
      <c r="O1699" s="16"/>
      <c r="P1699" s="14"/>
      <c r="Q1699" s="12"/>
      <c r="R1699" s="13"/>
    </row>
    <row r="1700" spans="1:18" ht="15.75" customHeight="1">
      <c r="A1700" s="1"/>
      <c r="B1700" s="6" t="s">
        <v>14</v>
      </c>
      <c r="C1700" s="6">
        <v>1185732</v>
      </c>
      <c r="D1700" s="7">
        <v>44394</v>
      </c>
      <c r="E1700" s="6" t="s">
        <v>33</v>
      </c>
      <c r="F1700" s="6" t="s">
        <v>71</v>
      </c>
      <c r="G1700" s="6" t="s">
        <v>72</v>
      </c>
      <c r="H1700" s="6" t="s">
        <v>19</v>
      </c>
      <c r="I1700" s="8">
        <v>0.30000000000000004</v>
      </c>
      <c r="J1700" s="9">
        <v>4250</v>
      </c>
      <c r="K1700" s="10">
        <f t="shared" si="12"/>
        <v>1275.0000000000002</v>
      </c>
      <c r="L1700" s="10">
        <f t="shared" si="13"/>
        <v>446.25000000000006</v>
      </c>
      <c r="M1700" s="11">
        <v>0.35</v>
      </c>
      <c r="O1700" s="16"/>
      <c r="P1700" s="14"/>
      <c r="Q1700" s="12"/>
      <c r="R1700" s="13"/>
    </row>
    <row r="1701" spans="1:18" ht="15.75" customHeight="1">
      <c r="A1701" s="1"/>
      <c r="B1701" s="6" t="s">
        <v>14</v>
      </c>
      <c r="C1701" s="6">
        <v>1185732</v>
      </c>
      <c r="D1701" s="7">
        <v>44394</v>
      </c>
      <c r="E1701" s="6" t="s">
        <v>33</v>
      </c>
      <c r="F1701" s="6" t="s">
        <v>71</v>
      </c>
      <c r="G1701" s="6" t="s">
        <v>72</v>
      </c>
      <c r="H1701" s="6" t="s">
        <v>20</v>
      </c>
      <c r="I1701" s="8">
        <v>0.30000000000000004</v>
      </c>
      <c r="J1701" s="9">
        <v>3750</v>
      </c>
      <c r="K1701" s="10">
        <f t="shared" si="12"/>
        <v>1125.0000000000002</v>
      </c>
      <c r="L1701" s="10">
        <f t="shared" si="13"/>
        <v>450.00000000000011</v>
      </c>
      <c r="M1701" s="11">
        <v>0.4</v>
      </c>
      <c r="O1701" s="16"/>
      <c r="P1701" s="14"/>
      <c r="Q1701" s="12"/>
      <c r="R1701" s="13"/>
    </row>
    <row r="1702" spans="1:18" ht="15.75" customHeight="1">
      <c r="A1702" s="1"/>
      <c r="B1702" s="6" t="s">
        <v>14</v>
      </c>
      <c r="C1702" s="6">
        <v>1185732</v>
      </c>
      <c r="D1702" s="7">
        <v>44394</v>
      </c>
      <c r="E1702" s="6" t="s">
        <v>33</v>
      </c>
      <c r="F1702" s="6" t="s">
        <v>71</v>
      </c>
      <c r="G1702" s="6" t="s">
        <v>72</v>
      </c>
      <c r="H1702" s="6" t="s">
        <v>21</v>
      </c>
      <c r="I1702" s="8">
        <v>0.4</v>
      </c>
      <c r="J1702" s="9">
        <v>3750</v>
      </c>
      <c r="K1702" s="10">
        <f t="shared" si="12"/>
        <v>1500</v>
      </c>
      <c r="L1702" s="10">
        <f t="shared" si="13"/>
        <v>525</v>
      </c>
      <c r="M1702" s="11">
        <v>0.35</v>
      </c>
      <c r="O1702" s="16"/>
      <c r="P1702" s="14"/>
      <c r="Q1702" s="12"/>
      <c r="R1702" s="13"/>
    </row>
    <row r="1703" spans="1:18" ht="15.75" customHeight="1">
      <c r="A1703" s="1"/>
      <c r="B1703" s="6" t="s">
        <v>14</v>
      </c>
      <c r="C1703" s="6">
        <v>1185732</v>
      </c>
      <c r="D1703" s="7">
        <v>44394</v>
      </c>
      <c r="E1703" s="6" t="s">
        <v>33</v>
      </c>
      <c r="F1703" s="6" t="s">
        <v>71</v>
      </c>
      <c r="G1703" s="6" t="s">
        <v>72</v>
      </c>
      <c r="H1703" s="6" t="s">
        <v>22</v>
      </c>
      <c r="I1703" s="8">
        <v>0.45</v>
      </c>
      <c r="J1703" s="9">
        <v>5500</v>
      </c>
      <c r="K1703" s="10">
        <f t="shared" si="12"/>
        <v>2475</v>
      </c>
      <c r="L1703" s="10">
        <f t="shared" si="13"/>
        <v>1237.5</v>
      </c>
      <c r="M1703" s="11">
        <v>0.5</v>
      </c>
      <c r="O1703" s="16"/>
      <c r="P1703" s="14"/>
      <c r="Q1703" s="12"/>
      <c r="R1703" s="13"/>
    </row>
    <row r="1704" spans="1:18" ht="15.75" customHeight="1">
      <c r="A1704" s="1"/>
      <c r="B1704" s="6" t="s">
        <v>14</v>
      </c>
      <c r="C1704" s="6">
        <v>1185732</v>
      </c>
      <c r="D1704" s="7">
        <v>44426</v>
      </c>
      <c r="E1704" s="6" t="s">
        <v>33</v>
      </c>
      <c r="F1704" s="6" t="s">
        <v>71</v>
      </c>
      <c r="G1704" s="6" t="s">
        <v>72</v>
      </c>
      <c r="H1704" s="6" t="s">
        <v>17</v>
      </c>
      <c r="I1704" s="8">
        <v>0.4</v>
      </c>
      <c r="J1704" s="9">
        <v>7000</v>
      </c>
      <c r="K1704" s="10">
        <f t="shared" si="12"/>
        <v>2800</v>
      </c>
      <c r="L1704" s="10">
        <f t="shared" si="13"/>
        <v>1120</v>
      </c>
      <c r="M1704" s="11">
        <v>0.4</v>
      </c>
      <c r="O1704" s="16"/>
      <c r="P1704" s="14"/>
      <c r="Q1704" s="12"/>
      <c r="R1704" s="13"/>
    </row>
    <row r="1705" spans="1:18" ht="15.75" customHeight="1">
      <c r="A1705" s="1"/>
      <c r="B1705" s="6" t="s">
        <v>14</v>
      </c>
      <c r="C1705" s="6">
        <v>1185732</v>
      </c>
      <c r="D1705" s="7">
        <v>44426</v>
      </c>
      <c r="E1705" s="6" t="s">
        <v>33</v>
      </c>
      <c r="F1705" s="6" t="s">
        <v>71</v>
      </c>
      <c r="G1705" s="6" t="s">
        <v>72</v>
      </c>
      <c r="H1705" s="6" t="s">
        <v>18</v>
      </c>
      <c r="I1705" s="8">
        <v>0.40000000000000008</v>
      </c>
      <c r="J1705" s="9">
        <v>4750</v>
      </c>
      <c r="K1705" s="10">
        <f t="shared" si="12"/>
        <v>1900.0000000000005</v>
      </c>
      <c r="L1705" s="10">
        <f t="shared" si="13"/>
        <v>665.00000000000011</v>
      </c>
      <c r="M1705" s="11">
        <v>0.35</v>
      </c>
      <c r="O1705" s="16"/>
      <c r="P1705" s="14"/>
      <c r="Q1705" s="12"/>
      <c r="R1705" s="13"/>
    </row>
    <row r="1706" spans="1:18" ht="15.75" customHeight="1">
      <c r="A1706" s="1"/>
      <c r="B1706" s="6" t="s">
        <v>14</v>
      </c>
      <c r="C1706" s="6">
        <v>1185732</v>
      </c>
      <c r="D1706" s="7">
        <v>44426</v>
      </c>
      <c r="E1706" s="6" t="s">
        <v>33</v>
      </c>
      <c r="F1706" s="6" t="s">
        <v>71</v>
      </c>
      <c r="G1706" s="6" t="s">
        <v>72</v>
      </c>
      <c r="H1706" s="6" t="s">
        <v>19</v>
      </c>
      <c r="I1706" s="8">
        <v>0.35000000000000003</v>
      </c>
      <c r="J1706" s="9">
        <v>4000</v>
      </c>
      <c r="K1706" s="10">
        <f t="shared" si="12"/>
        <v>1400.0000000000002</v>
      </c>
      <c r="L1706" s="10">
        <f t="shared" si="13"/>
        <v>490.00000000000006</v>
      </c>
      <c r="M1706" s="11">
        <v>0.35</v>
      </c>
      <c r="O1706" s="16"/>
      <c r="P1706" s="14"/>
      <c r="Q1706" s="12"/>
      <c r="R1706" s="13"/>
    </row>
    <row r="1707" spans="1:18" ht="15.75" customHeight="1">
      <c r="A1707" s="1"/>
      <c r="B1707" s="6" t="s">
        <v>14</v>
      </c>
      <c r="C1707" s="6">
        <v>1185732</v>
      </c>
      <c r="D1707" s="7">
        <v>44426</v>
      </c>
      <c r="E1707" s="6" t="s">
        <v>33</v>
      </c>
      <c r="F1707" s="6" t="s">
        <v>71</v>
      </c>
      <c r="G1707" s="6" t="s">
        <v>72</v>
      </c>
      <c r="H1707" s="6" t="s">
        <v>20</v>
      </c>
      <c r="I1707" s="8">
        <v>0.25000000000000006</v>
      </c>
      <c r="J1707" s="9">
        <v>3250</v>
      </c>
      <c r="K1707" s="10">
        <f t="shared" si="12"/>
        <v>812.50000000000023</v>
      </c>
      <c r="L1707" s="10">
        <f t="shared" si="13"/>
        <v>325.00000000000011</v>
      </c>
      <c r="M1707" s="11">
        <v>0.4</v>
      </c>
      <c r="O1707" s="16"/>
      <c r="P1707" s="14"/>
      <c r="Q1707" s="12"/>
      <c r="R1707" s="13"/>
    </row>
    <row r="1708" spans="1:18" ht="15.75" customHeight="1">
      <c r="A1708" s="1"/>
      <c r="B1708" s="6" t="s">
        <v>14</v>
      </c>
      <c r="C1708" s="6">
        <v>1185732</v>
      </c>
      <c r="D1708" s="7">
        <v>44426</v>
      </c>
      <c r="E1708" s="6" t="s">
        <v>33</v>
      </c>
      <c r="F1708" s="6" t="s">
        <v>71</v>
      </c>
      <c r="G1708" s="6" t="s">
        <v>72</v>
      </c>
      <c r="H1708" s="6" t="s">
        <v>21</v>
      </c>
      <c r="I1708" s="8">
        <v>0.35000000000000003</v>
      </c>
      <c r="J1708" s="9">
        <v>3000</v>
      </c>
      <c r="K1708" s="10">
        <f t="shared" si="12"/>
        <v>1050</v>
      </c>
      <c r="L1708" s="10">
        <f t="shared" si="13"/>
        <v>367.5</v>
      </c>
      <c r="M1708" s="11">
        <v>0.35</v>
      </c>
      <c r="O1708" s="16"/>
      <c r="P1708" s="14"/>
      <c r="Q1708" s="12"/>
      <c r="R1708" s="13"/>
    </row>
    <row r="1709" spans="1:18" ht="15.75" customHeight="1">
      <c r="A1709" s="1"/>
      <c r="B1709" s="6" t="s">
        <v>14</v>
      </c>
      <c r="C1709" s="6">
        <v>1185732</v>
      </c>
      <c r="D1709" s="7">
        <v>44426</v>
      </c>
      <c r="E1709" s="6" t="s">
        <v>33</v>
      </c>
      <c r="F1709" s="6" t="s">
        <v>71</v>
      </c>
      <c r="G1709" s="6" t="s">
        <v>72</v>
      </c>
      <c r="H1709" s="6" t="s">
        <v>22</v>
      </c>
      <c r="I1709" s="8">
        <v>0.4</v>
      </c>
      <c r="J1709" s="9">
        <v>4750</v>
      </c>
      <c r="K1709" s="10">
        <f t="shared" si="12"/>
        <v>1900</v>
      </c>
      <c r="L1709" s="10">
        <f t="shared" si="13"/>
        <v>950</v>
      </c>
      <c r="M1709" s="11">
        <v>0.5</v>
      </c>
      <c r="O1709" s="16"/>
      <c r="P1709" s="14"/>
      <c r="Q1709" s="12"/>
      <c r="R1709" s="13"/>
    </row>
    <row r="1710" spans="1:18" ht="15.75" customHeight="1">
      <c r="A1710" s="1"/>
      <c r="B1710" s="6" t="s">
        <v>14</v>
      </c>
      <c r="C1710" s="6">
        <v>1185732</v>
      </c>
      <c r="D1710" s="7">
        <v>44458</v>
      </c>
      <c r="E1710" s="6" t="s">
        <v>33</v>
      </c>
      <c r="F1710" s="6" t="s">
        <v>71</v>
      </c>
      <c r="G1710" s="6" t="s">
        <v>72</v>
      </c>
      <c r="H1710" s="6" t="s">
        <v>17</v>
      </c>
      <c r="I1710" s="8">
        <v>0.35000000000000003</v>
      </c>
      <c r="J1710" s="9">
        <v>6000</v>
      </c>
      <c r="K1710" s="10">
        <f t="shared" si="12"/>
        <v>2100</v>
      </c>
      <c r="L1710" s="10">
        <f t="shared" si="13"/>
        <v>840</v>
      </c>
      <c r="M1710" s="11">
        <v>0.4</v>
      </c>
      <c r="O1710" s="16"/>
      <c r="P1710" s="14"/>
      <c r="Q1710" s="12"/>
      <c r="R1710" s="13"/>
    </row>
    <row r="1711" spans="1:18" ht="15.75" customHeight="1">
      <c r="A1711" s="1"/>
      <c r="B1711" s="6" t="s">
        <v>14</v>
      </c>
      <c r="C1711" s="6">
        <v>1185732</v>
      </c>
      <c r="D1711" s="7">
        <v>44458</v>
      </c>
      <c r="E1711" s="6" t="s">
        <v>33</v>
      </c>
      <c r="F1711" s="6" t="s">
        <v>71</v>
      </c>
      <c r="G1711" s="6" t="s">
        <v>72</v>
      </c>
      <c r="H1711" s="6" t="s">
        <v>18</v>
      </c>
      <c r="I1711" s="8">
        <v>0.3000000000000001</v>
      </c>
      <c r="J1711" s="9">
        <v>4000</v>
      </c>
      <c r="K1711" s="10">
        <f t="shared" si="12"/>
        <v>1200.0000000000005</v>
      </c>
      <c r="L1711" s="10">
        <f t="shared" si="13"/>
        <v>420.00000000000011</v>
      </c>
      <c r="M1711" s="11">
        <v>0.35</v>
      </c>
      <c r="O1711" s="16"/>
      <c r="P1711" s="14"/>
      <c r="Q1711" s="12"/>
      <c r="R1711" s="13"/>
    </row>
    <row r="1712" spans="1:18" ht="15.75" customHeight="1">
      <c r="A1712" s="1"/>
      <c r="B1712" s="6" t="s">
        <v>14</v>
      </c>
      <c r="C1712" s="6">
        <v>1185732</v>
      </c>
      <c r="D1712" s="7">
        <v>44458</v>
      </c>
      <c r="E1712" s="6" t="s">
        <v>33</v>
      </c>
      <c r="F1712" s="6" t="s">
        <v>71</v>
      </c>
      <c r="G1712" s="6" t="s">
        <v>72</v>
      </c>
      <c r="H1712" s="6" t="s">
        <v>19</v>
      </c>
      <c r="I1712" s="8">
        <v>0.15000000000000002</v>
      </c>
      <c r="J1712" s="9">
        <v>3000</v>
      </c>
      <c r="K1712" s="10">
        <f t="shared" si="12"/>
        <v>450.00000000000006</v>
      </c>
      <c r="L1712" s="10">
        <f t="shared" si="13"/>
        <v>157.5</v>
      </c>
      <c r="M1712" s="11">
        <v>0.35</v>
      </c>
      <c r="O1712" s="16"/>
      <c r="P1712" s="14"/>
      <c r="Q1712" s="12"/>
      <c r="R1712" s="13"/>
    </row>
    <row r="1713" spans="1:18" ht="15.75" customHeight="1">
      <c r="A1713" s="1"/>
      <c r="B1713" s="6" t="s">
        <v>14</v>
      </c>
      <c r="C1713" s="6">
        <v>1185732</v>
      </c>
      <c r="D1713" s="7">
        <v>44458</v>
      </c>
      <c r="E1713" s="6" t="s">
        <v>33</v>
      </c>
      <c r="F1713" s="6" t="s">
        <v>71</v>
      </c>
      <c r="G1713" s="6" t="s">
        <v>72</v>
      </c>
      <c r="H1713" s="6" t="s">
        <v>20</v>
      </c>
      <c r="I1713" s="8">
        <v>0.15000000000000002</v>
      </c>
      <c r="J1713" s="9">
        <v>2750</v>
      </c>
      <c r="K1713" s="10">
        <f t="shared" si="12"/>
        <v>412.50000000000006</v>
      </c>
      <c r="L1713" s="10">
        <f t="shared" si="13"/>
        <v>165.00000000000003</v>
      </c>
      <c r="M1713" s="11">
        <v>0.4</v>
      </c>
      <c r="O1713" s="16"/>
      <c r="P1713" s="14"/>
      <c r="Q1713" s="12"/>
      <c r="R1713" s="13"/>
    </row>
    <row r="1714" spans="1:18" ht="15.75" customHeight="1">
      <c r="A1714" s="1"/>
      <c r="B1714" s="6" t="s">
        <v>14</v>
      </c>
      <c r="C1714" s="6">
        <v>1185732</v>
      </c>
      <c r="D1714" s="7">
        <v>44458</v>
      </c>
      <c r="E1714" s="6" t="s">
        <v>33</v>
      </c>
      <c r="F1714" s="6" t="s">
        <v>71</v>
      </c>
      <c r="G1714" s="6" t="s">
        <v>72</v>
      </c>
      <c r="H1714" s="6" t="s">
        <v>21</v>
      </c>
      <c r="I1714" s="8">
        <v>0.25</v>
      </c>
      <c r="J1714" s="9">
        <v>2750</v>
      </c>
      <c r="K1714" s="10">
        <f t="shared" si="12"/>
        <v>687.5</v>
      </c>
      <c r="L1714" s="10">
        <f t="shared" si="13"/>
        <v>240.62499999999997</v>
      </c>
      <c r="M1714" s="11">
        <v>0.35</v>
      </c>
      <c r="O1714" s="16"/>
      <c r="P1714" s="14"/>
      <c r="Q1714" s="12"/>
      <c r="R1714" s="13"/>
    </row>
    <row r="1715" spans="1:18" ht="15.75" customHeight="1">
      <c r="A1715" s="1"/>
      <c r="B1715" s="6" t="s">
        <v>14</v>
      </c>
      <c r="C1715" s="6">
        <v>1185732</v>
      </c>
      <c r="D1715" s="7">
        <v>44458</v>
      </c>
      <c r="E1715" s="6" t="s">
        <v>33</v>
      </c>
      <c r="F1715" s="6" t="s">
        <v>71</v>
      </c>
      <c r="G1715" s="6" t="s">
        <v>72</v>
      </c>
      <c r="H1715" s="6" t="s">
        <v>22</v>
      </c>
      <c r="I1715" s="8">
        <v>0.30000000000000004</v>
      </c>
      <c r="J1715" s="9">
        <v>3500</v>
      </c>
      <c r="K1715" s="10">
        <f t="shared" si="12"/>
        <v>1050.0000000000002</v>
      </c>
      <c r="L1715" s="10">
        <f t="shared" si="13"/>
        <v>525.00000000000011</v>
      </c>
      <c r="M1715" s="11">
        <v>0.5</v>
      </c>
      <c r="O1715" s="16"/>
      <c r="P1715" s="14"/>
      <c r="Q1715" s="12"/>
      <c r="R1715" s="13"/>
    </row>
    <row r="1716" spans="1:18" ht="15.75" customHeight="1">
      <c r="A1716" s="1"/>
      <c r="B1716" s="6" t="s">
        <v>14</v>
      </c>
      <c r="C1716" s="6">
        <v>1185732</v>
      </c>
      <c r="D1716" s="7">
        <v>44487</v>
      </c>
      <c r="E1716" s="6" t="s">
        <v>33</v>
      </c>
      <c r="F1716" s="6" t="s">
        <v>71</v>
      </c>
      <c r="G1716" s="6" t="s">
        <v>72</v>
      </c>
      <c r="H1716" s="6" t="s">
        <v>17</v>
      </c>
      <c r="I1716" s="8">
        <v>0.35</v>
      </c>
      <c r="J1716" s="9">
        <v>5250</v>
      </c>
      <c r="K1716" s="10">
        <f t="shared" si="12"/>
        <v>1837.4999999999998</v>
      </c>
      <c r="L1716" s="10">
        <f t="shared" si="13"/>
        <v>735</v>
      </c>
      <c r="M1716" s="11">
        <v>0.4</v>
      </c>
      <c r="O1716" s="16"/>
      <c r="P1716" s="14"/>
      <c r="Q1716" s="12"/>
      <c r="R1716" s="13"/>
    </row>
    <row r="1717" spans="1:18" ht="15.75" customHeight="1">
      <c r="A1717" s="1"/>
      <c r="B1717" s="6" t="s">
        <v>14</v>
      </c>
      <c r="C1717" s="6">
        <v>1185732</v>
      </c>
      <c r="D1717" s="7">
        <v>44487</v>
      </c>
      <c r="E1717" s="6" t="s">
        <v>33</v>
      </c>
      <c r="F1717" s="6" t="s">
        <v>71</v>
      </c>
      <c r="G1717" s="6" t="s">
        <v>72</v>
      </c>
      <c r="H1717" s="6" t="s">
        <v>18</v>
      </c>
      <c r="I1717" s="8">
        <v>0.25</v>
      </c>
      <c r="J1717" s="9">
        <v>3500</v>
      </c>
      <c r="K1717" s="10">
        <f t="shared" si="12"/>
        <v>875</v>
      </c>
      <c r="L1717" s="10">
        <f t="shared" si="13"/>
        <v>306.25</v>
      </c>
      <c r="M1717" s="11">
        <v>0.35</v>
      </c>
      <c r="O1717" s="16"/>
      <c r="P1717" s="14"/>
      <c r="Q1717" s="12"/>
      <c r="R1717" s="13"/>
    </row>
    <row r="1718" spans="1:18" ht="15.75" customHeight="1">
      <c r="A1718" s="1"/>
      <c r="B1718" s="6" t="s">
        <v>14</v>
      </c>
      <c r="C1718" s="6">
        <v>1185732</v>
      </c>
      <c r="D1718" s="7">
        <v>44487</v>
      </c>
      <c r="E1718" s="6" t="s">
        <v>33</v>
      </c>
      <c r="F1718" s="6" t="s">
        <v>71</v>
      </c>
      <c r="G1718" s="6" t="s">
        <v>72</v>
      </c>
      <c r="H1718" s="6" t="s">
        <v>19</v>
      </c>
      <c r="I1718" s="8">
        <v>0.25</v>
      </c>
      <c r="J1718" s="9">
        <v>2500</v>
      </c>
      <c r="K1718" s="10">
        <f t="shared" si="12"/>
        <v>625</v>
      </c>
      <c r="L1718" s="10">
        <f t="shared" si="13"/>
        <v>218.75</v>
      </c>
      <c r="M1718" s="11">
        <v>0.35</v>
      </c>
      <c r="O1718" s="16"/>
      <c r="P1718" s="14"/>
      <c r="Q1718" s="12"/>
      <c r="R1718" s="13"/>
    </row>
    <row r="1719" spans="1:18" ht="15.75" customHeight="1">
      <c r="A1719" s="1"/>
      <c r="B1719" s="6" t="s">
        <v>14</v>
      </c>
      <c r="C1719" s="6">
        <v>1185732</v>
      </c>
      <c r="D1719" s="7">
        <v>44487</v>
      </c>
      <c r="E1719" s="6" t="s">
        <v>33</v>
      </c>
      <c r="F1719" s="6" t="s">
        <v>71</v>
      </c>
      <c r="G1719" s="6" t="s">
        <v>72</v>
      </c>
      <c r="H1719" s="6" t="s">
        <v>20</v>
      </c>
      <c r="I1719" s="8">
        <v>0.25</v>
      </c>
      <c r="J1719" s="9">
        <v>2250</v>
      </c>
      <c r="K1719" s="10">
        <f t="shared" si="12"/>
        <v>562.5</v>
      </c>
      <c r="L1719" s="10">
        <f t="shared" si="13"/>
        <v>225</v>
      </c>
      <c r="M1719" s="11">
        <v>0.4</v>
      </c>
      <c r="O1719" s="16"/>
      <c r="P1719" s="14"/>
      <c r="Q1719" s="12"/>
      <c r="R1719" s="13"/>
    </row>
    <row r="1720" spans="1:18" ht="15.75" customHeight="1">
      <c r="A1720" s="1"/>
      <c r="B1720" s="6" t="s">
        <v>14</v>
      </c>
      <c r="C1720" s="6">
        <v>1185732</v>
      </c>
      <c r="D1720" s="7">
        <v>44487</v>
      </c>
      <c r="E1720" s="6" t="s">
        <v>33</v>
      </c>
      <c r="F1720" s="6" t="s">
        <v>71</v>
      </c>
      <c r="G1720" s="6" t="s">
        <v>72</v>
      </c>
      <c r="H1720" s="6" t="s">
        <v>21</v>
      </c>
      <c r="I1720" s="8">
        <v>0.35</v>
      </c>
      <c r="J1720" s="9">
        <v>2250</v>
      </c>
      <c r="K1720" s="10">
        <f t="shared" si="12"/>
        <v>787.5</v>
      </c>
      <c r="L1720" s="10">
        <f t="shared" si="13"/>
        <v>275.625</v>
      </c>
      <c r="M1720" s="11">
        <v>0.35</v>
      </c>
      <c r="O1720" s="16"/>
      <c r="P1720" s="14"/>
      <c r="Q1720" s="12"/>
      <c r="R1720" s="13"/>
    </row>
    <row r="1721" spans="1:18" ht="15.75" customHeight="1">
      <c r="A1721" s="1"/>
      <c r="B1721" s="6" t="s">
        <v>14</v>
      </c>
      <c r="C1721" s="6">
        <v>1185732</v>
      </c>
      <c r="D1721" s="7">
        <v>44487</v>
      </c>
      <c r="E1721" s="6" t="s">
        <v>33</v>
      </c>
      <c r="F1721" s="6" t="s">
        <v>71</v>
      </c>
      <c r="G1721" s="6" t="s">
        <v>72</v>
      </c>
      <c r="H1721" s="6" t="s">
        <v>22</v>
      </c>
      <c r="I1721" s="8">
        <v>0.39999999999999991</v>
      </c>
      <c r="J1721" s="9">
        <v>3500</v>
      </c>
      <c r="K1721" s="10">
        <f t="shared" si="12"/>
        <v>1399.9999999999998</v>
      </c>
      <c r="L1721" s="10">
        <f t="shared" si="13"/>
        <v>699.99999999999989</v>
      </c>
      <c r="M1721" s="11">
        <v>0.5</v>
      </c>
      <c r="O1721" s="16"/>
      <c r="P1721" s="14"/>
      <c r="Q1721" s="12"/>
      <c r="R1721" s="13"/>
    </row>
    <row r="1722" spans="1:18" ht="15.75" customHeight="1">
      <c r="A1722" s="1"/>
      <c r="B1722" s="6" t="s">
        <v>14</v>
      </c>
      <c r="C1722" s="6">
        <v>1185732</v>
      </c>
      <c r="D1722" s="7">
        <v>44518</v>
      </c>
      <c r="E1722" s="6" t="s">
        <v>33</v>
      </c>
      <c r="F1722" s="6" t="s">
        <v>71</v>
      </c>
      <c r="G1722" s="6" t="s">
        <v>72</v>
      </c>
      <c r="H1722" s="6" t="s">
        <v>17</v>
      </c>
      <c r="I1722" s="8">
        <v>0.35000000000000003</v>
      </c>
      <c r="J1722" s="9">
        <v>5000</v>
      </c>
      <c r="K1722" s="10">
        <f t="shared" si="12"/>
        <v>1750.0000000000002</v>
      </c>
      <c r="L1722" s="10">
        <f t="shared" si="13"/>
        <v>700.00000000000011</v>
      </c>
      <c r="M1722" s="11">
        <v>0.4</v>
      </c>
      <c r="O1722" s="16"/>
      <c r="P1722" s="14"/>
      <c r="Q1722" s="12"/>
      <c r="R1722" s="13"/>
    </row>
    <row r="1723" spans="1:18" ht="15.75" customHeight="1">
      <c r="A1723" s="1"/>
      <c r="B1723" s="6" t="s">
        <v>14</v>
      </c>
      <c r="C1723" s="6">
        <v>1185732</v>
      </c>
      <c r="D1723" s="7">
        <v>44518</v>
      </c>
      <c r="E1723" s="6" t="s">
        <v>33</v>
      </c>
      <c r="F1723" s="6" t="s">
        <v>71</v>
      </c>
      <c r="G1723" s="6" t="s">
        <v>72</v>
      </c>
      <c r="H1723" s="6" t="s">
        <v>18</v>
      </c>
      <c r="I1723" s="8">
        <v>0.25000000000000006</v>
      </c>
      <c r="J1723" s="9">
        <v>3500</v>
      </c>
      <c r="K1723" s="10">
        <f t="shared" si="12"/>
        <v>875.00000000000023</v>
      </c>
      <c r="L1723" s="10">
        <f t="shared" si="13"/>
        <v>306.25000000000006</v>
      </c>
      <c r="M1723" s="11">
        <v>0.35</v>
      </c>
      <c r="O1723" s="16"/>
      <c r="P1723" s="14"/>
      <c r="Q1723" s="12"/>
      <c r="R1723" s="13"/>
    </row>
    <row r="1724" spans="1:18" ht="15.75" customHeight="1">
      <c r="A1724" s="1"/>
      <c r="B1724" s="6" t="s">
        <v>14</v>
      </c>
      <c r="C1724" s="6">
        <v>1185732</v>
      </c>
      <c r="D1724" s="7">
        <v>44518</v>
      </c>
      <c r="E1724" s="6" t="s">
        <v>33</v>
      </c>
      <c r="F1724" s="6" t="s">
        <v>71</v>
      </c>
      <c r="G1724" s="6" t="s">
        <v>72</v>
      </c>
      <c r="H1724" s="6" t="s">
        <v>19</v>
      </c>
      <c r="I1724" s="8">
        <v>0.25000000000000006</v>
      </c>
      <c r="J1724" s="9">
        <v>2950</v>
      </c>
      <c r="K1724" s="10">
        <f t="shared" si="12"/>
        <v>737.50000000000011</v>
      </c>
      <c r="L1724" s="10">
        <f t="shared" si="13"/>
        <v>258.125</v>
      </c>
      <c r="M1724" s="11">
        <v>0.35</v>
      </c>
      <c r="O1724" s="16"/>
      <c r="P1724" s="14"/>
      <c r="Q1724" s="12"/>
      <c r="R1724" s="13"/>
    </row>
    <row r="1725" spans="1:18" ht="15.75" customHeight="1">
      <c r="A1725" s="1"/>
      <c r="B1725" s="6" t="s">
        <v>14</v>
      </c>
      <c r="C1725" s="6">
        <v>1185732</v>
      </c>
      <c r="D1725" s="7">
        <v>44518</v>
      </c>
      <c r="E1725" s="6" t="s">
        <v>33</v>
      </c>
      <c r="F1725" s="6" t="s">
        <v>71</v>
      </c>
      <c r="G1725" s="6" t="s">
        <v>72</v>
      </c>
      <c r="H1725" s="6" t="s">
        <v>20</v>
      </c>
      <c r="I1725" s="8">
        <v>0.25000000000000006</v>
      </c>
      <c r="J1725" s="9">
        <v>3250</v>
      </c>
      <c r="K1725" s="10">
        <f t="shared" si="12"/>
        <v>812.50000000000023</v>
      </c>
      <c r="L1725" s="10">
        <f t="shared" si="13"/>
        <v>325.00000000000011</v>
      </c>
      <c r="M1725" s="11">
        <v>0.4</v>
      </c>
      <c r="O1725" s="16"/>
      <c r="P1725" s="14"/>
      <c r="Q1725" s="12"/>
      <c r="R1725" s="13"/>
    </row>
    <row r="1726" spans="1:18" ht="15.75" customHeight="1">
      <c r="A1726" s="1"/>
      <c r="B1726" s="6" t="s">
        <v>14</v>
      </c>
      <c r="C1726" s="6">
        <v>1185732</v>
      </c>
      <c r="D1726" s="7">
        <v>44518</v>
      </c>
      <c r="E1726" s="6" t="s">
        <v>33</v>
      </c>
      <c r="F1726" s="6" t="s">
        <v>71</v>
      </c>
      <c r="G1726" s="6" t="s">
        <v>72</v>
      </c>
      <c r="H1726" s="6" t="s">
        <v>21</v>
      </c>
      <c r="I1726" s="8">
        <v>0.44999999999999996</v>
      </c>
      <c r="J1726" s="9">
        <v>3000</v>
      </c>
      <c r="K1726" s="10">
        <f t="shared" si="12"/>
        <v>1349.9999999999998</v>
      </c>
      <c r="L1726" s="10">
        <f t="shared" si="13"/>
        <v>472.49999999999989</v>
      </c>
      <c r="M1726" s="11">
        <v>0.35</v>
      </c>
      <c r="O1726" s="16"/>
      <c r="P1726" s="14"/>
      <c r="Q1726" s="12"/>
      <c r="R1726" s="13"/>
    </row>
    <row r="1727" spans="1:18" ht="15.75" customHeight="1">
      <c r="A1727" s="1"/>
      <c r="B1727" s="6" t="s">
        <v>14</v>
      </c>
      <c r="C1727" s="6">
        <v>1185732</v>
      </c>
      <c r="D1727" s="7">
        <v>44518</v>
      </c>
      <c r="E1727" s="6" t="s">
        <v>33</v>
      </c>
      <c r="F1727" s="6" t="s">
        <v>71</v>
      </c>
      <c r="G1727" s="6" t="s">
        <v>72</v>
      </c>
      <c r="H1727" s="6" t="s">
        <v>22</v>
      </c>
      <c r="I1727" s="8">
        <v>0.49999999999999983</v>
      </c>
      <c r="J1727" s="9">
        <v>4000</v>
      </c>
      <c r="K1727" s="10">
        <f t="shared" si="12"/>
        <v>1999.9999999999993</v>
      </c>
      <c r="L1727" s="10">
        <f t="shared" si="13"/>
        <v>999.99999999999966</v>
      </c>
      <c r="M1727" s="11">
        <v>0.5</v>
      </c>
      <c r="O1727" s="16"/>
      <c r="P1727" s="14"/>
      <c r="Q1727" s="12"/>
      <c r="R1727" s="13"/>
    </row>
    <row r="1728" spans="1:18" ht="15.75" customHeight="1">
      <c r="A1728" s="1"/>
      <c r="B1728" s="6" t="s">
        <v>14</v>
      </c>
      <c r="C1728" s="6">
        <v>1185732</v>
      </c>
      <c r="D1728" s="7">
        <v>44547</v>
      </c>
      <c r="E1728" s="6" t="s">
        <v>33</v>
      </c>
      <c r="F1728" s="6" t="s">
        <v>71</v>
      </c>
      <c r="G1728" s="6" t="s">
        <v>72</v>
      </c>
      <c r="H1728" s="6" t="s">
        <v>17</v>
      </c>
      <c r="I1728" s="8">
        <v>0.44999999999999996</v>
      </c>
      <c r="J1728" s="9">
        <v>6500</v>
      </c>
      <c r="K1728" s="10">
        <f t="shared" si="12"/>
        <v>2924.9999999999995</v>
      </c>
      <c r="L1728" s="10">
        <f t="shared" si="13"/>
        <v>1169.9999999999998</v>
      </c>
      <c r="M1728" s="11">
        <v>0.4</v>
      </c>
      <c r="O1728" s="16"/>
      <c r="P1728" s="14"/>
      <c r="Q1728" s="12"/>
      <c r="R1728" s="13"/>
    </row>
    <row r="1729" spans="1:18" ht="15.75" customHeight="1">
      <c r="A1729" s="1"/>
      <c r="B1729" s="6" t="s">
        <v>14</v>
      </c>
      <c r="C1729" s="6">
        <v>1185732</v>
      </c>
      <c r="D1729" s="7">
        <v>44547</v>
      </c>
      <c r="E1729" s="6" t="s">
        <v>33</v>
      </c>
      <c r="F1729" s="6" t="s">
        <v>71</v>
      </c>
      <c r="G1729" s="6" t="s">
        <v>72</v>
      </c>
      <c r="H1729" s="6" t="s">
        <v>18</v>
      </c>
      <c r="I1729" s="8">
        <v>0.35000000000000003</v>
      </c>
      <c r="J1729" s="9">
        <v>4500</v>
      </c>
      <c r="K1729" s="10">
        <f t="shared" si="12"/>
        <v>1575.0000000000002</v>
      </c>
      <c r="L1729" s="10">
        <f t="shared" si="13"/>
        <v>551.25</v>
      </c>
      <c r="M1729" s="11">
        <v>0.35</v>
      </c>
      <c r="O1729" s="16"/>
      <c r="P1729" s="14"/>
      <c r="Q1729" s="12"/>
      <c r="R1729" s="13"/>
    </row>
    <row r="1730" spans="1:18" ht="15.75" customHeight="1">
      <c r="A1730" s="1"/>
      <c r="B1730" s="6" t="s">
        <v>14</v>
      </c>
      <c r="C1730" s="6">
        <v>1185732</v>
      </c>
      <c r="D1730" s="7">
        <v>44547</v>
      </c>
      <c r="E1730" s="6" t="s">
        <v>33</v>
      </c>
      <c r="F1730" s="6" t="s">
        <v>71</v>
      </c>
      <c r="G1730" s="6" t="s">
        <v>72</v>
      </c>
      <c r="H1730" s="6" t="s">
        <v>19</v>
      </c>
      <c r="I1730" s="8">
        <v>0.35000000000000003</v>
      </c>
      <c r="J1730" s="9">
        <v>4000</v>
      </c>
      <c r="K1730" s="10">
        <f t="shared" si="12"/>
        <v>1400.0000000000002</v>
      </c>
      <c r="L1730" s="10">
        <f t="shared" si="13"/>
        <v>490.00000000000006</v>
      </c>
      <c r="M1730" s="11">
        <v>0.35</v>
      </c>
      <c r="O1730" s="16"/>
      <c r="P1730" s="14"/>
      <c r="Q1730" s="12"/>
      <c r="R1730" s="13"/>
    </row>
    <row r="1731" spans="1:18" ht="15.75" customHeight="1">
      <c r="A1731" s="1"/>
      <c r="B1731" s="6" t="s">
        <v>14</v>
      </c>
      <c r="C1731" s="6">
        <v>1185732</v>
      </c>
      <c r="D1731" s="7">
        <v>44547</v>
      </c>
      <c r="E1731" s="6" t="s">
        <v>33</v>
      </c>
      <c r="F1731" s="6" t="s">
        <v>71</v>
      </c>
      <c r="G1731" s="6" t="s">
        <v>72</v>
      </c>
      <c r="H1731" s="6" t="s">
        <v>20</v>
      </c>
      <c r="I1731" s="8">
        <v>0.35000000000000003</v>
      </c>
      <c r="J1731" s="9">
        <v>3500</v>
      </c>
      <c r="K1731" s="10">
        <f t="shared" si="12"/>
        <v>1225.0000000000002</v>
      </c>
      <c r="L1731" s="10">
        <f t="shared" si="13"/>
        <v>490.00000000000011</v>
      </c>
      <c r="M1731" s="11">
        <v>0.4</v>
      </c>
      <c r="O1731" s="16"/>
      <c r="P1731" s="14"/>
      <c r="Q1731" s="12"/>
      <c r="R1731" s="13"/>
    </row>
    <row r="1732" spans="1:18" ht="15.75" customHeight="1">
      <c r="A1732" s="1"/>
      <c r="B1732" s="6" t="s">
        <v>14</v>
      </c>
      <c r="C1732" s="6">
        <v>1185732</v>
      </c>
      <c r="D1732" s="7">
        <v>44547</v>
      </c>
      <c r="E1732" s="6" t="s">
        <v>33</v>
      </c>
      <c r="F1732" s="6" t="s">
        <v>71</v>
      </c>
      <c r="G1732" s="6" t="s">
        <v>72</v>
      </c>
      <c r="H1732" s="6" t="s">
        <v>21</v>
      </c>
      <c r="I1732" s="8">
        <v>0.44999999999999996</v>
      </c>
      <c r="J1732" s="9">
        <v>3500</v>
      </c>
      <c r="K1732" s="10">
        <f t="shared" si="12"/>
        <v>1574.9999999999998</v>
      </c>
      <c r="L1732" s="10">
        <f t="shared" si="13"/>
        <v>551.24999999999989</v>
      </c>
      <c r="M1732" s="11">
        <v>0.35</v>
      </c>
      <c r="O1732" s="16"/>
      <c r="P1732" s="14"/>
      <c r="Q1732" s="12"/>
      <c r="R1732" s="13"/>
    </row>
    <row r="1733" spans="1:18" ht="15.75" customHeight="1">
      <c r="A1733" s="1"/>
      <c r="B1733" s="6" t="s">
        <v>14</v>
      </c>
      <c r="C1733" s="6">
        <v>1185732</v>
      </c>
      <c r="D1733" s="7">
        <v>44547</v>
      </c>
      <c r="E1733" s="6" t="s">
        <v>33</v>
      </c>
      <c r="F1733" s="6" t="s">
        <v>71</v>
      </c>
      <c r="G1733" s="6" t="s">
        <v>72</v>
      </c>
      <c r="H1733" s="6" t="s">
        <v>22</v>
      </c>
      <c r="I1733" s="8">
        <v>0.49999999999999983</v>
      </c>
      <c r="J1733" s="9">
        <v>4500</v>
      </c>
      <c r="K1733" s="10">
        <f t="shared" si="12"/>
        <v>2249.9999999999991</v>
      </c>
      <c r="L1733" s="10">
        <f t="shared" si="13"/>
        <v>1124.9999999999995</v>
      </c>
      <c r="M1733" s="11">
        <v>0.5</v>
      </c>
      <c r="O1733" s="16"/>
      <c r="P1733" s="14"/>
      <c r="Q1733" s="12"/>
      <c r="R1733" s="13"/>
    </row>
    <row r="1734" spans="1:18" ht="15.75" customHeight="1">
      <c r="A1734" s="1" t="s">
        <v>39</v>
      </c>
      <c r="B1734" s="6" t="s">
        <v>14</v>
      </c>
      <c r="C1734" s="6">
        <v>1185732</v>
      </c>
      <c r="D1734" s="7">
        <v>44207</v>
      </c>
      <c r="E1734" s="6" t="s">
        <v>33</v>
      </c>
      <c r="F1734" s="6" t="s">
        <v>73</v>
      </c>
      <c r="G1734" s="6" t="s">
        <v>74</v>
      </c>
      <c r="H1734" s="6" t="s">
        <v>17</v>
      </c>
      <c r="I1734" s="8">
        <v>0.25</v>
      </c>
      <c r="J1734" s="9">
        <v>6750</v>
      </c>
      <c r="K1734" s="10">
        <f t="shared" si="12"/>
        <v>1687.5</v>
      </c>
      <c r="L1734" s="10">
        <f t="shared" si="13"/>
        <v>675</v>
      </c>
      <c r="M1734" s="11">
        <v>0.4</v>
      </c>
      <c r="O1734" s="16"/>
      <c r="P1734" s="14"/>
      <c r="Q1734" s="12"/>
      <c r="R1734" s="13"/>
    </row>
    <row r="1735" spans="1:18" ht="15.75" customHeight="1">
      <c r="A1735" s="1"/>
      <c r="B1735" s="6" t="s">
        <v>14</v>
      </c>
      <c r="C1735" s="6">
        <v>1185732</v>
      </c>
      <c r="D1735" s="7">
        <v>44207</v>
      </c>
      <c r="E1735" s="6" t="s">
        <v>33</v>
      </c>
      <c r="F1735" s="6" t="s">
        <v>73</v>
      </c>
      <c r="G1735" s="6" t="s">
        <v>74</v>
      </c>
      <c r="H1735" s="6" t="s">
        <v>18</v>
      </c>
      <c r="I1735" s="8">
        <v>0.25</v>
      </c>
      <c r="J1735" s="9">
        <v>4750</v>
      </c>
      <c r="K1735" s="10">
        <f t="shared" si="12"/>
        <v>1187.5</v>
      </c>
      <c r="L1735" s="10">
        <f t="shared" si="13"/>
        <v>415.625</v>
      </c>
      <c r="M1735" s="11">
        <v>0.35</v>
      </c>
      <c r="O1735" s="16"/>
      <c r="P1735" s="14"/>
      <c r="Q1735" s="12"/>
      <c r="R1735" s="13"/>
    </row>
    <row r="1736" spans="1:18" ht="15.75" customHeight="1">
      <c r="A1736" s="1"/>
      <c r="B1736" s="6" t="s">
        <v>14</v>
      </c>
      <c r="C1736" s="6">
        <v>1185732</v>
      </c>
      <c r="D1736" s="7">
        <v>44207</v>
      </c>
      <c r="E1736" s="6" t="s">
        <v>33</v>
      </c>
      <c r="F1736" s="6" t="s">
        <v>73</v>
      </c>
      <c r="G1736" s="6" t="s">
        <v>74</v>
      </c>
      <c r="H1736" s="6" t="s">
        <v>19</v>
      </c>
      <c r="I1736" s="8">
        <v>0.15000000000000002</v>
      </c>
      <c r="J1736" s="9">
        <v>4750</v>
      </c>
      <c r="K1736" s="10">
        <f t="shared" si="12"/>
        <v>712.50000000000011</v>
      </c>
      <c r="L1736" s="10">
        <f t="shared" si="13"/>
        <v>249.37500000000003</v>
      </c>
      <c r="M1736" s="11">
        <v>0.35</v>
      </c>
      <c r="O1736" s="16"/>
      <c r="P1736" s="14"/>
      <c r="Q1736" s="12"/>
      <c r="R1736" s="13"/>
    </row>
    <row r="1737" spans="1:18" ht="15.75" customHeight="1">
      <c r="A1737" s="1"/>
      <c r="B1737" s="6" t="s">
        <v>14</v>
      </c>
      <c r="C1737" s="6">
        <v>1185732</v>
      </c>
      <c r="D1737" s="7">
        <v>44207</v>
      </c>
      <c r="E1737" s="6" t="s">
        <v>33</v>
      </c>
      <c r="F1737" s="6" t="s">
        <v>73</v>
      </c>
      <c r="G1737" s="6" t="s">
        <v>74</v>
      </c>
      <c r="H1737" s="6" t="s">
        <v>20</v>
      </c>
      <c r="I1737" s="8">
        <v>0.20000000000000007</v>
      </c>
      <c r="J1737" s="9">
        <v>3250</v>
      </c>
      <c r="K1737" s="10">
        <f t="shared" si="12"/>
        <v>650.00000000000023</v>
      </c>
      <c r="L1737" s="10">
        <f t="shared" si="13"/>
        <v>260.00000000000011</v>
      </c>
      <c r="M1737" s="11">
        <v>0.4</v>
      </c>
      <c r="O1737" s="16"/>
      <c r="P1737" s="14"/>
      <c r="Q1737" s="12"/>
      <c r="R1737" s="13"/>
    </row>
    <row r="1738" spans="1:18" ht="15.75" customHeight="1">
      <c r="A1738" s="1"/>
      <c r="B1738" s="6" t="s">
        <v>14</v>
      </c>
      <c r="C1738" s="6">
        <v>1185732</v>
      </c>
      <c r="D1738" s="7">
        <v>44207</v>
      </c>
      <c r="E1738" s="6" t="s">
        <v>33</v>
      </c>
      <c r="F1738" s="6" t="s">
        <v>73</v>
      </c>
      <c r="G1738" s="6" t="s">
        <v>74</v>
      </c>
      <c r="H1738" s="6" t="s">
        <v>21</v>
      </c>
      <c r="I1738" s="8">
        <v>0.35</v>
      </c>
      <c r="J1738" s="9">
        <v>3750</v>
      </c>
      <c r="K1738" s="10">
        <f t="shared" si="12"/>
        <v>1312.5</v>
      </c>
      <c r="L1738" s="10">
        <f t="shared" si="13"/>
        <v>459.37499999999994</v>
      </c>
      <c r="M1738" s="11">
        <v>0.35</v>
      </c>
      <c r="O1738" s="16"/>
      <c r="P1738" s="14"/>
      <c r="Q1738" s="12"/>
      <c r="R1738" s="13"/>
    </row>
    <row r="1739" spans="1:18" ht="15.75" customHeight="1">
      <c r="A1739" s="1"/>
      <c r="B1739" s="6" t="s">
        <v>14</v>
      </c>
      <c r="C1739" s="6">
        <v>1185732</v>
      </c>
      <c r="D1739" s="7">
        <v>44207</v>
      </c>
      <c r="E1739" s="6" t="s">
        <v>33</v>
      </c>
      <c r="F1739" s="6" t="s">
        <v>73</v>
      </c>
      <c r="G1739" s="6" t="s">
        <v>74</v>
      </c>
      <c r="H1739" s="6" t="s">
        <v>22</v>
      </c>
      <c r="I1739" s="8">
        <v>0.25</v>
      </c>
      <c r="J1739" s="9">
        <v>4750</v>
      </c>
      <c r="K1739" s="10">
        <f t="shared" si="12"/>
        <v>1187.5</v>
      </c>
      <c r="L1739" s="10">
        <f t="shared" si="13"/>
        <v>593.75</v>
      </c>
      <c r="M1739" s="11">
        <v>0.5</v>
      </c>
      <c r="O1739" s="16"/>
      <c r="P1739" s="14"/>
      <c r="Q1739" s="12"/>
      <c r="R1739" s="13"/>
    </row>
    <row r="1740" spans="1:18" ht="15.75" customHeight="1">
      <c r="A1740" s="1"/>
      <c r="B1740" s="6" t="s">
        <v>14</v>
      </c>
      <c r="C1740" s="6">
        <v>1185732</v>
      </c>
      <c r="D1740" s="7">
        <v>44238</v>
      </c>
      <c r="E1740" s="6" t="s">
        <v>33</v>
      </c>
      <c r="F1740" s="6" t="s">
        <v>73</v>
      </c>
      <c r="G1740" s="6" t="s">
        <v>74</v>
      </c>
      <c r="H1740" s="6" t="s">
        <v>17</v>
      </c>
      <c r="I1740" s="8">
        <v>0.25</v>
      </c>
      <c r="J1740" s="9">
        <v>7250</v>
      </c>
      <c r="K1740" s="10">
        <f t="shared" si="12"/>
        <v>1812.5</v>
      </c>
      <c r="L1740" s="10">
        <f t="shared" si="13"/>
        <v>725</v>
      </c>
      <c r="M1740" s="11">
        <v>0.4</v>
      </c>
      <c r="O1740" s="16"/>
      <c r="P1740" s="14"/>
      <c r="Q1740" s="12"/>
      <c r="R1740" s="13"/>
    </row>
    <row r="1741" spans="1:18" ht="15.75" customHeight="1">
      <c r="A1741" s="1"/>
      <c r="B1741" s="6" t="s">
        <v>14</v>
      </c>
      <c r="C1741" s="6">
        <v>1185732</v>
      </c>
      <c r="D1741" s="7">
        <v>44238</v>
      </c>
      <c r="E1741" s="6" t="s">
        <v>33</v>
      </c>
      <c r="F1741" s="6" t="s">
        <v>73</v>
      </c>
      <c r="G1741" s="6" t="s">
        <v>74</v>
      </c>
      <c r="H1741" s="6" t="s">
        <v>18</v>
      </c>
      <c r="I1741" s="8">
        <v>0.25</v>
      </c>
      <c r="J1741" s="9">
        <v>3750</v>
      </c>
      <c r="K1741" s="10">
        <f t="shared" si="12"/>
        <v>937.5</v>
      </c>
      <c r="L1741" s="10">
        <f t="shared" si="13"/>
        <v>328.125</v>
      </c>
      <c r="M1741" s="11">
        <v>0.35</v>
      </c>
      <c r="O1741" s="16"/>
      <c r="P1741" s="14"/>
      <c r="Q1741" s="12"/>
      <c r="R1741" s="13"/>
    </row>
    <row r="1742" spans="1:18" ht="15.75" customHeight="1">
      <c r="A1742" s="1"/>
      <c r="B1742" s="6" t="s">
        <v>14</v>
      </c>
      <c r="C1742" s="6">
        <v>1185732</v>
      </c>
      <c r="D1742" s="7">
        <v>44238</v>
      </c>
      <c r="E1742" s="6" t="s">
        <v>33</v>
      </c>
      <c r="F1742" s="6" t="s">
        <v>73</v>
      </c>
      <c r="G1742" s="6" t="s">
        <v>74</v>
      </c>
      <c r="H1742" s="6" t="s">
        <v>19</v>
      </c>
      <c r="I1742" s="8">
        <v>0.15000000000000002</v>
      </c>
      <c r="J1742" s="9">
        <v>4250</v>
      </c>
      <c r="K1742" s="10">
        <f t="shared" si="12"/>
        <v>637.50000000000011</v>
      </c>
      <c r="L1742" s="10">
        <f t="shared" si="13"/>
        <v>223.12500000000003</v>
      </c>
      <c r="M1742" s="11">
        <v>0.35</v>
      </c>
      <c r="O1742" s="16"/>
      <c r="P1742" s="14"/>
      <c r="Q1742" s="12"/>
      <c r="R1742" s="13"/>
    </row>
    <row r="1743" spans="1:18" ht="15.75" customHeight="1">
      <c r="A1743" s="1"/>
      <c r="B1743" s="6" t="s">
        <v>14</v>
      </c>
      <c r="C1743" s="6">
        <v>1185732</v>
      </c>
      <c r="D1743" s="7">
        <v>44238</v>
      </c>
      <c r="E1743" s="6" t="s">
        <v>33</v>
      </c>
      <c r="F1743" s="6" t="s">
        <v>73</v>
      </c>
      <c r="G1743" s="6" t="s">
        <v>74</v>
      </c>
      <c r="H1743" s="6" t="s">
        <v>20</v>
      </c>
      <c r="I1743" s="8">
        <v>0.20000000000000007</v>
      </c>
      <c r="J1743" s="9">
        <v>3000</v>
      </c>
      <c r="K1743" s="10">
        <f t="shared" si="12"/>
        <v>600.00000000000023</v>
      </c>
      <c r="L1743" s="10">
        <f t="shared" si="13"/>
        <v>240.00000000000011</v>
      </c>
      <c r="M1743" s="11">
        <v>0.4</v>
      </c>
      <c r="O1743" s="16"/>
      <c r="P1743" s="14"/>
      <c r="Q1743" s="12"/>
      <c r="R1743" s="13"/>
    </row>
    <row r="1744" spans="1:18" ht="15.75" customHeight="1">
      <c r="A1744" s="1"/>
      <c r="B1744" s="6" t="s">
        <v>14</v>
      </c>
      <c r="C1744" s="6">
        <v>1185732</v>
      </c>
      <c r="D1744" s="7">
        <v>44238</v>
      </c>
      <c r="E1744" s="6" t="s">
        <v>33</v>
      </c>
      <c r="F1744" s="6" t="s">
        <v>73</v>
      </c>
      <c r="G1744" s="6" t="s">
        <v>74</v>
      </c>
      <c r="H1744" s="6" t="s">
        <v>21</v>
      </c>
      <c r="I1744" s="8">
        <v>0.35</v>
      </c>
      <c r="J1744" s="9">
        <v>3750</v>
      </c>
      <c r="K1744" s="10">
        <f t="shared" si="12"/>
        <v>1312.5</v>
      </c>
      <c r="L1744" s="10">
        <f t="shared" si="13"/>
        <v>459.37499999999994</v>
      </c>
      <c r="M1744" s="11">
        <v>0.35</v>
      </c>
      <c r="O1744" s="16"/>
      <c r="P1744" s="14"/>
      <c r="Q1744" s="12"/>
      <c r="R1744" s="13"/>
    </row>
    <row r="1745" spans="1:18" ht="15.75" customHeight="1">
      <c r="A1745" s="1"/>
      <c r="B1745" s="6" t="s">
        <v>14</v>
      </c>
      <c r="C1745" s="6">
        <v>1185732</v>
      </c>
      <c r="D1745" s="7">
        <v>44238</v>
      </c>
      <c r="E1745" s="6" t="s">
        <v>33</v>
      </c>
      <c r="F1745" s="6" t="s">
        <v>73</v>
      </c>
      <c r="G1745" s="6" t="s">
        <v>74</v>
      </c>
      <c r="H1745" s="6" t="s">
        <v>22</v>
      </c>
      <c r="I1745" s="8">
        <v>0.25</v>
      </c>
      <c r="J1745" s="9">
        <v>4500</v>
      </c>
      <c r="K1745" s="10">
        <f t="shared" si="12"/>
        <v>1125</v>
      </c>
      <c r="L1745" s="10">
        <f t="shared" si="13"/>
        <v>562.5</v>
      </c>
      <c r="M1745" s="11">
        <v>0.5</v>
      </c>
      <c r="O1745" s="16"/>
      <c r="P1745" s="14"/>
      <c r="Q1745" s="12"/>
      <c r="R1745" s="13"/>
    </row>
    <row r="1746" spans="1:18" ht="15.75" customHeight="1">
      <c r="A1746" s="1"/>
      <c r="B1746" s="6" t="s">
        <v>14</v>
      </c>
      <c r="C1746" s="6">
        <v>1185732</v>
      </c>
      <c r="D1746" s="7">
        <v>44265</v>
      </c>
      <c r="E1746" s="6" t="s">
        <v>33</v>
      </c>
      <c r="F1746" s="6" t="s">
        <v>73</v>
      </c>
      <c r="G1746" s="6" t="s">
        <v>74</v>
      </c>
      <c r="H1746" s="6" t="s">
        <v>17</v>
      </c>
      <c r="I1746" s="8">
        <v>0.30000000000000004</v>
      </c>
      <c r="J1746" s="9">
        <v>6700</v>
      </c>
      <c r="K1746" s="10">
        <f t="shared" si="12"/>
        <v>2010.0000000000002</v>
      </c>
      <c r="L1746" s="10">
        <f t="shared" si="13"/>
        <v>804.00000000000011</v>
      </c>
      <c r="M1746" s="11">
        <v>0.4</v>
      </c>
      <c r="O1746" s="16"/>
      <c r="P1746" s="14"/>
      <c r="Q1746" s="12"/>
      <c r="R1746" s="13"/>
    </row>
    <row r="1747" spans="1:18" ht="15.75" customHeight="1">
      <c r="A1747" s="1"/>
      <c r="B1747" s="6" t="s">
        <v>14</v>
      </c>
      <c r="C1747" s="6">
        <v>1185732</v>
      </c>
      <c r="D1747" s="7">
        <v>44265</v>
      </c>
      <c r="E1747" s="6" t="s">
        <v>33</v>
      </c>
      <c r="F1747" s="6" t="s">
        <v>73</v>
      </c>
      <c r="G1747" s="6" t="s">
        <v>74</v>
      </c>
      <c r="H1747" s="6" t="s">
        <v>18</v>
      </c>
      <c r="I1747" s="8">
        <v>0.30000000000000004</v>
      </c>
      <c r="J1747" s="9">
        <v>3500</v>
      </c>
      <c r="K1747" s="10">
        <f t="shared" si="12"/>
        <v>1050.0000000000002</v>
      </c>
      <c r="L1747" s="10">
        <f t="shared" si="13"/>
        <v>367.50000000000006</v>
      </c>
      <c r="M1747" s="11">
        <v>0.35</v>
      </c>
      <c r="O1747" s="16"/>
      <c r="P1747" s="14"/>
      <c r="Q1747" s="12"/>
      <c r="R1747" s="13"/>
    </row>
    <row r="1748" spans="1:18" ht="15.75" customHeight="1">
      <c r="A1748" s="1"/>
      <c r="B1748" s="6" t="s">
        <v>14</v>
      </c>
      <c r="C1748" s="6">
        <v>1185732</v>
      </c>
      <c r="D1748" s="7">
        <v>44265</v>
      </c>
      <c r="E1748" s="6" t="s">
        <v>33</v>
      </c>
      <c r="F1748" s="6" t="s">
        <v>73</v>
      </c>
      <c r="G1748" s="6" t="s">
        <v>74</v>
      </c>
      <c r="H1748" s="6" t="s">
        <v>19</v>
      </c>
      <c r="I1748" s="8">
        <v>0.20000000000000007</v>
      </c>
      <c r="J1748" s="9">
        <v>4000</v>
      </c>
      <c r="K1748" s="10">
        <f t="shared" si="12"/>
        <v>800.00000000000023</v>
      </c>
      <c r="L1748" s="10">
        <f t="shared" si="13"/>
        <v>280.00000000000006</v>
      </c>
      <c r="M1748" s="11">
        <v>0.35</v>
      </c>
      <c r="O1748" s="16"/>
      <c r="P1748" s="14"/>
      <c r="Q1748" s="12"/>
      <c r="R1748" s="13"/>
    </row>
    <row r="1749" spans="1:18" ht="15.75" customHeight="1">
      <c r="A1749" s="1"/>
      <c r="B1749" s="6" t="s">
        <v>14</v>
      </c>
      <c r="C1749" s="6">
        <v>1185732</v>
      </c>
      <c r="D1749" s="7">
        <v>44265</v>
      </c>
      <c r="E1749" s="6" t="s">
        <v>33</v>
      </c>
      <c r="F1749" s="6" t="s">
        <v>73</v>
      </c>
      <c r="G1749" s="6" t="s">
        <v>74</v>
      </c>
      <c r="H1749" s="6" t="s">
        <v>20</v>
      </c>
      <c r="I1749" s="8">
        <v>0.25</v>
      </c>
      <c r="J1749" s="9">
        <v>2500</v>
      </c>
      <c r="K1749" s="10">
        <f t="shared" si="12"/>
        <v>625</v>
      </c>
      <c r="L1749" s="10">
        <f t="shared" si="13"/>
        <v>250</v>
      </c>
      <c r="M1749" s="11">
        <v>0.4</v>
      </c>
      <c r="O1749" s="16"/>
      <c r="P1749" s="14"/>
      <c r="Q1749" s="12"/>
      <c r="R1749" s="13"/>
    </row>
    <row r="1750" spans="1:18" ht="15.75" customHeight="1">
      <c r="A1750" s="1"/>
      <c r="B1750" s="6" t="s">
        <v>14</v>
      </c>
      <c r="C1750" s="6">
        <v>1185732</v>
      </c>
      <c r="D1750" s="7">
        <v>44265</v>
      </c>
      <c r="E1750" s="6" t="s">
        <v>33</v>
      </c>
      <c r="F1750" s="6" t="s">
        <v>73</v>
      </c>
      <c r="G1750" s="6" t="s">
        <v>74</v>
      </c>
      <c r="H1750" s="6" t="s">
        <v>21</v>
      </c>
      <c r="I1750" s="8">
        <v>0.4</v>
      </c>
      <c r="J1750" s="9">
        <v>3000</v>
      </c>
      <c r="K1750" s="10">
        <f t="shared" si="12"/>
        <v>1200</v>
      </c>
      <c r="L1750" s="10">
        <f t="shared" si="13"/>
        <v>420</v>
      </c>
      <c r="M1750" s="11">
        <v>0.35</v>
      </c>
      <c r="O1750" s="16"/>
      <c r="P1750" s="14"/>
      <c r="Q1750" s="12"/>
      <c r="R1750" s="13"/>
    </row>
    <row r="1751" spans="1:18" ht="15.75" customHeight="1">
      <c r="A1751" s="1"/>
      <c r="B1751" s="6" t="s">
        <v>14</v>
      </c>
      <c r="C1751" s="6">
        <v>1185732</v>
      </c>
      <c r="D1751" s="7">
        <v>44265</v>
      </c>
      <c r="E1751" s="6" t="s">
        <v>33</v>
      </c>
      <c r="F1751" s="6" t="s">
        <v>73</v>
      </c>
      <c r="G1751" s="6" t="s">
        <v>74</v>
      </c>
      <c r="H1751" s="6" t="s">
        <v>22</v>
      </c>
      <c r="I1751" s="8">
        <v>0.30000000000000004</v>
      </c>
      <c r="J1751" s="9">
        <v>4000</v>
      </c>
      <c r="K1751" s="10">
        <f t="shared" si="12"/>
        <v>1200.0000000000002</v>
      </c>
      <c r="L1751" s="10">
        <f t="shared" si="13"/>
        <v>600.00000000000011</v>
      </c>
      <c r="M1751" s="11">
        <v>0.5</v>
      </c>
      <c r="O1751" s="16"/>
      <c r="P1751" s="14"/>
      <c r="Q1751" s="12"/>
      <c r="R1751" s="13"/>
    </row>
    <row r="1752" spans="1:18" ht="15.75" customHeight="1">
      <c r="A1752" s="1"/>
      <c r="B1752" s="6" t="s">
        <v>14</v>
      </c>
      <c r="C1752" s="6">
        <v>1185732</v>
      </c>
      <c r="D1752" s="7">
        <v>44297</v>
      </c>
      <c r="E1752" s="6" t="s">
        <v>33</v>
      </c>
      <c r="F1752" s="6" t="s">
        <v>73</v>
      </c>
      <c r="G1752" s="6" t="s">
        <v>74</v>
      </c>
      <c r="H1752" s="6" t="s">
        <v>17</v>
      </c>
      <c r="I1752" s="8">
        <v>0.30000000000000004</v>
      </c>
      <c r="J1752" s="9">
        <v>6250</v>
      </c>
      <c r="K1752" s="10">
        <f t="shared" si="12"/>
        <v>1875.0000000000002</v>
      </c>
      <c r="L1752" s="10">
        <f t="shared" si="13"/>
        <v>750.00000000000011</v>
      </c>
      <c r="M1752" s="11">
        <v>0.4</v>
      </c>
      <c r="O1752" s="16"/>
      <c r="P1752" s="14"/>
      <c r="Q1752" s="12"/>
      <c r="R1752" s="13"/>
    </row>
    <row r="1753" spans="1:18" ht="15.75" customHeight="1">
      <c r="A1753" s="1"/>
      <c r="B1753" s="6" t="s">
        <v>14</v>
      </c>
      <c r="C1753" s="6">
        <v>1185732</v>
      </c>
      <c r="D1753" s="7">
        <v>44297</v>
      </c>
      <c r="E1753" s="6" t="s">
        <v>33</v>
      </c>
      <c r="F1753" s="6" t="s">
        <v>73</v>
      </c>
      <c r="G1753" s="6" t="s">
        <v>74</v>
      </c>
      <c r="H1753" s="6" t="s">
        <v>18</v>
      </c>
      <c r="I1753" s="8">
        <v>0.25000000000000006</v>
      </c>
      <c r="J1753" s="9">
        <v>3250</v>
      </c>
      <c r="K1753" s="10">
        <f t="shared" si="12"/>
        <v>812.50000000000023</v>
      </c>
      <c r="L1753" s="10">
        <f t="shared" si="13"/>
        <v>284.37500000000006</v>
      </c>
      <c r="M1753" s="11">
        <v>0.35</v>
      </c>
      <c r="O1753" s="16"/>
      <c r="P1753" s="14"/>
      <c r="Q1753" s="12"/>
      <c r="R1753" s="13"/>
    </row>
    <row r="1754" spans="1:18" ht="15.75" customHeight="1">
      <c r="A1754" s="1"/>
      <c r="B1754" s="6" t="s">
        <v>14</v>
      </c>
      <c r="C1754" s="6">
        <v>1185732</v>
      </c>
      <c r="D1754" s="7">
        <v>44297</v>
      </c>
      <c r="E1754" s="6" t="s">
        <v>33</v>
      </c>
      <c r="F1754" s="6" t="s">
        <v>73</v>
      </c>
      <c r="G1754" s="6" t="s">
        <v>74</v>
      </c>
      <c r="H1754" s="6" t="s">
        <v>19</v>
      </c>
      <c r="I1754" s="8">
        <v>0.15000000000000008</v>
      </c>
      <c r="J1754" s="9">
        <v>3250</v>
      </c>
      <c r="K1754" s="10">
        <f t="shared" si="12"/>
        <v>487.50000000000023</v>
      </c>
      <c r="L1754" s="10">
        <f t="shared" si="13"/>
        <v>170.62500000000006</v>
      </c>
      <c r="M1754" s="11">
        <v>0.35</v>
      </c>
      <c r="O1754" s="16"/>
      <c r="P1754" s="14"/>
      <c r="Q1754" s="12"/>
      <c r="R1754" s="13"/>
    </row>
    <row r="1755" spans="1:18" ht="15.75" customHeight="1">
      <c r="A1755" s="1"/>
      <c r="B1755" s="6" t="s">
        <v>14</v>
      </c>
      <c r="C1755" s="6">
        <v>1185732</v>
      </c>
      <c r="D1755" s="7">
        <v>44297</v>
      </c>
      <c r="E1755" s="6" t="s">
        <v>33</v>
      </c>
      <c r="F1755" s="6" t="s">
        <v>73</v>
      </c>
      <c r="G1755" s="6" t="s">
        <v>74</v>
      </c>
      <c r="H1755" s="6" t="s">
        <v>20</v>
      </c>
      <c r="I1755" s="8">
        <v>0.2</v>
      </c>
      <c r="J1755" s="9">
        <v>2500</v>
      </c>
      <c r="K1755" s="10">
        <f t="shared" si="12"/>
        <v>500</v>
      </c>
      <c r="L1755" s="10">
        <f t="shared" si="13"/>
        <v>200</v>
      </c>
      <c r="M1755" s="11">
        <v>0.4</v>
      </c>
      <c r="O1755" s="16"/>
      <c r="P1755" s="14"/>
      <c r="Q1755" s="12"/>
      <c r="R1755" s="13"/>
    </row>
    <row r="1756" spans="1:18" ht="15.75" customHeight="1">
      <c r="A1756" s="1"/>
      <c r="B1756" s="6" t="s">
        <v>14</v>
      </c>
      <c r="C1756" s="6">
        <v>1185732</v>
      </c>
      <c r="D1756" s="7">
        <v>44297</v>
      </c>
      <c r="E1756" s="6" t="s">
        <v>33</v>
      </c>
      <c r="F1756" s="6" t="s">
        <v>73</v>
      </c>
      <c r="G1756" s="6" t="s">
        <v>74</v>
      </c>
      <c r="H1756" s="6" t="s">
        <v>21</v>
      </c>
      <c r="I1756" s="8">
        <v>0.35000000000000003</v>
      </c>
      <c r="J1756" s="9">
        <v>2750</v>
      </c>
      <c r="K1756" s="10">
        <f t="shared" si="12"/>
        <v>962.50000000000011</v>
      </c>
      <c r="L1756" s="10">
        <f t="shared" si="13"/>
        <v>336.875</v>
      </c>
      <c r="M1756" s="11">
        <v>0.35</v>
      </c>
      <c r="O1756" s="16"/>
      <c r="P1756" s="14"/>
      <c r="Q1756" s="12"/>
      <c r="R1756" s="13"/>
    </row>
    <row r="1757" spans="1:18" ht="15.75" customHeight="1">
      <c r="A1757" s="1"/>
      <c r="B1757" s="6" t="s">
        <v>14</v>
      </c>
      <c r="C1757" s="6">
        <v>1185732</v>
      </c>
      <c r="D1757" s="7">
        <v>44297</v>
      </c>
      <c r="E1757" s="6" t="s">
        <v>33</v>
      </c>
      <c r="F1757" s="6" t="s">
        <v>73</v>
      </c>
      <c r="G1757" s="6" t="s">
        <v>74</v>
      </c>
      <c r="H1757" s="6" t="s">
        <v>22</v>
      </c>
      <c r="I1757" s="8">
        <v>0.25000000000000006</v>
      </c>
      <c r="J1757" s="9">
        <v>4000</v>
      </c>
      <c r="K1757" s="10">
        <f t="shared" si="12"/>
        <v>1000.0000000000002</v>
      </c>
      <c r="L1757" s="10">
        <f t="shared" si="13"/>
        <v>500.00000000000011</v>
      </c>
      <c r="M1757" s="11">
        <v>0.5</v>
      </c>
      <c r="O1757" s="16"/>
      <c r="P1757" s="14"/>
      <c r="Q1757" s="12"/>
      <c r="R1757" s="13"/>
    </row>
    <row r="1758" spans="1:18" ht="15.75" customHeight="1">
      <c r="A1758" s="1"/>
      <c r="B1758" s="6" t="s">
        <v>14</v>
      </c>
      <c r="C1758" s="6">
        <v>1185732</v>
      </c>
      <c r="D1758" s="7">
        <v>44328</v>
      </c>
      <c r="E1758" s="6" t="s">
        <v>33</v>
      </c>
      <c r="F1758" s="6" t="s">
        <v>73</v>
      </c>
      <c r="G1758" s="6" t="s">
        <v>74</v>
      </c>
      <c r="H1758" s="6" t="s">
        <v>17</v>
      </c>
      <c r="I1758" s="8">
        <v>0.35000000000000003</v>
      </c>
      <c r="J1758" s="9">
        <v>6700</v>
      </c>
      <c r="K1758" s="10">
        <f t="shared" si="12"/>
        <v>2345</v>
      </c>
      <c r="L1758" s="10">
        <f t="shared" si="13"/>
        <v>938</v>
      </c>
      <c r="M1758" s="11">
        <v>0.4</v>
      </c>
      <c r="O1758" s="16"/>
      <c r="P1758" s="14"/>
      <c r="Q1758" s="12"/>
      <c r="R1758" s="13"/>
    </row>
    <row r="1759" spans="1:18" ht="15.75" customHeight="1">
      <c r="A1759" s="1"/>
      <c r="B1759" s="6" t="s">
        <v>14</v>
      </c>
      <c r="C1759" s="6">
        <v>1185732</v>
      </c>
      <c r="D1759" s="7">
        <v>44328</v>
      </c>
      <c r="E1759" s="6" t="s">
        <v>33</v>
      </c>
      <c r="F1759" s="6" t="s">
        <v>73</v>
      </c>
      <c r="G1759" s="6" t="s">
        <v>74</v>
      </c>
      <c r="H1759" s="6" t="s">
        <v>18</v>
      </c>
      <c r="I1759" s="8">
        <v>0.3000000000000001</v>
      </c>
      <c r="J1759" s="9">
        <v>3750</v>
      </c>
      <c r="K1759" s="10">
        <f t="shared" si="12"/>
        <v>1125.0000000000005</v>
      </c>
      <c r="L1759" s="10">
        <f t="shared" si="13"/>
        <v>393.75000000000011</v>
      </c>
      <c r="M1759" s="11">
        <v>0.35</v>
      </c>
      <c r="O1759" s="16"/>
      <c r="P1759" s="14"/>
      <c r="Q1759" s="12"/>
      <c r="R1759" s="13"/>
    </row>
    <row r="1760" spans="1:18" ht="15.75" customHeight="1">
      <c r="A1760" s="1"/>
      <c r="B1760" s="6" t="s">
        <v>14</v>
      </c>
      <c r="C1760" s="6">
        <v>1185732</v>
      </c>
      <c r="D1760" s="7">
        <v>44328</v>
      </c>
      <c r="E1760" s="6" t="s">
        <v>33</v>
      </c>
      <c r="F1760" s="6" t="s">
        <v>73</v>
      </c>
      <c r="G1760" s="6" t="s">
        <v>74</v>
      </c>
      <c r="H1760" s="6" t="s">
        <v>19</v>
      </c>
      <c r="I1760" s="8">
        <v>0.25000000000000006</v>
      </c>
      <c r="J1760" s="9">
        <v>3500</v>
      </c>
      <c r="K1760" s="10">
        <f t="shared" si="12"/>
        <v>875.00000000000023</v>
      </c>
      <c r="L1760" s="10">
        <f t="shared" si="13"/>
        <v>306.25000000000006</v>
      </c>
      <c r="M1760" s="11">
        <v>0.35</v>
      </c>
      <c r="O1760" s="16"/>
      <c r="P1760" s="14"/>
      <c r="Q1760" s="12"/>
      <c r="R1760" s="13"/>
    </row>
    <row r="1761" spans="1:18" ht="15.75" customHeight="1">
      <c r="A1761" s="1"/>
      <c r="B1761" s="6" t="s">
        <v>14</v>
      </c>
      <c r="C1761" s="6">
        <v>1185732</v>
      </c>
      <c r="D1761" s="7">
        <v>44328</v>
      </c>
      <c r="E1761" s="6" t="s">
        <v>33</v>
      </c>
      <c r="F1761" s="6" t="s">
        <v>73</v>
      </c>
      <c r="G1761" s="6" t="s">
        <v>74</v>
      </c>
      <c r="H1761" s="6" t="s">
        <v>20</v>
      </c>
      <c r="I1761" s="8">
        <v>0.25000000000000006</v>
      </c>
      <c r="J1761" s="9">
        <v>2750</v>
      </c>
      <c r="K1761" s="10">
        <f t="shared" si="12"/>
        <v>687.50000000000011</v>
      </c>
      <c r="L1761" s="10">
        <f t="shared" si="13"/>
        <v>275.00000000000006</v>
      </c>
      <c r="M1761" s="11">
        <v>0.4</v>
      </c>
      <c r="O1761" s="16"/>
      <c r="P1761" s="14"/>
      <c r="Q1761" s="12"/>
      <c r="R1761" s="13"/>
    </row>
    <row r="1762" spans="1:18" ht="15.75" customHeight="1">
      <c r="A1762" s="1"/>
      <c r="B1762" s="6" t="s">
        <v>14</v>
      </c>
      <c r="C1762" s="6">
        <v>1185732</v>
      </c>
      <c r="D1762" s="7">
        <v>44328</v>
      </c>
      <c r="E1762" s="6" t="s">
        <v>33</v>
      </c>
      <c r="F1762" s="6" t="s">
        <v>73</v>
      </c>
      <c r="G1762" s="6" t="s">
        <v>74</v>
      </c>
      <c r="H1762" s="6" t="s">
        <v>21</v>
      </c>
      <c r="I1762" s="8">
        <v>0.39999999999999997</v>
      </c>
      <c r="J1762" s="9">
        <v>3000</v>
      </c>
      <c r="K1762" s="10">
        <f t="shared" si="12"/>
        <v>1200</v>
      </c>
      <c r="L1762" s="10">
        <f t="shared" si="13"/>
        <v>420</v>
      </c>
      <c r="M1762" s="11">
        <v>0.35</v>
      </c>
      <c r="O1762" s="16"/>
      <c r="P1762" s="14"/>
      <c r="Q1762" s="12"/>
      <c r="R1762" s="13"/>
    </row>
    <row r="1763" spans="1:18" ht="15.75" customHeight="1">
      <c r="A1763" s="1"/>
      <c r="B1763" s="6" t="s">
        <v>14</v>
      </c>
      <c r="C1763" s="6">
        <v>1185732</v>
      </c>
      <c r="D1763" s="7">
        <v>44328</v>
      </c>
      <c r="E1763" s="6" t="s">
        <v>33</v>
      </c>
      <c r="F1763" s="6" t="s">
        <v>73</v>
      </c>
      <c r="G1763" s="6" t="s">
        <v>74</v>
      </c>
      <c r="H1763" s="6" t="s">
        <v>22</v>
      </c>
      <c r="I1763" s="8">
        <v>0.44999999999999996</v>
      </c>
      <c r="J1763" s="9">
        <v>4000</v>
      </c>
      <c r="K1763" s="10">
        <f t="shared" si="12"/>
        <v>1799.9999999999998</v>
      </c>
      <c r="L1763" s="10">
        <f t="shared" si="13"/>
        <v>899.99999999999989</v>
      </c>
      <c r="M1763" s="11">
        <v>0.5</v>
      </c>
      <c r="O1763" s="16"/>
      <c r="P1763" s="14"/>
      <c r="Q1763" s="12"/>
      <c r="R1763" s="13"/>
    </row>
    <row r="1764" spans="1:18" ht="15.75" customHeight="1">
      <c r="A1764" s="1"/>
      <c r="B1764" s="6" t="s">
        <v>14</v>
      </c>
      <c r="C1764" s="6">
        <v>1185732</v>
      </c>
      <c r="D1764" s="7">
        <v>44358</v>
      </c>
      <c r="E1764" s="6" t="s">
        <v>33</v>
      </c>
      <c r="F1764" s="6" t="s">
        <v>73</v>
      </c>
      <c r="G1764" s="6" t="s">
        <v>74</v>
      </c>
      <c r="H1764" s="6" t="s">
        <v>17</v>
      </c>
      <c r="I1764" s="8">
        <v>0.30000000000000004</v>
      </c>
      <c r="J1764" s="9">
        <v>6500</v>
      </c>
      <c r="K1764" s="10">
        <f t="shared" si="12"/>
        <v>1950.0000000000002</v>
      </c>
      <c r="L1764" s="10">
        <f t="shared" si="13"/>
        <v>780.00000000000011</v>
      </c>
      <c r="M1764" s="11">
        <v>0.4</v>
      </c>
      <c r="O1764" s="16"/>
      <c r="P1764" s="14"/>
      <c r="Q1764" s="12"/>
      <c r="R1764" s="13"/>
    </row>
    <row r="1765" spans="1:18" ht="15.75" customHeight="1">
      <c r="A1765" s="1"/>
      <c r="B1765" s="6" t="s">
        <v>14</v>
      </c>
      <c r="C1765" s="6">
        <v>1185732</v>
      </c>
      <c r="D1765" s="7">
        <v>44358</v>
      </c>
      <c r="E1765" s="6" t="s">
        <v>33</v>
      </c>
      <c r="F1765" s="6" t="s">
        <v>73</v>
      </c>
      <c r="G1765" s="6" t="s">
        <v>74</v>
      </c>
      <c r="H1765" s="6" t="s">
        <v>18</v>
      </c>
      <c r="I1765" s="8">
        <v>0.25000000000000011</v>
      </c>
      <c r="J1765" s="9">
        <v>4000</v>
      </c>
      <c r="K1765" s="10">
        <f t="shared" si="12"/>
        <v>1000.0000000000005</v>
      </c>
      <c r="L1765" s="10">
        <f t="shared" si="13"/>
        <v>350.00000000000011</v>
      </c>
      <c r="M1765" s="11">
        <v>0.35</v>
      </c>
      <c r="O1765" s="16"/>
      <c r="P1765" s="14"/>
      <c r="Q1765" s="12"/>
      <c r="R1765" s="13"/>
    </row>
    <row r="1766" spans="1:18" ht="15.75" customHeight="1">
      <c r="A1766" s="1"/>
      <c r="B1766" s="6" t="s">
        <v>14</v>
      </c>
      <c r="C1766" s="6">
        <v>1185732</v>
      </c>
      <c r="D1766" s="7">
        <v>44358</v>
      </c>
      <c r="E1766" s="6" t="s">
        <v>33</v>
      </c>
      <c r="F1766" s="6" t="s">
        <v>73</v>
      </c>
      <c r="G1766" s="6" t="s">
        <v>74</v>
      </c>
      <c r="H1766" s="6" t="s">
        <v>19</v>
      </c>
      <c r="I1766" s="8">
        <v>0.20000000000000007</v>
      </c>
      <c r="J1766" s="9">
        <v>4250</v>
      </c>
      <c r="K1766" s="10">
        <f t="shared" si="12"/>
        <v>850.00000000000023</v>
      </c>
      <c r="L1766" s="10">
        <f t="shared" si="13"/>
        <v>297.50000000000006</v>
      </c>
      <c r="M1766" s="11">
        <v>0.35</v>
      </c>
      <c r="O1766" s="16"/>
      <c r="P1766" s="14"/>
      <c r="Q1766" s="12"/>
      <c r="R1766" s="13"/>
    </row>
    <row r="1767" spans="1:18" ht="15.75" customHeight="1">
      <c r="A1767" s="1"/>
      <c r="B1767" s="6" t="s">
        <v>14</v>
      </c>
      <c r="C1767" s="6">
        <v>1185732</v>
      </c>
      <c r="D1767" s="7">
        <v>44358</v>
      </c>
      <c r="E1767" s="6" t="s">
        <v>33</v>
      </c>
      <c r="F1767" s="6" t="s">
        <v>73</v>
      </c>
      <c r="G1767" s="6" t="s">
        <v>74</v>
      </c>
      <c r="H1767" s="6" t="s">
        <v>20</v>
      </c>
      <c r="I1767" s="8">
        <v>0.20000000000000007</v>
      </c>
      <c r="J1767" s="9">
        <v>4000</v>
      </c>
      <c r="K1767" s="10">
        <f t="shared" si="12"/>
        <v>800.00000000000023</v>
      </c>
      <c r="L1767" s="10">
        <f t="shared" si="13"/>
        <v>320.00000000000011</v>
      </c>
      <c r="M1767" s="11">
        <v>0.4</v>
      </c>
      <c r="O1767" s="16"/>
      <c r="P1767" s="14"/>
      <c r="Q1767" s="12"/>
      <c r="R1767" s="13"/>
    </row>
    <row r="1768" spans="1:18" ht="15.75" customHeight="1">
      <c r="A1768" s="1"/>
      <c r="B1768" s="6" t="s">
        <v>14</v>
      </c>
      <c r="C1768" s="6">
        <v>1185732</v>
      </c>
      <c r="D1768" s="7">
        <v>44358</v>
      </c>
      <c r="E1768" s="6" t="s">
        <v>33</v>
      </c>
      <c r="F1768" s="6" t="s">
        <v>73</v>
      </c>
      <c r="G1768" s="6" t="s">
        <v>74</v>
      </c>
      <c r="H1768" s="6" t="s">
        <v>21</v>
      </c>
      <c r="I1768" s="8">
        <v>0.35000000000000003</v>
      </c>
      <c r="J1768" s="9">
        <v>4000</v>
      </c>
      <c r="K1768" s="10">
        <f t="shared" si="12"/>
        <v>1400.0000000000002</v>
      </c>
      <c r="L1768" s="10">
        <f t="shared" si="13"/>
        <v>490.00000000000006</v>
      </c>
      <c r="M1768" s="11">
        <v>0.35</v>
      </c>
      <c r="O1768" s="16"/>
      <c r="P1768" s="14"/>
      <c r="Q1768" s="12"/>
      <c r="R1768" s="13"/>
    </row>
    <row r="1769" spans="1:18" ht="15.75" customHeight="1">
      <c r="A1769" s="1"/>
      <c r="B1769" s="6" t="s">
        <v>14</v>
      </c>
      <c r="C1769" s="6">
        <v>1185732</v>
      </c>
      <c r="D1769" s="7">
        <v>44358</v>
      </c>
      <c r="E1769" s="6" t="s">
        <v>33</v>
      </c>
      <c r="F1769" s="6" t="s">
        <v>73</v>
      </c>
      <c r="G1769" s="6" t="s">
        <v>74</v>
      </c>
      <c r="H1769" s="6" t="s">
        <v>22</v>
      </c>
      <c r="I1769" s="8">
        <v>0.4</v>
      </c>
      <c r="J1769" s="9">
        <v>5750</v>
      </c>
      <c r="K1769" s="10">
        <f t="shared" si="12"/>
        <v>2300</v>
      </c>
      <c r="L1769" s="10">
        <f t="shared" si="13"/>
        <v>1150</v>
      </c>
      <c r="M1769" s="11">
        <v>0.5</v>
      </c>
      <c r="O1769" s="16"/>
      <c r="P1769" s="14"/>
      <c r="Q1769" s="12"/>
      <c r="R1769" s="13"/>
    </row>
    <row r="1770" spans="1:18" ht="15.75" customHeight="1">
      <c r="A1770" s="1"/>
      <c r="B1770" s="6" t="s">
        <v>14</v>
      </c>
      <c r="C1770" s="6">
        <v>1185732</v>
      </c>
      <c r="D1770" s="7">
        <v>44387</v>
      </c>
      <c r="E1770" s="6" t="s">
        <v>33</v>
      </c>
      <c r="F1770" s="6" t="s">
        <v>73</v>
      </c>
      <c r="G1770" s="6" t="s">
        <v>74</v>
      </c>
      <c r="H1770" s="6" t="s">
        <v>17</v>
      </c>
      <c r="I1770" s="8">
        <v>0.35000000000000003</v>
      </c>
      <c r="J1770" s="9">
        <v>8000</v>
      </c>
      <c r="K1770" s="10">
        <f t="shared" si="12"/>
        <v>2800.0000000000005</v>
      </c>
      <c r="L1770" s="10">
        <f t="shared" si="13"/>
        <v>1120.0000000000002</v>
      </c>
      <c r="M1770" s="11">
        <v>0.4</v>
      </c>
      <c r="O1770" s="16"/>
      <c r="P1770" s="14"/>
      <c r="Q1770" s="12"/>
      <c r="R1770" s="13"/>
    </row>
    <row r="1771" spans="1:18" ht="15.75" customHeight="1">
      <c r="A1771" s="1"/>
      <c r="B1771" s="6" t="s">
        <v>14</v>
      </c>
      <c r="C1771" s="6">
        <v>1185732</v>
      </c>
      <c r="D1771" s="7">
        <v>44387</v>
      </c>
      <c r="E1771" s="6" t="s">
        <v>33</v>
      </c>
      <c r="F1771" s="6" t="s">
        <v>73</v>
      </c>
      <c r="G1771" s="6" t="s">
        <v>74</v>
      </c>
      <c r="H1771" s="6" t="s">
        <v>18</v>
      </c>
      <c r="I1771" s="8">
        <v>0.3000000000000001</v>
      </c>
      <c r="J1771" s="9">
        <v>5500</v>
      </c>
      <c r="K1771" s="10">
        <f t="shared" si="12"/>
        <v>1650.0000000000005</v>
      </c>
      <c r="L1771" s="10">
        <f t="shared" si="13"/>
        <v>577.50000000000011</v>
      </c>
      <c r="M1771" s="11">
        <v>0.35</v>
      </c>
      <c r="O1771" s="16"/>
      <c r="P1771" s="14"/>
      <c r="Q1771" s="12"/>
      <c r="R1771" s="13"/>
    </row>
    <row r="1772" spans="1:18" ht="15.75" customHeight="1">
      <c r="A1772" s="1"/>
      <c r="B1772" s="6" t="s">
        <v>14</v>
      </c>
      <c r="C1772" s="6">
        <v>1185732</v>
      </c>
      <c r="D1772" s="7">
        <v>44387</v>
      </c>
      <c r="E1772" s="6" t="s">
        <v>33</v>
      </c>
      <c r="F1772" s="6" t="s">
        <v>73</v>
      </c>
      <c r="G1772" s="6" t="s">
        <v>74</v>
      </c>
      <c r="H1772" s="6" t="s">
        <v>19</v>
      </c>
      <c r="I1772" s="8">
        <v>0.25000000000000006</v>
      </c>
      <c r="J1772" s="9">
        <v>4750</v>
      </c>
      <c r="K1772" s="10">
        <f t="shared" si="12"/>
        <v>1187.5000000000002</v>
      </c>
      <c r="L1772" s="10">
        <f t="shared" si="13"/>
        <v>415.62500000000006</v>
      </c>
      <c r="M1772" s="11">
        <v>0.35</v>
      </c>
      <c r="O1772" s="16"/>
      <c r="P1772" s="14"/>
      <c r="Q1772" s="12"/>
      <c r="R1772" s="13"/>
    </row>
    <row r="1773" spans="1:18" ht="15.75" customHeight="1">
      <c r="A1773" s="1"/>
      <c r="B1773" s="6" t="s">
        <v>14</v>
      </c>
      <c r="C1773" s="6">
        <v>1185732</v>
      </c>
      <c r="D1773" s="7">
        <v>44387</v>
      </c>
      <c r="E1773" s="6" t="s">
        <v>33</v>
      </c>
      <c r="F1773" s="6" t="s">
        <v>73</v>
      </c>
      <c r="G1773" s="6" t="s">
        <v>74</v>
      </c>
      <c r="H1773" s="6" t="s">
        <v>20</v>
      </c>
      <c r="I1773" s="8">
        <v>0.25000000000000006</v>
      </c>
      <c r="J1773" s="9">
        <v>4250</v>
      </c>
      <c r="K1773" s="10">
        <f t="shared" si="12"/>
        <v>1062.5000000000002</v>
      </c>
      <c r="L1773" s="10">
        <f t="shared" si="13"/>
        <v>425.00000000000011</v>
      </c>
      <c r="M1773" s="11">
        <v>0.4</v>
      </c>
      <c r="O1773" s="16"/>
      <c r="P1773" s="14"/>
      <c r="Q1773" s="12"/>
      <c r="R1773" s="13"/>
    </row>
    <row r="1774" spans="1:18" ht="15.75" customHeight="1">
      <c r="A1774" s="1"/>
      <c r="B1774" s="6" t="s">
        <v>14</v>
      </c>
      <c r="C1774" s="6">
        <v>1185732</v>
      </c>
      <c r="D1774" s="7">
        <v>44387</v>
      </c>
      <c r="E1774" s="6" t="s">
        <v>33</v>
      </c>
      <c r="F1774" s="6" t="s">
        <v>73</v>
      </c>
      <c r="G1774" s="6" t="s">
        <v>74</v>
      </c>
      <c r="H1774" s="6" t="s">
        <v>21</v>
      </c>
      <c r="I1774" s="8">
        <v>0.35000000000000003</v>
      </c>
      <c r="J1774" s="9">
        <v>4250</v>
      </c>
      <c r="K1774" s="10">
        <f t="shared" si="12"/>
        <v>1487.5000000000002</v>
      </c>
      <c r="L1774" s="10">
        <f t="shared" si="13"/>
        <v>520.625</v>
      </c>
      <c r="M1774" s="11">
        <v>0.35</v>
      </c>
      <c r="O1774" s="16"/>
      <c r="P1774" s="14"/>
      <c r="Q1774" s="12"/>
      <c r="R1774" s="13"/>
    </row>
    <row r="1775" spans="1:18" ht="15.75" customHeight="1">
      <c r="A1775" s="1"/>
      <c r="B1775" s="6" t="s">
        <v>14</v>
      </c>
      <c r="C1775" s="6">
        <v>1185732</v>
      </c>
      <c r="D1775" s="7">
        <v>44387</v>
      </c>
      <c r="E1775" s="6" t="s">
        <v>33</v>
      </c>
      <c r="F1775" s="6" t="s">
        <v>73</v>
      </c>
      <c r="G1775" s="6" t="s">
        <v>74</v>
      </c>
      <c r="H1775" s="6" t="s">
        <v>22</v>
      </c>
      <c r="I1775" s="8">
        <v>0.4</v>
      </c>
      <c r="J1775" s="9">
        <v>6000</v>
      </c>
      <c r="K1775" s="10">
        <f t="shared" si="12"/>
        <v>2400</v>
      </c>
      <c r="L1775" s="10">
        <f t="shared" si="13"/>
        <v>1200</v>
      </c>
      <c r="M1775" s="11">
        <v>0.5</v>
      </c>
      <c r="O1775" s="16"/>
      <c r="P1775" s="14"/>
      <c r="Q1775" s="12"/>
      <c r="R1775" s="13"/>
    </row>
    <row r="1776" spans="1:18" ht="15.75" customHeight="1">
      <c r="A1776" s="1"/>
      <c r="B1776" s="6" t="s">
        <v>14</v>
      </c>
      <c r="C1776" s="6">
        <v>1185732</v>
      </c>
      <c r="D1776" s="7">
        <v>44419</v>
      </c>
      <c r="E1776" s="6" t="s">
        <v>33</v>
      </c>
      <c r="F1776" s="6" t="s">
        <v>73</v>
      </c>
      <c r="G1776" s="6" t="s">
        <v>74</v>
      </c>
      <c r="H1776" s="6" t="s">
        <v>17</v>
      </c>
      <c r="I1776" s="8">
        <v>0.35000000000000003</v>
      </c>
      <c r="J1776" s="9">
        <v>7500</v>
      </c>
      <c r="K1776" s="10">
        <f t="shared" si="12"/>
        <v>2625.0000000000005</v>
      </c>
      <c r="L1776" s="10">
        <f t="shared" si="13"/>
        <v>1050.0000000000002</v>
      </c>
      <c r="M1776" s="11">
        <v>0.4</v>
      </c>
      <c r="O1776" s="16"/>
      <c r="P1776" s="14"/>
      <c r="Q1776" s="12"/>
      <c r="R1776" s="13"/>
    </row>
    <row r="1777" spans="1:18" ht="15.75" customHeight="1">
      <c r="A1777" s="1"/>
      <c r="B1777" s="6" t="s">
        <v>14</v>
      </c>
      <c r="C1777" s="6">
        <v>1185732</v>
      </c>
      <c r="D1777" s="7">
        <v>44419</v>
      </c>
      <c r="E1777" s="6" t="s">
        <v>33</v>
      </c>
      <c r="F1777" s="6" t="s">
        <v>73</v>
      </c>
      <c r="G1777" s="6" t="s">
        <v>74</v>
      </c>
      <c r="H1777" s="6" t="s">
        <v>18</v>
      </c>
      <c r="I1777" s="8">
        <v>0.35000000000000009</v>
      </c>
      <c r="J1777" s="9">
        <v>5250</v>
      </c>
      <c r="K1777" s="10">
        <f t="shared" si="12"/>
        <v>1837.5000000000005</v>
      </c>
      <c r="L1777" s="10">
        <f t="shared" si="13"/>
        <v>643.12500000000011</v>
      </c>
      <c r="M1777" s="11">
        <v>0.35</v>
      </c>
      <c r="O1777" s="16"/>
      <c r="P1777" s="14"/>
      <c r="Q1777" s="12"/>
      <c r="R1777" s="13"/>
    </row>
    <row r="1778" spans="1:18" ht="15.75" customHeight="1">
      <c r="A1778" s="1"/>
      <c r="B1778" s="6" t="s">
        <v>14</v>
      </c>
      <c r="C1778" s="6">
        <v>1185732</v>
      </c>
      <c r="D1778" s="7">
        <v>44419</v>
      </c>
      <c r="E1778" s="6" t="s">
        <v>33</v>
      </c>
      <c r="F1778" s="6" t="s">
        <v>73</v>
      </c>
      <c r="G1778" s="6" t="s">
        <v>74</v>
      </c>
      <c r="H1778" s="6" t="s">
        <v>19</v>
      </c>
      <c r="I1778" s="8">
        <v>0.30000000000000004</v>
      </c>
      <c r="J1778" s="9">
        <v>4500</v>
      </c>
      <c r="K1778" s="10">
        <f t="shared" si="12"/>
        <v>1350.0000000000002</v>
      </c>
      <c r="L1778" s="10">
        <f t="shared" si="13"/>
        <v>472.50000000000006</v>
      </c>
      <c r="M1778" s="11">
        <v>0.35</v>
      </c>
      <c r="O1778" s="16"/>
      <c r="P1778" s="14"/>
      <c r="Q1778" s="12"/>
      <c r="R1778" s="13"/>
    </row>
    <row r="1779" spans="1:18" ht="15.75" customHeight="1">
      <c r="A1779" s="1"/>
      <c r="B1779" s="6" t="s">
        <v>14</v>
      </c>
      <c r="C1779" s="6">
        <v>1185732</v>
      </c>
      <c r="D1779" s="7">
        <v>44419</v>
      </c>
      <c r="E1779" s="6" t="s">
        <v>33</v>
      </c>
      <c r="F1779" s="6" t="s">
        <v>73</v>
      </c>
      <c r="G1779" s="6" t="s">
        <v>74</v>
      </c>
      <c r="H1779" s="6" t="s">
        <v>20</v>
      </c>
      <c r="I1779" s="8">
        <v>0.20000000000000007</v>
      </c>
      <c r="J1779" s="9">
        <v>3750</v>
      </c>
      <c r="K1779" s="10">
        <f t="shared" si="12"/>
        <v>750.00000000000023</v>
      </c>
      <c r="L1779" s="10">
        <f t="shared" si="13"/>
        <v>300.00000000000011</v>
      </c>
      <c r="M1779" s="11">
        <v>0.4</v>
      </c>
      <c r="O1779" s="16"/>
      <c r="P1779" s="14"/>
      <c r="Q1779" s="12"/>
      <c r="R1779" s="13"/>
    </row>
    <row r="1780" spans="1:18" ht="15.75" customHeight="1">
      <c r="A1780" s="1"/>
      <c r="B1780" s="6" t="s">
        <v>14</v>
      </c>
      <c r="C1780" s="6">
        <v>1185732</v>
      </c>
      <c r="D1780" s="7">
        <v>44419</v>
      </c>
      <c r="E1780" s="6" t="s">
        <v>33</v>
      </c>
      <c r="F1780" s="6" t="s">
        <v>73</v>
      </c>
      <c r="G1780" s="6" t="s">
        <v>74</v>
      </c>
      <c r="H1780" s="6" t="s">
        <v>21</v>
      </c>
      <c r="I1780" s="8">
        <v>0.30000000000000004</v>
      </c>
      <c r="J1780" s="9">
        <v>3500</v>
      </c>
      <c r="K1780" s="10">
        <f t="shared" si="12"/>
        <v>1050.0000000000002</v>
      </c>
      <c r="L1780" s="10">
        <f t="shared" si="13"/>
        <v>367.50000000000006</v>
      </c>
      <c r="M1780" s="11">
        <v>0.35</v>
      </c>
      <c r="O1780" s="16"/>
      <c r="P1780" s="14"/>
      <c r="Q1780" s="12"/>
      <c r="R1780" s="13"/>
    </row>
    <row r="1781" spans="1:18" ht="15.75" customHeight="1">
      <c r="A1781" s="1"/>
      <c r="B1781" s="6" t="s">
        <v>14</v>
      </c>
      <c r="C1781" s="6">
        <v>1185732</v>
      </c>
      <c r="D1781" s="7">
        <v>44419</v>
      </c>
      <c r="E1781" s="6" t="s">
        <v>33</v>
      </c>
      <c r="F1781" s="6" t="s">
        <v>73</v>
      </c>
      <c r="G1781" s="6" t="s">
        <v>74</v>
      </c>
      <c r="H1781" s="6" t="s">
        <v>22</v>
      </c>
      <c r="I1781" s="8">
        <v>0.35000000000000003</v>
      </c>
      <c r="J1781" s="9">
        <v>5250</v>
      </c>
      <c r="K1781" s="10">
        <f t="shared" si="12"/>
        <v>1837.5000000000002</v>
      </c>
      <c r="L1781" s="10">
        <f t="shared" si="13"/>
        <v>918.75000000000011</v>
      </c>
      <c r="M1781" s="11">
        <v>0.5</v>
      </c>
      <c r="O1781" s="16"/>
      <c r="P1781" s="14"/>
      <c r="Q1781" s="12"/>
      <c r="R1781" s="13"/>
    </row>
    <row r="1782" spans="1:18" ht="15.75" customHeight="1">
      <c r="A1782" s="1"/>
      <c r="B1782" s="6" t="s">
        <v>14</v>
      </c>
      <c r="C1782" s="6">
        <v>1185732</v>
      </c>
      <c r="D1782" s="7">
        <v>44451</v>
      </c>
      <c r="E1782" s="6" t="s">
        <v>33</v>
      </c>
      <c r="F1782" s="6" t="s">
        <v>73</v>
      </c>
      <c r="G1782" s="6" t="s">
        <v>74</v>
      </c>
      <c r="H1782" s="6" t="s">
        <v>17</v>
      </c>
      <c r="I1782" s="8">
        <v>0.30000000000000004</v>
      </c>
      <c r="J1782" s="9">
        <v>6500</v>
      </c>
      <c r="K1782" s="10">
        <f t="shared" si="12"/>
        <v>1950.0000000000002</v>
      </c>
      <c r="L1782" s="10">
        <f t="shared" si="13"/>
        <v>780.00000000000011</v>
      </c>
      <c r="M1782" s="11">
        <v>0.4</v>
      </c>
      <c r="O1782" s="16"/>
      <c r="P1782" s="14"/>
      <c r="Q1782" s="12"/>
      <c r="R1782" s="13"/>
    </row>
    <row r="1783" spans="1:18" ht="15.75" customHeight="1">
      <c r="A1783" s="1"/>
      <c r="B1783" s="6" t="s">
        <v>14</v>
      </c>
      <c r="C1783" s="6">
        <v>1185732</v>
      </c>
      <c r="D1783" s="7">
        <v>44451</v>
      </c>
      <c r="E1783" s="6" t="s">
        <v>33</v>
      </c>
      <c r="F1783" s="6" t="s">
        <v>73</v>
      </c>
      <c r="G1783" s="6" t="s">
        <v>74</v>
      </c>
      <c r="H1783" s="6" t="s">
        <v>18</v>
      </c>
      <c r="I1783" s="8">
        <v>0.25000000000000011</v>
      </c>
      <c r="J1783" s="9">
        <v>4500</v>
      </c>
      <c r="K1783" s="10">
        <f t="shared" si="12"/>
        <v>1125.0000000000005</v>
      </c>
      <c r="L1783" s="10">
        <f t="shared" si="13"/>
        <v>393.75000000000011</v>
      </c>
      <c r="M1783" s="11">
        <v>0.35</v>
      </c>
      <c r="O1783" s="16"/>
      <c r="P1783" s="14"/>
      <c r="Q1783" s="12"/>
      <c r="R1783" s="13"/>
    </row>
    <row r="1784" spans="1:18" ht="15.75" customHeight="1">
      <c r="A1784" s="1"/>
      <c r="B1784" s="6" t="s">
        <v>14</v>
      </c>
      <c r="C1784" s="6">
        <v>1185732</v>
      </c>
      <c r="D1784" s="7">
        <v>44451</v>
      </c>
      <c r="E1784" s="6" t="s">
        <v>33</v>
      </c>
      <c r="F1784" s="6" t="s">
        <v>73</v>
      </c>
      <c r="G1784" s="6" t="s">
        <v>74</v>
      </c>
      <c r="H1784" s="6" t="s">
        <v>19</v>
      </c>
      <c r="I1784" s="8">
        <v>0.10000000000000002</v>
      </c>
      <c r="J1784" s="9">
        <v>3500</v>
      </c>
      <c r="K1784" s="10">
        <f t="shared" si="12"/>
        <v>350.00000000000006</v>
      </c>
      <c r="L1784" s="10">
        <f t="shared" si="13"/>
        <v>122.50000000000001</v>
      </c>
      <c r="M1784" s="11">
        <v>0.35</v>
      </c>
      <c r="O1784" s="16"/>
      <c r="P1784" s="14"/>
      <c r="Q1784" s="12"/>
      <c r="R1784" s="13"/>
    </row>
    <row r="1785" spans="1:18" ht="15.75" customHeight="1">
      <c r="A1785" s="1"/>
      <c r="B1785" s="6" t="s">
        <v>14</v>
      </c>
      <c r="C1785" s="6">
        <v>1185732</v>
      </c>
      <c r="D1785" s="7">
        <v>44451</v>
      </c>
      <c r="E1785" s="6" t="s">
        <v>33</v>
      </c>
      <c r="F1785" s="6" t="s">
        <v>73</v>
      </c>
      <c r="G1785" s="6" t="s">
        <v>74</v>
      </c>
      <c r="H1785" s="6" t="s">
        <v>20</v>
      </c>
      <c r="I1785" s="8">
        <v>0.10000000000000002</v>
      </c>
      <c r="J1785" s="9">
        <v>3250</v>
      </c>
      <c r="K1785" s="10">
        <f t="shared" si="12"/>
        <v>325.00000000000006</v>
      </c>
      <c r="L1785" s="10">
        <f t="shared" si="13"/>
        <v>130.00000000000003</v>
      </c>
      <c r="M1785" s="11">
        <v>0.4</v>
      </c>
      <c r="O1785" s="16"/>
      <c r="P1785" s="14"/>
      <c r="Q1785" s="12"/>
      <c r="R1785" s="13"/>
    </row>
    <row r="1786" spans="1:18" ht="15.75" customHeight="1">
      <c r="A1786" s="1"/>
      <c r="B1786" s="6" t="s">
        <v>14</v>
      </c>
      <c r="C1786" s="6">
        <v>1185732</v>
      </c>
      <c r="D1786" s="7">
        <v>44451</v>
      </c>
      <c r="E1786" s="6" t="s">
        <v>33</v>
      </c>
      <c r="F1786" s="6" t="s">
        <v>73</v>
      </c>
      <c r="G1786" s="6" t="s">
        <v>74</v>
      </c>
      <c r="H1786" s="6" t="s">
        <v>21</v>
      </c>
      <c r="I1786" s="8">
        <v>0.2</v>
      </c>
      <c r="J1786" s="9">
        <v>3250</v>
      </c>
      <c r="K1786" s="10">
        <f t="shared" si="12"/>
        <v>650</v>
      </c>
      <c r="L1786" s="10">
        <f t="shared" si="13"/>
        <v>227.49999999999997</v>
      </c>
      <c r="M1786" s="11">
        <v>0.35</v>
      </c>
      <c r="O1786" s="16"/>
      <c r="P1786" s="14"/>
      <c r="Q1786" s="12"/>
      <c r="R1786" s="13"/>
    </row>
    <row r="1787" spans="1:18" ht="15.75" customHeight="1">
      <c r="A1787" s="1"/>
      <c r="B1787" s="6" t="s">
        <v>14</v>
      </c>
      <c r="C1787" s="6">
        <v>1185732</v>
      </c>
      <c r="D1787" s="7">
        <v>44451</v>
      </c>
      <c r="E1787" s="6" t="s">
        <v>33</v>
      </c>
      <c r="F1787" s="6" t="s">
        <v>73</v>
      </c>
      <c r="G1787" s="6" t="s">
        <v>74</v>
      </c>
      <c r="H1787" s="6" t="s">
        <v>22</v>
      </c>
      <c r="I1787" s="8">
        <v>0.25000000000000006</v>
      </c>
      <c r="J1787" s="9">
        <v>4000</v>
      </c>
      <c r="K1787" s="10">
        <f t="shared" si="12"/>
        <v>1000.0000000000002</v>
      </c>
      <c r="L1787" s="10">
        <f t="shared" si="13"/>
        <v>500.00000000000011</v>
      </c>
      <c r="M1787" s="11">
        <v>0.5</v>
      </c>
      <c r="O1787" s="16"/>
      <c r="P1787" s="14"/>
      <c r="Q1787" s="12"/>
      <c r="R1787" s="13"/>
    </row>
    <row r="1788" spans="1:18" ht="15.75" customHeight="1">
      <c r="A1788" s="1"/>
      <c r="B1788" s="6" t="s">
        <v>14</v>
      </c>
      <c r="C1788" s="6">
        <v>1185732</v>
      </c>
      <c r="D1788" s="7">
        <v>44480</v>
      </c>
      <c r="E1788" s="6" t="s">
        <v>33</v>
      </c>
      <c r="F1788" s="6" t="s">
        <v>73</v>
      </c>
      <c r="G1788" s="6" t="s">
        <v>74</v>
      </c>
      <c r="H1788" s="6" t="s">
        <v>17</v>
      </c>
      <c r="I1788" s="8">
        <v>0.3</v>
      </c>
      <c r="J1788" s="9">
        <v>5750</v>
      </c>
      <c r="K1788" s="10">
        <f t="shared" si="12"/>
        <v>1725</v>
      </c>
      <c r="L1788" s="10">
        <f t="shared" si="13"/>
        <v>690</v>
      </c>
      <c r="M1788" s="11">
        <v>0.4</v>
      </c>
      <c r="O1788" s="16"/>
      <c r="P1788" s="14"/>
      <c r="Q1788" s="12"/>
      <c r="R1788" s="13"/>
    </row>
    <row r="1789" spans="1:18" ht="15.75" customHeight="1">
      <c r="A1789" s="1"/>
      <c r="B1789" s="6" t="s">
        <v>14</v>
      </c>
      <c r="C1789" s="6">
        <v>1185732</v>
      </c>
      <c r="D1789" s="7">
        <v>44480</v>
      </c>
      <c r="E1789" s="6" t="s">
        <v>33</v>
      </c>
      <c r="F1789" s="6" t="s">
        <v>73</v>
      </c>
      <c r="G1789" s="6" t="s">
        <v>74</v>
      </c>
      <c r="H1789" s="6" t="s">
        <v>18</v>
      </c>
      <c r="I1789" s="8">
        <v>0.2</v>
      </c>
      <c r="J1789" s="9">
        <v>4000</v>
      </c>
      <c r="K1789" s="10">
        <f t="shared" si="12"/>
        <v>800</v>
      </c>
      <c r="L1789" s="10">
        <f t="shared" si="13"/>
        <v>280</v>
      </c>
      <c r="M1789" s="11">
        <v>0.35</v>
      </c>
      <c r="O1789" s="16"/>
      <c r="P1789" s="14"/>
      <c r="Q1789" s="12"/>
      <c r="R1789" s="13"/>
    </row>
    <row r="1790" spans="1:18" ht="15.75" customHeight="1">
      <c r="A1790" s="1"/>
      <c r="B1790" s="6" t="s">
        <v>14</v>
      </c>
      <c r="C1790" s="6">
        <v>1185732</v>
      </c>
      <c r="D1790" s="7">
        <v>44480</v>
      </c>
      <c r="E1790" s="6" t="s">
        <v>33</v>
      </c>
      <c r="F1790" s="6" t="s">
        <v>73</v>
      </c>
      <c r="G1790" s="6" t="s">
        <v>74</v>
      </c>
      <c r="H1790" s="6" t="s">
        <v>19</v>
      </c>
      <c r="I1790" s="8">
        <v>0.2</v>
      </c>
      <c r="J1790" s="9">
        <v>3000</v>
      </c>
      <c r="K1790" s="10">
        <f t="shared" si="12"/>
        <v>600</v>
      </c>
      <c r="L1790" s="10">
        <f t="shared" si="13"/>
        <v>210</v>
      </c>
      <c r="M1790" s="11">
        <v>0.35</v>
      </c>
      <c r="O1790" s="16"/>
      <c r="P1790" s="14"/>
      <c r="Q1790" s="12"/>
      <c r="R1790" s="13"/>
    </row>
    <row r="1791" spans="1:18" ht="15.75" customHeight="1">
      <c r="A1791" s="1"/>
      <c r="B1791" s="6" t="s">
        <v>14</v>
      </c>
      <c r="C1791" s="6">
        <v>1185732</v>
      </c>
      <c r="D1791" s="7">
        <v>44480</v>
      </c>
      <c r="E1791" s="6" t="s">
        <v>33</v>
      </c>
      <c r="F1791" s="6" t="s">
        <v>73</v>
      </c>
      <c r="G1791" s="6" t="s">
        <v>74</v>
      </c>
      <c r="H1791" s="6" t="s">
        <v>20</v>
      </c>
      <c r="I1791" s="8">
        <v>0.2</v>
      </c>
      <c r="J1791" s="9">
        <v>2750</v>
      </c>
      <c r="K1791" s="10">
        <f t="shared" ref="K1791:K2045" si="14">I1791*J1791</f>
        <v>550</v>
      </c>
      <c r="L1791" s="10">
        <f t="shared" ref="L1791:L2045" si="15">K1791*M1791</f>
        <v>220</v>
      </c>
      <c r="M1791" s="11">
        <v>0.4</v>
      </c>
      <c r="O1791" s="16"/>
      <c r="P1791" s="14"/>
      <c r="Q1791" s="12"/>
      <c r="R1791" s="13"/>
    </row>
    <row r="1792" spans="1:18" ht="15.75" customHeight="1">
      <c r="A1792" s="1"/>
      <c r="B1792" s="6" t="s">
        <v>14</v>
      </c>
      <c r="C1792" s="6">
        <v>1185732</v>
      </c>
      <c r="D1792" s="7">
        <v>44480</v>
      </c>
      <c r="E1792" s="6" t="s">
        <v>33</v>
      </c>
      <c r="F1792" s="6" t="s">
        <v>73</v>
      </c>
      <c r="G1792" s="6" t="s">
        <v>74</v>
      </c>
      <c r="H1792" s="6" t="s">
        <v>21</v>
      </c>
      <c r="I1792" s="8">
        <v>0.3</v>
      </c>
      <c r="J1792" s="9">
        <v>2750</v>
      </c>
      <c r="K1792" s="10">
        <f t="shared" si="14"/>
        <v>825</v>
      </c>
      <c r="L1792" s="10">
        <f t="shared" si="15"/>
        <v>288.75</v>
      </c>
      <c r="M1792" s="11">
        <v>0.35</v>
      </c>
      <c r="O1792" s="16"/>
      <c r="P1792" s="14"/>
      <c r="Q1792" s="12"/>
      <c r="R1792" s="13"/>
    </row>
    <row r="1793" spans="1:18" ht="15.75" customHeight="1">
      <c r="A1793" s="1"/>
      <c r="B1793" s="6" t="s">
        <v>14</v>
      </c>
      <c r="C1793" s="6">
        <v>1185732</v>
      </c>
      <c r="D1793" s="7">
        <v>44480</v>
      </c>
      <c r="E1793" s="6" t="s">
        <v>33</v>
      </c>
      <c r="F1793" s="6" t="s">
        <v>73</v>
      </c>
      <c r="G1793" s="6" t="s">
        <v>74</v>
      </c>
      <c r="H1793" s="6" t="s">
        <v>22</v>
      </c>
      <c r="I1793" s="8">
        <v>0.34999999999999992</v>
      </c>
      <c r="J1793" s="9">
        <v>4000</v>
      </c>
      <c r="K1793" s="10">
        <f t="shared" si="14"/>
        <v>1399.9999999999998</v>
      </c>
      <c r="L1793" s="10">
        <f t="shared" si="15"/>
        <v>699.99999999999989</v>
      </c>
      <c r="M1793" s="11">
        <v>0.5</v>
      </c>
      <c r="O1793" s="16"/>
      <c r="P1793" s="14"/>
      <c r="Q1793" s="12"/>
      <c r="R1793" s="13"/>
    </row>
    <row r="1794" spans="1:18" ht="15.75" customHeight="1">
      <c r="A1794" s="1"/>
      <c r="B1794" s="6" t="s">
        <v>14</v>
      </c>
      <c r="C1794" s="6">
        <v>1185732</v>
      </c>
      <c r="D1794" s="7">
        <v>44511</v>
      </c>
      <c r="E1794" s="6" t="s">
        <v>33</v>
      </c>
      <c r="F1794" s="6" t="s">
        <v>73</v>
      </c>
      <c r="G1794" s="6" t="s">
        <v>74</v>
      </c>
      <c r="H1794" s="6" t="s">
        <v>17</v>
      </c>
      <c r="I1794" s="8">
        <v>0.30000000000000004</v>
      </c>
      <c r="J1794" s="9">
        <v>5500</v>
      </c>
      <c r="K1794" s="10">
        <f t="shared" si="14"/>
        <v>1650.0000000000002</v>
      </c>
      <c r="L1794" s="10">
        <f t="shared" si="15"/>
        <v>660.00000000000011</v>
      </c>
      <c r="M1794" s="11">
        <v>0.4</v>
      </c>
      <c r="O1794" s="16"/>
      <c r="P1794" s="14"/>
      <c r="Q1794" s="12"/>
      <c r="R1794" s="13"/>
    </row>
    <row r="1795" spans="1:18" ht="15.75" customHeight="1">
      <c r="A1795" s="1"/>
      <c r="B1795" s="6" t="s">
        <v>14</v>
      </c>
      <c r="C1795" s="6">
        <v>1185732</v>
      </c>
      <c r="D1795" s="7">
        <v>44511</v>
      </c>
      <c r="E1795" s="6" t="s">
        <v>33</v>
      </c>
      <c r="F1795" s="6" t="s">
        <v>73</v>
      </c>
      <c r="G1795" s="6" t="s">
        <v>74</v>
      </c>
      <c r="H1795" s="6" t="s">
        <v>18</v>
      </c>
      <c r="I1795" s="8">
        <v>0.20000000000000007</v>
      </c>
      <c r="J1795" s="9">
        <v>4000</v>
      </c>
      <c r="K1795" s="10">
        <f t="shared" si="14"/>
        <v>800.00000000000023</v>
      </c>
      <c r="L1795" s="10">
        <f t="shared" si="15"/>
        <v>280.00000000000006</v>
      </c>
      <c r="M1795" s="11">
        <v>0.35</v>
      </c>
      <c r="O1795" s="16"/>
      <c r="P1795" s="14"/>
      <c r="Q1795" s="12"/>
      <c r="R1795" s="13"/>
    </row>
    <row r="1796" spans="1:18" ht="15.75" customHeight="1">
      <c r="A1796" s="1"/>
      <c r="B1796" s="6" t="s">
        <v>14</v>
      </c>
      <c r="C1796" s="6">
        <v>1185732</v>
      </c>
      <c r="D1796" s="7">
        <v>44511</v>
      </c>
      <c r="E1796" s="6" t="s">
        <v>33</v>
      </c>
      <c r="F1796" s="6" t="s">
        <v>73</v>
      </c>
      <c r="G1796" s="6" t="s">
        <v>74</v>
      </c>
      <c r="H1796" s="6" t="s">
        <v>19</v>
      </c>
      <c r="I1796" s="8">
        <v>0.20000000000000007</v>
      </c>
      <c r="J1796" s="9">
        <v>3450</v>
      </c>
      <c r="K1796" s="10">
        <f t="shared" si="14"/>
        <v>690.00000000000023</v>
      </c>
      <c r="L1796" s="10">
        <f t="shared" si="15"/>
        <v>241.50000000000006</v>
      </c>
      <c r="M1796" s="11">
        <v>0.35</v>
      </c>
      <c r="O1796" s="16"/>
      <c r="P1796" s="14"/>
      <c r="Q1796" s="12"/>
      <c r="R1796" s="13"/>
    </row>
    <row r="1797" spans="1:18" ht="15.75" customHeight="1">
      <c r="A1797" s="1"/>
      <c r="B1797" s="6" t="s">
        <v>14</v>
      </c>
      <c r="C1797" s="6">
        <v>1185732</v>
      </c>
      <c r="D1797" s="7">
        <v>44511</v>
      </c>
      <c r="E1797" s="6" t="s">
        <v>33</v>
      </c>
      <c r="F1797" s="6" t="s">
        <v>73</v>
      </c>
      <c r="G1797" s="6" t="s">
        <v>74</v>
      </c>
      <c r="H1797" s="6" t="s">
        <v>20</v>
      </c>
      <c r="I1797" s="8">
        <v>0.20000000000000007</v>
      </c>
      <c r="J1797" s="9">
        <v>3750</v>
      </c>
      <c r="K1797" s="10">
        <f t="shared" si="14"/>
        <v>750.00000000000023</v>
      </c>
      <c r="L1797" s="10">
        <f t="shared" si="15"/>
        <v>300.00000000000011</v>
      </c>
      <c r="M1797" s="11">
        <v>0.4</v>
      </c>
      <c r="O1797" s="16"/>
      <c r="P1797" s="14"/>
      <c r="Q1797" s="12"/>
      <c r="R1797" s="13"/>
    </row>
    <row r="1798" spans="1:18" ht="15.75" customHeight="1">
      <c r="A1798" s="1"/>
      <c r="B1798" s="6" t="s">
        <v>14</v>
      </c>
      <c r="C1798" s="6">
        <v>1185732</v>
      </c>
      <c r="D1798" s="7">
        <v>44511</v>
      </c>
      <c r="E1798" s="6" t="s">
        <v>33</v>
      </c>
      <c r="F1798" s="6" t="s">
        <v>73</v>
      </c>
      <c r="G1798" s="6" t="s">
        <v>74</v>
      </c>
      <c r="H1798" s="6" t="s">
        <v>21</v>
      </c>
      <c r="I1798" s="8">
        <v>0.39999999999999997</v>
      </c>
      <c r="J1798" s="9">
        <v>3500</v>
      </c>
      <c r="K1798" s="10">
        <f t="shared" si="14"/>
        <v>1399.9999999999998</v>
      </c>
      <c r="L1798" s="10">
        <f t="shared" si="15"/>
        <v>489.99999999999989</v>
      </c>
      <c r="M1798" s="11">
        <v>0.35</v>
      </c>
      <c r="O1798" s="16"/>
      <c r="P1798" s="14"/>
      <c r="Q1798" s="12"/>
      <c r="R1798" s="13"/>
    </row>
    <row r="1799" spans="1:18" ht="15.75" customHeight="1">
      <c r="A1799" s="1"/>
      <c r="B1799" s="6" t="s">
        <v>14</v>
      </c>
      <c r="C1799" s="6">
        <v>1185732</v>
      </c>
      <c r="D1799" s="7">
        <v>44511</v>
      </c>
      <c r="E1799" s="6" t="s">
        <v>33</v>
      </c>
      <c r="F1799" s="6" t="s">
        <v>73</v>
      </c>
      <c r="G1799" s="6" t="s">
        <v>74</v>
      </c>
      <c r="H1799" s="6" t="s">
        <v>22</v>
      </c>
      <c r="I1799" s="8">
        <v>0.44999999999999984</v>
      </c>
      <c r="J1799" s="9">
        <v>4500</v>
      </c>
      <c r="K1799" s="10">
        <f t="shared" si="14"/>
        <v>2024.9999999999993</v>
      </c>
      <c r="L1799" s="10">
        <f t="shared" si="15"/>
        <v>1012.4999999999997</v>
      </c>
      <c r="M1799" s="11">
        <v>0.5</v>
      </c>
      <c r="O1799" s="16"/>
      <c r="P1799" s="14"/>
      <c r="Q1799" s="12"/>
      <c r="R1799" s="13"/>
    </row>
    <row r="1800" spans="1:18" ht="15.75" customHeight="1">
      <c r="A1800" s="1"/>
      <c r="B1800" s="6" t="s">
        <v>14</v>
      </c>
      <c r="C1800" s="6">
        <v>1185732</v>
      </c>
      <c r="D1800" s="7">
        <v>44540</v>
      </c>
      <c r="E1800" s="6" t="s">
        <v>33</v>
      </c>
      <c r="F1800" s="6" t="s">
        <v>73</v>
      </c>
      <c r="G1800" s="6" t="s">
        <v>74</v>
      </c>
      <c r="H1800" s="6" t="s">
        <v>17</v>
      </c>
      <c r="I1800" s="8">
        <v>0.39999999999999997</v>
      </c>
      <c r="J1800" s="9">
        <v>7000</v>
      </c>
      <c r="K1800" s="10">
        <f t="shared" si="14"/>
        <v>2799.9999999999995</v>
      </c>
      <c r="L1800" s="10">
        <f t="shared" si="15"/>
        <v>1119.9999999999998</v>
      </c>
      <c r="M1800" s="11">
        <v>0.4</v>
      </c>
      <c r="O1800" s="16"/>
      <c r="P1800" s="14"/>
      <c r="Q1800" s="12"/>
      <c r="R1800" s="13"/>
    </row>
    <row r="1801" spans="1:18" ht="15.75" customHeight="1">
      <c r="A1801" s="1"/>
      <c r="B1801" s="6" t="s">
        <v>14</v>
      </c>
      <c r="C1801" s="6">
        <v>1185732</v>
      </c>
      <c r="D1801" s="7">
        <v>44540</v>
      </c>
      <c r="E1801" s="6" t="s">
        <v>33</v>
      </c>
      <c r="F1801" s="6" t="s">
        <v>73</v>
      </c>
      <c r="G1801" s="6" t="s">
        <v>74</v>
      </c>
      <c r="H1801" s="6" t="s">
        <v>18</v>
      </c>
      <c r="I1801" s="8">
        <v>0.30000000000000004</v>
      </c>
      <c r="J1801" s="9">
        <v>5000</v>
      </c>
      <c r="K1801" s="10">
        <f t="shared" si="14"/>
        <v>1500.0000000000002</v>
      </c>
      <c r="L1801" s="10">
        <f t="shared" si="15"/>
        <v>525</v>
      </c>
      <c r="M1801" s="11">
        <v>0.35</v>
      </c>
      <c r="O1801" s="16"/>
      <c r="P1801" s="14"/>
      <c r="Q1801" s="12"/>
      <c r="R1801" s="13"/>
    </row>
    <row r="1802" spans="1:18" ht="15.75" customHeight="1">
      <c r="A1802" s="1"/>
      <c r="B1802" s="6" t="s">
        <v>14</v>
      </c>
      <c r="C1802" s="6">
        <v>1185732</v>
      </c>
      <c r="D1802" s="7">
        <v>44540</v>
      </c>
      <c r="E1802" s="6" t="s">
        <v>33</v>
      </c>
      <c r="F1802" s="6" t="s">
        <v>73</v>
      </c>
      <c r="G1802" s="6" t="s">
        <v>74</v>
      </c>
      <c r="H1802" s="6" t="s">
        <v>19</v>
      </c>
      <c r="I1802" s="8">
        <v>0.30000000000000004</v>
      </c>
      <c r="J1802" s="9">
        <v>4500</v>
      </c>
      <c r="K1802" s="10">
        <f t="shared" si="14"/>
        <v>1350.0000000000002</v>
      </c>
      <c r="L1802" s="10">
        <f t="shared" si="15"/>
        <v>472.50000000000006</v>
      </c>
      <c r="M1802" s="11">
        <v>0.35</v>
      </c>
      <c r="O1802" s="16"/>
      <c r="P1802" s="14"/>
      <c r="Q1802" s="12"/>
      <c r="R1802" s="13"/>
    </row>
    <row r="1803" spans="1:18" ht="15.75" customHeight="1">
      <c r="A1803" s="1"/>
      <c r="B1803" s="6" t="s">
        <v>14</v>
      </c>
      <c r="C1803" s="6">
        <v>1185732</v>
      </c>
      <c r="D1803" s="7">
        <v>44540</v>
      </c>
      <c r="E1803" s="6" t="s">
        <v>33</v>
      </c>
      <c r="F1803" s="6" t="s">
        <v>73</v>
      </c>
      <c r="G1803" s="6" t="s">
        <v>74</v>
      </c>
      <c r="H1803" s="6" t="s">
        <v>20</v>
      </c>
      <c r="I1803" s="8">
        <v>0.30000000000000004</v>
      </c>
      <c r="J1803" s="9">
        <v>4000</v>
      </c>
      <c r="K1803" s="10">
        <f t="shared" si="14"/>
        <v>1200.0000000000002</v>
      </c>
      <c r="L1803" s="10">
        <f t="shared" si="15"/>
        <v>480.00000000000011</v>
      </c>
      <c r="M1803" s="11">
        <v>0.4</v>
      </c>
      <c r="O1803" s="16"/>
      <c r="P1803" s="14"/>
      <c r="Q1803" s="12"/>
      <c r="R1803" s="13"/>
    </row>
    <row r="1804" spans="1:18" ht="15.75" customHeight="1">
      <c r="A1804" s="1"/>
      <c r="B1804" s="6" t="s">
        <v>14</v>
      </c>
      <c r="C1804" s="6">
        <v>1185732</v>
      </c>
      <c r="D1804" s="7">
        <v>44540</v>
      </c>
      <c r="E1804" s="6" t="s">
        <v>33</v>
      </c>
      <c r="F1804" s="6" t="s">
        <v>73</v>
      </c>
      <c r="G1804" s="6" t="s">
        <v>74</v>
      </c>
      <c r="H1804" s="6" t="s">
        <v>21</v>
      </c>
      <c r="I1804" s="8">
        <v>0.39999999999999997</v>
      </c>
      <c r="J1804" s="9">
        <v>4000</v>
      </c>
      <c r="K1804" s="10">
        <f t="shared" si="14"/>
        <v>1599.9999999999998</v>
      </c>
      <c r="L1804" s="10">
        <f t="shared" si="15"/>
        <v>559.99999999999989</v>
      </c>
      <c r="M1804" s="11">
        <v>0.35</v>
      </c>
      <c r="O1804" s="16"/>
      <c r="P1804" s="14"/>
      <c r="Q1804" s="12"/>
      <c r="R1804" s="13"/>
    </row>
    <row r="1805" spans="1:18" ht="15.75" customHeight="1">
      <c r="A1805" s="1"/>
      <c r="B1805" s="6" t="s">
        <v>14</v>
      </c>
      <c r="C1805" s="6">
        <v>1185732</v>
      </c>
      <c r="D1805" s="7">
        <v>44540</v>
      </c>
      <c r="E1805" s="6" t="s">
        <v>33</v>
      </c>
      <c r="F1805" s="6" t="s">
        <v>73</v>
      </c>
      <c r="G1805" s="6" t="s">
        <v>74</v>
      </c>
      <c r="H1805" s="6" t="s">
        <v>22</v>
      </c>
      <c r="I1805" s="8">
        <v>0.44999999999999984</v>
      </c>
      <c r="J1805" s="9">
        <v>5000</v>
      </c>
      <c r="K1805" s="10">
        <f t="shared" si="14"/>
        <v>2249.9999999999991</v>
      </c>
      <c r="L1805" s="10">
        <f t="shared" si="15"/>
        <v>1124.9999999999995</v>
      </c>
      <c r="M1805" s="11">
        <v>0.5</v>
      </c>
      <c r="O1805" s="16"/>
      <c r="P1805" s="14"/>
      <c r="Q1805" s="12"/>
      <c r="R1805" s="13"/>
    </row>
    <row r="1806" spans="1:18" ht="15.75" customHeight="1">
      <c r="A1806" s="1" t="s">
        <v>39</v>
      </c>
      <c r="B1806" s="6" t="s">
        <v>27</v>
      </c>
      <c r="C1806" s="6">
        <v>1128299</v>
      </c>
      <c r="D1806" s="7">
        <v>44220</v>
      </c>
      <c r="E1806" s="6" t="s">
        <v>28</v>
      </c>
      <c r="F1806" s="6" t="s">
        <v>75</v>
      </c>
      <c r="G1806" s="6" t="s">
        <v>76</v>
      </c>
      <c r="H1806" s="6" t="s">
        <v>17</v>
      </c>
      <c r="I1806" s="8">
        <v>0.30000000000000004</v>
      </c>
      <c r="J1806" s="9">
        <v>3500</v>
      </c>
      <c r="K1806" s="10">
        <f t="shared" si="14"/>
        <v>1050.0000000000002</v>
      </c>
      <c r="L1806" s="10">
        <f t="shared" si="15"/>
        <v>367.50000000000006</v>
      </c>
      <c r="M1806" s="11">
        <v>0.35</v>
      </c>
      <c r="O1806" s="16"/>
      <c r="P1806" s="14"/>
      <c r="Q1806" s="12"/>
      <c r="R1806" s="13"/>
    </row>
    <row r="1807" spans="1:18" ht="15.75" customHeight="1">
      <c r="A1807" s="1"/>
      <c r="B1807" s="6" t="s">
        <v>27</v>
      </c>
      <c r="C1807" s="6">
        <v>1128299</v>
      </c>
      <c r="D1807" s="7">
        <v>44220</v>
      </c>
      <c r="E1807" s="6" t="s">
        <v>28</v>
      </c>
      <c r="F1807" s="6" t="s">
        <v>75</v>
      </c>
      <c r="G1807" s="6" t="s">
        <v>76</v>
      </c>
      <c r="H1807" s="6" t="s">
        <v>18</v>
      </c>
      <c r="I1807" s="8">
        <v>0.4</v>
      </c>
      <c r="J1807" s="9">
        <v>3500</v>
      </c>
      <c r="K1807" s="10">
        <f t="shared" si="14"/>
        <v>1400</v>
      </c>
      <c r="L1807" s="10">
        <f t="shared" si="15"/>
        <v>489.99999999999994</v>
      </c>
      <c r="M1807" s="11">
        <v>0.35</v>
      </c>
      <c r="O1807" s="16"/>
      <c r="P1807" s="14"/>
      <c r="Q1807" s="12"/>
      <c r="R1807" s="13"/>
    </row>
    <row r="1808" spans="1:18" ht="15.75" customHeight="1">
      <c r="A1808" s="1"/>
      <c r="B1808" s="6" t="s">
        <v>27</v>
      </c>
      <c r="C1808" s="6">
        <v>1128299</v>
      </c>
      <c r="D1808" s="7">
        <v>44220</v>
      </c>
      <c r="E1808" s="6" t="s">
        <v>28</v>
      </c>
      <c r="F1808" s="6" t="s">
        <v>75</v>
      </c>
      <c r="G1808" s="6" t="s">
        <v>76</v>
      </c>
      <c r="H1808" s="6" t="s">
        <v>19</v>
      </c>
      <c r="I1808" s="8">
        <v>0.4</v>
      </c>
      <c r="J1808" s="9">
        <v>3500</v>
      </c>
      <c r="K1808" s="10">
        <f t="shared" si="14"/>
        <v>1400</v>
      </c>
      <c r="L1808" s="10">
        <f t="shared" si="15"/>
        <v>489.99999999999994</v>
      </c>
      <c r="M1808" s="11">
        <v>0.35</v>
      </c>
      <c r="O1808" s="16"/>
      <c r="P1808" s="14"/>
      <c r="Q1808" s="12"/>
      <c r="R1808" s="13"/>
    </row>
    <row r="1809" spans="1:18" ht="15.75" customHeight="1">
      <c r="A1809" s="1"/>
      <c r="B1809" s="6" t="s">
        <v>27</v>
      </c>
      <c r="C1809" s="6">
        <v>1128299</v>
      </c>
      <c r="D1809" s="7">
        <v>44220</v>
      </c>
      <c r="E1809" s="6" t="s">
        <v>28</v>
      </c>
      <c r="F1809" s="6" t="s">
        <v>75</v>
      </c>
      <c r="G1809" s="6" t="s">
        <v>76</v>
      </c>
      <c r="H1809" s="6" t="s">
        <v>20</v>
      </c>
      <c r="I1809" s="8">
        <v>0.4</v>
      </c>
      <c r="J1809" s="9">
        <v>2000</v>
      </c>
      <c r="K1809" s="10">
        <f t="shared" si="14"/>
        <v>800</v>
      </c>
      <c r="L1809" s="10">
        <f t="shared" si="15"/>
        <v>280</v>
      </c>
      <c r="M1809" s="11">
        <v>0.35</v>
      </c>
      <c r="O1809" s="16"/>
      <c r="P1809" s="14"/>
      <c r="Q1809" s="12"/>
      <c r="R1809" s="13"/>
    </row>
    <row r="1810" spans="1:18" ht="15.75" customHeight="1">
      <c r="A1810" s="1"/>
      <c r="B1810" s="6" t="s">
        <v>27</v>
      </c>
      <c r="C1810" s="6">
        <v>1128299</v>
      </c>
      <c r="D1810" s="7">
        <v>44220</v>
      </c>
      <c r="E1810" s="6" t="s">
        <v>28</v>
      </c>
      <c r="F1810" s="6" t="s">
        <v>75</v>
      </c>
      <c r="G1810" s="6" t="s">
        <v>76</v>
      </c>
      <c r="H1810" s="6" t="s">
        <v>21</v>
      </c>
      <c r="I1810" s="8">
        <v>0.45000000000000007</v>
      </c>
      <c r="J1810" s="9">
        <v>1500</v>
      </c>
      <c r="K1810" s="10">
        <f t="shared" si="14"/>
        <v>675.00000000000011</v>
      </c>
      <c r="L1810" s="10">
        <f t="shared" si="15"/>
        <v>270.00000000000006</v>
      </c>
      <c r="M1810" s="11">
        <v>0.4</v>
      </c>
      <c r="O1810" s="16"/>
      <c r="P1810" s="14"/>
      <c r="Q1810" s="12"/>
      <c r="R1810" s="13"/>
    </row>
    <row r="1811" spans="1:18" ht="15.75" customHeight="1">
      <c r="A1811" s="1"/>
      <c r="B1811" s="6" t="s">
        <v>27</v>
      </c>
      <c r="C1811" s="6">
        <v>1128299</v>
      </c>
      <c r="D1811" s="7">
        <v>44220</v>
      </c>
      <c r="E1811" s="6" t="s">
        <v>28</v>
      </c>
      <c r="F1811" s="6" t="s">
        <v>75</v>
      </c>
      <c r="G1811" s="6" t="s">
        <v>76</v>
      </c>
      <c r="H1811" s="6" t="s">
        <v>22</v>
      </c>
      <c r="I1811" s="8">
        <v>0.4</v>
      </c>
      <c r="J1811" s="9">
        <v>4000</v>
      </c>
      <c r="K1811" s="10">
        <f t="shared" si="14"/>
        <v>1600</v>
      </c>
      <c r="L1811" s="10">
        <f t="shared" si="15"/>
        <v>480</v>
      </c>
      <c r="M1811" s="11">
        <v>0.3</v>
      </c>
      <c r="O1811" s="16"/>
      <c r="P1811" s="14"/>
      <c r="Q1811" s="12"/>
      <c r="R1811" s="13"/>
    </row>
    <row r="1812" spans="1:18" ht="15.75" customHeight="1">
      <c r="A1812" s="1"/>
      <c r="B1812" s="6" t="s">
        <v>27</v>
      </c>
      <c r="C1812" s="6">
        <v>1128299</v>
      </c>
      <c r="D1812" s="7">
        <v>44251</v>
      </c>
      <c r="E1812" s="6" t="s">
        <v>28</v>
      </c>
      <c r="F1812" s="6" t="s">
        <v>75</v>
      </c>
      <c r="G1812" s="6" t="s">
        <v>76</v>
      </c>
      <c r="H1812" s="6" t="s">
        <v>17</v>
      </c>
      <c r="I1812" s="8">
        <v>0.30000000000000004</v>
      </c>
      <c r="J1812" s="9">
        <v>4500</v>
      </c>
      <c r="K1812" s="10">
        <f t="shared" si="14"/>
        <v>1350.0000000000002</v>
      </c>
      <c r="L1812" s="10">
        <f t="shared" si="15"/>
        <v>472.50000000000006</v>
      </c>
      <c r="M1812" s="11">
        <v>0.35</v>
      </c>
      <c r="O1812" s="16"/>
      <c r="P1812" s="14"/>
      <c r="Q1812" s="12"/>
      <c r="R1812" s="13"/>
    </row>
    <row r="1813" spans="1:18" ht="15.75" customHeight="1">
      <c r="A1813" s="1"/>
      <c r="B1813" s="6" t="s">
        <v>27</v>
      </c>
      <c r="C1813" s="6">
        <v>1128299</v>
      </c>
      <c r="D1813" s="7">
        <v>44251</v>
      </c>
      <c r="E1813" s="6" t="s">
        <v>28</v>
      </c>
      <c r="F1813" s="6" t="s">
        <v>75</v>
      </c>
      <c r="G1813" s="6" t="s">
        <v>76</v>
      </c>
      <c r="H1813" s="6" t="s">
        <v>18</v>
      </c>
      <c r="I1813" s="8">
        <v>0.4</v>
      </c>
      <c r="J1813" s="9">
        <v>3500</v>
      </c>
      <c r="K1813" s="10">
        <f t="shared" si="14"/>
        <v>1400</v>
      </c>
      <c r="L1813" s="10">
        <f t="shared" si="15"/>
        <v>489.99999999999994</v>
      </c>
      <c r="M1813" s="11">
        <v>0.35</v>
      </c>
      <c r="O1813" s="16"/>
      <c r="P1813" s="14"/>
      <c r="Q1813" s="12"/>
      <c r="R1813" s="13"/>
    </row>
    <row r="1814" spans="1:18" ht="15.75" customHeight="1">
      <c r="A1814" s="1"/>
      <c r="B1814" s="6" t="s">
        <v>27</v>
      </c>
      <c r="C1814" s="6">
        <v>1128299</v>
      </c>
      <c r="D1814" s="7">
        <v>44251</v>
      </c>
      <c r="E1814" s="6" t="s">
        <v>28</v>
      </c>
      <c r="F1814" s="6" t="s">
        <v>75</v>
      </c>
      <c r="G1814" s="6" t="s">
        <v>76</v>
      </c>
      <c r="H1814" s="6" t="s">
        <v>19</v>
      </c>
      <c r="I1814" s="8">
        <v>0.4</v>
      </c>
      <c r="J1814" s="9">
        <v>3500</v>
      </c>
      <c r="K1814" s="10">
        <f t="shared" si="14"/>
        <v>1400</v>
      </c>
      <c r="L1814" s="10">
        <f t="shared" si="15"/>
        <v>489.99999999999994</v>
      </c>
      <c r="M1814" s="11">
        <v>0.35</v>
      </c>
      <c r="O1814" s="16"/>
      <c r="P1814" s="14"/>
      <c r="Q1814" s="12"/>
      <c r="R1814" s="13"/>
    </row>
    <row r="1815" spans="1:18" ht="15.75" customHeight="1">
      <c r="A1815" s="1"/>
      <c r="B1815" s="6" t="s">
        <v>27</v>
      </c>
      <c r="C1815" s="6">
        <v>1128299</v>
      </c>
      <c r="D1815" s="7">
        <v>44251</v>
      </c>
      <c r="E1815" s="6" t="s">
        <v>28</v>
      </c>
      <c r="F1815" s="6" t="s">
        <v>75</v>
      </c>
      <c r="G1815" s="6" t="s">
        <v>76</v>
      </c>
      <c r="H1815" s="6" t="s">
        <v>20</v>
      </c>
      <c r="I1815" s="8">
        <v>0.4</v>
      </c>
      <c r="J1815" s="9">
        <v>2000</v>
      </c>
      <c r="K1815" s="10">
        <f t="shared" si="14"/>
        <v>800</v>
      </c>
      <c r="L1815" s="10">
        <f t="shared" si="15"/>
        <v>280</v>
      </c>
      <c r="M1815" s="11">
        <v>0.35</v>
      </c>
      <c r="O1815" s="16"/>
      <c r="P1815" s="14"/>
      <c r="Q1815" s="12"/>
      <c r="R1815" s="13"/>
    </row>
    <row r="1816" spans="1:18" ht="15.75" customHeight="1">
      <c r="A1816" s="1"/>
      <c r="B1816" s="6" t="s">
        <v>27</v>
      </c>
      <c r="C1816" s="6">
        <v>1128299</v>
      </c>
      <c r="D1816" s="7">
        <v>44251</v>
      </c>
      <c r="E1816" s="6" t="s">
        <v>28</v>
      </c>
      <c r="F1816" s="6" t="s">
        <v>75</v>
      </c>
      <c r="G1816" s="6" t="s">
        <v>76</v>
      </c>
      <c r="H1816" s="6" t="s">
        <v>21</v>
      </c>
      <c r="I1816" s="8">
        <v>0.45000000000000007</v>
      </c>
      <c r="J1816" s="9">
        <v>1250</v>
      </c>
      <c r="K1816" s="10">
        <f t="shared" si="14"/>
        <v>562.50000000000011</v>
      </c>
      <c r="L1816" s="10">
        <f t="shared" si="15"/>
        <v>225.00000000000006</v>
      </c>
      <c r="M1816" s="11">
        <v>0.4</v>
      </c>
      <c r="O1816" s="16"/>
      <c r="P1816" s="14"/>
      <c r="Q1816" s="12"/>
      <c r="R1816" s="13"/>
    </row>
    <row r="1817" spans="1:18" ht="15.75" customHeight="1">
      <c r="A1817" s="1"/>
      <c r="B1817" s="6" t="s">
        <v>27</v>
      </c>
      <c r="C1817" s="6">
        <v>1128299</v>
      </c>
      <c r="D1817" s="7">
        <v>44251</v>
      </c>
      <c r="E1817" s="6" t="s">
        <v>28</v>
      </c>
      <c r="F1817" s="6" t="s">
        <v>75</v>
      </c>
      <c r="G1817" s="6" t="s">
        <v>76</v>
      </c>
      <c r="H1817" s="6" t="s">
        <v>22</v>
      </c>
      <c r="I1817" s="8">
        <v>0.4</v>
      </c>
      <c r="J1817" s="9">
        <v>3250</v>
      </c>
      <c r="K1817" s="10">
        <f t="shared" si="14"/>
        <v>1300</v>
      </c>
      <c r="L1817" s="10">
        <f t="shared" si="15"/>
        <v>390</v>
      </c>
      <c r="M1817" s="11">
        <v>0.3</v>
      </c>
      <c r="O1817" s="16"/>
      <c r="P1817" s="14"/>
      <c r="Q1817" s="12"/>
      <c r="R1817" s="13"/>
    </row>
    <row r="1818" spans="1:18" ht="15.75" customHeight="1">
      <c r="A1818" s="1"/>
      <c r="B1818" s="6" t="s">
        <v>27</v>
      </c>
      <c r="C1818" s="6">
        <v>1128299</v>
      </c>
      <c r="D1818" s="7">
        <v>44278</v>
      </c>
      <c r="E1818" s="6" t="s">
        <v>28</v>
      </c>
      <c r="F1818" s="6" t="s">
        <v>75</v>
      </c>
      <c r="G1818" s="6" t="s">
        <v>76</v>
      </c>
      <c r="H1818" s="6" t="s">
        <v>17</v>
      </c>
      <c r="I1818" s="8">
        <v>0.4</v>
      </c>
      <c r="J1818" s="9">
        <v>4750</v>
      </c>
      <c r="K1818" s="10">
        <f t="shared" si="14"/>
        <v>1900</v>
      </c>
      <c r="L1818" s="10">
        <f t="shared" si="15"/>
        <v>665</v>
      </c>
      <c r="M1818" s="11">
        <v>0.35</v>
      </c>
      <c r="O1818" s="16"/>
      <c r="P1818" s="14"/>
      <c r="Q1818" s="12"/>
      <c r="R1818" s="13"/>
    </row>
    <row r="1819" spans="1:18" ht="15.75" customHeight="1">
      <c r="A1819" s="1"/>
      <c r="B1819" s="6" t="s">
        <v>27</v>
      </c>
      <c r="C1819" s="6">
        <v>1128299</v>
      </c>
      <c r="D1819" s="7">
        <v>44278</v>
      </c>
      <c r="E1819" s="6" t="s">
        <v>28</v>
      </c>
      <c r="F1819" s="6" t="s">
        <v>75</v>
      </c>
      <c r="G1819" s="6" t="s">
        <v>76</v>
      </c>
      <c r="H1819" s="6" t="s">
        <v>18</v>
      </c>
      <c r="I1819" s="8">
        <v>0.5</v>
      </c>
      <c r="J1819" s="9">
        <v>3250</v>
      </c>
      <c r="K1819" s="10">
        <f t="shared" si="14"/>
        <v>1625</v>
      </c>
      <c r="L1819" s="10">
        <f t="shared" si="15"/>
        <v>568.75</v>
      </c>
      <c r="M1819" s="11">
        <v>0.35</v>
      </c>
      <c r="O1819" s="16"/>
      <c r="P1819" s="14"/>
      <c r="Q1819" s="12"/>
      <c r="R1819" s="13"/>
    </row>
    <row r="1820" spans="1:18" ht="15.75" customHeight="1">
      <c r="A1820" s="1"/>
      <c r="B1820" s="6" t="s">
        <v>27</v>
      </c>
      <c r="C1820" s="6">
        <v>1128299</v>
      </c>
      <c r="D1820" s="7">
        <v>44278</v>
      </c>
      <c r="E1820" s="6" t="s">
        <v>28</v>
      </c>
      <c r="F1820" s="6" t="s">
        <v>75</v>
      </c>
      <c r="G1820" s="6" t="s">
        <v>76</v>
      </c>
      <c r="H1820" s="6" t="s">
        <v>19</v>
      </c>
      <c r="I1820" s="8">
        <v>0.54999999999999993</v>
      </c>
      <c r="J1820" s="9">
        <v>3500</v>
      </c>
      <c r="K1820" s="10">
        <f t="shared" si="14"/>
        <v>1924.9999999999998</v>
      </c>
      <c r="L1820" s="10">
        <f t="shared" si="15"/>
        <v>673.74999999999989</v>
      </c>
      <c r="M1820" s="11">
        <v>0.35</v>
      </c>
      <c r="O1820" s="16"/>
      <c r="P1820" s="14"/>
      <c r="Q1820" s="12"/>
      <c r="R1820" s="13"/>
    </row>
    <row r="1821" spans="1:18" ht="15.75" customHeight="1">
      <c r="A1821" s="1"/>
      <c r="B1821" s="6" t="s">
        <v>27</v>
      </c>
      <c r="C1821" s="6">
        <v>1128299</v>
      </c>
      <c r="D1821" s="7">
        <v>44278</v>
      </c>
      <c r="E1821" s="6" t="s">
        <v>28</v>
      </c>
      <c r="F1821" s="6" t="s">
        <v>75</v>
      </c>
      <c r="G1821" s="6" t="s">
        <v>76</v>
      </c>
      <c r="H1821" s="6" t="s">
        <v>20</v>
      </c>
      <c r="I1821" s="8">
        <v>0.5</v>
      </c>
      <c r="J1821" s="9">
        <v>2500</v>
      </c>
      <c r="K1821" s="10">
        <f t="shared" si="14"/>
        <v>1250</v>
      </c>
      <c r="L1821" s="10">
        <f t="shared" si="15"/>
        <v>437.5</v>
      </c>
      <c r="M1821" s="11">
        <v>0.35</v>
      </c>
      <c r="O1821" s="16"/>
      <c r="P1821" s="14"/>
      <c r="Q1821" s="12"/>
      <c r="R1821" s="13"/>
    </row>
    <row r="1822" spans="1:18" ht="15.75" customHeight="1">
      <c r="A1822" s="1"/>
      <c r="B1822" s="6" t="s">
        <v>27</v>
      </c>
      <c r="C1822" s="6">
        <v>1128299</v>
      </c>
      <c r="D1822" s="7">
        <v>44278</v>
      </c>
      <c r="E1822" s="6" t="s">
        <v>28</v>
      </c>
      <c r="F1822" s="6" t="s">
        <v>75</v>
      </c>
      <c r="G1822" s="6" t="s">
        <v>76</v>
      </c>
      <c r="H1822" s="6" t="s">
        <v>21</v>
      </c>
      <c r="I1822" s="8">
        <v>0.55000000000000004</v>
      </c>
      <c r="J1822" s="9">
        <v>1000</v>
      </c>
      <c r="K1822" s="10">
        <f t="shared" si="14"/>
        <v>550</v>
      </c>
      <c r="L1822" s="10">
        <f t="shared" si="15"/>
        <v>220</v>
      </c>
      <c r="M1822" s="11">
        <v>0.4</v>
      </c>
      <c r="O1822" s="16"/>
      <c r="P1822" s="14"/>
      <c r="Q1822" s="12"/>
      <c r="R1822" s="13"/>
    </row>
    <row r="1823" spans="1:18" ht="15.75" customHeight="1">
      <c r="A1823" s="1"/>
      <c r="B1823" s="6" t="s">
        <v>27</v>
      </c>
      <c r="C1823" s="6">
        <v>1128299</v>
      </c>
      <c r="D1823" s="7">
        <v>44278</v>
      </c>
      <c r="E1823" s="6" t="s">
        <v>28</v>
      </c>
      <c r="F1823" s="6" t="s">
        <v>75</v>
      </c>
      <c r="G1823" s="6" t="s">
        <v>76</v>
      </c>
      <c r="H1823" s="6" t="s">
        <v>22</v>
      </c>
      <c r="I1823" s="8">
        <v>0.5</v>
      </c>
      <c r="J1823" s="9">
        <v>3000</v>
      </c>
      <c r="K1823" s="10">
        <f t="shared" si="14"/>
        <v>1500</v>
      </c>
      <c r="L1823" s="10">
        <f t="shared" si="15"/>
        <v>450</v>
      </c>
      <c r="M1823" s="11">
        <v>0.3</v>
      </c>
      <c r="O1823" s="16"/>
      <c r="P1823" s="14"/>
      <c r="Q1823" s="12"/>
      <c r="R1823" s="13"/>
    </row>
    <row r="1824" spans="1:18" ht="15.75" customHeight="1">
      <c r="A1824" s="1"/>
      <c r="B1824" s="6" t="s">
        <v>27</v>
      </c>
      <c r="C1824" s="6">
        <v>1128299</v>
      </c>
      <c r="D1824" s="7">
        <v>44310</v>
      </c>
      <c r="E1824" s="6" t="s">
        <v>28</v>
      </c>
      <c r="F1824" s="6" t="s">
        <v>75</v>
      </c>
      <c r="G1824" s="6" t="s">
        <v>76</v>
      </c>
      <c r="H1824" s="6" t="s">
        <v>17</v>
      </c>
      <c r="I1824" s="8">
        <v>0.55000000000000004</v>
      </c>
      <c r="J1824" s="9">
        <v>4750</v>
      </c>
      <c r="K1824" s="10">
        <f t="shared" si="14"/>
        <v>2612.5</v>
      </c>
      <c r="L1824" s="10">
        <f t="shared" si="15"/>
        <v>914.37499999999989</v>
      </c>
      <c r="M1824" s="11">
        <v>0.35</v>
      </c>
      <c r="O1824" s="16"/>
      <c r="P1824" s="14"/>
      <c r="Q1824" s="12"/>
      <c r="R1824" s="13"/>
    </row>
    <row r="1825" spans="1:18" ht="15.75" customHeight="1">
      <c r="A1825" s="1"/>
      <c r="B1825" s="6" t="s">
        <v>27</v>
      </c>
      <c r="C1825" s="6">
        <v>1128299</v>
      </c>
      <c r="D1825" s="7">
        <v>44310</v>
      </c>
      <c r="E1825" s="6" t="s">
        <v>28</v>
      </c>
      <c r="F1825" s="6" t="s">
        <v>75</v>
      </c>
      <c r="G1825" s="6" t="s">
        <v>76</v>
      </c>
      <c r="H1825" s="6" t="s">
        <v>18</v>
      </c>
      <c r="I1825" s="8">
        <v>0.60000000000000009</v>
      </c>
      <c r="J1825" s="9">
        <v>2750</v>
      </c>
      <c r="K1825" s="10">
        <f t="shared" si="14"/>
        <v>1650.0000000000002</v>
      </c>
      <c r="L1825" s="10">
        <f t="shared" si="15"/>
        <v>577.5</v>
      </c>
      <c r="M1825" s="11">
        <v>0.35</v>
      </c>
      <c r="O1825" s="16"/>
      <c r="P1825" s="14"/>
      <c r="Q1825" s="12"/>
      <c r="R1825" s="13"/>
    </row>
    <row r="1826" spans="1:18" ht="15.75" customHeight="1">
      <c r="A1826" s="1"/>
      <c r="B1826" s="6" t="s">
        <v>27</v>
      </c>
      <c r="C1826" s="6">
        <v>1128299</v>
      </c>
      <c r="D1826" s="7">
        <v>44310</v>
      </c>
      <c r="E1826" s="6" t="s">
        <v>28</v>
      </c>
      <c r="F1826" s="6" t="s">
        <v>75</v>
      </c>
      <c r="G1826" s="6" t="s">
        <v>76</v>
      </c>
      <c r="H1826" s="6" t="s">
        <v>19</v>
      </c>
      <c r="I1826" s="8">
        <v>0.60000000000000009</v>
      </c>
      <c r="J1826" s="9">
        <v>3250</v>
      </c>
      <c r="K1826" s="10">
        <f t="shared" si="14"/>
        <v>1950.0000000000002</v>
      </c>
      <c r="L1826" s="10">
        <f t="shared" si="15"/>
        <v>682.5</v>
      </c>
      <c r="M1826" s="11">
        <v>0.35</v>
      </c>
      <c r="O1826" s="16"/>
      <c r="P1826" s="14"/>
      <c r="Q1826" s="12"/>
      <c r="R1826" s="13"/>
    </row>
    <row r="1827" spans="1:18" ht="15.75" customHeight="1">
      <c r="A1827" s="1"/>
      <c r="B1827" s="6" t="s">
        <v>27</v>
      </c>
      <c r="C1827" s="6">
        <v>1128299</v>
      </c>
      <c r="D1827" s="7">
        <v>44310</v>
      </c>
      <c r="E1827" s="6" t="s">
        <v>28</v>
      </c>
      <c r="F1827" s="6" t="s">
        <v>75</v>
      </c>
      <c r="G1827" s="6" t="s">
        <v>76</v>
      </c>
      <c r="H1827" s="6" t="s">
        <v>20</v>
      </c>
      <c r="I1827" s="8">
        <v>0.45000000000000007</v>
      </c>
      <c r="J1827" s="9">
        <v>2250</v>
      </c>
      <c r="K1827" s="10">
        <f t="shared" si="14"/>
        <v>1012.5000000000001</v>
      </c>
      <c r="L1827" s="10">
        <f t="shared" si="15"/>
        <v>354.375</v>
      </c>
      <c r="M1827" s="11">
        <v>0.35</v>
      </c>
      <c r="O1827" s="16"/>
      <c r="P1827" s="14"/>
      <c r="Q1827" s="12"/>
      <c r="R1827" s="13"/>
    </row>
    <row r="1828" spans="1:18" ht="15.75" customHeight="1">
      <c r="A1828" s="1"/>
      <c r="B1828" s="6" t="s">
        <v>27</v>
      </c>
      <c r="C1828" s="6">
        <v>1128299</v>
      </c>
      <c r="D1828" s="7">
        <v>44310</v>
      </c>
      <c r="E1828" s="6" t="s">
        <v>28</v>
      </c>
      <c r="F1828" s="6" t="s">
        <v>75</v>
      </c>
      <c r="G1828" s="6" t="s">
        <v>76</v>
      </c>
      <c r="H1828" s="6" t="s">
        <v>21</v>
      </c>
      <c r="I1828" s="8">
        <v>0.50000000000000011</v>
      </c>
      <c r="J1828" s="9">
        <v>1250</v>
      </c>
      <c r="K1828" s="10">
        <f t="shared" si="14"/>
        <v>625.00000000000011</v>
      </c>
      <c r="L1828" s="10">
        <f t="shared" si="15"/>
        <v>250.00000000000006</v>
      </c>
      <c r="M1828" s="11">
        <v>0.4</v>
      </c>
      <c r="O1828" s="16"/>
      <c r="P1828" s="14"/>
      <c r="Q1828" s="12"/>
      <c r="R1828" s="13"/>
    </row>
    <row r="1829" spans="1:18" ht="15.75" customHeight="1">
      <c r="A1829" s="1"/>
      <c r="B1829" s="6" t="s">
        <v>27</v>
      </c>
      <c r="C1829" s="6">
        <v>1128299</v>
      </c>
      <c r="D1829" s="7">
        <v>44310</v>
      </c>
      <c r="E1829" s="6" t="s">
        <v>28</v>
      </c>
      <c r="F1829" s="6" t="s">
        <v>75</v>
      </c>
      <c r="G1829" s="6" t="s">
        <v>76</v>
      </c>
      <c r="H1829" s="6" t="s">
        <v>22</v>
      </c>
      <c r="I1829" s="8">
        <v>0.65000000000000013</v>
      </c>
      <c r="J1829" s="9">
        <v>3000</v>
      </c>
      <c r="K1829" s="10">
        <f t="shared" si="14"/>
        <v>1950.0000000000005</v>
      </c>
      <c r="L1829" s="10">
        <f t="shared" si="15"/>
        <v>585.00000000000011</v>
      </c>
      <c r="M1829" s="11">
        <v>0.3</v>
      </c>
      <c r="O1829" s="16"/>
      <c r="P1829" s="14"/>
      <c r="Q1829" s="12"/>
      <c r="R1829" s="13"/>
    </row>
    <row r="1830" spans="1:18" ht="15.75" customHeight="1">
      <c r="A1830" s="1"/>
      <c r="B1830" s="6" t="s">
        <v>27</v>
      </c>
      <c r="C1830" s="6">
        <v>1128299</v>
      </c>
      <c r="D1830" s="7">
        <v>44341</v>
      </c>
      <c r="E1830" s="6" t="s">
        <v>28</v>
      </c>
      <c r="F1830" s="6" t="s">
        <v>75</v>
      </c>
      <c r="G1830" s="6" t="s">
        <v>76</v>
      </c>
      <c r="H1830" s="6" t="s">
        <v>17</v>
      </c>
      <c r="I1830" s="8">
        <v>0.5</v>
      </c>
      <c r="J1830" s="9">
        <v>5000</v>
      </c>
      <c r="K1830" s="10">
        <f t="shared" si="14"/>
        <v>2500</v>
      </c>
      <c r="L1830" s="10">
        <f t="shared" si="15"/>
        <v>875</v>
      </c>
      <c r="M1830" s="11">
        <v>0.35</v>
      </c>
      <c r="O1830" s="16"/>
      <c r="P1830" s="14"/>
      <c r="Q1830" s="12"/>
      <c r="R1830" s="13"/>
    </row>
    <row r="1831" spans="1:18" ht="15.75" customHeight="1">
      <c r="A1831" s="1"/>
      <c r="B1831" s="6" t="s">
        <v>27</v>
      </c>
      <c r="C1831" s="6">
        <v>1128299</v>
      </c>
      <c r="D1831" s="7">
        <v>44341</v>
      </c>
      <c r="E1831" s="6" t="s">
        <v>28</v>
      </c>
      <c r="F1831" s="6" t="s">
        <v>75</v>
      </c>
      <c r="G1831" s="6" t="s">
        <v>76</v>
      </c>
      <c r="H1831" s="6" t="s">
        <v>18</v>
      </c>
      <c r="I1831" s="8">
        <v>0.55000000000000004</v>
      </c>
      <c r="J1831" s="9">
        <v>3500</v>
      </c>
      <c r="K1831" s="10">
        <f t="shared" si="14"/>
        <v>1925.0000000000002</v>
      </c>
      <c r="L1831" s="10">
        <f t="shared" si="15"/>
        <v>673.75</v>
      </c>
      <c r="M1831" s="11">
        <v>0.35</v>
      </c>
      <c r="O1831" s="16"/>
      <c r="P1831" s="14"/>
      <c r="Q1831" s="12"/>
      <c r="R1831" s="13"/>
    </row>
    <row r="1832" spans="1:18" ht="15.75" customHeight="1">
      <c r="A1832" s="1"/>
      <c r="B1832" s="6" t="s">
        <v>27</v>
      </c>
      <c r="C1832" s="6">
        <v>1128299</v>
      </c>
      <c r="D1832" s="7">
        <v>44341</v>
      </c>
      <c r="E1832" s="6" t="s">
        <v>28</v>
      </c>
      <c r="F1832" s="6" t="s">
        <v>75</v>
      </c>
      <c r="G1832" s="6" t="s">
        <v>76</v>
      </c>
      <c r="H1832" s="6" t="s">
        <v>19</v>
      </c>
      <c r="I1832" s="8">
        <v>0.55000000000000004</v>
      </c>
      <c r="J1832" s="9">
        <v>3500</v>
      </c>
      <c r="K1832" s="10">
        <f t="shared" si="14"/>
        <v>1925.0000000000002</v>
      </c>
      <c r="L1832" s="10">
        <f t="shared" si="15"/>
        <v>673.75</v>
      </c>
      <c r="M1832" s="11">
        <v>0.35</v>
      </c>
      <c r="O1832" s="16"/>
      <c r="P1832" s="14"/>
      <c r="Q1832" s="12"/>
      <c r="R1832" s="13"/>
    </row>
    <row r="1833" spans="1:18" ht="15.75" customHeight="1">
      <c r="A1833" s="1"/>
      <c r="B1833" s="6" t="s">
        <v>27</v>
      </c>
      <c r="C1833" s="6">
        <v>1128299</v>
      </c>
      <c r="D1833" s="7">
        <v>44341</v>
      </c>
      <c r="E1833" s="6" t="s">
        <v>28</v>
      </c>
      <c r="F1833" s="6" t="s">
        <v>75</v>
      </c>
      <c r="G1833" s="6" t="s">
        <v>76</v>
      </c>
      <c r="H1833" s="6" t="s">
        <v>20</v>
      </c>
      <c r="I1833" s="8">
        <v>0.5</v>
      </c>
      <c r="J1833" s="9">
        <v>2750</v>
      </c>
      <c r="K1833" s="10">
        <f t="shared" si="14"/>
        <v>1375</v>
      </c>
      <c r="L1833" s="10">
        <f t="shared" si="15"/>
        <v>481.24999999999994</v>
      </c>
      <c r="M1833" s="11">
        <v>0.35</v>
      </c>
      <c r="O1833" s="16"/>
      <c r="P1833" s="14"/>
      <c r="Q1833" s="12"/>
      <c r="R1833" s="13"/>
    </row>
    <row r="1834" spans="1:18" ht="15.75" customHeight="1">
      <c r="A1834" s="1"/>
      <c r="B1834" s="6" t="s">
        <v>27</v>
      </c>
      <c r="C1834" s="6">
        <v>1128299</v>
      </c>
      <c r="D1834" s="7">
        <v>44341</v>
      </c>
      <c r="E1834" s="6" t="s">
        <v>28</v>
      </c>
      <c r="F1834" s="6" t="s">
        <v>75</v>
      </c>
      <c r="G1834" s="6" t="s">
        <v>76</v>
      </c>
      <c r="H1834" s="6" t="s">
        <v>21</v>
      </c>
      <c r="I1834" s="8">
        <v>0.44999999999999996</v>
      </c>
      <c r="J1834" s="9">
        <v>1750</v>
      </c>
      <c r="K1834" s="10">
        <f t="shared" si="14"/>
        <v>787.49999999999989</v>
      </c>
      <c r="L1834" s="10">
        <f t="shared" si="15"/>
        <v>315</v>
      </c>
      <c r="M1834" s="11">
        <v>0.4</v>
      </c>
      <c r="O1834" s="16"/>
      <c r="P1834" s="14"/>
      <c r="Q1834" s="12"/>
      <c r="R1834" s="13"/>
    </row>
    <row r="1835" spans="1:18" ht="15.75" customHeight="1">
      <c r="A1835" s="1"/>
      <c r="B1835" s="6" t="s">
        <v>27</v>
      </c>
      <c r="C1835" s="6">
        <v>1128299</v>
      </c>
      <c r="D1835" s="7">
        <v>44341</v>
      </c>
      <c r="E1835" s="6" t="s">
        <v>28</v>
      </c>
      <c r="F1835" s="6" t="s">
        <v>75</v>
      </c>
      <c r="G1835" s="6" t="s">
        <v>76</v>
      </c>
      <c r="H1835" s="6" t="s">
        <v>22</v>
      </c>
      <c r="I1835" s="8">
        <v>0.6</v>
      </c>
      <c r="J1835" s="9">
        <v>5250</v>
      </c>
      <c r="K1835" s="10">
        <f t="shared" si="14"/>
        <v>3150</v>
      </c>
      <c r="L1835" s="10">
        <f t="shared" si="15"/>
        <v>945</v>
      </c>
      <c r="M1835" s="11">
        <v>0.3</v>
      </c>
      <c r="O1835" s="16"/>
      <c r="P1835" s="14"/>
      <c r="Q1835" s="12"/>
      <c r="R1835" s="13"/>
    </row>
    <row r="1836" spans="1:18" ht="15.75" customHeight="1">
      <c r="A1836" s="1"/>
      <c r="B1836" s="6" t="s">
        <v>27</v>
      </c>
      <c r="C1836" s="6">
        <v>1128299</v>
      </c>
      <c r="D1836" s="7">
        <v>44371</v>
      </c>
      <c r="E1836" s="6" t="s">
        <v>28</v>
      </c>
      <c r="F1836" s="6" t="s">
        <v>75</v>
      </c>
      <c r="G1836" s="6" t="s">
        <v>76</v>
      </c>
      <c r="H1836" s="6" t="s">
        <v>17</v>
      </c>
      <c r="I1836" s="8">
        <v>0.54999999999999993</v>
      </c>
      <c r="J1836" s="9">
        <v>7750</v>
      </c>
      <c r="K1836" s="10">
        <f t="shared" si="14"/>
        <v>4262.4999999999991</v>
      </c>
      <c r="L1836" s="10">
        <f t="shared" si="15"/>
        <v>1491.8749999999995</v>
      </c>
      <c r="M1836" s="11">
        <v>0.35</v>
      </c>
      <c r="O1836" s="16"/>
      <c r="P1836" s="14"/>
      <c r="Q1836" s="12"/>
      <c r="R1836" s="13"/>
    </row>
    <row r="1837" spans="1:18" ht="15.75" customHeight="1">
      <c r="A1837" s="1"/>
      <c r="B1837" s="6" t="s">
        <v>27</v>
      </c>
      <c r="C1837" s="6">
        <v>1128299</v>
      </c>
      <c r="D1837" s="7">
        <v>44371</v>
      </c>
      <c r="E1837" s="6" t="s">
        <v>28</v>
      </c>
      <c r="F1837" s="6" t="s">
        <v>75</v>
      </c>
      <c r="G1837" s="6" t="s">
        <v>76</v>
      </c>
      <c r="H1837" s="6" t="s">
        <v>18</v>
      </c>
      <c r="I1837" s="8">
        <v>0.64999999999999991</v>
      </c>
      <c r="J1837" s="9">
        <v>6500</v>
      </c>
      <c r="K1837" s="10">
        <f t="shared" si="14"/>
        <v>4224.9999999999991</v>
      </c>
      <c r="L1837" s="10">
        <f t="shared" si="15"/>
        <v>1478.7499999999995</v>
      </c>
      <c r="M1837" s="11">
        <v>0.35</v>
      </c>
      <c r="O1837" s="16"/>
      <c r="P1837" s="14"/>
      <c r="Q1837" s="12"/>
      <c r="R1837" s="13"/>
    </row>
    <row r="1838" spans="1:18" ht="15.75" customHeight="1">
      <c r="A1838" s="1"/>
      <c r="B1838" s="6" t="s">
        <v>27</v>
      </c>
      <c r="C1838" s="6">
        <v>1128299</v>
      </c>
      <c r="D1838" s="7">
        <v>44371</v>
      </c>
      <c r="E1838" s="6" t="s">
        <v>28</v>
      </c>
      <c r="F1838" s="6" t="s">
        <v>75</v>
      </c>
      <c r="G1838" s="6" t="s">
        <v>76</v>
      </c>
      <c r="H1838" s="6" t="s">
        <v>19</v>
      </c>
      <c r="I1838" s="8">
        <v>0.79999999999999993</v>
      </c>
      <c r="J1838" s="9">
        <v>6500</v>
      </c>
      <c r="K1838" s="10">
        <f t="shared" si="14"/>
        <v>5200</v>
      </c>
      <c r="L1838" s="10">
        <f t="shared" si="15"/>
        <v>1819.9999999999998</v>
      </c>
      <c r="M1838" s="11">
        <v>0.35</v>
      </c>
      <c r="O1838" s="16"/>
      <c r="P1838" s="14"/>
      <c r="Q1838" s="12"/>
      <c r="R1838" s="13"/>
    </row>
    <row r="1839" spans="1:18" ht="15.75" customHeight="1">
      <c r="A1839" s="1"/>
      <c r="B1839" s="6" t="s">
        <v>27</v>
      </c>
      <c r="C1839" s="6">
        <v>1128299</v>
      </c>
      <c r="D1839" s="7">
        <v>44371</v>
      </c>
      <c r="E1839" s="6" t="s">
        <v>28</v>
      </c>
      <c r="F1839" s="6" t="s">
        <v>75</v>
      </c>
      <c r="G1839" s="6" t="s">
        <v>76</v>
      </c>
      <c r="H1839" s="6" t="s">
        <v>20</v>
      </c>
      <c r="I1839" s="8">
        <v>0.79999999999999993</v>
      </c>
      <c r="J1839" s="9">
        <v>5250</v>
      </c>
      <c r="K1839" s="10">
        <f t="shared" si="14"/>
        <v>4200</v>
      </c>
      <c r="L1839" s="10">
        <f t="shared" si="15"/>
        <v>1470</v>
      </c>
      <c r="M1839" s="11">
        <v>0.35</v>
      </c>
      <c r="O1839" s="16"/>
      <c r="P1839" s="14"/>
      <c r="Q1839" s="12"/>
      <c r="R1839" s="13"/>
    </row>
    <row r="1840" spans="1:18" ht="15.75" customHeight="1">
      <c r="A1840" s="1"/>
      <c r="B1840" s="6" t="s">
        <v>27</v>
      </c>
      <c r="C1840" s="6">
        <v>1128299</v>
      </c>
      <c r="D1840" s="7">
        <v>44371</v>
      </c>
      <c r="E1840" s="6" t="s">
        <v>28</v>
      </c>
      <c r="F1840" s="6" t="s">
        <v>75</v>
      </c>
      <c r="G1840" s="6" t="s">
        <v>76</v>
      </c>
      <c r="H1840" s="6" t="s">
        <v>21</v>
      </c>
      <c r="I1840" s="8">
        <v>0.9</v>
      </c>
      <c r="J1840" s="9">
        <v>4000</v>
      </c>
      <c r="K1840" s="10">
        <f t="shared" si="14"/>
        <v>3600</v>
      </c>
      <c r="L1840" s="10">
        <f t="shared" si="15"/>
        <v>1440</v>
      </c>
      <c r="M1840" s="11">
        <v>0.4</v>
      </c>
      <c r="O1840" s="16"/>
      <c r="P1840" s="14"/>
      <c r="Q1840" s="12"/>
      <c r="R1840" s="13"/>
    </row>
    <row r="1841" spans="1:18" ht="15.75" customHeight="1">
      <c r="A1841" s="1"/>
      <c r="B1841" s="6" t="s">
        <v>27</v>
      </c>
      <c r="C1841" s="6">
        <v>1128299</v>
      </c>
      <c r="D1841" s="7">
        <v>44371</v>
      </c>
      <c r="E1841" s="6" t="s">
        <v>28</v>
      </c>
      <c r="F1841" s="6" t="s">
        <v>75</v>
      </c>
      <c r="G1841" s="6" t="s">
        <v>76</v>
      </c>
      <c r="H1841" s="6" t="s">
        <v>22</v>
      </c>
      <c r="I1841" s="8">
        <v>1.05</v>
      </c>
      <c r="J1841" s="9">
        <v>7000</v>
      </c>
      <c r="K1841" s="10">
        <f t="shared" si="14"/>
        <v>7350</v>
      </c>
      <c r="L1841" s="10">
        <f t="shared" si="15"/>
        <v>2205</v>
      </c>
      <c r="M1841" s="11">
        <v>0.3</v>
      </c>
      <c r="O1841" s="16"/>
      <c r="P1841" s="14"/>
      <c r="Q1841" s="12"/>
      <c r="R1841" s="13"/>
    </row>
    <row r="1842" spans="1:18" ht="15.75" customHeight="1">
      <c r="A1842" s="1"/>
      <c r="B1842" s="6" t="s">
        <v>27</v>
      </c>
      <c r="C1842" s="6">
        <v>1128299</v>
      </c>
      <c r="D1842" s="7">
        <v>44400</v>
      </c>
      <c r="E1842" s="6" t="s">
        <v>28</v>
      </c>
      <c r="F1842" s="6" t="s">
        <v>75</v>
      </c>
      <c r="G1842" s="6" t="s">
        <v>76</v>
      </c>
      <c r="H1842" s="6" t="s">
        <v>17</v>
      </c>
      <c r="I1842" s="8">
        <v>0.85</v>
      </c>
      <c r="J1842" s="9">
        <v>8500</v>
      </c>
      <c r="K1842" s="10">
        <f t="shared" si="14"/>
        <v>7225</v>
      </c>
      <c r="L1842" s="10">
        <f t="shared" si="15"/>
        <v>2528.75</v>
      </c>
      <c r="M1842" s="11">
        <v>0.35</v>
      </c>
      <c r="O1842" s="16"/>
      <c r="P1842" s="14"/>
      <c r="Q1842" s="12"/>
      <c r="R1842" s="13"/>
    </row>
    <row r="1843" spans="1:18" ht="15.75" customHeight="1">
      <c r="A1843" s="1"/>
      <c r="B1843" s="6" t="s">
        <v>27</v>
      </c>
      <c r="C1843" s="6">
        <v>1128299</v>
      </c>
      <c r="D1843" s="7">
        <v>44400</v>
      </c>
      <c r="E1843" s="6" t="s">
        <v>28</v>
      </c>
      <c r="F1843" s="6" t="s">
        <v>75</v>
      </c>
      <c r="G1843" s="6" t="s">
        <v>76</v>
      </c>
      <c r="H1843" s="6" t="s">
        <v>18</v>
      </c>
      <c r="I1843" s="8">
        <v>0.9</v>
      </c>
      <c r="J1843" s="9">
        <v>7000</v>
      </c>
      <c r="K1843" s="10">
        <f t="shared" si="14"/>
        <v>6300</v>
      </c>
      <c r="L1843" s="10">
        <f t="shared" si="15"/>
        <v>2205</v>
      </c>
      <c r="M1843" s="11">
        <v>0.35</v>
      </c>
      <c r="O1843" s="16"/>
      <c r="P1843" s="14"/>
      <c r="Q1843" s="12"/>
      <c r="R1843" s="13"/>
    </row>
    <row r="1844" spans="1:18" ht="15.75" customHeight="1">
      <c r="A1844" s="1"/>
      <c r="B1844" s="6" t="s">
        <v>27</v>
      </c>
      <c r="C1844" s="6">
        <v>1128299</v>
      </c>
      <c r="D1844" s="7">
        <v>44400</v>
      </c>
      <c r="E1844" s="6" t="s">
        <v>28</v>
      </c>
      <c r="F1844" s="6" t="s">
        <v>75</v>
      </c>
      <c r="G1844" s="6" t="s">
        <v>76</v>
      </c>
      <c r="H1844" s="6" t="s">
        <v>19</v>
      </c>
      <c r="I1844" s="8">
        <v>0.9</v>
      </c>
      <c r="J1844" s="9">
        <v>6500</v>
      </c>
      <c r="K1844" s="10">
        <f t="shared" si="14"/>
        <v>5850</v>
      </c>
      <c r="L1844" s="10">
        <f t="shared" si="15"/>
        <v>2047.4999999999998</v>
      </c>
      <c r="M1844" s="11">
        <v>0.35</v>
      </c>
      <c r="O1844" s="16"/>
      <c r="P1844" s="14"/>
      <c r="Q1844" s="12"/>
      <c r="R1844" s="13"/>
    </row>
    <row r="1845" spans="1:18" ht="15.75" customHeight="1">
      <c r="A1845" s="1"/>
      <c r="B1845" s="6" t="s">
        <v>27</v>
      </c>
      <c r="C1845" s="6">
        <v>1128299</v>
      </c>
      <c r="D1845" s="7">
        <v>44400</v>
      </c>
      <c r="E1845" s="6" t="s">
        <v>28</v>
      </c>
      <c r="F1845" s="6" t="s">
        <v>75</v>
      </c>
      <c r="G1845" s="6" t="s">
        <v>76</v>
      </c>
      <c r="H1845" s="6" t="s">
        <v>20</v>
      </c>
      <c r="I1845" s="8">
        <v>0.85</v>
      </c>
      <c r="J1845" s="9">
        <v>5500</v>
      </c>
      <c r="K1845" s="10">
        <f t="shared" si="14"/>
        <v>4675</v>
      </c>
      <c r="L1845" s="10">
        <f t="shared" si="15"/>
        <v>1636.25</v>
      </c>
      <c r="M1845" s="11">
        <v>0.35</v>
      </c>
      <c r="O1845" s="16"/>
      <c r="P1845" s="14"/>
      <c r="Q1845" s="12"/>
      <c r="R1845" s="13"/>
    </row>
    <row r="1846" spans="1:18" ht="15.75" customHeight="1">
      <c r="A1846" s="1"/>
      <c r="B1846" s="6" t="s">
        <v>27</v>
      </c>
      <c r="C1846" s="6">
        <v>1128299</v>
      </c>
      <c r="D1846" s="7">
        <v>44400</v>
      </c>
      <c r="E1846" s="6" t="s">
        <v>28</v>
      </c>
      <c r="F1846" s="6" t="s">
        <v>75</v>
      </c>
      <c r="G1846" s="6" t="s">
        <v>76</v>
      </c>
      <c r="H1846" s="6" t="s">
        <v>21</v>
      </c>
      <c r="I1846" s="8">
        <v>0.9</v>
      </c>
      <c r="J1846" s="9">
        <v>6000</v>
      </c>
      <c r="K1846" s="10">
        <f t="shared" si="14"/>
        <v>5400</v>
      </c>
      <c r="L1846" s="10">
        <f t="shared" si="15"/>
        <v>2160</v>
      </c>
      <c r="M1846" s="11">
        <v>0.4</v>
      </c>
      <c r="O1846" s="16"/>
      <c r="P1846" s="14"/>
      <c r="Q1846" s="12"/>
      <c r="R1846" s="13"/>
    </row>
    <row r="1847" spans="1:18" ht="15.75" customHeight="1">
      <c r="A1847" s="1"/>
      <c r="B1847" s="6" t="s">
        <v>27</v>
      </c>
      <c r="C1847" s="6">
        <v>1128299</v>
      </c>
      <c r="D1847" s="7">
        <v>44400</v>
      </c>
      <c r="E1847" s="6" t="s">
        <v>28</v>
      </c>
      <c r="F1847" s="6" t="s">
        <v>75</v>
      </c>
      <c r="G1847" s="6" t="s">
        <v>76</v>
      </c>
      <c r="H1847" s="6" t="s">
        <v>22</v>
      </c>
      <c r="I1847" s="8">
        <v>1.05</v>
      </c>
      <c r="J1847" s="9">
        <v>6000</v>
      </c>
      <c r="K1847" s="10">
        <f t="shared" si="14"/>
        <v>6300</v>
      </c>
      <c r="L1847" s="10">
        <f t="shared" si="15"/>
        <v>1890</v>
      </c>
      <c r="M1847" s="11">
        <v>0.3</v>
      </c>
      <c r="O1847" s="16"/>
      <c r="P1847" s="14"/>
      <c r="Q1847" s="12"/>
      <c r="R1847" s="13"/>
    </row>
    <row r="1848" spans="1:18" ht="15.75" customHeight="1">
      <c r="A1848" s="1"/>
      <c r="B1848" s="6" t="s">
        <v>27</v>
      </c>
      <c r="C1848" s="6">
        <v>1128299</v>
      </c>
      <c r="D1848" s="7">
        <v>44432</v>
      </c>
      <c r="E1848" s="6" t="s">
        <v>28</v>
      </c>
      <c r="F1848" s="6" t="s">
        <v>75</v>
      </c>
      <c r="G1848" s="6" t="s">
        <v>76</v>
      </c>
      <c r="H1848" s="6" t="s">
        <v>17</v>
      </c>
      <c r="I1848" s="8">
        <v>0.9</v>
      </c>
      <c r="J1848" s="9">
        <v>8000</v>
      </c>
      <c r="K1848" s="10">
        <f t="shared" si="14"/>
        <v>7200</v>
      </c>
      <c r="L1848" s="10">
        <f t="shared" si="15"/>
        <v>2520</v>
      </c>
      <c r="M1848" s="11">
        <v>0.35</v>
      </c>
      <c r="O1848" s="16"/>
      <c r="P1848" s="14"/>
      <c r="Q1848" s="12"/>
      <c r="R1848" s="13"/>
    </row>
    <row r="1849" spans="1:18" ht="15.75" customHeight="1">
      <c r="A1849" s="1"/>
      <c r="B1849" s="6" t="s">
        <v>27</v>
      </c>
      <c r="C1849" s="6">
        <v>1128299</v>
      </c>
      <c r="D1849" s="7">
        <v>44432</v>
      </c>
      <c r="E1849" s="6" t="s">
        <v>28</v>
      </c>
      <c r="F1849" s="6" t="s">
        <v>75</v>
      </c>
      <c r="G1849" s="6" t="s">
        <v>76</v>
      </c>
      <c r="H1849" s="6" t="s">
        <v>18</v>
      </c>
      <c r="I1849" s="8">
        <v>0.8</v>
      </c>
      <c r="J1849" s="9">
        <v>7750</v>
      </c>
      <c r="K1849" s="10">
        <f t="shared" si="14"/>
        <v>6200</v>
      </c>
      <c r="L1849" s="10">
        <f t="shared" si="15"/>
        <v>2170</v>
      </c>
      <c r="M1849" s="11">
        <v>0.35</v>
      </c>
      <c r="O1849" s="16"/>
      <c r="P1849" s="14"/>
      <c r="Q1849" s="12"/>
      <c r="R1849" s="13"/>
    </row>
    <row r="1850" spans="1:18" ht="15.75" customHeight="1">
      <c r="A1850" s="1"/>
      <c r="B1850" s="6" t="s">
        <v>27</v>
      </c>
      <c r="C1850" s="6">
        <v>1128299</v>
      </c>
      <c r="D1850" s="7">
        <v>44432</v>
      </c>
      <c r="E1850" s="6" t="s">
        <v>28</v>
      </c>
      <c r="F1850" s="6" t="s">
        <v>75</v>
      </c>
      <c r="G1850" s="6" t="s">
        <v>76</v>
      </c>
      <c r="H1850" s="6" t="s">
        <v>19</v>
      </c>
      <c r="I1850" s="8">
        <v>0.70000000000000007</v>
      </c>
      <c r="J1850" s="9">
        <v>6500</v>
      </c>
      <c r="K1850" s="10">
        <f t="shared" si="14"/>
        <v>4550</v>
      </c>
      <c r="L1850" s="10">
        <f t="shared" si="15"/>
        <v>1592.5</v>
      </c>
      <c r="M1850" s="11">
        <v>0.35</v>
      </c>
      <c r="O1850" s="16"/>
      <c r="P1850" s="14"/>
      <c r="Q1850" s="12"/>
      <c r="R1850" s="13"/>
    </row>
    <row r="1851" spans="1:18" ht="15.75" customHeight="1">
      <c r="A1851" s="1"/>
      <c r="B1851" s="6" t="s">
        <v>27</v>
      </c>
      <c r="C1851" s="6">
        <v>1128299</v>
      </c>
      <c r="D1851" s="7">
        <v>44432</v>
      </c>
      <c r="E1851" s="6" t="s">
        <v>28</v>
      </c>
      <c r="F1851" s="6" t="s">
        <v>75</v>
      </c>
      <c r="G1851" s="6" t="s">
        <v>76</v>
      </c>
      <c r="H1851" s="6" t="s">
        <v>20</v>
      </c>
      <c r="I1851" s="8">
        <v>0.70000000000000007</v>
      </c>
      <c r="J1851" s="9">
        <v>4250</v>
      </c>
      <c r="K1851" s="10">
        <f t="shared" si="14"/>
        <v>2975.0000000000005</v>
      </c>
      <c r="L1851" s="10">
        <f t="shared" si="15"/>
        <v>1041.25</v>
      </c>
      <c r="M1851" s="11">
        <v>0.35</v>
      </c>
      <c r="O1851" s="16"/>
      <c r="P1851" s="14"/>
      <c r="Q1851" s="12"/>
      <c r="R1851" s="13"/>
    </row>
    <row r="1852" spans="1:18" ht="15.75" customHeight="1">
      <c r="A1852" s="1"/>
      <c r="B1852" s="6" t="s">
        <v>27</v>
      </c>
      <c r="C1852" s="6">
        <v>1128299</v>
      </c>
      <c r="D1852" s="7">
        <v>44432</v>
      </c>
      <c r="E1852" s="6" t="s">
        <v>28</v>
      </c>
      <c r="F1852" s="6" t="s">
        <v>75</v>
      </c>
      <c r="G1852" s="6" t="s">
        <v>76</v>
      </c>
      <c r="H1852" s="6" t="s">
        <v>21</v>
      </c>
      <c r="I1852" s="8">
        <v>0.7</v>
      </c>
      <c r="J1852" s="9">
        <v>4250</v>
      </c>
      <c r="K1852" s="10">
        <f t="shared" si="14"/>
        <v>2975</v>
      </c>
      <c r="L1852" s="10">
        <f t="shared" si="15"/>
        <v>1190</v>
      </c>
      <c r="M1852" s="11">
        <v>0.4</v>
      </c>
      <c r="O1852" s="16"/>
      <c r="P1852" s="14"/>
      <c r="Q1852" s="12"/>
      <c r="R1852" s="13"/>
    </row>
    <row r="1853" spans="1:18" ht="15.75" customHeight="1">
      <c r="A1853" s="1"/>
      <c r="B1853" s="6" t="s">
        <v>27</v>
      </c>
      <c r="C1853" s="6">
        <v>1128299</v>
      </c>
      <c r="D1853" s="7">
        <v>44432</v>
      </c>
      <c r="E1853" s="6" t="s">
        <v>28</v>
      </c>
      <c r="F1853" s="6" t="s">
        <v>75</v>
      </c>
      <c r="G1853" s="6" t="s">
        <v>76</v>
      </c>
      <c r="H1853" s="6" t="s">
        <v>22</v>
      </c>
      <c r="I1853" s="8">
        <v>0.75</v>
      </c>
      <c r="J1853" s="9">
        <v>2500</v>
      </c>
      <c r="K1853" s="10">
        <f t="shared" si="14"/>
        <v>1875</v>
      </c>
      <c r="L1853" s="10">
        <f t="shared" si="15"/>
        <v>562.5</v>
      </c>
      <c r="M1853" s="11">
        <v>0.3</v>
      </c>
      <c r="O1853" s="16"/>
      <c r="P1853" s="14"/>
      <c r="Q1853" s="12"/>
      <c r="R1853" s="13"/>
    </row>
    <row r="1854" spans="1:18" ht="15.75" customHeight="1">
      <c r="A1854" s="1"/>
      <c r="B1854" s="6" t="s">
        <v>27</v>
      </c>
      <c r="C1854" s="6">
        <v>1128299</v>
      </c>
      <c r="D1854" s="7">
        <v>44464</v>
      </c>
      <c r="E1854" s="6" t="s">
        <v>28</v>
      </c>
      <c r="F1854" s="6" t="s">
        <v>75</v>
      </c>
      <c r="G1854" s="6" t="s">
        <v>76</v>
      </c>
      <c r="H1854" s="6" t="s">
        <v>17</v>
      </c>
      <c r="I1854" s="8">
        <v>0.50000000000000011</v>
      </c>
      <c r="J1854" s="9">
        <v>4500</v>
      </c>
      <c r="K1854" s="10">
        <f t="shared" si="14"/>
        <v>2250.0000000000005</v>
      </c>
      <c r="L1854" s="10">
        <f t="shared" si="15"/>
        <v>787.50000000000011</v>
      </c>
      <c r="M1854" s="11">
        <v>0.35</v>
      </c>
      <c r="O1854" s="16"/>
      <c r="P1854" s="14"/>
      <c r="Q1854" s="12"/>
      <c r="R1854" s="13"/>
    </row>
    <row r="1855" spans="1:18" ht="15.75" customHeight="1">
      <c r="A1855" s="1"/>
      <c r="B1855" s="6" t="s">
        <v>27</v>
      </c>
      <c r="C1855" s="6">
        <v>1128299</v>
      </c>
      <c r="D1855" s="7">
        <v>44464</v>
      </c>
      <c r="E1855" s="6" t="s">
        <v>28</v>
      </c>
      <c r="F1855" s="6" t="s">
        <v>75</v>
      </c>
      <c r="G1855" s="6" t="s">
        <v>76</v>
      </c>
      <c r="H1855" s="6" t="s">
        <v>18</v>
      </c>
      <c r="I1855" s="8">
        <v>0.55000000000000016</v>
      </c>
      <c r="J1855" s="9">
        <v>4500</v>
      </c>
      <c r="K1855" s="10">
        <f t="shared" si="14"/>
        <v>2475.0000000000009</v>
      </c>
      <c r="L1855" s="10">
        <f t="shared" si="15"/>
        <v>866.25000000000023</v>
      </c>
      <c r="M1855" s="11">
        <v>0.35</v>
      </c>
      <c r="O1855" s="16"/>
      <c r="P1855" s="14"/>
      <c r="Q1855" s="12"/>
      <c r="R1855" s="13"/>
    </row>
    <row r="1856" spans="1:18" ht="15.75" customHeight="1">
      <c r="A1856" s="1"/>
      <c r="B1856" s="6" t="s">
        <v>27</v>
      </c>
      <c r="C1856" s="6">
        <v>1128299</v>
      </c>
      <c r="D1856" s="7">
        <v>44464</v>
      </c>
      <c r="E1856" s="6" t="s">
        <v>28</v>
      </c>
      <c r="F1856" s="6" t="s">
        <v>75</v>
      </c>
      <c r="G1856" s="6" t="s">
        <v>76</v>
      </c>
      <c r="H1856" s="6" t="s">
        <v>19</v>
      </c>
      <c r="I1856" s="8">
        <v>0.50000000000000011</v>
      </c>
      <c r="J1856" s="9">
        <v>2500</v>
      </c>
      <c r="K1856" s="10">
        <f t="shared" si="14"/>
        <v>1250.0000000000002</v>
      </c>
      <c r="L1856" s="10">
        <f t="shared" si="15"/>
        <v>437.50000000000006</v>
      </c>
      <c r="M1856" s="11">
        <v>0.35</v>
      </c>
      <c r="O1856" s="16"/>
      <c r="P1856" s="14"/>
      <c r="Q1856" s="12"/>
      <c r="R1856" s="13"/>
    </row>
    <row r="1857" spans="1:18" ht="15.75" customHeight="1">
      <c r="A1857" s="1"/>
      <c r="B1857" s="6" t="s">
        <v>27</v>
      </c>
      <c r="C1857" s="6">
        <v>1128299</v>
      </c>
      <c r="D1857" s="7">
        <v>44464</v>
      </c>
      <c r="E1857" s="6" t="s">
        <v>28</v>
      </c>
      <c r="F1857" s="6" t="s">
        <v>75</v>
      </c>
      <c r="G1857" s="6" t="s">
        <v>76</v>
      </c>
      <c r="H1857" s="6" t="s">
        <v>20</v>
      </c>
      <c r="I1857" s="8">
        <v>0.50000000000000011</v>
      </c>
      <c r="J1857" s="9">
        <v>2000</v>
      </c>
      <c r="K1857" s="10">
        <f t="shared" si="14"/>
        <v>1000.0000000000002</v>
      </c>
      <c r="L1857" s="10">
        <f t="shared" si="15"/>
        <v>350.00000000000006</v>
      </c>
      <c r="M1857" s="11">
        <v>0.35</v>
      </c>
      <c r="O1857" s="16"/>
      <c r="P1857" s="14"/>
      <c r="Q1857" s="12"/>
      <c r="R1857" s="13"/>
    </row>
    <row r="1858" spans="1:18" ht="15.75" customHeight="1">
      <c r="A1858" s="1"/>
      <c r="B1858" s="6" t="s">
        <v>27</v>
      </c>
      <c r="C1858" s="6">
        <v>1128299</v>
      </c>
      <c r="D1858" s="7">
        <v>44464</v>
      </c>
      <c r="E1858" s="6" t="s">
        <v>28</v>
      </c>
      <c r="F1858" s="6" t="s">
        <v>75</v>
      </c>
      <c r="G1858" s="6" t="s">
        <v>76</v>
      </c>
      <c r="H1858" s="6" t="s">
        <v>21</v>
      </c>
      <c r="I1858" s="8">
        <v>0.60000000000000009</v>
      </c>
      <c r="J1858" s="9">
        <v>2250</v>
      </c>
      <c r="K1858" s="10">
        <f t="shared" si="14"/>
        <v>1350.0000000000002</v>
      </c>
      <c r="L1858" s="10">
        <f t="shared" si="15"/>
        <v>540.00000000000011</v>
      </c>
      <c r="M1858" s="11">
        <v>0.4</v>
      </c>
      <c r="O1858" s="16"/>
      <c r="P1858" s="14"/>
      <c r="Q1858" s="12"/>
      <c r="R1858" s="13"/>
    </row>
    <row r="1859" spans="1:18" ht="15.75" customHeight="1">
      <c r="A1859" s="1"/>
      <c r="B1859" s="6" t="s">
        <v>27</v>
      </c>
      <c r="C1859" s="6">
        <v>1128299</v>
      </c>
      <c r="D1859" s="7">
        <v>44464</v>
      </c>
      <c r="E1859" s="6" t="s">
        <v>28</v>
      </c>
      <c r="F1859" s="6" t="s">
        <v>75</v>
      </c>
      <c r="G1859" s="6" t="s">
        <v>76</v>
      </c>
      <c r="H1859" s="6" t="s">
        <v>22</v>
      </c>
      <c r="I1859" s="8">
        <v>0.44999999999999996</v>
      </c>
      <c r="J1859" s="9">
        <v>2500</v>
      </c>
      <c r="K1859" s="10">
        <f t="shared" si="14"/>
        <v>1125</v>
      </c>
      <c r="L1859" s="10">
        <f t="shared" si="15"/>
        <v>337.5</v>
      </c>
      <c r="M1859" s="11">
        <v>0.3</v>
      </c>
      <c r="O1859" s="16"/>
      <c r="P1859" s="14"/>
      <c r="Q1859" s="12"/>
      <c r="R1859" s="13"/>
    </row>
    <row r="1860" spans="1:18" ht="15.75" customHeight="1">
      <c r="A1860" s="1"/>
      <c r="B1860" s="6" t="s">
        <v>27</v>
      </c>
      <c r="C1860" s="6">
        <v>1128299</v>
      </c>
      <c r="D1860" s="7">
        <v>44493</v>
      </c>
      <c r="E1860" s="6" t="s">
        <v>28</v>
      </c>
      <c r="F1860" s="6" t="s">
        <v>75</v>
      </c>
      <c r="G1860" s="6" t="s">
        <v>76</v>
      </c>
      <c r="H1860" s="6" t="s">
        <v>17</v>
      </c>
      <c r="I1860" s="8">
        <v>0.4</v>
      </c>
      <c r="J1860" s="9">
        <v>3500</v>
      </c>
      <c r="K1860" s="10">
        <f t="shared" si="14"/>
        <v>1400</v>
      </c>
      <c r="L1860" s="10">
        <f t="shared" si="15"/>
        <v>489.99999999999994</v>
      </c>
      <c r="M1860" s="11">
        <v>0.35</v>
      </c>
      <c r="O1860" s="16"/>
      <c r="P1860" s="14"/>
      <c r="Q1860" s="12"/>
      <c r="R1860" s="13"/>
    </row>
    <row r="1861" spans="1:18" ht="15.75" customHeight="1">
      <c r="A1861" s="1"/>
      <c r="B1861" s="6" t="s">
        <v>27</v>
      </c>
      <c r="C1861" s="6">
        <v>1128299</v>
      </c>
      <c r="D1861" s="7">
        <v>44493</v>
      </c>
      <c r="E1861" s="6" t="s">
        <v>28</v>
      </c>
      <c r="F1861" s="6" t="s">
        <v>75</v>
      </c>
      <c r="G1861" s="6" t="s">
        <v>76</v>
      </c>
      <c r="H1861" s="6" t="s">
        <v>18</v>
      </c>
      <c r="I1861" s="8">
        <v>0.55000000000000016</v>
      </c>
      <c r="J1861" s="9">
        <v>5250</v>
      </c>
      <c r="K1861" s="10">
        <f t="shared" si="14"/>
        <v>2887.5000000000009</v>
      </c>
      <c r="L1861" s="10">
        <f t="shared" si="15"/>
        <v>1010.6250000000002</v>
      </c>
      <c r="M1861" s="11">
        <v>0.35</v>
      </c>
      <c r="O1861" s="16"/>
      <c r="P1861" s="14"/>
      <c r="Q1861" s="12"/>
      <c r="R1861" s="13"/>
    </row>
    <row r="1862" spans="1:18" ht="15.75" customHeight="1">
      <c r="A1862" s="1"/>
      <c r="B1862" s="6" t="s">
        <v>27</v>
      </c>
      <c r="C1862" s="6">
        <v>1128299</v>
      </c>
      <c r="D1862" s="7">
        <v>44493</v>
      </c>
      <c r="E1862" s="6" t="s">
        <v>28</v>
      </c>
      <c r="F1862" s="6" t="s">
        <v>75</v>
      </c>
      <c r="G1862" s="6" t="s">
        <v>76</v>
      </c>
      <c r="H1862" s="6" t="s">
        <v>19</v>
      </c>
      <c r="I1862" s="8">
        <v>0.50000000000000011</v>
      </c>
      <c r="J1862" s="9">
        <v>3500</v>
      </c>
      <c r="K1862" s="10">
        <f t="shared" si="14"/>
        <v>1750.0000000000005</v>
      </c>
      <c r="L1862" s="10">
        <f t="shared" si="15"/>
        <v>612.50000000000011</v>
      </c>
      <c r="M1862" s="11">
        <v>0.35</v>
      </c>
      <c r="O1862" s="16"/>
      <c r="P1862" s="14"/>
      <c r="Q1862" s="12"/>
      <c r="R1862" s="13"/>
    </row>
    <row r="1863" spans="1:18" ht="15.75" customHeight="1">
      <c r="A1863" s="1"/>
      <c r="B1863" s="6" t="s">
        <v>27</v>
      </c>
      <c r="C1863" s="6">
        <v>1128299</v>
      </c>
      <c r="D1863" s="7">
        <v>44493</v>
      </c>
      <c r="E1863" s="6" t="s">
        <v>28</v>
      </c>
      <c r="F1863" s="6" t="s">
        <v>75</v>
      </c>
      <c r="G1863" s="6" t="s">
        <v>76</v>
      </c>
      <c r="H1863" s="6" t="s">
        <v>20</v>
      </c>
      <c r="I1863" s="8">
        <v>0.45000000000000007</v>
      </c>
      <c r="J1863" s="9">
        <v>3250</v>
      </c>
      <c r="K1863" s="10">
        <f t="shared" si="14"/>
        <v>1462.5000000000002</v>
      </c>
      <c r="L1863" s="10">
        <f t="shared" si="15"/>
        <v>511.87500000000006</v>
      </c>
      <c r="M1863" s="11">
        <v>0.35</v>
      </c>
      <c r="O1863" s="16"/>
      <c r="P1863" s="14"/>
      <c r="Q1863" s="12"/>
      <c r="R1863" s="13"/>
    </row>
    <row r="1864" spans="1:18" ht="15.75" customHeight="1">
      <c r="A1864" s="1"/>
      <c r="B1864" s="6" t="s">
        <v>27</v>
      </c>
      <c r="C1864" s="6">
        <v>1128299</v>
      </c>
      <c r="D1864" s="7">
        <v>44493</v>
      </c>
      <c r="E1864" s="6" t="s">
        <v>28</v>
      </c>
      <c r="F1864" s="6" t="s">
        <v>75</v>
      </c>
      <c r="G1864" s="6" t="s">
        <v>76</v>
      </c>
      <c r="H1864" s="6" t="s">
        <v>21</v>
      </c>
      <c r="I1864" s="8">
        <v>0.55000000000000004</v>
      </c>
      <c r="J1864" s="9">
        <v>3000</v>
      </c>
      <c r="K1864" s="10">
        <f t="shared" si="14"/>
        <v>1650.0000000000002</v>
      </c>
      <c r="L1864" s="10">
        <f t="shared" si="15"/>
        <v>660.00000000000011</v>
      </c>
      <c r="M1864" s="11">
        <v>0.4</v>
      </c>
      <c r="O1864" s="16"/>
      <c r="P1864" s="14"/>
      <c r="Q1864" s="12"/>
      <c r="R1864" s="13"/>
    </row>
    <row r="1865" spans="1:18" ht="15.75" customHeight="1">
      <c r="A1865" s="1"/>
      <c r="B1865" s="6" t="s">
        <v>27</v>
      </c>
      <c r="C1865" s="6">
        <v>1128299</v>
      </c>
      <c r="D1865" s="7">
        <v>44493</v>
      </c>
      <c r="E1865" s="6" t="s">
        <v>28</v>
      </c>
      <c r="F1865" s="6" t="s">
        <v>75</v>
      </c>
      <c r="G1865" s="6" t="s">
        <v>76</v>
      </c>
      <c r="H1865" s="6" t="s">
        <v>22</v>
      </c>
      <c r="I1865" s="8">
        <v>0.60000000000000009</v>
      </c>
      <c r="J1865" s="9">
        <v>3500</v>
      </c>
      <c r="K1865" s="10">
        <f t="shared" si="14"/>
        <v>2100.0000000000005</v>
      </c>
      <c r="L1865" s="10">
        <f t="shared" si="15"/>
        <v>630.00000000000011</v>
      </c>
      <c r="M1865" s="11">
        <v>0.3</v>
      </c>
      <c r="O1865" s="16"/>
      <c r="P1865" s="14"/>
      <c r="Q1865" s="12"/>
      <c r="R1865" s="13"/>
    </row>
    <row r="1866" spans="1:18" ht="15.75" customHeight="1">
      <c r="A1866" s="1"/>
      <c r="B1866" s="6" t="s">
        <v>27</v>
      </c>
      <c r="C1866" s="6">
        <v>1128299</v>
      </c>
      <c r="D1866" s="7">
        <v>44524</v>
      </c>
      <c r="E1866" s="6" t="s">
        <v>28</v>
      </c>
      <c r="F1866" s="6" t="s">
        <v>75</v>
      </c>
      <c r="G1866" s="6" t="s">
        <v>76</v>
      </c>
      <c r="H1866" s="6" t="s">
        <v>17</v>
      </c>
      <c r="I1866" s="8">
        <v>0.45000000000000007</v>
      </c>
      <c r="J1866" s="9">
        <v>5750</v>
      </c>
      <c r="K1866" s="10">
        <f t="shared" si="14"/>
        <v>2587.5000000000005</v>
      </c>
      <c r="L1866" s="10">
        <f t="shared" si="15"/>
        <v>905.62500000000011</v>
      </c>
      <c r="M1866" s="11">
        <v>0.35</v>
      </c>
      <c r="O1866" s="16"/>
      <c r="P1866" s="14"/>
      <c r="Q1866" s="12"/>
      <c r="R1866" s="13"/>
    </row>
    <row r="1867" spans="1:18" ht="15.75" customHeight="1">
      <c r="A1867" s="1"/>
      <c r="B1867" s="6" t="s">
        <v>27</v>
      </c>
      <c r="C1867" s="6">
        <v>1128299</v>
      </c>
      <c r="D1867" s="7">
        <v>44524</v>
      </c>
      <c r="E1867" s="6" t="s">
        <v>28</v>
      </c>
      <c r="F1867" s="6" t="s">
        <v>75</v>
      </c>
      <c r="G1867" s="6" t="s">
        <v>76</v>
      </c>
      <c r="H1867" s="6" t="s">
        <v>18</v>
      </c>
      <c r="I1867" s="8">
        <v>0.50000000000000011</v>
      </c>
      <c r="J1867" s="9">
        <v>6500</v>
      </c>
      <c r="K1867" s="10">
        <f t="shared" si="14"/>
        <v>3250.0000000000009</v>
      </c>
      <c r="L1867" s="10">
        <f t="shared" si="15"/>
        <v>1137.5000000000002</v>
      </c>
      <c r="M1867" s="11">
        <v>0.35</v>
      </c>
      <c r="O1867" s="16"/>
      <c r="P1867" s="14"/>
      <c r="Q1867" s="12"/>
      <c r="R1867" s="13"/>
    </row>
    <row r="1868" spans="1:18" ht="15.75" customHeight="1">
      <c r="A1868" s="1"/>
      <c r="B1868" s="6" t="s">
        <v>27</v>
      </c>
      <c r="C1868" s="6">
        <v>1128299</v>
      </c>
      <c r="D1868" s="7">
        <v>44524</v>
      </c>
      <c r="E1868" s="6" t="s">
        <v>28</v>
      </c>
      <c r="F1868" s="6" t="s">
        <v>75</v>
      </c>
      <c r="G1868" s="6" t="s">
        <v>76</v>
      </c>
      <c r="H1868" s="6" t="s">
        <v>19</v>
      </c>
      <c r="I1868" s="8">
        <v>0.45000000000000007</v>
      </c>
      <c r="J1868" s="9">
        <v>4750</v>
      </c>
      <c r="K1868" s="10">
        <f t="shared" si="14"/>
        <v>2137.5000000000005</v>
      </c>
      <c r="L1868" s="10">
        <f t="shared" si="15"/>
        <v>748.12500000000011</v>
      </c>
      <c r="M1868" s="11">
        <v>0.35</v>
      </c>
      <c r="O1868" s="16"/>
      <c r="P1868" s="14"/>
      <c r="Q1868" s="12"/>
      <c r="R1868" s="13"/>
    </row>
    <row r="1869" spans="1:18" ht="15.75" customHeight="1">
      <c r="A1869" s="1"/>
      <c r="B1869" s="6" t="s">
        <v>27</v>
      </c>
      <c r="C1869" s="6">
        <v>1128299</v>
      </c>
      <c r="D1869" s="7">
        <v>44524</v>
      </c>
      <c r="E1869" s="6" t="s">
        <v>28</v>
      </c>
      <c r="F1869" s="6" t="s">
        <v>75</v>
      </c>
      <c r="G1869" s="6" t="s">
        <v>76</v>
      </c>
      <c r="H1869" s="6" t="s">
        <v>20</v>
      </c>
      <c r="I1869" s="8">
        <v>0.55000000000000016</v>
      </c>
      <c r="J1869" s="9">
        <v>4500</v>
      </c>
      <c r="K1869" s="10">
        <f t="shared" si="14"/>
        <v>2475.0000000000009</v>
      </c>
      <c r="L1869" s="10">
        <f t="shared" si="15"/>
        <v>866.25000000000023</v>
      </c>
      <c r="M1869" s="11">
        <v>0.35</v>
      </c>
      <c r="O1869" s="16"/>
      <c r="P1869" s="14"/>
      <c r="Q1869" s="12"/>
      <c r="R1869" s="13"/>
    </row>
    <row r="1870" spans="1:18" ht="15.75" customHeight="1">
      <c r="A1870" s="1"/>
      <c r="B1870" s="6" t="s">
        <v>27</v>
      </c>
      <c r="C1870" s="6">
        <v>1128299</v>
      </c>
      <c r="D1870" s="7">
        <v>44524</v>
      </c>
      <c r="E1870" s="6" t="s">
        <v>28</v>
      </c>
      <c r="F1870" s="6" t="s">
        <v>75</v>
      </c>
      <c r="G1870" s="6" t="s">
        <v>76</v>
      </c>
      <c r="H1870" s="6" t="s">
        <v>21</v>
      </c>
      <c r="I1870" s="8">
        <v>0.75000000000000011</v>
      </c>
      <c r="J1870" s="9">
        <v>4250</v>
      </c>
      <c r="K1870" s="10">
        <f t="shared" si="14"/>
        <v>3187.5000000000005</v>
      </c>
      <c r="L1870" s="10">
        <f t="shared" si="15"/>
        <v>1275.0000000000002</v>
      </c>
      <c r="M1870" s="11">
        <v>0.4</v>
      </c>
      <c r="O1870" s="16"/>
      <c r="P1870" s="14"/>
      <c r="Q1870" s="12"/>
      <c r="R1870" s="13"/>
    </row>
    <row r="1871" spans="1:18" ht="15.75" customHeight="1">
      <c r="A1871" s="1"/>
      <c r="B1871" s="6" t="s">
        <v>27</v>
      </c>
      <c r="C1871" s="6">
        <v>1128299</v>
      </c>
      <c r="D1871" s="7">
        <v>44524</v>
      </c>
      <c r="E1871" s="6" t="s">
        <v>28</v>
      </c>
      <c r="F1871" s="6" t="s">
        <v>75</v>
      </c>
      <c r="G1871" s="6" t="s">
        <v>76</v>
      </c>
      <c r="H1871" s="6" t="s">
        <v>22</v>
      </c>
      <c r="I1871" s="8">
        <v>0.80000000000000016</v>
      </c>
      <c r="J1871" s="9">
        <v>5500</v>
      </c>
      <c r="K1871" s="10">
        <f t="shared" si="14"/>
        <v>4400.0000000000009</v>
      </c>
      <c r="L1871" s="10">
        <f t="shared" si="15"/>
        <v>1320.0000000000002</v>
      </c>
      <c r="M1871" s="11">
        <v>0.3</v>
      </c>
      <c r="O1871" s="16"/>
      <c r="P1871" s="14"/>
      <c r="Q1871" s="12"/>
      <c r="R1871" s="13"/>
    </row>
    <row r="1872" spans="1:18" ht="15.75" customHeight="1">
      <c r="A1872" s="1"/>
      <c r="B1872" s="6" t="s">
        <v>27</v>
      </c>
      <c r="C1872" s="6">
        <v>1128299</v>
      </c>
      <c r="D1872" s="7">
        <v>44553</v>
      </c>
      <c r="E1872" s="6" t="s">
        <v>28</v>
      </c>
      <c r="F1872" s="6" t="s">
        <v>75</v>
      </c>
      <c r="G1872" s="6" t="s">
        <v>76</v>
      </c>
      <c r="H1872" s="6" t="s">
        <v>17</v>
      </c>
      <c r="I1872" s="8">
        <v>0.65000000000000013</v>
      </c>
      <c r="J1872" s="9">
        <v>7500</v>
      </c>
      <c r="K1872" s="10">
        <f t="shared" si="14"/>
        <v>4875.0000000000009</v>
      </c>
      <c r="L1872" s="10">
        <f t="shared" si="15"/>
        <v>1706.2500000000002</v>
      </c>
      <c r="M1872" s="11">
        <v>0.35</v>
      </c>
      <c r="O1872" s="16"/>
      <c r="P1872" s="14"/>
      <c r="Q1872" s="12"/>
      <c r="R1872" s="13"/>
    </row>
    <row r="1873" spans="1:18" ht="15.75" customHeight="1">
      <c r="A1873" s="1"/>
      <c r="B1873" s="6" t="s">
        <v>27</v>
      </c>
      <c r="C1873" s="6">
        <v>1128299</v>
      </c>
      <c r="D1873" s="7">
        <v>44553</v>
      </c>
      <c r="E1873" s="6" t="s">
        <v>28</v>
      </c>
      <c r="F1873" s="6" t="s">
        <v>75</v>
      </c>
      <c r="G1873" s="6" t="s">
        <v>76</v>
      </c>
      <c r="H1873" s="6" t="s">
        <v>18</v>
      </c>
      <c r="I1873" s="8">
        <v>0.75000000000000022</v>
      </c>
      <c r="J1873" s="9">
        <v>7500</v>
      </c>
      <c r="K1873" s="10">
        <f t="shared" si="14"/>
        <v>5625.0000000000018</v>
      </c>
      <c r="L1873" s="10">
        <f t="shared" si="15"/>
        <v>1968.7500000000005</v>
      </c>
      <c r="M1873" s="11">
        <v>0.35</v>
      </c>
      <c r="O1873" s="16"/>
      <c r="P1873" s="14"/>
      <c r="Q1873" s="12"/>
      <c r="R1873" s="13"/>
    </row>
    <row r="1874" spans="1:18" ht="15.75" customHeight="1">
      <c r="A1874" s="1"/>
      <c r="B1874" s="6" t="s">
        <v>27</v>
      </c>
      <c r="C1874" s="6">
        <v>1128299</v>
      </c>
      <c r="D1874" s="7">
        <v>44553</v>
      </c>
      <c r="E1874" s="6" t="s">
        <v>28</v>
      </c>
      <c r="F1874" s="6" t="s">
        <v>75</v>
      </c>
      <c r="G1874" s="6" t="s">
        <v>76</v>
      </c>
      <c r="H1874" s="6" t="s">
        <v>19</v>
      </c>
      <c r="I1874" s="8">
        <v>0.70000000000000018</v>
      </c>
      <c r="J1874" s="9">
        <v>5500</v>
      </c>
      <c r="K1874" s="10">
        <f t="shared" si="14"/>
        <v>3850.0000000000009</v>
      </c>
      <c r="L1874" s="10">
        <f t="shared" si="15"/>
        <v>1347.5000000000002</v>
      </c>
      <c r="M1874" s="11">
        <v>0.35</v>
      </c>
      <c r="O1874" s="16"/>
      <c r="P1874" s="14"/>
      <c r="Q1874" s="12"/>
      <c r="R1874" s="13"/>
    </row>
    <row r="1875" spans="1:18" ht="15.75" customHeight="1">
      <c r="A1875" s="1"/>
      <c r="B1875" s="6" t="s">
        <v>27</v>
      </c>
      <c r="C1875" s="6">
        <v>1128299</v>
      </c>
      <c r="D1875" s="7">
        <v>44553</v>
      </c>
      <c r="E1875" s="6" t="s">
        <v>28</v>
      </c>
      <c r="F1875" s="6" t="s">
        <v>75</v>
      </c>
      <c r="G1875" s="6" t="s">
        <v>76</v>
      </c>
      <c r="H1875" s="6" t="s">
        <v>20</v>
      </c>
      <c r="I1875" s="8">
        <v>0.70000000000000018</v>
      </c>
      <c r="J1875" s="9">
        <v>5500</v>
      </c>
      <c r="K1875" s="10">
        <f t="shared" si="14"/>
        <v>3850.0000000000009</v>
      </c>
      <c r="L1875" s="10">
        <f t="shared" si="15"/>
        <v>1347.5000000000002</v>
      </c>
      <c r="M1875" s="11">
        <v>0.35</v>
      </c>
      <c r="O1875" s="16"/>
      <c r="P1875" s="14"/>
      <c r="Q1875" s="12"/>
      <c r="R1875" s="13"/>
    </row>
    <row r="1876" spans="1:18" ht="15.75" customHeight="1">
      <c r="A1876" s="1"/>
      <c r="B1876" s="6" t="s">
        <v>27</v>
      </c>
      <c r="C1876" s="6">
        <v>1128299</v>
      </c>
      <c r="D1876" s="7">
        <v>44553</v>
      </c>
      <c r="E1876" s="6" t="s">
        <v>28</v>
      </c>
      <c r="F1876" s="6" t="s">
        <v>75</v>
      </c>
      <c r="G1876" s="6" t="s">
        <v>76</v>
      </c>
      <c r="H1876" s="6" t="s">
        <v>21</v>
      </c>
      <c r="I1876" s="8">
        <v>0.80000000000000016</v>
      </c>
      <c r="J1876" s="9">
        <v>4750</v>
      </c>
      <c r="K1876" s="10">
        <f t="shared" si="14"/>
        <v>3800.0000000000009</v>
      </c>
      <c r="L1876" s="10">
        <f t="shared" si="15"/>
        <v>1520.0000000000005</v>
      </c>
      <c r="M1876" s="11">
        <v>0.4</v>
      </c>
      <c r="O1876" s="16"/>
      <c r="P1876" s="14"/>
      <c r="Q1876" s="12"/>
      <c r="R1876" s="13"/>
    </row>
    <row r="1877" spans="1:18" ht="15.75" customHeight="1">
      <c r="A1877" s="1"/>
      <c r="B1877" s="6" t="s">
        <v>27</v>
      </c>
      <c r="C1877" s="6">
        <v>1128299</v>
      </c>
      <c r="D1877" s="7">
        <v>44553</v>
      </c>
      <c r="E1877" s="6" t="s">
        <v>28</v>
      </c>
      <c r="F1877" s="6" t="s">
        <v>75</v>
      </c>
      <c r="G1877" s="6" t="s">
        <v>76</v>
      </c>
      <c r="H1877" s="6" t="s">
        <v>22</v>
      </c>
      <c r="I1877" s="8">
        <v>0.8500000000000002</v>
      </c>
      <c r="J1877" s="9">
        <v>5750</v>
      </c>
      <c r="K1877" s="10">
        <f t="shared" si="14"/>
        <v>4887.5000000000009</v>
      </c>
      <c r="L1877" s="10">
        <f t="shared" si="15"/>
        <v>1466.2500000000002</v>
      </c>
      <c r="M1877" s="11">
        <v>0.3</v>
      </c>
      <c r="O1877" s="16"/>
      <c r="P1877" s="14"/>
      <c r="Q1877" s="12"/>
      <c r="R1877" s="13"/>
    </row>
    <row r="1878" spans="1:18" ht="15.75" customHeight="1">
      <c r="A1878" s="1" t="s">
        <v>39</v>
      </c>
      <c r="B1878" s="6" t="s">
        <v>27</v>
      </c>
      <c r="C1878" s="6">
        <v>1128299</v>
      </c>
      <c r="D1878" s="7">
        <v>44213</v>
      </c>
      <c r="E1878" s="6" t="s">
        <v>28</v>
      </c>
      <c r="F1878" s="6" t="s">
        <v>77</v>
      </c>
      <c r="G1878" s="6" t="s">
        <v>60</v>
      </c>
      <c r="H1878" s="6" t="s">
        <v>17</v>
      </c>
      <c r="I1878" s="8">
        <v>0.35000000000000003</v>
      </c>
      <c r="J1878" s="9">
        <v>4000</v>
      </c>
      <c r="K1878" s="10">
        <f t="shared" si="14"/>
        <v>1400.0000000000002</v>
      </c>
      <c r="L1878" s="10">
        <f t="shared" si="15"/>
        <v>560</v>
      </c>
      <c r="M1878" s="11">
        <v>0.39999999999999997</v>
      </c>
      <c r="O1878" s="16"/>
      <c r="P1878" s="14"/>
      <c r="Q1878" s="12"/>
      <c r="R1878" s="13"/>
    </row>
    <row r="1879" spans="1:18" ht="15.75" customHeight="1">
      <c r="A1879" s="1"/>
      <c r="B1879" s="6" t="s">
        <v>27</v>
      </c>
      <c r="C1879" s="6">
        <v>1128299</v>
      </c>
      <c r="D1879" s="7">
        <v>44213</v>
      </c>
      <c r="E1879" s="6" t="s">
        <v>28</v>
      </c>
      <c r="F1879" s="6" t="s">
        <v>77</v>
      </c>
      <c r="G1879" s="6" t="s">
        <v>60</v>
      </c>
      <c r="H1879" s="6" t="s">
        <v>18</v>
      </c>
      <c r="I1879" s="8">
        <v>0.45</v>
      </c>
      <c r="J1879" s="9">
        <v>4000</v>
      </c>
      <c r="K1879" s="10">
        <f t="shared" si="14"/>
        <v>1800</v>
      </c>
      <c r="L1879" s="10">
        <f t="shared" si="15"/>
        <v>719.99999999999989</v>
      </c>
      <c r="M1879" s="11">
        <v>0.39999999999999997</v>
      </c>
      <c r="O1879" s="16"/>
      <c r="P1879" s="14"/>
      <c r="Q1879" s="12"/>
      <c r="R1879" s="13"/>
    </row>
    <row r="1880" spans="1:18" ht="15.75" customHeight="1">
      <c r="A1880" s="1"/>
      <c r="B1880" s="6" t="s">
        <v>27</v>
      </c>
      <c r="C1880" s="6">
        <v>1128299</v>
      </c>
      <c r="D1880" s="7">
        <v>44213</v>
      </c>
      <c r="E1880" s="6" t="s">
        <v>28</v>
      </c>
      <c r="F1880" s="6" t="s">
        <v>77</v>
      </c>
      <c r="G1880" s="6" t="s">
        <v>60</v>
      </c>
      <c r="H1880" s="6" t="s">
        <v>19</v>
      </c>
      <c r="I1880" s="8">
        <v>0.45</v>
      </c>
      <c r="J1880" s="9">
        <v>4000</v>
      </c>
      <c r="K1880" s="10">
        <f t="shared" si="14"/>
        <v>1800</v>
      </c>
      <c r="L1880" s="10">
        <f t="shared" si="15"/>
        <v>719.99999999999989</v>
      </c>
      <c r="M1880" s="11">
        <v>0.39999999999999997</v>
      </c>
      <c r="O1880" s="16"/>
      <c r="P1880" s="14"/>
      <c r="Q1880" s="12"/>
      <c r="R1880" s="13"/>
    </row>
    <row r="1881" spans="1:18" ht="15.75" customHeight="1">
      <c r="A1881" s="1"/>
      <c r="B1881" s="6" t="s">
        <v>27</v>
      </c>
      <c r="C1881" s="6">
        <v>1128299</v>
      </c>
      <c r="D1881" s="7">
        <v>44213</v>
      </c>
      <c r="E1881" s="6" t="s">
        <v>28</v>
      </c>
      <c r="F1881" s="6" t="s">
        <v>77</v>
      </c>
      <c r="G1881" s="6" t="s">
        <v>60</v>
      </c>
      <c r="H1881" s="6" t="s">
        <v>20</v>
      </c>
      <c r="I1881" s="8">
        <v>0.45</v>
      </c>
      <c r="J1881" s="9">
        <v>2500</v>
      </c>
      <c r="K1881" s="10">
        <f t="shared" si="14"/>
        <v>1125</v>
      </c>
      <c r="L1881" s="10">
        <f t="shared" si="15"/>
        <v>449.99999999999994</v>
      </c>
      <c r="M1881" s="11">
        <v>0.39999999999999997</v>
      </c>
      <c r="O1881" s="16"/>
      <c r="P1881" s="14"/>
      <c r="Q1881" s="12"/>
      <c r="R1881" s="13"/>
    </row>
    <row r="1882" spans="1:18" ht="15.75" customHeight="1">
      <c r="A1882" s="1"/>
      <c r="B1882" s="6" t="s">
        <v>27</v>
      </c>
      <c r="C1882" s="6">
        <v>1128299</v>
      </c>
      <c r="D1882" s="7">
        <v>44213</v>
      </c>
      <c r="E1882" s="6" t="s">
        <v>28</v>
      </c>
      <c r="F1882" s="6" t="s">
        <v>77</v>
      </c>
      <c r="G1882" s="6" t="s">
        <v>60</v>
      </c>
      <c r="H1882" s="6" t="s">
        <v>21</v>
      </c>
      <c r="I1882" s="8">
        <v>0.50000000000000011</v>
      </c>
      <c r="J1882" s="9">
        <v>2000</v>
      </c>
      <c r="K1882" s="10">
        <f t="shared" si="14"/>
        <v>1000.0000000000002</v>
      </c>
      <c r="L1882" s="10">
        <f t="shared" si="15"/>
        <v>450.00000000000011</v>
      </c>
      <c r="M1882" s="11">
        <v>0.45</v>
      </c>
      <c r="O1882" s="16"/>
      <c r="P1882" s="14"/>
      <c r="Q1882" s="12"/>
      <c r="R1882" s="13"/>
    </row>
    <row r="1883" spans="1:18" ht="15.75" customHeight="1">
      <c r="A1883" s="1"/>
      <c r="B1883" s="6" t="s">
        <v>27</v>
      </c>
      <c r="C1883" s="6">
        <v>1128299</v>
      </c>
      <c r="D1883" s="7">
        <v>44213</v>
      </c>
      <c r="E1883" s="6" t="s">
        <v>28</v>
      </c>
      <c r="F1883" s="6" t="s">
        <v>77</v>
      </c>
      <c r="G1883" s="6" t="s">
        <v>60</v>
      </c>
      <c r="H1883" s="6" t="s">
        <v>22</v>
      </c>
      <c r="I1883" s="8">
        <v>0.45</v>
      </c>
      <c r="J1883" s="9">
        <v>4500</v>
      </c>
      <c r="K1883" s="10">
        <f t="shared" si="14"/>
        <v>2025</v>
      </c>
      <c r="L1883" s="10">
        <f t="shared" si="15"/>
        <v>708.75</v>
      </c>
      <c r="M1883" s="11">
        <v>0.35</v>
      </c>
      <c r="O1883" s="16"/>
      <c r="P1883" s="14"/>
      <c r="Q1883" s="12"/>
      <c r="R1883" s="13"/>
    </row>
    <row r="1884" spans="1:18" ht="15.75" customHeight="1">
      <c r="A1884" s="1"/>
      <c r="B1884" s="6" t="s">
        <v>27</v>
      </c>
      <c r="C1884" s="6">
        <v>1128299</v>
      </c>
      <c r="D1884" s="7">
        <v>44244</v>
      </c>
      <c r="E1884" s="6" t="s">
        <v>28</v>
      </c>
      <c r="F1884" s="6" t="s">
        <v>77</v>
      </c>
      <c r="G1884" s="6" t="s">
        <v>60</v>
      </c>
      <c r="H1884" s="6" t="s">
        <v>17</v>
      </c>
      <c r="I1884" s="8">
        <v>0.35000000000000003</v>
      </c>
      <c r="J1884" s="9">
        <v>5000</v>
      </c>
      <c r="K1884" s="10">
        <f t="shared" si="14"/>
        <v>1750.0000000000002</v>
      </c>
      <c r="L1884" s="10">
        <f t="shared" si="15"/>
        <v>700</v>
      </c>
      <c r="M1884" s="11">
        <v>0.39999999999999997</v>
      </c>
      <c r="O1884" s="16"/>
      <c r="P1884" s="14"/>
      <c r="Q1884" s="12"/>
      <c r="R1884" s="13"/>
    </row>
    <row r="1885" spans="1:18" ht="15.75" customHeight="1">
      <c r="A1885" s="1"/>
      <c r="B1885" s="6" t="s">
        <v>27</v>
      </c>
      <c r="C1885" s="6">
        <v>1128299</v>
      </c>
      <c r="D1885" s="7">
        <v>44244</v>
      </c>
      <c r="E1885" s="6" t="s">
        <v>28</v>
      </c>
      <c r="F1885" s="6" t="s">
        <v>77</v>
      </c>
      <c r="G1885" s="6" t="s">
        <v>60</v>
      </c>
      <c r="H1885" s="6" t="s">
        <v>18</v>
      </c>
      <c r="I1885" s="8">
        <v>0.45</v>
      </c>
      <c r="J1885" s="9">
        <v>4000</v>
      </c>
      <c r="K1885" s="10">
        <f t="shared" si="14"/>
        <v>1800</v>
      </c>
      <c r="L1885" s="10">
        <f t="shared" si="15"/>
        <v>719.99999999999989</v>
      </c>
      <c r="M1885" s="11">
        <v>0.39999999999999997</v>
      </c>
      <c r="O1885" s="16"/>
      <c r="P1885" s="14"/>
      <c r="Q1885" s="12"/>
      <c r="R1885" s="13"/>
    </row>
    <row r="1886" spans="1:18" ht="15.75" customHeight="1">
      <c r="A1886" s="1"/>
      <c r="B1886" s="6" t="s">
        <v>27</v>
      </c>
      <c r="C1886" s="6">
        <v>1128299</v>
      </c>
      <c r="D1886" s="7">
        <v>44244</v>
      </c>
      <c r="E1886" s="6" t="s">
        <v>28</v>
      </c>
      <c r="F1886" s="6" t="s">
        <v>77</v>
      </c>
      <c r="G1886" s="6" t="s">
        <v>60</v>
      </c>
      <c r="H1886" s="6" t="s">
        <v>19</v>
      </c>
      <c r="I1886" s="8">
        <v>0.45</v>
      </c>
      <c r="J1886" s="9">
        <v>4000</v>
      </c>
      <c r="K1886" s="10">
        <f t="shared" si="14"/>
        <v>1800</v>
      </c>
      <c r="L1886" s="10">
        <f t="shared" si="15"/>
        <v>719.99999999999989</v>
      </c>
      <c r="M1886" s="11">
        <v>0.39999999999999997</v>
      </c>
      <c r="O1886" s="16"/>
      <c r="P1886" s="14"/>
      <c r="Q1886" s="12"/>
      <c r="R1886" s="13"/>
    </row>
    <row r="1887" spans="1:18" ht="15.75" customHeight="1">
      <c r="A1887" s="1"/>
      <c r="B1887" s="6" t="s">
        <v>27</v>
      </c>
      <c r="C1887" s="6">
        <v>1128299</v>
      </c>
      <c r="D1887" s="7">
        <v>44244</v>
      </c>
      <c r="E1887" s="6" t="s">
        <v>28</v>
      </c>
      <c r="F1887" s="6" t="s">
        <v>77</v>
      </c>
      <c r="G1887" s="6" t="s">
        <v>60</v>
      </c>
      <c r="H1887" s="6" t="s">
        <v>20</v>
      </c>
      <c r="I1887" s="8">
        <v>0.45</v>
      </c>
      <c r="J1887" s="9">
        <v>2500</v>
      </c>
      <c r="K1887" s="10">
        <f t="shared" si="14"/>
        <v>1125</v>
      </c>
      <c r="L1887" s="10">
        <f t="shared" si="15"/>
        <v>449.99999999999994</v>
      </c>
      <c r="M1887" s="11">
        <v>0.39999999999999997</v>
      </c>
      <c r="O1887" s="16"/>
      <c r="P1887" s="14"/>
      <c r="Q1887" s="12"/>
      <c r="R1887" s="13"/>
    </row>
    <row r="1888" spans="1:18" ht="15.75" customHeight="1">
      <c r="A1888" s="1"/>
      <c r="B1888" s="6" t="s">
        <v>27</v>
      </c>
      <c r="C1888" s="6">
        <v>1128299</v>
      </c>
      <c r="D1888" s="7">
        <v>44244</v>
      </c>
      <c r="E1888" s="6" t="s">
        <v>28</v>
      </c>
      <c r="F1888" s="6" t="s">
        <v>77</v>
      </c>
      <c r="G1888" s="6" t="s">
        <v>60</v>
      </c>
      <c r="H1888" s="6" t="s">
        <v>21</v>
      </c>
      <c r="I1888" s="8">
        <v>0.50000000000000011</v>
      </c>
      <c r="J1888" s="9">
        <v>1750</v>
      </c>
      <c r="K1888" s="10">
        <f t="shared" si="14"/>
        <v>875.00000000000023</v>
      </c>
      <c r="L1888" s="10">
        <f t="shared" si="15"/>
        <v>393.75000000000011</v>
      </c>
      <c r="M1888" s="11">
        <v>0.45</v>
      </c>
      <c r="O1888" s="16"/>
      <c r="P1888" s="14"/>
      <c r="Q1888" s="12"/>
      <c r="R1888" s="13"/>
    </row>
    <row r="1889" spans="1:18" ht="15.75" customHeight="1">
      <c r="A1889" s="1"/>
      <c r="B1889" s="6" t="s">
        <v>27</v>
      </c>
      <c r="C1889" s="6">
        <v>1128299</v>
      </c>
      <c r="D1889" s="7">
        <v>44244</v>
      </c>
      <c r="E1889" s="6" t="s">
        <v>28</v>
      </c>
      <c r="F1889" s="6" t="s">
        <v>77</v>
      </c>
      <c r="G1889" s="6" t="s">
        <v>60</v>
      </c>
      <c r="H1889" s="6" t="s">
        <v>22</v>
      </c>
      <c r="I1889" s="8">
        <v>0.45</v>
      </c>
      <c r="J1889" s="9">
        <v>3750</v>
      </c>
      <c r="K1889" s="10">
        <f t="shared" si="14"/>
        <v>1687.5</v>
      </c>
      <c r="L1889" s="10">
        <f t="shared" si="15"/>
        <v>590.625</v>
      </c>
      <c r="M1889" s="11">
        <v>0.35</v>
      </c>
      <c r="O1889" s="16"/>
      <c r="P1889" s="14"/>
      <c r="Q1889" s="12"/>
      <c r="R1889" s="13"/>
    </row>
    <row r="1890" spans="1:18" ht="15.75" customHeight="1">
      <c r="A1890" s="1"/>
      <c r="B1890" s="6" t="s">
        <v>27</v>
      </c>
      <c r="C1890" s="6">
        <v>1128299</v>
      </c>
      <c r="D1890" s="7">
        <v>44271</v>
      </c>
      <c r="E1890" s="6" t="s">
        <v>28</v>
      </c>
      <c r="F1890" s="6" t="s">
        <v>77</v>
      </c>
      <c r="G1890" s="6" t="s">
        <v>60</v>
      </c>
      <c r="H1890" s="6" t="s">
        <v>17</v>
      </c>
      <c r="I1890" s="8">
        <v>0.45</v>
      </c>
      <c r="J1890" s="9">
        <v>5250</v>
      </c>
      <c r="K1890" s="10">
        <f t="shared" si="14"/>
        <v>2362.5</v>
      </c>
      <c r="L1890" s="10">
        <f t="shared" si="15"/>
        <v>944.99999999999989</v>
      </c>
      <c r="M1890" s="11">
        <v>0.39999999999999997</v>
      </c>
      <c r="O1890" s="16"/>
      <c r="P1890" s="14"/>
      <c r="Q1890" s="12"/>
      <c r="R1890" s="13"/>
    </row>
    <row r="1891" spans="1:18" ht="15.75" customHeight="1">
      <c r="A1891" s="1"/>
      <c r="B1891" s="6" t="s">
        <v>27</v>
      </c>
      <c r="C1891" s="6">
        <v>1128299</v>
      </c>
      <c r="D1891" s="7">
        <v>44271</v>
      </c>
      <c r="E1891" s="6" t="s">
        <v>28</v>
      </c>
      <c r="F1891" s="6" t="s">
        <v>77</v>
      </c>
      <c r="G1891" s="6" t="s">
        <v>60</v>
      </c>
      <c r="H1891" s="6" t="s">
        <v>18</v>
      </c>
      <c r="I1891" s="8">
        <v>0.55000000000000004</v>
      </c>
      <c r="J1891" s="9">
        <v>3750</v>
      </c>
      <c r="K1891" s="10">
        <f t="shared" si="14"/>
        <v>2062.5</v>
      </c>
      <c r="L1891" s="10">
        <f t="shared" si="15"/>
        <v>824.99999999999989</v>
      </c>
      <c r="M1891" s="11">
        <v>0.39999999999999997</v>
      </c>
      <c r="O1891" s="16"/>
      <c r="P1891" s="14"/>
      <c r="Q1891" s="12"/>
      <c r="R1891" s="13"/>
    </row>
    <row r="1892" spans="1:18" ht="15.75" customHeight="1">
      <c r="A1892" s="1"/>
      <c r="B1892" s="6" t="s">
        <v>27</v>
      </c>
      <c r="C1892" s="6">
        <v>1128299</v>
      </c>
      <c r="D1892" s="7">
        <v>44271</v>
      </c>
      <c r="E1892" s="6" t="s">
        <v>28</v>
      </c>
      <c r="F1892" s="6" t="s">
        <v>77</v>
      </c>
      <c r="G1892" s="6" t="s">
        <v>60</v>
      </c>
      <c r="H1892" s="6" t="s">
        <v>19</v>
      </c>
      <c r="I1892" s="8">
        <v>0.6</v>
      </c>
      <c r="J1892" s="9">
        <v>4000</v>
      </c>
      <c r="K1892" s="10">
        <f t="shared" si="14"/>
        <v>2400</v>
      </c>
      <c r="L1892" s="10">
        <f t="shared" si="15"/>
        <v>959.99999999999989</v>
      </c>
      <c r="M1892" s="11">
        <v>0.39999999999999997</v>
      </c>
      <c r="O1892" s="16"/>
      <c r="P1892" s="14"/>
      <c r="Q1892" s="12"/>
      <c r="R1892" s="13"/>
    </row>
    <row r="1893" spans="1:18" ht="15.75" customHeight="1">
      <c r="A1893" s="1"/>
      <c r="B1893" s="6" t="s">
        <v>27</v>
      </c>
      <c r="C1893" s="6">
        <v>1128299</v>
      </c>
      <c r="D1893" s="7">
        <v>44271</v>
      </c>
      <c r="E1893" s="6" t="s">
        <v>28</v>
      </c>
      <c r="F1893" s="6" t="s">
        <v>77</v>
      </c>
      <c r="G1893" s="6" t="s">
        <v>60</v>
      </c>
      <c r="H1893" s="6" t="s">
        <v>20</v>
      </c>
      <c r="I1893" s="8">
        <v>0.55000000000000004</v>
      </c>
      <c r="J1893" s="9">
        <v>3000</v>
      </c>
      <c r="K1893" s="10">
        <f t="shared" si="14"/>
        <v>1650.0000000000002</v>
      </c>
      <c r="L1893" s="10">
        <f t="shared" si="15"/>
        <v>660</v>
      </c>
      <c r="M1893" s="11">
        <v>0.39999999999999997</v>
      </c>
      <c r="O1893" s="16"/>
      <c r="P1893" s="14"/>
      <c r="Q1893" s="12"/>
      <c r="R1893" s="13"/>
    </row>
    <row r="1894" spans="1:18" ht="15.75" customHeight="1">
      <c r="A1894" s="1"/>
      <c r="B1894" s="6" t="s">
        <v>27</v>
      </c>
      <c r="C1894" s="6">
        <v>1128299</v>
      </c>
      <c r="D1894" s="7">
        <v>44271</v>
      </c>
      <c r="E1894" s="6" t="s">
        <v>28</v>
      </c>
      <c r="F1894" s="6" t="s">
        <v>77</v>
      </c>
      <c r="G1894" s="6" t="s">
        <v>60</v>
      </c>
      <c r="H1894" s="6" t="s">
        <v>21</v>
      </c>
      <c r="I1894" s="8">
        <v>0.60000000000000009</v>
      </c>
      <c r="J1894" s="9">
        <v>1500</v>
      </c>
      <c r="K1894" s="10">
        <f t="shared" si="14"/>
        <v>900.00000000000011</v>
      </c>
      <c r="L1894" s="10">
        <f t="shared" si="15"/>
        <v>405.00000000000006</v>
      </c>
      <c r="M1894" s="11">
        <v>0.45</v>
      </c>
      <c r="O1894" s="16"/>
      <c r="P1894" s="14"/>
      <c r="Q1894" s="12"/>
      <c r="R1894" s="13"/>
    </row>
    <row r="1895" spans="1:18" ht="15.75" customHeight="1">
      <c r="A1895" s="1"/>
      <c r="B1895" s="6" t="s">
        <v>27</v>
      </c>
      <c r="C1895" s="6">
        <v>1128299</v>
      </c>
      <c r="D1895" s="7">
        <v>44271</v>
      </c>
      <c r="E1895" s="6" t="s">
        <v>28</v>
      </c>
      <c r="F1895" s="6" t="s">
        <v>77</v>
      </c>
      <c r="G1895" s="6" t="s">
        <v>60</v>
      </c>
      <c r="H1895" s="6" t="s">
        <v>22</v>
      </c>
      <c r="I1895" s="8">
        <v>0.45</v>
      </c>
      <c r="J1895" s="9">
        <v>3500</v>
      </c>
      <c r="K1895" s="10">
        <f t="shared" si="14"/>
        <v>1575</v>
      </c>
      <c r="L1895" s="10">
        <f t="shared" si="15"/>
        <v>551.25</v>
      </c>
      <c r="M1895" s="11">
        <v>0.35</v>
      </c>
      <c r="O1895" s="16"/>
      <c r="P1895" s="14"/>
      <c r="Q1895" s="12"/>
      <c r="R1895" s="13"/>
    </row>
    <row r="1896" spans="1:18" ht="15.75" customHeight="1">
      <c r="A1896" s="1"/>
      <c r="B1896" s="6" t="s">
        <v>27</v>
      </c>
      <c r="C1896" s="6">
        <v>1128299</v>
      </c>
      <c r="D1896" s="7">
        <v>44303</v>
      </c>
      <c r="E1896" s="6" t="s">
        <v>28</v>
      </c>
      <c r="F1896" s="6" t="s">
        <v>77</v>
      </c>
      <c r="G1896" s="6" t="s">
        <v>60</v>
      </c>
      <c r="H1896" s="6" t="s">
        <v>17</v>
      </c>
      <c r="I1896" s="8">
        <v>0.5</v>
      </c>
      <c r="J1896" s="9">
        <v>5250</v>
      </c>
      <c r="K1896" s="10">
        <f t="shared" si="14"/>
        <v>2625</v>
      </c>
      <c r="L1896" s="10">
        <f t="shared" si="15"/>
        <v>1050</v>
      </c>
      <c r="M1896" s="11">
        <v>0.39999999999999997</v>
      </c>
      <c r="O1896" s="16"/>
      <c r="P1896" s="14"/>
      <c r="Q1896" s="12"/>
      <c r="R1896" s="13"/>
    </row>
    <row r="1897" spans="1:18" ht="15.75" customHeight="1">
      <c r="A1897" s="1"/>
      <c r="B1897" s="6" t="s">
        <v>27</v>
      </c>
      <c r="C1897" s="6">
        <v>1128299</v>
      </c>
      <c r="D1897" s="7">
        <v>44303</v>
      </c>
      <c r="E1897" s="6" t="s">
        <v>28</v>
      </c>
      <c r="F1897" s="6" t="s">
        <v>77</v>
      </c>
      <c r="G1897" s="6" t="s">
        <v>60</v>
      </c>
      <c r="H1897" s="6" t="s">
        <v>18</v>
      </c>
      <c r="I1897" s="8">
        <v>0.55000000000000004</v>
      </c>
      <c r="J1897" s="9">
        <v>3250</v>
      </c>
      <c r="K1897" s="10">
        <f t="shared" si="14"/>
        <v>1787.5000000000002</v>
      </c>
      <c r="L1897" s="10">
        <f t="shared" si="15"/>
        <v>715</v>
      </c>
      <c r="M1897" s="11">
        <v>0.39999999999999997</v>
      </c>
      <c r="O1897" s="16"/>
      <c r="P1897" s="14"/>
      <c r="Q1897" s="12"/>
      <c r="R1897" s="13"/>
    </row>
    <row r="1898" spans="1:18" ht="15.75" customHeight="1">
      <c r="A1898" s="1"/>
      <c r="B1898" s="6" t="s">
        <v>27</v>
      </c>
      <c r="C1898" s="6">
        <v>1128299</v>
      </c>
      <c r="D1898" s="7">
        <v>44303</v>
      </c>
      <c r="E1898" s="6" t="s">
        <v>28</v>
      </c>
      <c r="F1898" s="6" t="s">
        <v>77</v>
      </c>
      <c r="G1898" s="6" t="s">
        <v>60</v>
      </c>
      <c r="H1898" s="6" t="s">
        <v>19</v>
      </c>
      <c r="I1898" s="8">
        <v>0.55000000000000004</v>
      </c>
      <c r="J1898" s="9">
        <v>3750</v>
      </c>
      <c r="K1898" s="10">
        <f t="shared" si="14"/>
        <v>2062.5</v>
      </c>
      <c r="L1898" s="10">
        <f t="shared" si="15"/>
        <v>824.99999999999989</v>
      </c>
      <c r="M1898" s="11">
        <v>0.39999999999999997</v>
      </c>
      <c r="O1898" s="16"/>
      <c r="P1898" s="14"/>
      <c r="Q1898" s="12"/>
      <c r="R1898" s="13"/>
    </row>
    <row r="1899" spans="1:18" ht="15.75" customHeight="1">
      <c r="A1899" s="1"/>
      <c r="B1899" s="6" t="s">
        <v>27</v>
      </c>
      <c r="C1899" s="6">
        <v>1128299</v>
      </c>
      <c r="D1899" s="7">
        <v>44303</v>
      </c>
      <c r="E1899" s="6" t="s">
        <v>28</v>
      </c>
      <c r="F1899" s="6" t="s">
        <v>77</v>
      </c>
      <c r="G1899" s="6" t="s">
        <v>60</v>
      </c>
      <c r="H1899" s="6" t="s">
        <v>20</v>
      </c>
      <c r="I1899" s="8">
        <v>0.40000000000000008</v>
      </c>
      <c r="J1899" s="9">
        <v>2750</v>
      </c>
      <c r="K1899" s="10">
        <f t="shared" si="14"/>
        <v>1100.0000000000002</v>
      </c>
      <c r="L1899" s="10">
        <f t="shared" si="15"/>
        <v>440.00000000000006</v>
      </c>
      <c r="M1899" s="11">
        <v>0.39999999999999997</v>
      </c>
      <c r="O1899" s="16"/>
      <c r="P1899" s="14"/>
      <c r="Q1899" s="12"/>
      <c r="R1899" s="13"/>
    </row>
    <row r="1900" spans="1:18" ht="15.75" customHeight="1">
      <c r="A1900" s="1"/>
      <c r="B1900" s="6" t="s">
        <v>27</v>
      </c>
      <c r="C1900" s="6">
        <v>1128299</v>
      </c>
      <c r="D1900" s="7">
        <v>44303</v>
      </c>
      <c r="E1900" s="6" t="s">
        <v>28</v>
      </c>
      <c r="F1900" s="6" t="s">
        <v>77</v>
      </c>
      <c r="G1900" s="6" t="s">
        <v>60</v>
      </c>
      <c r="H1900" s="6" t="s">
        <v>21</v>
      </c>
      <c r="I1900" s="8">
        <v>0.45000000000000012</v>
      </c>
      <c r="J1900" s="9">
        <v>1750</v>
      </c>
      <c r="K1900" s="10">
        <f t="shared" si="14"/>
        <v>787.50000000000023</v>
      </c>
      <c r="L1900" s="10">
        <f t="shared" si="15"/>
        <v>354.37500000000011</v>
      </c>
      <c r="M1900" s="11">
        <v>0.45</v>
      </c>
      <c r="O1900" s="16"/>
      <c r="P1900" s="14"/>
      <c r="Q1900" s="12"/>
      <c r="R1900" s="13"/>
    </row>
    <row r="1901" spans="1:18" ht="15.75" customHeight="1">
      <c r="A1901" s="1"/>
      <c r="B1901" s="6" t="s">
        <v>27</v>
      </c>
      <c r="C1901" s="6">
        <v>1128299</v>
      </c>
      <c r="D1901" s="7">
        <v>44303</v>
      </c>
      <c r="E1901" s="6" t="s">
        <v>28</v>
      </c>
      <c r="F1901" s="6" t="s">
        <v>77</v>
      </c>
      <c r="G1901" s="6" t="s">
        <v>60</v>
      </c>
      <c r="H1901" s="6" t="s">
        <v>22</v>
      </c>
      <c r="I1901" s="8">
        <v>0.60000000000000009</v>
      </c>
      <c r="J1901" s="9">
        <v>3500</v>
      </c>
      <c r="K1901" s="10">
        <f t="shared" si="14"/>
        <v>2100.0000000000005</v>
      </c>
      <c r="L1901" s="10">
        <f t="shared" si="15"/>
        <v>735.00000000000011</v>
      </c>
      <c r="M1901" s="11">
        <v>0.35</v>
      </c>
      <c r="O1901" s="16"/>
      <c r="P1901" s="14"/>
      <c r="Q1901" s="12"/>
      <c r="R1901" s="13"/>
    </row>
    <row r="1902" spans="1:18" ht="15.75" customHeight="1">
      <c r="A1902" s="1"/>
      <c r="B1902" s="6" t="s">
        <v>27</v>
      </c>
      <c r="C1902" s="6">
        <v>1128299</v>
      </c>
      <c r="D1902" s="7">
        <v>44334</v>
      </c>
      <c r="E1902" s="6" t="s">
        <v>28</v>
      </c>
      <c r="F1902" s="6" t="s">
        <v>77</v>
      </c>
      <c r="G1902" s="6" t="s">
        <v>60</v>
      </c>
      <c r="H1902" s="6" t="s">
        <v>17</v>
      </c>
      <c r="I1902" s="8">
        <v>0.45</v>
      </c>
      <c r="J1902" s="9">
        <v>5500</v>
      </c>
      <c r="K1902" s="10">
        <f t="shared" si="14"/>
        <v>2475</v>
      </c>
      <c r="L1902" s="10">
        <f t="shared" si="15"/>
        <v>989.99999999999989</v>
      </c>
      <c r="M1902" s="11">
        <v>0.39999999999999997</v>
      </c>
      <c r="O1902" s="16"/>
      <c r="P1902" s="14"/>
      <c r="Q1902" s="12"/>
      <c r="R1902" s="13"/>
    </row>
    <row r="1903" spans="1:18" ht="15.75" customHeight="1">
      <c r="A1903" s="1"/>
      <c r="B1903" s="6" t="s">
        <v>27</v>
      </c>
      <c r="C1903" s="6">
        <v>1128299</v>
      </c>
      <c r="D1903" s="7">
        <v>44334</v>
      </c>
      <c r="E1903" s="6" t="s">
        <v>28</v>
      </c>
      <c r="F1903" s="6" t="s">
        <v>77</v>
      </c>
      <c r="G1903" s="6" t="s">
        <v>60</v>
      </c>
      <c r="H1903" s="6" t="s">
        <v>18</v>
      </c>
      <c r="I1903" s="8">
        <v>0.5</v>
      </c>
      <c r="J1903" s="9">
        <v>4000</v>
      </c>
      <c r="K1903" s="10">
        <f t="shared" si="14"/>
        <v>2000</v>
      </c>
      <c r="L1903" s="10">
        <f t="shared" si="15"/>
        <v>799.99999999999989</v>
      </c>
      <c r="M1903" s="11">
        <v>0.39999999999999997</v>
      </c>
      <c r="O1903" s="16"/>
      <c r="P1903" s="14"/>
      <c r="Q1903" s="12"/>
      <c r="R1903" s="13"/>
    </row>
    <row r="1904" spans="1:18" ht="15.75" customHeight="1">
      <c r="A1904" s="1"/>
      <c r="B1904" s="6" t="s">
        <v>27</v>
      </c>
      <c r="C1904" s="6">
        <v>1128299</v>
      </c>
      <c r="D1904" s="7">
        <v>44334</v>
      </c>
      <c r="E1904" s="6" t="s">
        <v>28</v>
      </c>
      <c r="F1904" s="6" t="s">
        <v>77</v>
      </c>
      <c r="G1904" s="6" t="s">
        <v>60</v>
      </c>
      <c r="H1904" s="6" t="s">
        <v>19</v>
      </c>
      <c r="I1904" s="8">
        <v>0.5</v>
      </c>
      <c r="J1904" s="9">
        <v>4000</v>
      </c>
      <c r="K1904" s="10">
        <f t="shared" si="14"/>
        <v>2000</v>
      </c>
      <c r="L1904" s="10">
        <f t="shared" si="15"/>
        <v>799.99999999999989</v>
      </c>
      <c r="M1904" s="11">
        <v>0.39999999999999997</v>
      </c>
      <c r="O1904" s="16"/>
      <c r="P1904" s="14"/>
      <c r="Q1904" s="12"/>
      <c r="R1904" s="13"/>
    </row>
    <row r="1905" spans="1:18" ht="15.75" customHeight="1">
      <c r="A1905" s="1"/>
      <c r="B1905" s="6" t="s">
        <v>27</v>
      </c>
      <c r="C1905" s="6">
        <v>1128299</v>
      </c>
      <c r="D1905" s="7">
        <v>44334</v>
      </c>
      <c r="E1905" s="6" t="s">
        <v>28</v>
      </c>
      <c r="F1905" s="6" t="s">
        <v>77</v>
      </c>
      <c r="G1905" s="6" t="s">
        <v>60</v>
      </c>
      <c r="H1905" s="6" t="s">
        <v>20</v>
      </c>
      <c r="I1905" s="8">
        <v>0.45</v>
      </c>
      <c r="J1905" s="9">
        <v>3250</v>
      </c>
      <c r="K1905" s="10">
        <f t="shared" si="14"/>
        <v>1462.5</v>
      </c>
      <c r="L1905" s="10">
        <f t="shared" si="15"/>
        <v>585</v>
      </c>
      <c r="M1905" s="11">
        <v>0.39999999999999997</v>
      </c>
      <c r="O1905" s="16"/>
      <c r="P1905" s="14"/>
      <c r="Q1905" s="12"/>
      <c r="R1905" s="13"/>
    </row>
    <row r="1906" spans="1:18" ht="15.75" customHeight="1">
      <c r="A1906" s="1"/>
      <c r="B1906" s="6" t="s">
        <v>27</v>
      </c>
      <c r="C1906" s="6">
        <v>1128299</v>
      </c>
      <c r="D1906" s="7">
        <v>44334</v>
      </c>
      <c r="E1906" s="6" t="s">
        <v>28</v>
      </c>
      <c r="F1906" s="6" t="s">
        <v>77</v>
      </c>
      <c r="G1906" s="6" t="s">
        <v>60</v>
      </c>
      <c r="H1906" s="6" t="s">
        <v>21</v>
      </c>
      <c r="I1906" s="8">
        <v>0.39999999999999997</v>
      </c>
      <c r="J1906" s="9">
        <v>2250</v>
      </c>
      <c r="K1906" s="10">
        <f t="shared" si="14"/>
        <v>899.99999999999989</v>
      </c>
      <c r="L1906" s="10">
        <f t="shared" si="15"/>
        <v>404.99999999999994</v>
      </c>
      <c r="M1906" s="11">
        <v>0.45</v>
      </c>
      <c r="O1906" s="16"/>
      <c r="P1906" s="14"/>
      <c r="Q1906" s="12"/>
      <c r="R1906" s="13"/>
    </row>
    <row r="1907" spans="1:18" ht="15.75" customHeight="1">
      <c r="A1907" s="1"/>
      <c r="B1907" s="6" t="s">
        <v>27</v>
      </c>
      <c r="C1907" s="6">
        <v>1128299</v>
      </c>
      <c r="D1907" s="7">
        <v>44334</v>
      </c>
      <c r="E1907" s="6" t="s">
        <v>28</v>
      </c>
      <c r="F1907" s="6" t="s">
        <v>77</v>
      </c>
      <c r="G1907" s="6" t="s">
        <v>60</v>
      </c>
      <c r="H1907" s="6" t="s">
        <v>22</v>
      </c>
      <c r="I1907" s="8">
        <v>0.65</v>
      </c>
      <c r="J1907" s="9">
        <v>5750</v>
      </c>
      <c r="K1907" s="10">
        <f t="shared" si="14"/>
        <v>3737.5</v>
      </c>
      <c r="L1907" s="10">
        <f t="shared" si="15"/>
        <v>1308.125</v>
      </c>
      <c r="M1907" s="11">
        <v>0.35</v>
      </c>
      <c r="O1907" s="16"/>
      <c r="P1907" s="14"/>
      <c r="Q1907" s="12"/>
      <c r="R1907" s="13"/>
    </row>
    <row r="1908" spans="1:18" ht="15.75" customHeight="1">
      <c r="A1908" s="1"/>
      <c r="B1908" s="6" t="s">
        <v>27</v>
      </c>
      <c r="C1908" s="6">
        <v>1128299</v>
      </c>
      <c r="D1908" s="7">
        <v>44364</v>
      </c>
      <c r="E1908" s="6" t="s">
        <v>28</v>
      </c>
      <c r="F1908" s="6" t="s">
        <v>77</v>
      </c>
      <c r="G1908" s="6" t="s">
        <v>60</v>
      </c>
      <c r="H1908" s="6" t="s">
        <v>17</v>
      </c>
      <c r="I1908" s="8">
        <v>0.6</v>
      </c>
      <c r="J1908" s="9">
        <v>8250</v>
      </c>
      <c r="K1908" s="10">
        <f t="shared" si="14"/>
        <v>4950</v>
      </c>
      <c r="L1908" s="10">
        <f t="shared" si="15"/>
        <v>1979.9999999999998</v>
      </c>
      <c r="M1908" s="11">
        <v>0.39999999999999997</v>
      </c>
      <c r="O1908" s="16"/>
      <c r="P1908" s="14"/>
      <c r="Q1908" s="12"/>
      <c r="R1908" s="13"/>
    </row>
    <row r="1909" spans="1:18" ht="15.75" customHeight="1">
      <c r="A1909" s="1"/>
      <c r="B1909" s="6" t="s">
        <v>27</v>
      </c>
      <c r="C1909" s="6">
        <v>1128299</v>
      </c>
      <c r="D1909" s="7">
        <v>44364</v>
      </c>
      <c r="E1909" s="6" t="s">
        <v>28</v>
      </c>
      <c r="F1909" s="6" t="s">
        <v>77</v>
      </c>
      <c r="G1909" s="6" t="s">
        <v>60</v>
      </c>
      <c r="H1909" s="6" t="s">
        <v>18</v>
      </c>
      <c r="I1909" s="8">
        <v>0.7</v>
      </c>
      <c r="J1909" s="9">
        <v>7000</v>
      </c>
      <c r="K1909" s="10">
        <f t="shared" si="14"/>
        <v>4900</v>
      </c>
      <c r="L1909" s="10">
        <f t="shared" si="15"/>
        <v>1959.9999999999998</v>
      </c>
      <c r="M1909" s="11">
        <v>0.39999999999999997</v>
      </c>
      <c r="O1909" s="16"/>
      <c r="P1909" s="14"/>
      <c r="Q1909" s="12"/>
      <c r="R1909" s="13"/>
    </row>
    <row r="1910" spans="1:18" ht="15.75" customHeight="1">
      <c r="A1910" s="1"/>
      <c r="B1910" s="6" t="s">
        <v>27</v>
      </c>
      <c r="C1910" s="6">
        <v>1128299</v>
      </c>
      <c r="D1910" s="7">
        <v>44364</v>
      </c>
      <c r="E1910" s="6" t="s">
        <v>28</v>
      </c>
      <c r="F1910" s="6" t="s">
        <v>77</v>
      </c>
      <c r="G1910" s="6" t="s">
        <v>60</v>
      </c>
      <c r="H1910" s="6" t="s">
        <v>19</v>
      </c>
      <c r="I1910" s="8">
        <v>0.85</v>
      </c>
      <c r="J1910" s="9">
        <v>7000</v>
      </c>
      <c r="K1910" s="10">
        <f t="shared" si="14"/>
        <v>5950</v>
      </c>
      <c r="L1910" s="10">
        <f t="shared" si="15"/>
        <v>2380</v>
      </c>
      <c r="M1910" s="11">
        <v>0.39999999999999997</v>
      </c>
      <c r="O1910" s="16"/>
      <c r="P1910" s="14"/>
      <c r="Q1910" s="12"/>
      <c r="R1910" s="13"/>
    </row>
    <row r="1911" spans="1:18" ht="15.75" customHeight="1">
      <c r="A1911" s="1"/>
      <c r="B1911" s="6" t="s">
        <v>27</v>
      </c>
      <c r="C1911" s="6">
        <v>1128299</v>
      </c>
      <c r="D1911" s="7">
        <v>44364</v>
      </c>
      <c r="E1911" s="6" t="s">
        <v>28</v>
      </c>
      <c r="F1911" s="6" t="s">
        <v>77</v>
      </c>
      <c r="G1911" s="6" t="s">
        <v>60</v>
      </c>
      <c r="H1911" s="6" t="s">
        <v>20</v>
      </c>
      <c r="I1911" s="8">
        <v>0.85</v>
      </c>
      <c r="J1911" s="9">
        <v>5750</v>
      </c>
      <c r="K1911" s="10">
        <f t="shared" si="14"/>
        <v>4887.5</v>
      </c>
      <c r="L1911" s="10">
        <f t="shared" si="15"/>
        <v>1954.9999999999998</v>
      </c>
      <c r="M1911" s="11">
        <v>0.39999999999999997</v>
      </c>
      <c r="O1911" s="16"/>
      <c r="P1911" s="14"/>
      <c r="Q1911" s="12"/>
      <c r="R1911" s="13"/>
    </row>
    <row r="1912" spans="1:18" ht="15.75" customHeight="1">
      <c r="A1912" s="1"/>
      <c r="B1912" s="6" t="s">
        <v>27</v>
      </c>
      <c r="C1912" s="6">
        <v>1128299</v>
      </c>
      <c r="D1912" s="7">
        <v>44364</v>
      </c>
      <c r="E1912" s="6" t="s">
        <v>28</v>
      </c>
      <c r="F1912" s="6" t="s">
        <v>77</v>
      </c>
      <c r="G1912" s="6" t="s">
        <v>60</v>
      </c>
      <c r="H1912" s="6" t="s">
        <v>21</v>
      </c>
      <c r="I1912" s="8">
        <v>0.95000000000000007</v>
      </c>
      <c r="J1912" s="9">
        <v>4500</v>
      </c>
      <c r="K1912" s="10">
        <f t="shared" si="14"/>
        <v>4275</v>
      </c>
      <c r="L1912" s="10">
        <f t="shared" si="15"/>
        <v>1923.75</v>
      </c>
      <c r="M1912" s="11">
        <v>0.45</v>
      </c>
      <c r="O1912" s="16"/>
      <c r="P1912" s="14"/>
      <c r="Q1912" s="12"/>
      <c r="R1912" s="13"/>
    </row>
    <row r="1913" spans="1:18" ht="15.75" customHeight="1">
      <c r="A1913" s="1"/>
      <c r="B1913" s="6" t="s">
        <v>27</v>
      </c>
      <c r="C1913" s="6">
        <v>1128299</v>
      </c>
      <c r="D1913" s="7">
        <v>44364</v>
      </c>
      <c r="E1913" s="6" t="s">
        <v>28</v>
      </c>
      <c r="F1913" s="6" t="s">
        <v>77</v>
      </c>
      <c r="G1913" s="6" t="s">
        <v>60</v>
      </c>
      <c r="H1913" s="6" t="s">
        <v>22</v>
      </c>
      <c r="I1913" s="8">
        <v>1.1000000000000001</v>
      </c>
      <c r="J1913" s="9">
        <v>7500</v>
      </c>
      <c r="K1913" s="10">
        <f t="shared" si="14"/>
        <v>8250</v>
      </c>
      <c r="L1913" s="10">
        <f t="shared" si="15"/>
        <v>2887.5</v>
      </c>
      <c r="M1913" s="11">
        <v>0.35</v>
      </c>
      <c r="O1913" s="16"/>
      <c r="P1913" s="14"/>
      <c r="Q1913" s="12"/>
      <c r="R1913" s="13"/>
    </row>
    <row r="1914" spans="1:18" ht="15.75" customHeight="1">
      <c r="A1914" s="1"/>
      <c r="B1914" s="6" t="s">
        <v>27</v>
      </c>
      <c r="C1914" s="6">
        <v>1128299</v>
      </c>
      <c r="D1914" s="7">
        <v>44393</v>
      </c>
      <c r="E1914" s="6" t="s">
        <v>28</v>
      </c>
      <c r="F1914" s="6" t="s">
        <v>77</v>
      </c>
      <c r="G1914" s="6" t="s">
        <v>60</v>
      </c>
      <c r="H1914" s="6" t="s">
        <v>17</v>
      </c>
      <c r="I1914" s="8">
        <v>0.9</v>
      </c>
      <c r="J1914" s="9">
        <v>9000</v>
      </c>
      <c r="K1914" s="10">
        <f t="shared" si="14"/>
        <v>8100</v>
      </c>
      <c r="L1914" s="10">
        <f t="shared" si="15"/>
        <v>3239.9999999999995</v>
      </c>
      <c r="M1914" s="11">
        <v>0.39999999999999997</v>
      </c>
      <c r="O1914" s="16"/>
      <c r="P1914" s="14"/>
      <c r="Q1914" s="12"/>
      <c r="R1914" s="13"/>
    </row>
    <row r="1915" spans="1:18" ht="15.75" customHeight="1">
      <c r="A1915" s="1"/>
      <c r="B1915" s="6" t="s">
        <v>27</v>
      </c>
      <c r="C1915" s="6">
        <v>1128299</v>
      </c>
      <c r="D1915" s="7">
        <v>44393</v>
      </c>
      <c r="E1915" s="6" t="s">
        <v>28</v>
      </c>
      <c r="F1915" s="6" t="s">
        <v>77</v>
      </c>
      <c r="G1915" s="6" t="s">
        <v>60</v>
      </c>
      <c r="H1915" s="6" t="s">
        <v>18</v>
      </c>
      <c r="I1915" s="8">
        <v>0.95000000000000007</v>
      </c>
      <c r="J1915" s="9">
        <v>7500</v>
      </c>
      <c r="K1915" s="10">
        <f t="shared" si="14"/>
        <v>7125.0000000000009</v>
      </c>
      <c r="L1915" s="10">
        <f t="shared" si="15"/>
        <v>2850</v>
      </c>
      <c r="M1915" s="11">
        <v>0.39999999999999997</v>
      </c>
      <c r="O1915" s="16"/>
      <c r="P1915" s="14"/>
      <c r="Q1915" s="12"/>
      <c r="R1915" s="13"/>
    </row>
    <row r="1916" spans="1:18" ht="15.75" customHeight="1">
      <c r="A1916" s="1"/>
      <c r="B1916" s="6" t="s">
        <v>27</v>
      </c>
      <c r="C1916" s="6">
        <v>1128299</v>
      </c>
      <c r="D1916" s="7">
        <v>44393</v>
      </c>
      <c r="E1916" s="6" t="s">
        <v>28</v>
      </c>
      <c r="F1916" s="6" t="s">
        <v>77</v>
      </c>
      <c r="G1916" s="6" t="s">
        <v>60</v>
      </c>
      <c r="H1916" s="6" t="s">
        <v>19</v>
      </c>
      <c r="I1916" s="8">
        <v>0.95000000000000007</v>
      </c>
      <c r="J1916" s="9">
        <v>7000</v>
      </c>
      <c r="K1916" s="10">
        <f t="shared" si="14"/>
        <v>6650.0000000000009</v>
      </c>
      <c r="L1916" s="10">
        <f t="shared" si="15"/>
        <v>2660</v>
      </c>
      <c r="M1916" s="11">
        <v>0.39999999999999997</v>
      </c>
      <c r="O1916" s="16"/>
      <c r="P1916" s="14"/>
      <c r="Q1916" s="12"/>
      <c r="R1916" s="13"/>
    </row>
    <row r="1917" spans="1:18" ht="15.75" customHeight="1">
      <c r="A1917" s="1"/>
      <c r="B1917" s="6" t="s">
        <v>27</v>
      </c>
      <c r="C1917" s="6">
        <v>1128299</v>
      </c>
      <c r="D1917" s="7">
        <v>44393</v>
      </c>
      <c r="E1917" s="6" t="s">
        <v>28</v>
      </c>
      <c r="F1917" s="6" t="s">
        <v>77</v>
      </c>
      <c r="G1917" s="6" t="s">
        <v>60</v>
      </c>
      <c r="H1917" s="6" t="s">
        <v>20</v>
      </c>
      <c r="I1917" s="8">
        <v>0.9</v>
      </c>
      <c r="J1917" s="9">
        <v>6000</v>
      </c>
      <c r="K1917" s="10">
        <f t="shared" si="14"/>
        <v>5400</v>
      </c>
      <c r="L1917" s="10">
        <f t="shared" si="15"/>
        <v>2160</v>
      </c>
      <c r="M1917" s="11">
        <v>0.39999999999999997</v>
      </c>
      <c r="O1917" s="16"/>
      <c r="P1917" s="14"/>
      <c r="Q1917" s="12"/>
      <c r="R1917" s="13"/>
    </row>
    <row r="1918" spans="1:18" ht="15.75" customHeight="1">
      <c r="A1918" s="1"/>
      <c r="B1918" s="6" t="s">
        <v>27</v>
      </c>
      <c r="C1918" s="6">
        <v>1128299</v>
      </c>
      <c r="D1918" s="7">
        <v>44393</v>
      </c>
      <c r="E1918" s="6" t="s">
        <v>28</v>
      </c>
      <c r="F1918" s="6" t="s">
        <v>77</v>
      </c>
      <c r="G1918" s="6" t="s">
        <v>60</v>
      </c>
      <c r="H1918" s="6" t="s">
        <v>21</v>
      </c>
      <c r="I1918" s="8">
        <v>0.95000000000000007</v>
      </c>
      <c r="J1918" s="9">
        <v>6500</v>
      </c>
      <c r="K1918" s="10">
        <f t="shared" si="14"/>
        <v>6175</v>
      </c>
      <c r="L1918" s="10">
        <f t="shared" si="15"/>
        <v>2778.75</v>
      </c>
      <c r="M1918" s="11">
        <v>0.45</v>
      </c>
      <c r="O1918" s="16"/>
      <c r="P1918" s="14"/>
      <c r="Q1918" s="12"/>
      <c r="R1918" s="13"/>
    </row>
    <row r="1919" spans="1:18" ht="15.75" customHeight="1">
      <c r="A1919" s="1"/>
      <c r="B1919" s="6" t="s">
        <v>27</v>
      </c>
      <c r="C1919" s="6">
        <v>1128299</v>
      </c>
      <c r="D1919" s="7">
        <v>44393</v>
      </c>
      <c r="E1919" s="6" t="s">
        <v>28</v>
      </c>
      <c r="F1919" s="6" t="s">
        <v>77</v>
      </c>
      <c r="G1919" s="6" t="s">
        <v>60</v>
      </c>
      <c r="H1919" s="6" t="s">
        <v>22</v>
      </c>
      <c r="I1919" s="8">
        <v>1.1000000000000001</v>
      </c>
      <c r="J1919" s="9">
        <v>6500</v>
      </c>
      <c r="K1919" s="10">
        <f t="shared" si="14"/>
        <v>7150.0000000000009</v>
      </c>
      <c r="L1919" s="10">
        <f t="shared" si="15"/>
        <v>2502.5</v>
      </c>
      <c r="M1919" s="11">
        <v>0.35</v>
      </c>
      <c r="O1919" s="16"/>
      <c r="P1919" s="14"/>
      <c r="Q1919" s="12"/>
      <c r="R1919" s="13"/>
    </row>
    <row r="1920" spans="1:18" ht="15.75" customHeight="1">
      <c r="A1920" s="1"/>
      <c r="B1920" s="6" t="s">
        <v>27</v>
      </c>
      <c r="C1920" s="6">
        <v>1128299</v>
      </c>
      <c r="D1920" s="7">
        <v>44425</v>
      </c>
      <c r="E1920" s="6" t="s">
        <v>28</v>
      </c>
      <c r="F1920" s="6" t="s">
        <v>77</v>
      </c>
      <c r="G1920" s="6" t="s">
        <v>60</v>
      </c>
      <c r="H1920" s="6" t="s">
        <v>17</v>
      </c>
      <c r="I1920" s="8">
        <v>0.95000000000000007</v>
      </c>
      <c r="J1920" s="9">
        <v>8500</v>
      </c>
      <c r="K1920" s="10">
        <f t="shared" si="14"/>
        <v>8075.0000000000009</v>
      </c>
      <c r="L1920" s="10">
        <f t="shared" si="15"/>
        <v>3230</v>
      </c>
      <c r="M1920" s="11">
        <v>0.39999999999999997</v>
      </c>
      <c r="O1920" s="16"/>
      <c r="P1920" s="14"/>
      <c r="Q1920" s="12"/>
      <c r="R1920" s="13"/>
    </row>
    <row r="1921" spans="1:18" ht="15.75" customHeight="1">
      <c r="A1921" s="1"/>
      <c r="B1921" s="6" t="s">
        <v>27</v>
      </c>
      <c r="C1921" s="6">
        <v>1128299</v>
      </c>
      <c r="D1921" s="7">
        <v>44425</v>
      </c>
      <c r="E1921" s="6" t="s">
        <v>28</v>
      </c>
      <c r="F1921" s="6" t="s">
        <v>77</v>
      </c>
      <c r="G1921" s="6" t="s">
        <v>60</v>
      </c>
      <c r="H1921" s="6" t="s">
        <v>18</v>
      </c>
      <c r="I1921" s="8">
        <v>0.85000000000000009</v>
      </c>
      <c r="J1921" s="9">
        <v>8250</v>
      </c>
      <c r="K1921" s="10">
        <f t="shared" si="14"/>
        <v>7012.5000000000009</v>
      </c>
      <c r="L1921" s="10">
        <f t="shared" si="15"/>
        <v>2805</v>
      </c>
      <c r="M1921" s="11">
        <v>0.39999999999999997</v>
      </c>
      <c r="O1921" s="16"/>
      <c r="P1921" s="14"/>
      <c r="Q1921" s="12"/>
      <c r="R1921" s="13"/>
    </row>
    <row r="1922" spans="1:18" ht="15.75" customHeight="1">
      <c r="A1922" s="1"/>
      <c r="B1922" s="6" t="s">
        <v>27</v>
      </c>
      <c r="C1922" s="6">
        <v>1128299</v>
      </c>
      <c r="D1922" s="7">
        <v>44425</v>
      </c>
      <c r="E1922" s="6" t="s">
        <v>28</v>
      </c>
      <c r="F1922" s="6" t="s">
        <v>77</v>
      </c>
      <c r="G1922" s="6" t="s">
        <v>60</v>
      </c>
      <c r="H1922" s="6" t="s">
        <v>19</v>
      </c>
      <c r="I1922" s="8">
        <v>0.75000000000000011</v>
      </c>
      <c r="J1922" s="9">
        <v>7000</v>
      </c>
      <c r="K1922" s="10">
        <f t="shared" si="14"/>
        <v>5250.0000000000009</v>
      </c>
      <c r="L1922" s="10">
        <f t="shared" si="15"/>
        <v>2100</v>
      </c>
      <c r="M1922" s="11">
        <v>0.39999999999999997</v>
      </c>
      <c r="O1922" s="16"/>
      <c r="P1922" s="14"/>
      <c r="Q1922" s="12"/>
      <c r="R1922" s="13"/>
    </row>
    <row r="1923" spans="1:18" ht="15.75" customHeight="1">
      <c r="A1923" s="1"/>
      <c r="B1923" s="6" t="s">
        <v>27</v>
      </c>
      <c r="C1923" s="6">
        <v>1128299</v>
      </c>
      <c r="D1923" s="7">
        <v>44425</v>
      </c>
      <c r="E1923" s="6" t="s">
        <v>28</v>
      </c>
      <c r="F1923" s="6" t="s">
        <v>77</v>
      </c>
      <c r="G1923" s="6" t="s">
        <v>60</v>
      </c>
      <c r="H1923" s="6" t="s">
        <v>20</v>
      </c>
      <c r="I1923" s="8">
        <v>0.75000000000000011</v>
      </c>
      <c r="J1923" s="9">
        <v>4750</v>
      </c>
      <c r="K1923" s="10">
        <f t="shared" si="14"/>
        <v>3562.5000000000005</v>
      </c>
      <c r="L1923" s="10">
        <f t="shared" si="15"/>
        <v>1425</v>
      </c>
      <c r="M1923" s="11">
        <v>0.39999999999999997</v>
      </c>
      <c r="O1923" s="16"/>
      <c r="P1923" s="14"/>
      <c r="Q1923" s="12"/>
      <c r="R1923" s="13"/>
    </row>
    <row r="1924" spans="1:18" ht="15.75" customHeight="1">
      <c r="A1924" s="1"/>
      <c r="B1924" s="6" t="s">
        <v>27</v>
      </c>
      <c r="C1924" s="6">
        <v>1128299</v>
      </c>
      <c r="D1924" s="7">
        <v>44425</v>
      </c>
      <c r="E1924" s="6" t="s">
        <v>28</v>
      </c>
      <c r="F1924" s="6" t="s">
        <v>77</v>
      </c>
      <c r="G1924" s="6" t="s">
        <v>60</v>
      </c>
      <c r="H1924" s="6" t="s">
        <v>21</v>
      </c>
      <c r="I1924" s="8">
        <v>0.64999999999999991</v>
      </c>
      <c r="J1924" s="9">
        <v>4750</v>
      </c>
      <c r="K1924" s="10">
        <f t="shared" si="14"/>
        <v>3087.4999999999995</v>
      </c>
      <c r="L1924" s="10">
        <f t="shared" si="15"/>
        <v>1389.3749999999998</v>
      </c>
      <c r="M1924" s="11">
        <v>0.45</v>
      </c>
      <c r="O1924" s="16"/>
      <c r="P1924" s="14"/>
      <c r="Q1924" s="12"/>
      <c r="R1924" s="13"/>
    </row>
    <row r="1925" spans="1:18" ht="15.75" customHeight="1">
      <c r="A1925" s="1"/>
      <c r="B1925" s="6" t="s">
        <v>27</v>
      </c>
      <c r="C1925" s="6">
        <v>1128299</v>
      </c>
      <c r="D1925" s="7">
        <v>44425</v>
      </c>
      <c r="E1925" s="6" t="s">
        <v>28</v>
      </c>
      <c r="F1925" s="6" t="s">
        <v>77</v>
      </c>
      <c r="G1925" s="6" t="s">
        <v>60</v>
      </c>
      <c r="H1925" s="6" t="s">
        <v>22</v>
      </c>
      <c r="I1925" s="8">
        <v>0.7</v>
      </c>
      <c r="J1925" s="9">
        <v>3000</v>
      </c>
      <c r="K1925" s="10">
        <f t="shared" si="14"/>
        <v>2100</v>
      </c>
      <c r="L1925" s="10">
        <f t="shared" si="15"/>
        <v>735</v>
      </c>
      <c r="M1925" s="11">
        <v>0.35</v>
      </c>
      <c r="O1925" s="16"/>
      <c r="P1925" s="14"/>
      <c r="Q1925" s="12"/>
      <c r="R1925" s="13"/>
    </row>
    <row r="1926" spans="1:18" ht="15.75" customHeight="1">
      <c r="A1926" s="1"/>
      <c r="B1926" s="6" t="s">
        <v>27</v>
      </c>
      <c r="C1926" s="6">
        <v>1128299</v>
      </c>
      <c r="D1926" s="7">
        <v>44457</v>
      </c>
      <c r="E1926" s="6" t="s">
        <v>28</v>
      </c>
      <c r="F1926" s="6" t="s">
        <v>77</v>
      </c>
      <c r="G1926" s="6" t="s">
        <v>60</v>
      </c>
      <c r="H1926" s="6" t="s">
        <v>17</v>
      </c>
      <c r="I1926" s="8">
        <v>0.45000000000000012</v>
      </c>
      <c r="J1926" s="9">
        <v>5000</v>
      </c>
      <c r="K1926" s="10">
        <f t="shared" si="14"/>
        <v>2250.0000000000005</v>
      </c>
      <c r="L1926" s="10">
        <f t="shared" si="15"/>
        <v>900.00000000000011</v>
      </c>
      <c r="M1926" s="11">
        <v>0.39999999999999997</v>
      </c>
      <c r="O1926" s="16"/>
      <c r="P1926" s="14"/>
      <c r="Q1926" s="12"/>
      <c r="R1926" s="13"/>
    </row>
    <row r="1927" spans="1:18" ht="15.75" customHeight="1">
      <c r="A1927" s="1"/>
      <c r="B1927" s="6" t="s">
        <v>27</v>
      </c>
      <c r="C1927" s="6">
        <v>1128299</v>
      </c>
      <c r="D1927" s="7">
        <v>44457</v>
      </c>
      <c r="E1927" s="6" t="s">
        <v>28</v>
      </c>
      <c r="F1927" s="6" t="s">
        <v>77</v>
      </c>
      <c r="G1927" s="6" t="s">
        <v>60</v>
      </c>
      <c r="H1927" s="6" t="s">
        <v>18</v>
      </c>
      <c r="I1927" s="8">
        <v>0.50000000000000011</v>
      </c>
      <c r="J1927" s="9">
        <v>5000</v>
      </c>
      <c r="K1927" s="10">
        <f t="shared" si="14"/>
        <v>2500.0000000000005</v>
      </c>
      <c r="L1927" s="10">
        <f t="shared" si="15"/>
        <v>1000.0000000000001</v>
      </c>
      <c r="M1927" s="11">
        <v>0.39999999999999997</v>
      </c>
      <c r="O1927" s="16"/>
      <c r="P1927" s="14"/>
      <c r="Q1927" s="12"/>
      <c r="R1927" s="13"/>
    </row>
    <row r="1928" spans="1:18" ht="15.75" customHeight="1">
      <c r="A1928" s="1"/>
      <c r="B1928" s="6" t="s">
        <v>27</v>
      </c>
      <c r="C1928" s="6">
        <v>1128299</v>
      </c>
      <c r="D1928" s="7">
        <v>44457</v>
      </c>
      <c r="E1928" s="6" t="s">
        <v>28</v>
      </c>
      <c r="F1928" s="6" t="s">
        <v>77</v>
      </c>
      <c r="G1928" s="6" t="s">
        <v>60</v>
      </c>
      <c r="H1928" s="6" t="s">
        <v>19</v>
      </c>
      <c r="I1928" s="8">
        <v>0.45000000000000012</v>
      </c>
      <c r="J1928" s="9">
        <v>3000</v>
      </c>
      <c r="K1928" s="10">
        <f t="shared" si="14"/>
        <v>1350.0000000000005</v>
      </c>
      <c r="L1928" s="10">
        <f t="shared" si="15"/>
        <v>540.00000000000011</v>
      </c>
      <c r="M1928" s="11">
        <v>0.39999999999999997</v>
      </c>
      <c r="O1928" s="16"/>
      <c r="P1928" s="14"/>
      <c r="Q1928" s="12"/>
      <c r="R1928" s="13"/>
    </row>
    <row r="1929" spans="1:18" ht="15.75" customHeight="1">
      <c r="A1929" s="1"/>
      <c r="B1929" s="6" t="s">
        <v>27</v>
      </c>
      <c r="C1929" s="6">
        <v>1128299</v>
      </c>
      <c r="D1929" s="7">
        <v>44457</v>
      </c>
      <c r="E1929" s="6" t="s">
        <v>28</v>
      </c>
      <c r="F1929" s="6" t="s">
        <v>77</v>
      </c>
      <c r="G1929" s="6" t="s">
        <v>60</v>
      </c>
      <c r="H1929" s="6" t="s">
        <v>20</v>
      </c>
      <c r="I1929" s="8">
        <v>0.45000000000000012</v>
      </c>
      <c r="J1929" s="9">
        <v>2500</v>
      </c>
      <c r="K1929" s="10">
        <f t="shared" si="14"/>
        <v>1125.0000000000002</v>
      </c>
      <c r="L1929" s="10">
        <f t="shared" si="15"/>
        <v>450.00000000000006</v>
      </c>
      <c r="M1929" s="11">
        <v>0.39999999999999997</v>
      </c>
      <c r="O1929" s="16"/>
      <c r="P1929" s="14"/>
      <c r="Q1929" s="12"/>
      <c r="R1929" s="13"/>
    </row>
    <row r="1930" spans="1:18" ht="15.75" customHeight="1">
      <c r="A1930" s="1"/>
      <c r="B1930" s="6" t="s">
        <v>27</v>
      </c>
      <c r="C1930" s="6">
        <v>1128299</v>
      </c>
      <c r="D1930" s="7">
        <v>44457</v>
      </c>
      <c r="E1930" s="6" t="s">
        <v>28</v>
      </c>
      <c r="F1930" s="6" t="s">
        <v>77</v>
      </c>
      <c r="G1930" s="6" t="s">
        <v>60</v>
      </c>
      <c r="H1930" s="6" t="s">
        <v>21</v>
      </c>
      <c r="I1930" s="8">
        <v>0.55000000000000004</v>
      </c>
      <c r="J1930" s="9">
        <v>2750</v>
      </c>
      <c r="K1930" s="10">
        <f t="shared" si="14"/>
        <v>1512.5000000000002</v>
      </c>
      <c r="L1930" s="10">
        <f t="shared" si="15"/>
        <v>680.62500000000011</v>
      </c>
      <c r="M1930" s="11">
        <v>0.45</v>
      </c>
      <c r="O1930" s="16"/>
      <c r="P1930" s="14"/>
      <c r="Q1930" s="12"/>
      <c r="R1930" s="13"/>
    </row>
    <row r="1931" spans="1:18" ht="15.75" customHeight="1">
      <c r="A1931" s="1"/>
      <c r="B1931" s="6" t="s">
        <v>27</v>
      </c>
      <c r="C1931" s="6">
        <v>1128299</v>
      </c>
      <c r="D1931" s="7">
        <v>44457</v>
      </c>
      <c r="E1931" s="6" t="s">
        <v>28</v>
      </c>
      <c r="F1931" s="6" t="s">
        <v>77</v>
      </c>
      <c r="G1931" s="6" t="s">
        <v>60</v>
      </c>
      <c r="H1931" s="6" t="s">
        <v>22</v>
      </c>
      <c r="I1931" s="8">
        <v>0.39999999999999997</v>
      </c>
      <c r="J1931" s="9">
        <v>3000</v>
      </c>
      <c r="K1931" s="10">
        <f t="shared" si="14"/>
        <v>1200</v>
      </c>
      <c r="L1931" s="10">
        <f t="shared" si="15"/>
        <v>420</v>
      </c>
      <c r="M1931" s="11">
        <v>0.35</v>
      </c>
      <c r="O1931" s="16"/>
      <c r="P1931" s="14"/>
      <c r="Q1931" s="12"/>
      <c r="R1931" s="13"/>
    </row>
    <row r="1932" spans="1:18" ht="15.75" customHeight="1">
      <c r="A1932" s="1"/>
      <c r="B1932" s="6" t="s">
        <v>27</v>
      </c>
      <c r="C1932" s="6">
        <v>1128299</v>
      </c>
      <c r="D1932" s="7">
        <v>44486</v>
      </c>
      <c r="E1932" s="6" t="s">
        <v>28</v>
      </c>
      <c r="F1932" s="6" t="s">
        <v>77</v>
      </c>
      <c r="G1932" s="6" t="s">
        <v>60</v>
      </c>
      <c r="H1932" s="6" t="s">
        <v>17</v>
      </c>
      <c r="I1932" s="8">
        <v>0.35000000000000003</v>
      </c>
      <c r="J1932" s="9">
        <v>4000</v>
      </c>
      <c r="K1932" s="10">
        <f t="shared" si="14"/>
        <v>1400.0000000000002</v>
      </c>
      <c r="L1932" s="10">
        <f t="shared" si="15"/>
        <v>560</v>
      </c>
      <c r="M1932" s="11">
        <v>0.39999999999999997</v>
      </c>
      <c r="O1932" s="16"/>
      <c r="P1932" s="14"/>
      <c r="Q1932" s="12"/>
      <c r="R1932" s="13"/>
    </row>
    <row r="1933" spans="1:18" ht="15.75" customHeight="1">
      <c r="A1933" s="1"/>
      <c r="B1933" s="6" t="s">
        <v>27</v>
      </c>
      <c r="C1933" s="6">
        <v>1128299</v>
      </c>
      <c r="D1933" s="7">
        <v>44486</v>
      </c>
      <c r="E1933" s="6" t="s">
        <v>28</v>
      </c>
      <c r="F1933" s="6" t="s">
        <v>77</v>
      </c>
      <c r="G1933" s="6" t="s">
        <v>60</v>
      </c>
      <c r="H1933" s="6" t="s">
        <v>18</v>
      </c>
      <c r="I1933" s="8">
        <v>0.50000000000000011</v>
      </c>
      <c r="J1933" s="9">
        <v>5750</v>
      </c>
      <c r="K1933" s="10">
        <f t="shared" si="14"/>
        <v>2875.0000000000005</v>
      </c>
      <c r="L1933" s="10">
        <f t="shared" si="15"/>
        <v>1150</v>
      </c>
      <c r="M1933" s="11">
        <v>0.39999999999999997</v>
      </c>
      <c r="O1933" s="16"/>
      <c r="P1933" s="14"/>
      <c r="Q1933" s="12"/>
      <c r="R1933" s="13"/>
    </row>
    <row r="1934" spans="1:18" ht="15.75" customHeight="1">
      <c r="A1934" s="1"/>
      <c r="B1934" s="6" t="s">
        <v>27</v>
      </c>
      <c r="C1934" s="6">
        <v>1128299</v>
      </c>
      <c r="D1934" s="7">
        <v>44486</v>
      </c>
      <c r="E1934" s="6" t="s">
        <v>28</v>
      </c>
      <c r="F1934" s="6" t="s">
        <v>77</v>
      </c>
      <c r="G1934" s="6" t="s">
        <v>60</v>
      </c>
      <c r="H1934" s="6" t="s">
        <v>19</v>
      </c>
      <c r="I1934" s="8">
        <v>0.45000000000000012</v>
      </c>
      <c r="J1934" s="9">
        <v>4000</v>
      </c>
      <c r="K1934" s="10">
        <f t="shared" si="14"/>
        <v>1800.0000000000005</v>
      </c>
      <c r="L1934" s="10">
        <f t="shared" si="15"/>
        <v>720.00000000000011</v>
      </c>
      <c r="M1934" s="11">
        <v>0.39999999999999997</v>
      </c>
      <c r="O1934" s="16"/>
      <c r="P1934" s="14"/>
      <c r="Q1934" s="12"/>
      <c r="R1934" s="13"/>
    </row>
    <row r="1935" spans="1:18" ht="15.75" customHeight="1">
      <c r="A1935" s="1"/>
      <c r="B1935" s="6" t="s">
        <v>27</v>
      </c>
      <c r="C1935" s="6">
        <v>1128299</v>
      </c>
      <c r="D1935" s="7">
        <v>44486</v>
      </c>
      <c r="E1935" s="6" t="s">
        <v>28</v>
      </c>
      <c r="F1935" s="6" t="s">
        <v>77</v>
      </c>
      <c r="G1935" s="6" t="s">
        <v>60</v>
      </c>
      <c r="H1935" s="6" t="s">
        <v>20</v>
      </c>
      <c r="I1935" s="8">
        <v>0.40000000000000008</v>
      </c>
      <c r="J1935" s="9">
        <v>3750</v>
      </c>
      <c r="K1935" s="10">
        <f t="shared" si="14"/>
        <v>1500.0000000000002</v>
      </c>
      <c r="L1935" s="10">
        <f t="shared" si="15"/>
        <v>600</v>
      </c>
      <c r="M1935" s="11">
        <v>0.39999999999999997</v>
      </c>
      <c r="O1935" s="16"/>
      <c r="P1935" s="14"/>
      <c r="Q1935" s="12"/>
      <c r="R1935" s="13"/>
    </row>
    <row r="1936" spans="1:18" ht="15.75" customHeight="1">
      <c r="A1936" s="1"/>
      <c r="B1936" s="6" t="s">
        <v>27</v>
      </c>
      <c r="C1936" s="6">
        <v>1128299</v>
      </c>
      <c r="D1936" s="7">
        <v>44486</v>
      </c>
      <c r="E1936" s="6" t="s">
        <v>28</v>
      </c>
      <c r="F1936" s="6" t="s">
        <v>77</v>
      </c>
      <c r="G1936" s="6" t="s">
        <v>60</v>
      </c>
      <c r="H1936" s="6" t="s">
        <v>21</v>
      </c>
      <c r="I1936" s="8">
        <v>0.5</v>
      </c>
      <c r="J1936" s="9">
        <v>3500</v>
      </c>
      <c r="K1936" s="10">
        <f t="shared" si="14"/>
        <v>1750</v>
      </c>
      <c r="L1936" s="10">
        <f t="shared" si="15"/>
        <v>787.5</v>
      </c>
      <c r="M1936" s="11">
        <v>0.45</v>
      </c>
      <c r="O1936" s="16"/>
      <c r="P1936" s="14"/>
      <c r="Q1936" s="12"/>
      <c r="R1936" s="13"/>
    </row>
    <row r="1937" spans="1:18" ht="15.75" customHeight="1">
      <c r="A1937" s="1"/>
      <c r="B1937" s="6" t="s">
        <v>27</v>
      </c>
      <c r="C1937" s="6">
        <v>1128299</v>
      </c>
      <c r="D1937" s="7">
        <v>44486</v>
      </c>
      <c r="E1937" s="6" t="s">
        <v>28</v>
      </c>
      <c r="F1937" s="6" t="s">
        <v>77</v>
      </c>
      <c r="G1937" s="6" t="s">
        <v>60</v>
      </c>
      <c r="H1937" s="6" t="s">
        <v>22</v>
      </c>
      <c r="I1937" s="8">
        <v>0.55000000000000004</v>
      </c>
      <c r="J1937" s="9">
        <v>4000</v>
      </c>
      <c r="K1937" s="10">
        <f t="shared" si="14"/>
        <v>2200</v>
      </c>
      <c r="L1937" s="10">
        <f t="shared" si="15"/>
        <v>770</v>
      </c>
      <c r="M1937" s="11">
        <v>0.35</v>
      </c>
      <c r="O1937" s="16"/>
      <c r="P1937" s="14"/>
      <c r="Q1937" s="12"/>
      <c r="R1937" s="13"/>
    </row>
    <row r="1938" spans="1:18" ht="15.75" customHeight="1">
      <c r="A1938" s="1"/>
      <c r="B1938" s="6" t="s">
        <v>27</v>
      </c>
      <c r="C1938" s="6">
        <v>1128299</v>
      </c>
      <c r="D1938" s="7">
        <v>44517</v>
      </c>
      <c r="E1938" s="6" t="s">
        <v>28</v>
      </c>
      <c r="F1938" s="6" t="s">
        <v>77</v>
      </c>
      <c r="G1938" s="6" t="s">
        <v>60</v>
      </c>
      <c r="H1938" s="6" t="s">
        <v>17</v>
      </c>
      <c r="I1938" s="8">
        <v>0.40000000000000008</v>
      </c>
      <c r="J1938" s="9">
        <v>6250</v>
      </c>
      <c r="K1938" s="10">
        <f t="shared" si="14"/>
        <v>2500.0000000000005</v>
      </c>
      <c r="L1938" s="10">
        <f t="shared" si="15"/>
        <v>1000.0000000000001</v>
      </c>
      <c r="M1938" s="11">
        <v>0.39999999999999997</v>
      </c>
      <c r="O1938" s="16"/>
      <c r="P1938" s="14"/>
      <c r="Q1938" s="12"/>
      <c r="R1938" s="13"/>
    </row>
    <row r="1939" spans="1:18" ht="15.75" customHeight="1">
      <c r="A1939" s="1"/>
      <c r="B1939" s="6" t="s">
        <v>27</v>
      </c>
      <c r="C1939" s="6">
        <v>1128299</v>
      </c>
      <c r="D1939" s="7">
        <v>44517</v>
      </c>
      <c r="E1939" s="6" t="s">
        <v>28</v>
      </c>
      <c r="F1939" s="6" t="s">
        <v>77</v>
      </c>
      <c r="G1939" s="6" t="s">
        <v>60</v>
      </c>
      <c r="H1939" s="6" t="s">
        <v>18</v>
      </c>
      <c r="I1939" s="8">
        <v>0.45000000000000012</v>
      </c>
      <c r="J1939" s="9">
        <v>7000</v>
      </c>
      <c r="K1939" s="10">
        <f t="shared" si="14"/>
        <v>3150.0000000000009</v>
      </c>
      <c r="L1939" s="10">
        <f t="shared" si="15"/>
        <v>1260.0000000000002</v>
      </c>
      <c r="M1939" s="11">
        <v>0.39999999999999997</v>
      </c>
      <c r="O1939" s="16"/>
      <c r="P1939" s="14"/>
      <c r="Q1939" s="12"/>
      <c r="R1939" s="13"/>
    </row>
    <row r="1940" spans="1:18" ht="15.75" customHeight="1">
      <c r="A1940" s="1"/>
      <c r="B1940" s="6" t="s">
        <v>27</v>
      </c>
      <c r="C1940" s="6">
        <v>1128299</v>
      </c>
      <c r="D1940" s="7">
        <v>44517</v>
      </c>
      <c r="E1940" s="6" t="s">
        <v>28</v>
      </c>
      <c r="F1940" s="6" t="s">
        <v>77</v>
      </c>
      <c r="G1940" s="6" t="s">
        <v>60</v>
      </c>
      <c r="H1940" s="6" t="s">
        <v>19</v>
      </c>
      <c r="I1940" s="8">
        <v>0.40000000000000008</v>
      </c>
      <c r="J1940" s="9">
        <v>5250</v>
      </c>
      <c r="K1940" s="10">
        <f t="shared" si="14"/>
        <v>2100.0000000000005</v>
      </c>
      <c r="L1940" s="10">
        <f t="shared" si="15"/>
        <v>840.00000000000011</v>
      </c>
      <c r="M1940" s="11">
        <v>0.39999999999999997</v>
      </c>
      <c r="O1940" s="16"/>
      <c r="P1940" s="14"/>
      <c r="Q1940" s="12"/>
      <c r="R1940" s="13"/>
    </row>
    <row r="1941" spans="1:18" ht="15.75" customHeight="1">
      <c r="A1941" s="1"/>
      <c r="B1941" s="6" t="s">
        <v>27</v>
      </c>
      <c r="C1941" s="6">
        <v>1128299</v>
      </c>
      <c r="D1941" s="7">
        <v>44517</v>
      </c>
      <c r="E1941" s="6" t="s">
        <v>28</v>
      </c>
      <c r="F1941" s="6" t="s">
        <v>77</v>
      </c>
      <c r="G1941" s="6" t="s">
        <v>60</v>
      </c>
      <c r="H1941" s="6" t="s">
        <v>20</v>
      </c>
      <c r="I1941" s="8">
        <v>0.50000000000000011</v>
      </c>
      <c r="J1941" s="9">
        <v>5000</v>
      </c>
      <c r="K1941" s="10">
        <f t="shared" si="14"/>
        <v>2500.0000000000005</v>
      </c>
      <c r="L1941" s="10">
        <f t="shared" si="15"/>
        <v>1000.0000000000001</v>
      </c>
      <c r="M1941" s="11">
        <v>0.39999999999999997</v>
      </c>
      <c r="O1941" s="16"/>
      <c r="P1941" s="14"/>
      <c r="Q1941" s="12"/>
      <c r="R1941" s="13"/>
    </row>
    <row r="1942" spans="1:18" ht="15.75" customHeight="1">
      <c r="A1942" s="1"/>
      <c r="B1942" s="6" t="s">
        <v>27</v>
      </c>
      <c r="C1942" s="6">
        <v>1128299</v>
      </c>
      <c r="D1942" s="7">
        <v>44517</v>
      </c>
      <c r="E1942" s="6" t="s">
        <v>28</v>
      </c>
      <c r="F1942" s="6" t="s">
        <v>77</v>
      </c>
      <c r="G1942" s="6" t="s">
        <v>60</v>
      </c>
      <c r="H1942" s="6" t="s">
        <v>21</v>
      </c>
      <c r="I1942" s="8">
        <v>0.70000000000000007</v>
      </c>
      <c r="J1942" s="9">
        <v>4750</v>
      </c>
      <c r="K1942" s="10">
        <f t="shared" si="14"/>
        <v>3325.0000000000005</v>
      </c>
      <c r="L1942" s="10">
        <f t="shared" si="15"/>
        <v>1496.2500000000002</v>
      </c>
      <c r="M1942" s="11">
        <v>0.45</v>
      </c>
      <c r="O1942" s="16"/>
      <c r="P1942" s="14"/>
      <c r="Q1942" s="12"/>
      <c r="R1942" s="13"/>
    </row>
    <row r="1943" spans="1:18" ht="15.75" customHeight="1">
      <c r="A1943" s="1"/>
      <c r="B1943" s="6" t="s">
        <v>27</v>
      </c>
      <c r="C1943" s="6">
        <v>1128299</v>
      </c>
      <c r="D1943" s="7">
        <v>44517</v>
      </c>
      <c r="E1943" s="6" t="s">
        <v>28</v>
      </c>
      <c r="F1943" s="6" t="s">
        <v>77</v>
      </c>
      <c r="G1943" s="6" t="s">
        <v>60</v>
      </c>
      <c r="H1943" s="6" t="s">
        <v>22</v>
      </c>
      <c r="I1943" s="8">
        <v>0.8500000000000002</v>
      </c>
      <c r="J1943" s="9">
        <v>6000</v>
      </c>
      <c r="K1943" s="10">
        <f t="shared" si="14"/>
        <v>5100.0000000000009</v>
      </c>
      <c r="L1943" s="10">
        <f t="shared" si="15"/>
        <v>1785.0000000000002</v>
      </c>
      <c r="M1943" s="11">
        <v>0.35</v>
      </c>
      <c r="O1943" s="16"/>
      <c r="P1943" s="14"/>
      <c r="Q1943" s="12"/>
      <c r="R1943" s="13"/>
    </row>
    <row r="1944" spans="1:18" ht="15.75" customHeight="1">
      <c r="A1944" s="1"/>
      <c r="B1944" s="6" t="s">
        <v>27</v>
      </c>
      <c r="C1944" s="6">
        <v>1128299</v>
      </c>
      <c r="D1944" s="7">
        <v>44546</v>
      </c>
      <c r="E1944" s="6" t="s">
        <v>28</v>
      </c>
      <c r="F1944" s="6" t="s">
        <v>77</v>
      </c>
      <c r="G1944" s="6" t="s">
        <v>60</v>
      </c>
      <c r="H1944" s="6" t="s">
        <v>17</v>
      </c>
      <c r="I1944" s="8">
        <v>0.70000000000000018</v>
      </c>
      <c r="J1944" s="9">
        <v>8000</v>
      </c>
      <c r="K1944" s="10">
        <f t="shared" si="14"/>
        <v>5600.0000000000018</v>
      </c>
      <c r="L1944" s="10">
        <f t="shared" si="15"/>
        <v>2240.0000000000005</v>
      </c>
      <c r="M1944" s="11">
        <v>0.39999999999999997</v>
      </c>
      <c r="O1944" s="16"/>
      <c r="P1944" s="14"/>
      <c r="Q1944" s="12"/>
      <c r="R1944" s="13"/>
    </row>
    <row r="1945" spans="1:18" ht="15.75" customHeight="1">
      <c r="A1945" s="1"/>
      <c r="B1945" s="6" t="s">
        <v>27</v>
      </c>
      <c r="C1945" s="6">
        <v>1128299</v>
      </c>
      <c r="D1945" s="7">
        <v>44546</v>
      </c>
      <c r="E1945" s="6" t="s">
        <v>28</v>
      </c>
      <c r="F1945" s="6" t="s">
        <v>77</v>
      </c>
      <c r="G1945" s="6" t="s">
        <v>60</v>
      </c>
      <c r="H1945" s="6" t="s">
        <v>18</v>
      </c>
      <c r="I1945" s="8">
        <v>0.80000000000000027</v>
      </c>
      <c r="J1945" s="9">
        <v>8000</v>
      </c>
      <c r="K1945" s="10">
        <f t="shared" si="14"/>
        <v>6400.0000000000018</v>
      </c>
      <c r="L1945" s="10">
        <f t="shared" si="15"/>
        <v>2560.0000000000005</v>
      </c>
      <c r="M1945" s="11">
        <v>0.39999999999999997</v>
      </c>
      <c r="O1945" s="16"/>
      <c r="P1945" s="14"/>
      <c r="Q1945" s="12"/>
      <c r="R1945" s="13"/>
    </row>
    <row r="1946" spans="1:18" ht="15.75" customHeight="1">
      <c r="A1946" s="1"/>
      <c r="B1946" s="6" t="s">
        <v>27</v>
      </c>
      <c r="C1946" s="6">
        <v>1128299</v>
      </c>
      <c r="D1946" s="7">
        <v>44546</v>
      </c>
      <c r="E1946" s="6" t="s">
        <v>28</v>
      </c>
      <c r="F1946" s="6" t="s">
        <v>77</v>
      </c>
      <c r="G1946" s="6" t="s">
        <v>60</v>
      </c>
      <c r="H1946" s="6" t="s">
        <v>19</v>
      </c>
      <c r="I1946" s="8">
        <v>0.75000000000000022</v>
      </c>
      <c r="J1946" s="9">
        <v>6000</v>
      </c>
      <c r="K1946" s="10">
        <f t="shared" si="14"/>
        <v>4500.0000000000009</v>
      </c>
      <c r="L1946" s="10">
        <f t="shared" si="15"/>
        <v>1800.0000000000002</v>
      </c>
      <c r="M1946" s="11">
        <v>0.39999999999999997</v>
      </c>
      <c r="O1946" s="16"/>
      <c r="P1946" s="14"/>
      <c r="Q1946" s="12"/>
      <c r="R1946" s="13"/>
    </row>
    <row r="1947" spans="1:18" ht="15.75" customHeight="1">
      <c r="A1947" s="1"/>
      <c r="B1947" s="6" t="s">
        <v>27</v>
      </c>
      <c r="C1947" s="6">
        <v>1128299</v>
      </c>
      <c r="D1947" s="7">
        <v>44546</v>
      </c>
      <c r="E1947" s="6" t="s">
        <v>28</v>
      </c>
      <c r="F1947" s="6" t="s">
        <v>77</v>
      </c>
      <c r="G1947" s="6" t="s">
        <v>60</v>
      </c>
      <c r="H1947" s="6" t="s">
        <v>20</v>
      </c>
      <c r="I1947" s="8">
        <v>0.75000000000000022</v>
      </c>
      <c r="J1947" s="9">
        <v>6000</v>
      </c>
      <c r="K1947" s="10">
        <f t="shared" si="14"/>
        <v>4500.0000000000009</v>
      </c>
      <c r="L1947" s="10">
        <f t="shared" si="15"/>
        <v>1800.0000000000002</v>
      </c>
      <c r="M1947" s="11">
        <v>0.39999999999999997</v>
      </c>
      <c r="O1947" s="16"/>
      <c r="P1947" s="14"/>
      <c r="Q1947" s="12"/>
      <c r="R1947" s="13"/>
    </row>
    <row r="1948" spans="1:18" ht="15.75" customHeight="1">
      <c r="A1948" s="1"/>
      <c r="B1948" s="6" t="s">
        <v>27</v>
      </c>
      <c r="C1948" s="6">
        <v>1128299</v>
      </c>
      <c r="D1948" s="7">
        <v>44546</v>
      </c>
      <c r="E1948" s="6" t="s">
        <v>28</v>
      </c>
      <c r="F1948" s="6" t="s">
        <v>77</v>
      </c>
      <c r="G1948" s="6" t="s">
        <v>60</v>
      </c>
      <c r="H1948" s="6" t="s">
        <v>21</v>
      </c>
      <c r="I1948" s="8">
        <v>0.8500000000000002</v>
      </c>
      <c r="J1948" s="9">
        <v>5250</v>
      </c>
      <c r="K1948" s="10">
        <f t="shared" si="14"/>
        <v>4462.5000000000009</v>
      </c>
      <c r="L1948" s="10">
        <f t="shared" si="15"/>
        <v>2008.1250000000005</v>
      </c>
      <c r="M1948" s="11">
        <v>0.45</v>
      </c>
      <c r="O1948" s="16"/>
      <c r="P1948" s="14"/>
      <c r="Q1948" s="12"/>
      <c r="R1948" s="13"/>
    </row>
    <row r="1949" spans="1:18" ht="15.75" customHeight="1">
      <c r="A1949" s="1"/>
      <c r="B1949" s="6" t="s">
        <v>27</v>
      </c>
      <c r="C1949" s="6">
        <v>1128299</v>
      </c>
      <c r="D1949" s="7">
        <v>44546</v>
      </c>
      <c r="E1949" s="6" t="s">
        <v>28</v>
      </c>
      <c r="F1949" s="6" t="s">
        <v>77</v>
      </c>
      <c r="G1949" s="6" t="s">
        <v>60</v>
      </c>
      <c r="H1949" s="6" t="s">
        <v>22</v>
      </c>
      <c r="I1949" s="8">
        <v>0.90000000000000024</v>
      </c>
      <c r="J1949" s="9">
        <v>6250</v>
      </c>
      <c r="K1949" s="10">
        <f t="shared" si="14"/>
        <v>5625.0000000000018</v>
      </c>
      <c r="L1949" s="10">
        <f t="shared" si="15"/>
        <v>1968.7500000000005</v>
      </c>
      <c r="M1949" s="11">
        <v>0.35</v>
      </c>
      <c r="O1949" s="16"/>
      <c r="P1949" s="14"/>
      <c r="Q1949" s="12"/>
      <c r="R1949" s="13"/>
    </row>
    <row r="1950" spans="1:18" ht="15.75" customHeight="1">
      <c r="A1950" s="1" t="s">
        <v>39</v>
      </c>
      <c r="B1950" s="6" t="s">
        <v>23</v>
      </c>
      <c r="C1950" s="6">
        <v>1197831</v>
      </c>
      <c r="D1950" s="7">
        <v>44201</v>
      </c>
      <c r="E1950" s="6" t="s">
        <v>24</v>
      </c>
      <c r="F1950" s="6" t="s">
        <v>78</v>
      </c>
      <c r="G1950" s="6" t="s">
        <v>79</v>
      </c>
      <c r="H1950" s="6" t="s">
        <v>17</v>
      </c>
      <c r="I1950" s="8">
        <v>0.2</v>
      </c>
      <c r="J1950" s="9">
        <v>6750</v>
      </c>
      <c r="K1950" s="10">
        <f t="shared" si="14"/>
        <v>1350</v>
      </c>
      <c r="L1950" s="10">
        <f t="shared" si="15"/>
        <v>405</v>
      </c>
      <c r="M1950" s="11">
        <v>0.3</v>
      </c>
      <c r="O1950" s="16"/>
      <c r="P1950" s="14"/>
      <c r="Q1950" s="12"/>
      <c r="R1950" s="13"/>
    </row>
    <row r="1951" spans="1:18" ht="15.75" customHeight="1">
      <c r="A1951" s="1"/>
      <c r="B1951" s="6" t="s">
        <v>23</v>
      </c>
      <c r="C1951" s="6">
        <v>1197831</v>
      </c>
      <c r="D1951" s="7">
        <v>44201</v>
      </c>
      <c r="E1951" s="6" t="s">
        <v>24</v>
      </c>
      <c r="F1951" s="6" t="s">
        <v>78</v>
      </c>
      <c r="G1951" s="6" t="s">
        <v>79</v>
      </c>
      <c r="H1951" s="6" t="s">
        <v>18</v>
      </c>
      <c r="I1951" s="8">
        <v>0.3</v>
      </c>
      <c r="J1951" s="9">
        <v>6750</v>
      </c>
      <c r="K1951" s="10">
        <f t="shared" si="14"/>
        <v>2025</v>
      </c>
      <c r="L1951" s="10">
        <f t="shared" si="15"/>
        <v>607.5</v>
      </c>
      <c r="M1951" s="11">
        <v>0.3</v>
      </c>
      <c r="O1951" s="16"/>
      <c r="P1951" s="14"/>
      <c r="Q1951" s="12"/>
      <c r="R1951" s="13"/>
    </row>
    <row r="1952" spans="1:18" ht="15.75" customHeight="1">
      <c r="A1952" s="1"/>
      <c r="B1952" s="6" t="s">
        <v>23</v>
      </c>
      <c r="C1952" s="6">
        <v>1197831</v>
      </c>
      <c r="D1952" s="7">
        <v>44201</v>
      </c>
      <c r="E1952" s="6" t="s">
        <v>24</v>
      </c>
      <c r="F1952" s="6" t="s">
        <v>78</v>
      </c>
      <c r="G1952" s="6" t="s">
        <v>79</v>
      </c>
      <c r="H1952" s="6" t="s">
        <v>19</v>
      </c>
      <c r="I1952" s="8">
        <v>0.3</v>
      </c>
      <c r="J1952" s="9">
        <v>4750</v>
      </c>
      <c r="K1952" s="10">
        <f t="shared" si="14"/>
        <v>1425</v>
      </c>
      <c r="L1952" s="10">
        <f t="shared" si="15"/>
        <v>427.5</v>
      </c>
      <c r="M1952" s="11">
        <v>0.3</v>
      </c>
      <c r="O1952" s="16"/>
      <c r="P1952" s="14"/>
      <c r="Q1952" s="12"/>
      <c r="R1952" s="13"/>
    </row>
    <row r="1953" spans="1:18" ht="15.75" customHeight="1">
      <c r="A1953" s="1"/>
      <c r="B1953" s="6" t="s">
        <v>23</v>
      </c>
      <c r="C1953" s="6">
        <v>1197831</v>
      </c>
      <c r="D1953" s="7">
        <v>44201</v>
      </c>
      <c r="E1953" s="6" t="s">
        <v>24</v>
      </c>
      <c r="F1953" s="6" t="s">
        <v>78</v>
      </c>
      <c r="G1953" s="6" t="s">
        <v>79</v>
      </c>
      <c r="H1953" s="6" t="s">
        <v>20</v>
      </c>
      <c r="I1953" s="8">
        <v>0.35</v>
      </c>
      <c r="J1953" s="9">
        <v>4750</v>
      </c>
      <c r="K1953" s="10">
        <f t="shared" si="14"/>
        <v>1662.5</v>
      </c>
      <c r="L1953" s="10">
        <f t="shared" si="15"/>
        <v>665</v>
      </c>
      <c r="M1953" s="11">
        <v>0.4</v>
      </c>
      <c r="O1953" s="16"/>
      <c r="P1953" s="14"/>
      <c r="Q1953" s="12"/>
      <c r="R1953" s="13"/>
    </row>
    <row r="1954" spans="1:18" ht="15.75" customHeight="1">
      <c r="A1954" s="1"/>
      <c r="B1954" s="6" t="s">
        <v>23</v>
      </c>
      <c r="C1954" s="6">
        <v>1197831</v>
      </c>
      <c r="D1954" s="7">
        <v>44201</v>
      </c>
      <c r="E1954" s="6" t="s">
        <v>24</v>
      </c>
      <c r="F1954" s="6" t="s">
        <v>78</v>
      </c>
      <c r="G1954" s="6" t="s">
        <v>79</v>
      </c>
      <c r="H1954" s="6" t="s">
        <v>21</v>
      </c>
      <c r="I1954" s="8">
        <v>0.4</v>
      </c>
      <c r="J1954" s="9">
        <v>3250</v>
      </c>
      <c r="K1954" s="10">
        <f t="shared" si="14"/>
        <v>1300</v>
      </c>
      <c r="L1954" s="10">
        <f t="shared" si="15"/>
        <v>325</v>
      </c>
      <c r="M1954" s="11">
        <v>0.25</v>
      </c>
      <c r="O1954" s="16"/>
      <c r="P1954" s="14"/>
      <c r="Q1954" s="12"/>
      <c r="R1954" s="13"/>
    </row>
    <row r="1955" spans="1:18" ht="15.75" customHeight="1">
      <c r="A1955" s="1"/>
      <c r="B1955" s="6" t="s">
        <v>23</v>
      </c>
      <c r="C1955" s="6">
        <v>1197831</v>
      </c>
      <c r="D1955" s="7">
        <v>44201</v>
      </c>
      <c r="E1955" s="6" t="s">
        <v>24</v>
      </c>
      <c r="F1955" s="6" t="s">
        <v>78</v>
      </c>
      <c r="G1955" s="6" t="s">
        <v>79</v>
      </c>
      <c r="H1955" s="6" t="s">
        <v>22</v>
      </c>
      <c r="I1955" s="8">
        <v>0.35</v>
      </c>
      <c r="J1955" s="9">
        <v>4750</v>
      </c>
      <c r="K1955" s="10">
        <f t="shared" si="14"/>
        <v>1662.5</v>
      </c>
      <c r="L1955" s="10">
        <f t="shared" si="15"/>
        <v>748.125</v>
      </c>
      <c r="M1955" s="11">
        <v>0.45</v>
      </c>
      <c r="O1955" s="16"/>
      <c r="P1955" s="14"/>
      <c r="Q1955" s="12"/>
      <c r="R1955" s="13"/>
    </row>
    <row r="1956" spans="1:18" ht="15.75" customHeight="1">
      <c r="A1956" s="1"/>
      <c r="B1956" s="6" t="s">
        <v>23</v>
      </c>
      <c r="C1956" s="6">
        <v>1197831</v>
      </c>
      <c r="D1956" s="7">
        <v>44231</v>
      </c>
      <c r="E1956" s="6" t="s">
        <v>24</v>
      </c>
      <c r="F1956" s="6" t="s">
        <v>78</v>
      </c>
      <c r="G1956" s="6" t="s">
        <v>79</v>
      </c>
      <c r="H1956" s="6" t="s">
        <v>17</v>
      </c>
      <c r="I1956" s="8">
        <v>0.25</v>
      </c>
      <c r="J1956" s="9">
        <v>6250</v>
      </c>
      <c r="K1956" s="10">
        <f t="shared" si="14"/>
        <v>1562.5</v>
      </c>
      <c r="L1956" s="10">
        <f t="shared" si="15"/>
        <v>468.75</v>
      </c>
      <c r="M1956" s="11">
        <v>0.3</v>
      </c>
      <c r="O1956" s="16"/>
      <c r="P1956" s="14"/>
      <c r="Q1956" s="12"/>
      <c r="R1956" s="13"/>
    </row>
    <row r="1957" spans="1:18" ht="15.75" customHeight="1">
      <c r="A1957" s="1"/>
      <c r="B1957" s="6" t="s">
        <v>23</v>
      </c>
      <c r="C1957" s="6">
        <v>1197831</v>
      </c>
      <c r="D1957" s="7">
        <v>44231</v>
      </c>
      <c r="E1957" s="6" t="s">
        <v>24</v>
      </c>
      <c r="F1957" s="6" t="s">
        <v>78</v>
      </c>
      <c r="G1957" s="6" t="s">
        <v>79</v>
      </c>
      <c r="H1957" s="6" t="s">
        <v>18</v>
      </c>
      <c r="I1957" s="8">
        <v>0.35</v>
      </c>
      <c r="J1957" s="9">
        <v>6000</v>
      </c>
      <c r="K1957" s="10">
        <f t="shared" si="14"/>
        <v>2100</v>
      </c>
      <c r="L1957" s="10">
        <f t="shared" si="15"/>
        <v>630</v>
      </c>
      <c r="M1957" s="11">
        <v>0.3</v>
      </c>
      <c r="O1957" s="16"/>
      <c r="P1957" s="14"/>
      <c r="Q1957" s="12"/>
      <c r="R1957" s="13"/>
    </row>
    <row r="1958" spans="1:18" ht="15.75" customHeight="1">
      <c r="A1958" s="1"/>
      <c r="B1958" s="6" t="s">
        <v>23</v>
      </c>
      <c r="C1958" s="6">
        <v>1197831</v>
      </c>
      <c r="D1958" s="7">
        <v>44231</v>
      </c>
      <c r="E1958" s="6" t="s">
        <v>24</v>
      </c>
      <c r="F1958" s="6" t="s">
        <v>78</v>
      </c>
      <c r="G1958" s="6" t="s">
        <v>79</v>
      </c>
      <c r="H1958" s="6" t="s">
        <v>19</v>
      </c>
      <c r="I1958" s="8">
        <v>0.35</v>
      </c>
      <c r="J1958" s="9">
        <v>4250</v>
      </c>
      <c r="K1958" s="10">
        <f t="shared" si="14"/>
        <v>1487.5</v>
      </c>
      <c r="L1958" s="10">
        <f t="shared" si="15"/>
        <v>446.25</v>
      </c>
      <c r="M1958" s="11">
        <v>0.3</v>
      </c>
      <c r="O1958" s="16"/>
      <c r="P1958" s="14"/>
      <c r="Q1958" s="12"/>
      <c r="R1958" s="13"/>
    </row>
    <row r="1959" spans="1:18" ht="15.75" customHeight="1">
      <c r="A1959" s="1"/>
      <c r="B1959" s="6" t="s">
        <v>23</v>
      </c>
      <c r="C1959" s="6">
        <v>1197831</v>
      </c>
      <c r="D1959" s="7">
        <v>44231</v>
      </c>
      <c r="E1959" s="6" t="s">
        <v>24</v>
      </c>
      <c r="F1959" s="6" t="s">
        <v>78</v>
      </c>
      <c r="G1959" s="6" t="s">
        <v>79</v>
      </c>
      <c r="H1959" s="6" t="s">
        <v>20</v>
      </c>
      <c r="I1959" s="8">
        <v>0.35</v>
      </c>
      <c r="J1959" s="9">
        <v>3750</v>
      </c>
      <c r="K1959" s="10">
        <f t="shared" si="14"/>
        <v>1312.5</v>
      </c>
      <c r="L1959" s="10">
        <f t="shared" si="15"/>
        <v>525</v>
      </c>
      <c r="M1959" s="11">
        <v>0.4</v>
      </c>
      <c r="O1959" s="16"/>
      <c r="P1959" s="14"/>
      <c r="Q1959" s="12"/>
      <c r="R1959" s="13"/>
    </row>
    <row r="1960" spans="1:18" ht="15.75" customHeight="1">
      <c r="A1960" s="1"/>
      <c r="B1960" s="6" t="s">
        <v>23</v>
      </c>
      <c r="C1960" s="6">
        <v>1197831</v>
      </c>
      <c r="D1960" s="7">
        <v>44231</v>
      </c>
      <c r="E1960" s="6" t="s">
        <v>24</v>
      </c>
      <c r="F1960" s="6" t="s">
        <v>78</v>
      </c>
      <c r="G1960" s="6" t="s">
        <v>79</v>
      </c>
      <c r="H1960" s="6" t="s">
        <v>21</v>
      </c>
      <c r="I1960" s="8">
        <v>0.4</v>
      </c>
      <c r="J1960" s="9">
        <v>2500</v>
      </c>
      <c r="K1960" s="10">
        <f t="shared" si="14"/>
        <v>1000</v>
      </c>
      <c r="L1960" s="10">
        <f t="shared" si="15"/>
        <v>250</v>
      </c>
      <c r="M1960" s="11">
        <v>0.25</v>
      </c>
      <c r="O1960" s="16"/>
      <c r="P1960" s="14"/>
      <c r="Q1960" s="12"/>
      <c r="R1960" s="13"/>
    </row>
    <row r="1961" spans="1:18" ht="15.75" customHeight="1">
      <c r="A1961" s="1"/>
      <c r="B1961" s="6" t="s">
        <v>23</v>
      </c>
      <c r="C1961" s="6">
        <v>1197831</v>
      </c>
      <c r="D1961" s="7">
        <v>44231</v>
      </c>
      <c r="E1961" s="6" t="s">
        <v>24</v>
      </c>
      <c r="F1961" s="6" t="s">
        <v>78</v>
      </c>
      <c r="G1961" s="6" t="s">
        <v>79</v>
      </c>
      <c r="H1961" s="6" t="s">
        <v>22</v>
      </c>
      <c r="I1961" s="8">
        <v>0.35</v>
      </c>
      <c r="J1961" s="9">
        <v>4500</v>
      </c>
      <c r="K1961" s="10">
        <f t="shared" si="14"/>
        <v>1575</v>
      </c>
      <c r="L1961" s="10">
        <f t="shared" si="15"/>
        <v>708.75</v>
      </c>
      <c r="M1961" s="11">
        <v>0.45</v>
      </c>
      <c r="O1961" s="16"/>
      <c r="P1961" s="14"/>
      <c r="Q1961" s="12"/>
      <c r="R1961" s="13"/>
    </row>
    <row r="1962" spans="1:18" ht="15.75" customHeight="1">
      <c r="A1962" s="1"/>
      <c r="B1962" s="6" t="s">
        <v>23</v>
      </c>
      <c r="C1962" s="6">
        <v>1197831</v>
      </c>
      <c r="D1962" s="7">
        <v>44261</v>
      </c>
      <c r="E1962" s="6" t="s">
        <v>24</v>
      </c>
      <c r="F1962" s="6" t="s">
        <v>78</v>
      </c>
      <c r="G1962" s="6" t="s">
        <v>79</v>
      </c>
      <c r="H1962" s="6" t="s">
        <v>17</v>
      </c>
      <c r="I1962" s="8">
        <v>0.3</v>
      </c>
      <c r="J1962" s="9">
        <v>6250</v>
      </c>
      <c r="K1962" s="10">
        <f t="shared" si="14"/>
        <v>1875</v>
      </c>
      <c r="L1962" s="10">
        <f t="shared" si="15"/>
        <v>656.25</v>
      </c>
      <c r="M1962" s="11">
        <v>0.35</v>
      </c>
      <c r="O1962" s="16"/>
      <c r="P1962" s="14"/>
      <c r="Q1962" s="12"/>
      <c r="R1962" s="13"/>
    </row>
    <row r="1963" spans="1:18" ht="15.75" customHeight="1">
      <c r="A1963" s="1"/>
      <c r="B1963" s="6" t="s">
        <v>23</v>
      </c>
      <c r="C1963" s="6">
        <v>1197831</v>
      </c>
      <c r="D1963" s="7">
        <v>44261</v>
      </c>
      <c r="E1963" s="6" t="s">
        <v>24</v>
      </c>
      <c r="F1963" s="6" t="s">
        <v>78</v>
      </c>
      <c r="G1963" s="6" t="s">
        <v>79</v>
      </c>
      <c r="H1963" s="6" t="s">
        <v>18</v>
      </c>
      <c r="I1963" s="8">
        <v>0.4</v>
      </c>
      <c r="J1963" s="9">
        <v>6250</v>
      </c>
      <c r="K1963" s="10">
        <f t="shared" si="14"/>
        <v>2500</v>
      </c>
      <c r="L1963" s="10">
        <f t="shared" si="15"/>
        <v>875</v>
      </c>
      <c r="M1963" s="11">
        <v>0.35</v>
      </c>
      <c r="O1963" s="16"/>
      <c r="P1963" s="14"/>
      <c r="Q1963" s="12"/>
      <c r="R1963" s="13"/>
    </row>
    <row r="1964" spans="1:18" ht="15.75" customHeight="1">
      <c r="A1964" s="1"/>
      <c r="B1964" s="6" t="s">
        <v>23</v>
      </c>
      <c r="C1964" s="6">
        <v>1197831</v>
      </c>
      <c r="D1964" s="7">
        <v>44261</v>
      </c>
      <c r="E1964" s="6" t="s">
        <v>24</v>
      </c>
      <c r="F1964" s="6" t="s">
        <v>78</v>
      </c>
      <c r="G1964" s="6" t="s">
        <v>79</v>
      </c>
      <c r="H1964" s="6" t="s">
        <v>19</v>
      </c>
      <c r="I1964" s="8">
        <v>0.3</v>
      </c>
      <c r="J1964" s="9">
        <v>4500</v>
      </c>
      <c r="K1964" s="10">
        <f t="shared" si="14"/>
        <v>1350</v>
      </c>
      <c r="L1964" s="10">
        <f t="shared" si="15"/>
        <v>472.49999999999994</v>
      </c>
      <c r="M1964" s="11">
        <v>0.35</v>
      </c>
      <c r="O1964" s="16"/>
      <c r="P1964" s="14"/>
      <c r="Q1964" s="12"/>
      <c r="R1964" s="13"/>
    </row>
    <row r="1965" spans="1:18" ht="15.75" customHeight="1">
      <c r="A1965" s="1"/>
      <c r="B1965" s="6" t="s">
        <v>23</v>
      </c>
      <c r="C1965" s="6">
        <v>1197831</v>
      </c>
      <c r="D1965" s="7">
        <v>44261</v>
      </c>
      <c r="E1965" s="6" t="s">
        <v>24</v>
      </c>
      <c r="F1965" s="6" t="s">
        <v>78</v>
      </c>
      <c r="G1965" s="6" t="s">
        <v>79</v>
      </c>
      <c r="H1965" s="6" t="s">
        <v>20</v>
      </c>
      <c r="I1965" s="8">
        <v>0.35000000000000003</v>
      </c>
      <c r="J1965" s="9">
        <v>3500</v>
      </c>
      <c r="K1965" s="10">
        <f t="shared" si="14"/>
        <v>1225.0000000000002</v>
      </c>
      <c r="L1965" s="10">
        <f t="shared" si="15"/>
        <v>551.25000000000011</v>
      </c>
      <c r="M1965" s="11">
        <v>0.45</v>
      </c>
      <c r="O1965" s="16"/>
      <c r="P1965" s="14"/>
      <c r="Q1965" s="12"/>
      <c r="R1965" s="13"/>
    </row>
    <row r="1966" spans="1:18" ht="15.75" customHeight="1">
      <c r="A1966" s="1"/>
      <c r="B1966" s="6" t="s">
        <v>23</v>
      </c>
      <c r="C1966" s="6">
        <v>1197831</v>
      </c>
      <c r="D1966" s="7">
        <v>44261</v>
      </c>
      <c r="E1966" s="6" t="s">
        <v>24</v>
      </c>
      <c r="F1966" s="6" t="s">
        <v>78</v>
      </c>
      <c r="G1966" s="6" t="s">
        <v>79</v>
      </c>
      <c r="H1966" s="6" t="s">
        <v>21</v>
      </c>
      <c r="I1966" s="8">
        <v>0.4</v>
      </c>
      <c r="J1966" s="9">
        <v>2500</v>
      </c>
      <c r="K1966" s="10">
        <f t="shared" si="14"/>
        <v>1000</v>
      </c>
      <c r="L1966" s="10">
        <f t="shared" si="15"/>
        <v>300</v>
      </c>
      <c r="M1966" s="11">
        <v>0.3</v>
      </c>
      <c r="O1966" s="16"/>
      <c r="P1966" s="14"/>
      <c r="Q1966" s="12"/>
      <c r="R1966" s="13"/>
    </row>
    <row r="1967" spans="1:18" ht="15.75" customHeight="1">
      <c r="A1967" s="1"/>
      <c r="B1967" s="6" t="s">
        <v>23</v>
      </c>
      <c r="C1967" s="6">
        <v>1197831</v>
      </c>
      <c r="D1967" s="7">
        <v>44261</v>
      </c>
      <c r="E1967" s="6" t="s">
        <v>24</v>
      </c>
      <c r="F1967" s="6" t="s">
        <v>78</v>
      </c>
      <c r="G1967" s="6" t="s">
        <v>79</v>
      </c>
      <c r="H1967" s="6" t="s">
        <v>22</v>
      </c>
      <c r="I1967" s="8">
        <v>0.35000000000000003</v>
      </c>
      <c r="J1967" s="9">
        <v>4000</v>
      </c>
      <c r="K1967" s="10">
        <f t="shared" si="14"/>
        <v>1400.0000000000002</v>
      </c>
      <c r="L1967" s="10">
        <f t="shared" si="15"/>
        <v>700.00000000000011</v>
      </c>
      <c r="M1967" s="11">
        <v>0.5</v>
      </c>
      <c r="O1967" s="16"/>
      <c r="P1967" s="14"/>
      <c r="Q1967" s="12"/>
      <c r="R1967" s="13"/>
    </row>
    <row r="1968" spans="1:18" ht="15.75" customHeight="1">
      <c r="A1968" s="1"/>
      <c r="B1968" s="6" t="s">
        <v>23</v>
      </c>
      <c r="C1968" s="6">
        <v>1197831</v>
      </c>
      <c r="D1968" s="7">
        <v>44291</v>
      </c>
      <c r="E1968" s="6" t="s">
        <v>24</v>
      </c>
      <c r="F1968" s="6" t="s">
        <v>78</v>
      </c>
      <c r="G1968" s="6" t="s">
        <v>79</v>
      </c>
      <c r="H1968" s="6" t="s">
        <v>17</v>
      </c>
      <c r="I1968" s="8">
        <v>0.19999999999999998</v>
      </c>
      <c r="J1968" s="9">
        <v>6500</v>
      </c>
      <c r="K1968" s="10">
        <f t="shared" si="14"/>
        <v>1300</v>
      </c>
      <c r="L1968" s="10">
        <f t="shared" si="15"/>
        <v>454.99999999999994</v>
      </c>
      <c r="M1968" s="11">
        <v>0.35</v>
      </c>
      <c r="O1968" s="16"/>
      <c r="P1968" s="14"/>
      <c r="Q1968" s="12"/>
      <c r="R1968" s="13"/>
    </row>
    <row r="1969" spans="1:18" ht="15.75" customHeight="1">
      <c r="A1969" s="1"/>
      <c r="B1969" s="6" t="s">
        <v>23</v>
      </c>
      <c r="C1969" s="6">
        <v>1197831</v>
      </c>
      <c r="D1969" s="7">
        <v>44291</v>
      </c>
      <c r="E1969" s="6" t="s">
        <v>24</v>
      </c>
      <c r="F1969" s="6" t="s">
        <v>78</v>
      </c>
      <c r="G1969" s="6" t="s">
        <v>79</v>
      </c>
      <c r="H1969" s="6" t="s">
        <v>18</v>
      </c>
      <c r="I1969" s="8">
        <v>0.30000000000000004</v>
      </c>
      <c r="J1969" s="9">
        <v>6500</v>
      </c>
      <c r="K1969" s="10">
        <f t="shared" si="14"/>
        <v>1950.0000000000002</v>
      </c>
      <c r="L1969" s="10">
        <f t="shared" si="15"/>
        <v>682.5</v>
      </c>
      <c r="M1969" s="11">
        <v>0.35</v>
      </c>
      <c r="O1969" s="16"/>
      <c r="P1969" s="14"/>
      <c r="Q1969" s="12"/>
      <c r="R1969" s="13"/>
    </row>
    <row r="1970" spans="1:18" ht="15.75" customHeight="1">
      <c r="A1970" s="1"/>
      <c r="B1970" s="6" t="s">
        <v>23</v>
      </c>
      <c r="C1970" s="6">
        <v>1197831</v>
      </c>
      <c r="D1970" s="7">
        <v>44291</v>
      </c>
      <c r="E1970" s="6" t="s">
        <v>24</v>
      </c>
      <c r="F1970" s="6" t="s">
        <v>78</v>
      </c>
      <c r="G1970" s="6" t="s">
        <v>79</v>
      </c>
      <c r="H1970" s="6" t="s">
        <v>19</v>
      </c>
      <c r="I1970" s="8">
        <v>0.24999999999999997</v>
      </c>
      <c r="J1970" s="9">
        <v>4750</v>
      </c>
      <c r="K1970" s="10">
        <f t="shared" si="14"/>
        <v>1187.4999999999998</v>
      </c>
      <c r="L1970" s="10">
        <f t="shared" si="15"/>
        <v>415.62499999999989</v>
      </c>
      <c r="M1970" s="11">
        <v>0.35</v>
      </c>
      <c r="O1970" s="16"/>
      <c r="P1970" s="14"/>
      <c r="Q1970" s="12"/>
      <c r="R1970" s="13"/>
    </row>
    <row r="1971" spans="1:18" ht="15.75" customHeight="1">
      <c r="A1971" s="1"/>
      <c r="B1971" s="6" t="s">
        <v>23</v>
      </c>
      <c r="C1971" s="6">
        <v>1197831</v>
      </c>
      <c r="D1971" s="7">
        <v>44291</v>
      </c>
      <c r="E1971" s="6" t="s">
        <v>24</v>
      </c>
      <c r="F1971" s="6" t="s">
        <v>78</v>
      </c>
      <c r="G1971" s="6" t="s">
        <v>79</v>
      </c>
      <c r="H1971" s="6" t="s">
        <v>20</v>
      </c>
      <c r="I1971" s="8">
        <v>0.30000000000000004</v>
      </c>
      <c r="J1971" s="9">
        <v>3750</v>
      </c>
      <c r="K1971" s="10">
        <f t="shared" si="14"/>
        <v>1125.0000000000002</v>
      </c>
      <c r="L1971" s="10">
        <f t="shared" si="15"/>
        <v>506.25000000000011</v>
      </c>
      <c r="M1971" s="11">
        <v>0.45</v>
      </c>
      <c r="O1971" s="16"/>
      <c r="P1971" s="14"/>
      <c r="Q1971" s="12"/>
      <c r="R1971" s="13"/>
    </row>
    <row r="1972" spans="1:18" ht="15.75" customHeight="1">
      <c r="A1972" s="1"/>
      <c r="B1972" s="6" t="s">
        <v>23</v>
      </c>
      <c r="C1972" s="6">
        <v>1197831</v>
      </c>
      <c r="D1972" s="7">
        <v>44291</v>
      </c>
      <c r="E1972" s="6" t="s">
        <v>24</v>
      </c>
      <c r="F1972" s="6" t="s">
        <v>78</v>
      </c>
      <c r="G1972" s="6" t="s">
        <v>79</v>
      </c>
      <c r="H1972" s="6" t="s">
        <v>21</v>
      </c>
      <c r="I1972" s="8">
        <v>0.35</v>
      </c>
      <c r="J1972" s="9">
        <v>2750</v>
      </c>
      <c r="K1972" s="10">
        <f t="shared" si="14"/>
        <v>962.49999999999989</v>
      </c>
      <c r="L1972" s="10">
        <f t="shared" si="15"/>
        <v>288.74999999999994</v>
      </c>
      <c r="M1972" s="11">
        <v>0.3</v>
      </c>
      <c r="O1972" s="16"/>
      <c r="P1972" s="14"/>
      <c r="Q1972" s="12"/>
      <c r="R1972" s="13"/>
    </row>
    <row r="1973" spans="1:18" ht="15.75" customHeight="1">
      <c r="A1973" s="1"/>
      <c r="B1973" s="6" t="s">
        <v>23</v>
      </c>
      <c r="C1973" s="6">
        <v>1197831</v>
      </c>
      <c r="D1973" s="7">
        <v>44291</v>
      </c>
      <c r="E1973" s="6" t="s">
        <v>24</v>
      </c>
      <c r="F1973" s="6" t="s">
        <v>78</v>
      </c>
      <c r="G1973" s="6" t="s">
        <v>79</v>
      </c>
      <c r="H1973" s="6" t="s">
        <v>22</v>
      </c>
      <c r="I1973" s="8">
        <v>0.30000000000000004</v>
      </c>
      <c r="J1973" s="9">
        <v>5500</v>
      </c>
      <c r="K1973" s="10">
        <f t="shared" si="14"/>
        <v>1650.0000000000002</v>
      </c>
      <c r="L1973" s="10">
        <f t="shared" si="15"/>
        <v>825.00000000000011</v>
      </c>
      <c r="M1973" s="11">
        <v>0.5</v>
      </c>
      <c r="O1973" s="16"/>
      <c r="P1973" s="14"/>
      <c r="Q1973" s="12"/>
      <c r="R1973" s="13"/>
    </row>
    <row r="1974" spans="1:18" ht="15.75" customHeight="1">
      <c r="A1974" s="1"/>
      <c r="B1974" s="6" t="s">
        <v>23</v>
      </c>
      <c r="C1974" s="6">
        <v>1197831</v>
      </c>
      <c r="D1974" s="7">
        <v>44321</v>
      </c>
      <c r="E1974" s="6" t="s">
        <v>24</v>
      </c>
      <c r="F1974" s="6" t="s">
        <v>78</v>
      </c>
      <c r="G1974" s="6" t="s">
        <v>79</v>
      </c>
      <c r="H1974" s="6" t="s">
        <v>17</v>
      </c>
      <c r="I1974" s="8">
        <v>0.19999999999999998</v>
      </c>
      <c r="J1974" s="9">
        <v>7000</v>
      </c>
      <c r="K1974" s="10">
        <f t="shared" si="14"/>
        <v>1399.9999999999998</v>
      </c>
      <c r="L1974" s="10">
        <f t="shared" si="15"/>
        <v>489.99999999999989</v>
      </c>
      <c r="M1974" s="11">
        <v>0.35</v>
      </c>
      <c r="O1974" s="16"/>
      <c r="P1974" s="14"/>
      <c r="Q1974" s="12"/>
      <c r="R1974" s="13"/>
    </row>
    <row r="1975" spans="1:18" ht="15.75" customHeight="1">
      <c r="A1975" s="1"/>
      <c r="B1975" s="6" t="s">
        <v>23</v>
      </c>
      <c r="C1975" s="6">
        <v>1197831</v>
      </c>
      <c r="D1975" s="7">
        <v>44321</v>
      </c>
      <c r="E1975" s="6" t="s">
        <v>24</v>
      </c>
      <c r="F1975" s="6" t="s">
        <v>78</v>
      </c>
      <c r="G1975" s="6" t="s">
        <v>79</v>
      </c>
      <c r="H1975" s="6" t="s">
        <v>18</v>
      </c>
      <c r="I1975" s="8">
        <v>0.30000000000000004</v>
      </c>
      <c r="J1975" s="9">
        <v>7250</v>
      </c>
      <c r="K1975" s="10">
        <f t="shared" si="14"/>
        <v>2175.0000000000005</v>
      </c>
      <c r="L1975" s="10">
        <f t="shared" si="15"/>
        <v>761.25000000000011</v>
      </c>
      <c r="M1975" s="11">
        <v>0.35</v>
      </c>
      <c r="O1975" s="16"/>
      <c r="P1975" s="14"/>
      <c r="Q1975" s="12"/>
      <c r="R1975" s="13"/>
    </row>
    <row r="1976" spans="1:18" ht="15.75" customHeight="1">
      <c r="A1976" s="1"/>
      <c r="B1976" s="6" t="s">
        <v>23</v>
      </c>
      <c r="C1976" s="6">
        <v>1197831</v>
      </c>
      <c r="D1976" s="7">
        <v>44321</v>
      </c>
      <c r="E1976" s="6" t="s">
        <v>24</v>
      </c>
      <c r="F1976" s="6" t="s">
        <v>78</v>
      </c>
      <c r="G1976" s="6" t="s">
        <v>79</v>
      </c>
      <c r="H1976" s="6" t="s">
        <v>19</v>
      </c>
      <c r="I1976" s="8">
        <v>0.24999999999999997</v>
      </c>
      <c r="J1976" s="9">
        <v>5750</v>
      </c>
      <c r="K1976" s="10">
        <f t="shared" si="14"/>
        <v>1437.4999999999998</v>
      </c>
      <c r="L1976" s="10">
        <f t="shared" si="15"/>
        <v>503.12499999999989</v>
      </c>
      <c r="M1976" s="11">
        <v>0.35</v>
      </c>
      <c r="O1976" s="16"/>
      <c r="P1976" s="14"/>
      <c r="Q1976" s="12"/>
      <c r="R1976" s="13"/>
    </row>
    <row r="1977" spans="1:18" ht="15.75" customHeight="1">
      <c r="A1977" s="1"/>
      <c r="B1977" s="6" t="s">
        <v>23</v>
      </c>
      <c r="C1977" s="6">
        <v>1197831</v>
      </c>
      <c r="D1977" s="7">
        <v>44321</v>
      </c>
      <c r="E1977" s="6" t="s">
        <v>24</v>
      </c>
      <c r="F1977" s="6" t="s">
        <v>78</v>
      </c>
      <c r="G1977" s="6" t="s">
        <v>79</v>
      </c>
      <c r="H1977" s="6" t="s">
        <v>20</v>
      </c>
      <c r="I1977" s="8">
        <v>0.35000000000000003</v>
      </c>
      <c r="J1977" s="9">
        <v>5000</v>
      </c>
      <c r="K1977" s="10">
        <f t="shared" si="14"/>
        <v>1750.0000000000002</v>
      </c>
      <c r="L1977" s="10">
        <f t="shared" si="15"/>
        <v>787.50000000000011</v>
      </c>
      <c r="M1977" s="11">
        <v>0.45</v>
      </c>
      <c r="O1977" s="16"/>
      <c r="P1977" s="14"/>
      <c r="Q1977" s="12"/>
      <c r="R1977" s="13"/>
    </row>
    <row r="1978" spans="1:18" ht="15.75" customHeight="1">
      <c r="A1978" s="1"/>
      <c r="B1978" s="6" t="s">
        <v>23</v>
      </c>
      <c r="C1978" s="6">
        <v>1197831</v>
      </c>
      <c r="D1978" s="7">
        <v>44321</v>
      </c>
      <c r="E1978" s="6" t="s">
        <v>24</v>
      </c>
      <c r="F1978" s="6" t="s">
        <v>78</v>
      </c>
      <c r="G1978" s="6" t="s">
        <v>79</v>
      </c>
      <c r="H1978" s="6" t="s">
        <v>21</v>
      </c>
      <c r="I1978" s="8">
        <v>0.5</v>
      </c>
      <c r="J1978" s="9">
        <v>4000</v>
      </c>
      <c r="K1978" s="10">
        <f t="shared" si="14"/>
        <v>2000</v>
      </c>
      <c r="L1978" s="10">
        <f t="shared" si="15"/>
        <v>600</v>
      </c>
      <c r="M1978" s="11">
        <v>0.3</v>
      </c>
      <c r="O1978" s="16"/>
      <c r="P1978" s="14"/>
      <c r="Q1978" s="12"/>
      <c r="R1978" s="13"/>
    </row>
    <row r="1979" spans="1:18" ht="15.75" customHeight="1">
      <c r="A1979" s="1"/>
      <c r="B1979" s="6" t="s">
        <v>23</v>
      </c>
      <c r="C1979" s="6">
        <v>1197831</v>
      </c>
      <c r="D1979" s="7">
        <v>44321</v>
      </c>
      <c r="E1979" s="6" t="s">
        <v>24</v>
      </c>
      <c r="F1979" s="6" t="s">
        <v>78</v>
      </c>
      <c r="G1979" s="6" t="s">
        <v>79</v>
      </c>
      <c r="H1979" s="6" t="s">
        <v>22</v>
      </c>
      <c r="I1979" s="8">
        <v>0.45</v>
      </c>
      <c r="J1979" s="9">
        <v>7500</v>
      </c>
      <c r="K1979" s="10">
        <f t="shared" si="14"/>
        <v>3375</v>
      </c>
      <c r="L1979" s="10">
        <f t="shared" si="15"/>
        <v>1687.5</v>
      </c>
      <c r="M1979" s="11">
        <v>0.5</v>
      </c>
      <c r="O1979" s="16"/>
      <c r="P1979" s="14"/>
      <c r="Q1979" s="12"/>
      <c r="R1979" s="13"/>
    </row>
    <row r="1980" spans="1:18" ht="15.75" customHeight="1">
      <c r="A1980" s="1"/>
      <c r="B1980" s="6" t="s">
        <v>23</v>
      </c>
      <c r="C1980" s="6">
        <v>1197831</v>
      </c>
      <c r="D1980" s="7">
        <v>44351</v>
      </c>
      <c r="E1980" s="6" t="s">
        <v>24</v>
      </c>
      <c r="F1980" s="6" t="s">
        <v>78</v>
      </c>
      <c r="G1980" s="6" t="s">
        <v>79</v>
      </c>
      <c r="H1980" s="6" t="s">
        <v>17</v>
      </c>
      <c r="I1980" s="8">
        <v>0.45</v>
      </c>
      <c r="J1980" s="9">
        <v>7500</v>
      </c>
      <c r="K1980" s="10">
        <f t="shared" si="14"/>
        <v>3375</v>
      </c>
      <c r="L1980" s="10">
        <f t="shared" si="15"/>
        <v>1181.25</v>
      </c>
      <c r="M1980" s="11">
        <v>0.35</v>
      </c>
      <c r="O1980" s="16"/>
      <c r="P1980" s="14"/>
      <c r="Q1980" s="12"/>
      <c r="R1980" s="13"/>
    </row>
    <row r="1981" spans="1:18" ht="15.75" customHeight="1">
      <c r="A1981" s="1"/>
      <c r="B1981" s="6" t="s">
        <v>23</v>
      </c>
      <c r="C1981" s="6">
        <v>1197831</v>
      </c>
      <c r="D1981" s="7">
        <v>44351</v>
      </c>
      <c r="E1981" s="6" t="s">
        <v>24</v>
      </c>
      <c r="F1981" s="6" t="s">
        <v>78</v>
      </c>
      <c r="G1981" s="6" t="s">
        <v>79</v>
      </c>
      <c r="H1981" s="6" t="s">
        <v>18</v>
      </c>
      <c r="I1981" s="8">
        <v>0.5</v>
      </c>
      <c r="J1981" s="9">
        <v>7500</v>
      </c>
      <c r="K1981" s="10">
        <f t="shared" si="14"/>
        <v>3750</v>
      </c>
      <c r="L1981" s="10">
        <f t="shared" si="15"/>
        <v>1312.5</v>
      </c>
      <c r="M1981" s="11">
        <v>0.35</v>
      </c>
      <c r="O1981" s="16"/>
      <c r="P1981" s="14"/>
      <c r="Q1981" s="12"/>
      <c r="R1981" s="13"/>
    </row>
    <row r="1982" spans="1:18" ht="15.75" customHeight="1">
      <c r="A1982" s="1"/>
      <c r="B1982" s="6" t="s">
        <v>23</v>
      </c>
      <c r="C1982" s="6">
        <v>1197831</v>
      </c>
      <c r="D1982" s="7">
        <v>44351</v>
      </c>
      <c r="E1982" s="6" t="s">
        <v>24</v>
      </c>
      <c r="F1982" s="6" t="s">
        <v>78</v>
      </c>
      <c r="G1982" s="6" t="s">
        <v>79</v>
      </c>
      <c r="H1982" s="6" t="s">
        <v>19</v>
      </c>
      <c r="I1982" s="8">
        <v>0.5</v>
      </c>
      <c r="J1982" s="9">
        <v>6000</v>
      </c>
      <c r="K1982" s="10">
        <f t="shared" si="14"/>
        <v>3000</v>
      </c>
      <c r="L1982" s="10">
        <f t="shared" si="15"/>
        <v>1050</v>
      </c>
      <c r="M1982" s="11">
        <v>0.35</v>
      </c>
      <c r="O1982" s="16"/>
      <c r="P1982" s="14"/>
      <c r="Q1982" s="12"/>
      <c r="R1982" s="13"/>
    </row>
    <row r="1983" spans="1:18" ht="15.75" customHeight="1">
      <c r="A1983" s="1"/>
      <c r="B1983" s="6" t="s">
        <v>23</v>
      </c>
      <c r="C1983" s="6">
        <v>1197831</v>
      </c>
      <c r="D1983" s="7">
        <v>44351</v>
      </c>
      <c r="E1983" s="6" t="s">
        <v>24</v>
      </c>
      <c r="F1983" s="6" t="s">
        <v>78</v>
      </c>
      <c r="G1983" s="6" t="s">
        <v>79</v>
      </c>
      <c r="H1983" s="6" t="s">
        <v>20</v>
      </c>
      <c r="I1983" s="8">
        <v>0.5</v>
      </c>
      <c r="J1983" s="9">
        <v>5500</v>
      </c>
      <c r="K1983" s="10">
        <f t="shared" si="14"/>
        <v>2750</v>
      </c>
      <c r="L1983" s="10">
        <f t="shared" si="15"/>
        <v>1237.5</v>
      </c>
      <c r="M1983" s="11">
        <v>0.45</v>
      </c>
      <c r="O1983" s="16"/>
      <c r="P1983" s="14"/>
      <c r="Q1983" s="12"/>
      <c r="R1983" s="13"/>
    </row>
    <row r="1984" spans="1:18" ht="15.75" customHeight="1">
      <c r="A1984" s="1"/>
      <c r="B1984" s="6" t="s">
        <v>23</v>
      </c>
      <c r="C1984" s="6">
        <v>1197831</v>
      </c>
      <c r="D1984" s="7">
        <v>44351</v>
      </c>
      <c r="E1984" s="6" t="s">
        <v>24</v>
      </c>
      <c r="F1984" s="6" t="s">
        <v>78</v>
      </c>
      <c r="G1984" s="6" t="s">
        <v>79</v>
      </c>
      <c r="H1984" s="6" t="s">
        <v>21</v>
      </c>
      <c r="I1984" s="8">
        <v>0.55000000000000004</v>
      </c>
      <c r="J1984" s="9">
        <v>4500</v>
      </c>
      <c r="K1984" s="10">
        <f t="shared" si="14"/>
        <v>2475</v>
      </c>
      <c r="L1984" s="10">
        <f t="shared" si="15"/>
        <v>742.5</v>
      </c>
      <c r="M1984" s="11">
        <v>0.3</v>
      </c>
      <c r="O1984" s="16"/>
      <c r="P1984" s="14"/>
      <c r="Q1984" s="12"/>
      <c r="R1984" s="13"/>
    </row>
    <row r="1985" spans="1:18" ht="15.75" customHeight="1">
      <c r="A1985" s="1"/>
      <c r="B1985" s="6" t="s">
        <v>23</v>
      </c>
      <c r="C1985" s="6">
        <v>1197831</v>
      </c>
      <c r="D1985" s="7">
        <v>44351</v>
      </c>
      <c r="E1985" s="6" t="s">
        <v>24</v>
      </c>
      <c r="F1985" s="6" t="s">
        <v>78</v>
      </c>
      <c r="G1985" s="6" t="s">
        <v>79</v>
      </c>
      <c r="H1985" s="6" t="s">
        <v>22</v>
      </c>
      <c r="I1985" s="8">
        <v>0.60000000000000009</v>
      </c>
      <c r="J1985" s="9">
        <v>8250</v>
      </c>
      <c r="K1985" s="10">
        <f t="shared" si="14"/>
        <v>4950.0000000000009</v>
      </c>
      <c r="L1985" s="10">
        <f t="shared" si="15"/>
        <v>2475.0000000000005</v>
      </c>
      <c r="M1985" s="11">
        <v>0.5</v>
      </c>
      <c r="O1985" s="16"/>
      <c r="P1985" s="14"/>
      <c r="Q1985" s="12"/>
      <c r="R1985" s="13"/>
    </row>
    <row r="1986" spans="1:18" ht="15.75" customHeight="1">
      <c r="A1986" s="1"/>
      <c r="B1986" s="6" t="s">
        <v>23</v>
      </c>
      <c r="C1986" s="6">
        <v>1197831</v>
      </c>
      <c r="D1986" s="7">
        <v>44383</v>
      </c>
      <c r="E1986" s="6" t="s">
        <v>24</v>
      </c>
      <c r="F1986" s="6" t="s">
        <v>78</v>
      </c>
      <c r="G1986" s="6" t="s">
        <v>79</v>
      </c>
      <c r="H1986" s="6" t="s">
        <v>17</v>
      </c>
      <c r="I1986" s="8">
        <v>0.5</v>
      </c>
      <c r="J1986" s="9">
        <v>7750</v>
      </c>
      <c r="K1986" s="10">
        <f t="shared" si="14"/>
        <v>3875</v>
      </c>
      <c r="L1986" s="10">
        <f t="shared" si="15"/>
        <v>1549.9999999999998</v>
      </c>
      <c r="M1986" s="11">
        <v>0.39999999999999997</v>
      </c>
      <c r="O1986" s="16"/>
      <c r="P1986" s="14"/>
      <c r="Q1986" s="12"/>
      <c r="R1986" s="13"/>
    </row>
    <row r="1987" spans="1:18" ht="15.75" customHeight="1">
      <c r="A1987" s="1"/>
      <c r="B1987" s="6" t="s">
        <v>23</v>
      </c>
      <c r="C1987" s="6">
        <v>1197831</v>
      </c>
      <c r="D1987" s="7">
        <v>44383</v>
      </c>
      <c r="E1987" s="6" t="s">
        <v>24</v>
      </c>
      <c r="F1987" s="6" t="s">
        <v>78</v>
      </c>
      <c r="G1987" s="6" t="s">
        <v>79</v>
      </c>
      <c r="H1987" s="6" t="s">
        <v>18</v>
      </c>
      <c r="I1987" s="8">
        <v>0.55000000000000004</v>
      </c>
      <c r="J1987" s="9">
        <v>7750</v>
      </c>
      <c r="K1987" s="10">
        <f t="shared" si="14"/>
        <v>4262.5</v>
      </c>
      <c r="L1987" s="10">
        <f t="shared" si="15"/>
        <v>1704.9999999999998</v>
      </c>
      <c r="M1987" s="11">
        <v>0.39999999999999997</v>
      </c>
      <c r="O1987" s="16"/>
      <c r="P1987" s="14"/>
      <c r="Q1987" s="12"/>
      <c r="R1987" s="13"/>
    </row>
    <row r="1988" spans="1:18" ht="15.75" customHeight="1">
      <c r="A1988" s="1"/>
      <c r="B1988" s="6" t="s">
        <v>23</v>
      </c>
      <c r="C1988" s="6">
        <v>1197831</v>
      </c>
      <c r="D1988" s="7">
        <v>44383</v>
      </c>
      <c r="E1988" s="6" t="s">
        <v>24</v>
      </c>
      <c r="F1988" s="6" t="s">
        <v>78</v>
      </c>
      <c r="G1988" s="6" t="s">
        <v>79</v>
      </c>
      <c r="H1988" s="6" t="s">
        <v>19</v>
      </c>
      <c r="I1988" s="8">
        <v>0.5</v>
      </c>
      <c r="J1988" s="9">
        <v>9250</v>
      </c>
      <c r="K1988" s="10">
        <f t="shared" si="14"/>
        <v>4625</v>
      </c>
      <c r="L1988" s="10">
        <f t="shared" si="15"/>
        <v>1849.9999999999998</v>
      </c>
      <c r="M1988" s="11">
        <v>0.39999999999999997</v>
      </c>
      <c r="O1988" s="16"/>
      <c r="P1988" s="14"/>
      <c r="Q1988" s="12"/>
      <c r="R1988" s="13"/>
    </row>
    <row r="1989" spans="1:18" ht="15.75" customHeight="1">
      <c r="A1989" s="1"/>
      <c r="B1989" s="6" t="s">
        <v>23</v>
      </c>
      <c r="C1989" s="6">
        <v>1197831</v>
      </c>
      <c r="D1989" s="7">
        <v>44383</v>
      </c>
      <c r="E1989" s="6" t="s">
        <v>24</v>
      </c>
      <c r="F1989" s="6" t="s">
        <v>78</v>
      </c>
      <c r="G1989" s="6" t="s">
        <v>79</v>
      </c>
      <c r="H1989" s="6" t="s">
        <v>20</v>
      </c>
      <c r="I1989" s="8">
        <v>0.5</v>
      </c>
      <c r="J1989" s="9">
        <v>5250</v>
      </c>
      <c r="K1989" s="10">
        <f t="shared" si="14"/>
        <v>2625</v>
      </c>
      <c r="L1989" s="10">
        <f t="shared" si="15"/>
        <v>1312.5</v>
      </c>
      <c r="M1989" s="11">
        <v>0.5</v>
      </c>
      <c r="O1989" s="16"/>
      <c r="P1989" s="14"/>
      <c r="Q1989" s="12"/>
      <c r="R1989" s="13"/>
    </row>
    <row r="1990" spans="1:18" ht="15.75" customHeight="1">
      <c r="A1990" s="1"/>
      <c r="B1990" s="6" t="s">
        <v>23</v>
      </c>
      <c r="C1990" s="6">
        <v>1197831</v>
      </c>
      <c r="D1990" s="7">
        <v>44383</v>
      </c>
      <c r="E1990" s="6" t="s">
        <v>24</v>
      </c>
      <c r="F1990" s="6" t="s">
        <v>78</v>
      </c>
      <c r="G1990" s="6" t="s">
        <v>79</v>
      </c>
      <c r="H1990" s="6" t="s">
        <v>21</v>
      </c>
      <c r="I1990" s="8">
        <v>0.55000000000000004</v>
      </c>
      <c r="J1990" s="9">
        <v>5250</v>
      </c>
      <c r="K1990" s="10">
        <f t="shared" si="14"/>
        <v>2887.5000000000005</v>
      </c>
      <c r="L1990" s="10">
        <f t="shared" si="15"/>
        <v>1010.6250000000001</v>
      </c>
      <c r="M1990" s="11">
        <v>0.35</v>
      </c>
      <c r="O1990" s="16"/>
      <c r="P1990" s="14"/>
      <c r="Q1990" s="12"/>
      <c r="R1990" s="13"/>
    </row>
    <row r="1991" spans="1:18" ht="15.75" customHeight="1">
      <c r="A1991" s="1"/>
      <c r="B1991" s="6" t="s">
        <v>23</v>
      </c>
      <c r="C1991" s="6">
        <v>1197831</v>
      </c>
      <c r="D1991" s="7">
        <v>44383</v>
      </c>
      <c r="E1991" s="6" t="s">
        <v>24</v>
      </c>
      <c r="F1991" s="6" t="s">
        <v>78</v>
      </c>
      <c r="G1991" s="6" t="s">
        <v>79</v>
      </c>
      <c r="H1991" s="6" t="s">
        <v>22</v>
      </c>
      <c r="I1991" s="8">
        <v>0.65</v>
      </c>
      <c r="J1991" s="9">
        <v>8000</v>
      </c>
      <c r="K1991" s="10">
        <f t="shared" si="14"/>
        <v>5200</v>
      </c>
      <c r="L1991" s="10">
        <f t="shared" si="15"/>
        <v>2860.0000000000005</v>
      </c>
      <c r="M1991" s="11">
        <v>0.55000000000000004</v>
      </c>
      <c r="O1991" s="16"/>
      <c r="P1991" s="14"/>
      <c r="Q1991" s="12"/>
      <c r="R1991" s="13"/>
    </row>
    <row r="1992" spans="1:18" ht="15.75" customHeight="1">
      <c r="A1992" s="1"/>
      <c r="B1992" s="6" t="s">
        <v>23</v>
      </c>
      <c r="C1992" s="6">
        <v>1197831</v>
      </c>
      <c r="D1992" s="7">
        <v>44416</v>
      </c>
      <c r="E1992" s="6" t="s">
        <v>24</v>
      </c>
      <c r="F1992" s="6" t="s">
        <v>78</v>
      </c>
      <c r="G1992" s="6" t="s">
        <v>79</v>
      </c>
      <c r="H1992" s="6" t="s">
        <v>17</v>
      </c>
      <c r="I1992" s="8">
        <v>0.5</v>
      </c>
      <c r="J1992" s="9">
        <v>7500</v>
      </c>
      <c r="K1992" s="10">
        <f t="shared" si="14"/>
        <v>3750</v>
      </c>
      <c r="L1992" s="10">
        <f t="shared" si="15"/>
        <v>1499.9999999999998</v>
      </c>
      <c r="M1992" s="11">
        <v>0.39999999999999997</v>
      </c>
      <c r="O1992" s="16"/>
      <c r="P1992" s="14"/>
      <c r="Q1992" s="12"/>
      <c r="R1992" s="13"/>
    </row>
    <row r="1993" spans="1:18" ht="15.75" customHeight="1">
      <c r="A1993" s="1"/>
      <c r="B1993" s="6" t="s">
        <v>23</v>
      </c>
      <c r="C1993" s="6">
        <v>1197831</v>
      </c>
      <c r="D1993" s="7">
        <v>44416</v>
      </c>
      <c r="E1993" s="6" t="s">
        <v>24</v>
      </c>
      <c r="F1993" s="6" t="s">
        <v>78</v>
      </c>
      <c r="G1993" s="6" t="s">
        <v>79</v>
      </c>
      <c r="H1993" s="6" t="s">
        <v>18</v>
      </c>
      <c r="I1993" s="8">
        <v>0.55000000000000004</v>
      </c>
      <c r="J1993" s="9">
        <v>7500</v>
      </c>
      <c r="K1993" s="10">
        <f t="shared" si="14"/>
        <v>4125</v>
      </c>
      <c r="L1993" s="10">
        <f t="shared" si="15"/>
        <v>1649.9999999999998</v>
      </c>
      <c r="M1993" s="11">
        <v>0.39999999999999997</v>
      </c>
      <c r="O1993" s="16"/>
      <c r="P1993" s="14"/>
      <c r="Q1993" s="12"/>
      <c r="R1993" s="13"/>
    </row>
    <row r="1994" spans="1:18" ht="15.75" customHeight="1">
      <c r="A1994" s="1"/>
      <c r="B1994" s="6" t="s">
        <v>23</v>
      </c>
      <c r="C1994" s="6">
        <v>1197831</v>
      </c>
      <c r="D1994" s="7">
        <v>44416</v>
      </c>
      <c r="E1994" s="6" t="s">
        <v>24</v>
      </c>
      <c r="F1994" s="6" t="s">
        <v>78</v>
      </c>
      <c r="G1994" s="6" t="s">
        <v>79</v>
      </c>
      <c r="H1994" s="6" t="s">
        <v>19</v>
      </c>
      <c r="I1994" s="8">
        <v>0.5</v>
      </c>
      <c r="J1994" s="9">
        <v>9250</v>
      </c>
      <c r="K1994" s="10">
        <f t="shared" si="14"/>
        <v>4625</v>
      </c>
      <c r="L1994" s="10">
        <f t="shared" si="15"/>
        <v>1849.9999999999998</v>
      </c>
      <c r="M1994" s="11">
        <v>0.39999999999999997</v>
      </c>
      <c r="O1994" s="16"/>
      <c r="P1994" s="14"/>
      <c r="Q1994" s="12"/>
      <c r="R1994" s="13"/>
    </row>
    <row r="1995" spans="1:18" ht="15.75" customHeight="1">
      <c r="A1995" s="1"/>
      <c r="B1995" s="6" t="s">
        <v>23</v>
      </c>
      <c r="C1995" s="6">
        <v>1197831</v>
      </c>
      <c r="D1995" s="7">
        <v>44416</v>
      </c>
      <c r="E1995" s="6" t="s">
        <v>24</v>
      </c>
      <c r="F1995" s="6" t="s">
        <v>78</v>
      </c>
      <c r="G1995" s="6" t="s">
        <v>79</v>
      </c>
      <c r="H1995" s="6" t="s">
        <v>20</v>
      </c>
      <c r="I1995" s="8">
        <v>0.5</v>
      </c>
      <c r="J1995" s="9">
        <v>4750</v>
      </c>
      <c r="K1995" s="10">
        <f t="shared" si="14"/>
        <v>2375</v>
      </c>
      <c r="L1995" s="10">
        <f t="shared" si="15"/>
        <v>1187.5</v>
      </c>
      <c r="M1995" s="11">
        <v>0.5</v>
      </c>
      <c r="O1995" s="16"/>
      <c r="P1995" s="14"/>
      <c r="Q1995" s="12"/>
      <c r="R1995" s="13"/>
    </row>
    <row r="1996" spans="1:18" ht="15.75" customHeight="1">
      <c r="A1996" s="1"/>
      <c r="B1996" s="6" t="s">
        <v>23</v>
      </c>
      <c r="C1996" s="6">
        <v>1197831</v>
      </c>
      <c r="D1996" s="7">
        <v>44416</v>
      </c>
      <c r="E1996" s="6" t="s">
        <v>24</v>
      </c>
      <c r="F1996" s="6" t="s">
        <v>78</v>
      </c>
      <c r="G1996" s="6" t="s">
        <v>79</v>
      </c>
      <c r="H1996" s="6" t="s">
        <v>21</v>
      </c>
      <c r="I1996" s="8">
        <v>0.55000000000000004</v>
      </c>
      <c r="J1996" s="9">
        <v>4750</v>
      </c>
      <c r="K1996" s="10">
        <f t="shared" si="14"/>
        <v>2612.5</v>
      </c>
      <c r="L1996" s="10">
        <f t="shared" si="15"/>
        <v>914.37499999999989</v>
      </c>
      <c r="M1996" s="11">
        <v>0.35</v>
      </c>
      <c r="O1996" s="16"/>
      <c r="P1996" s="14"/>
      <c r="Q1996" s="12"/>
      <c r="R1996" s="13"/>
    </row>
    <row r="1997" spans="1:18" ht="15.75" customHeight="1">
      <c r="A1997" s="1"/>
      <c r="B1997" s="6" t="s">
        <v>23</v>
      </c>
      <c r="C1997" s="6">
        <v>1197831</v>
      </c>
      <c r="D1997" s="7">
        <v>44416</v>
      </c>
      <c r="E1997" s="6" t="s">
        <v>24</v>
      </c>
      <c r="F1997" s="6" t="s">
        <v>78</v>
      </c>
      <c r="G1997" s="6" t="s">
        <v>79</v>
      </c>
      <c r="H1997" s="6" t="s">
        <v>22</v>
      </c>
      <c r="I1997" s="8">
        <v>0.6</v>
      </c>
      <c r="J1997" s="9">
        <v>7250</v>
      </c>
      <c r="K1997" s="10">
        <f t="shared" si="14"/>
        <v>4350</v>
      </c>
      <c r="L1997" s="10">
        <f t="shared" si="15"/>
        <v>2392.5</v>
      </c>
      <c r="M1997" s="11">
        <v>0.55000000000000004</v>
      </c>
      <c r="O1997" s="16"/>
      <c r="P1997" s="14"/>
      <c r="Q1997" s="12"/>
      <c r="R1997" s="13"/>
    </row>
    <row r="1998" spans="1:18" ht="15.75" customHeight="1">
      <c r="A1998" s="1"/>
      <c r="B1998" s="6" t="s">
        <v>23</v>
      </c>
      <c r="C1998" s="6">
        <v>1197831</v>
      </c>
      <c r="D1998" s="7">
        <v>44444</v>
      </c>
      <c r="E1998" s="6" t="s">
        <v>24</v>
      </c>
      <c r="F1998" s="6" t="s">
        <v>78</v>
      </c>
      <c r="G1998" s="6" t="s">
        <v>79</v>
      </c>
      <c r="H1998" s="6" t="s">
        <v>17</v>
      </c>
      <c r="I1998" s="8">
        <v>0.55000000000000004</v>
      </c>
      <c r="J1998" s="9">
        <v>6750</v>
      </c>
      <c r="K1998" s="10">
        <f t="shared" si="14"/>
        <v>3712.5000000000005</v>
      </c>
      <c r="L1998" s="10">
        <f t="shared" si="15"/>
        <v>1485</v>
      </c>
      <c r="M1998" s="11">
        <v>0.39999999999999997</v>
      </c>
      <c r="O1998" s="16"/>
      <c r="P1998" s="14"/>
      <c r="Q1998" s="12"/>
      <c r="R1998" s="13"/>
    </row>
    <row r="1999" spans="1:18" ht="15.75" customHeight="1">
      <c r="A1999" s="1"/>
      <c r="B1999" s="6" t="s">
        <v>23</v>
      </c>
      <c r="C1999" s="6">
        <v>1197831</v>
      </c>
      <c r="D1999" s="7">
        <v>44444</v>
      </c>
      <c r="E1999" s="6" t="s">
        <v>24</v>
      </c>
      <c r="F1999" s="6" t="s">
        <v>78</v>
      </c>
      <c r="G1999" s="6" t="s">
        <v>79</v>
      </c>
      <c r="H1999" s="6" t="s">
        <v>18</v>
      </c>
      <c r="I1999" s="8">
        <v>0.55000000000000004</v>
      </c>
      <c r="J1999" s="9">
        <v>6250</v>
      </c>
      <c r="K1999" s="10">
        <f t="shared" si="14"/>
        <v>3437.5000000000005</v>
      </c>
      <c r="L1999" s="10">
        <f t="shared" si="15"/>
        <v>1375</v>
      </c>
      <c r="M1999" s="11">
        <v>0.39999999999999997</v>
      </c>
      <c r="O1999" s="16"/>
      <c r="P1999" s="14"/>
      <c r="Q1999" s="12"/>
      <c r="R1999" s="13"/>
    </row>
    <row r="2000" spans="1:18" ht="15.75" customHeight="1">
      <c r="A2000" s="1"/>
      <c r="B2000" s="6" t="s">
        <v>23</v>
      </c>
      <c r="C2000" s="6">
        <v>1197831</v>
      </c>
      <c r="D2000" s="7">
        <v>44444</v>
      </c>
      <c r="E2000" s="6" t="s">
        <v>24</v>
      </c>
      <c r="F2000" s="6" t="s">
        <v>78</v>
      </c>
      <c r="G2000" s="6" t="s">
        <v>79</v>
      </c>
      <c r="H2000" s="6" t="s">
        <v>19</v>
      </c>
      <c r="I2000" s="8">
        <v>0.6</v>
      </c>
      <c r="J2000" s="9">
        <v>6750</v>
      </c>
      <c r="K2000" s="10">
        <f t="shared" si="14"/>
        <v>4050</v>
      </c>
      <c r="L2000" s="10">
        <f t="shared" si="15"/>
        <v>1619.9999999999998</v>
      </c>
      <c r="M2000" s="11">
        <v>0.39999999999999997</v>
      </c>
      <c r="O2000" s="16"/>
      <c r="P2000" s="14"/>
      <c r="Q2000" s="12"/>
      <c r="R2000" s="13"/>
    </row>
    <row r="2001" spans="1:18" ht="15.75" customHeight="1">
      <c r="A2001" s="1"/>
      <c r="B2001" s="6" t="s">
        <v>23</v>
      </c>
      <c r="C2001" s="6">
        <v>1197831</v>
      </c>
      <c r="D2001" s="7">
        <v>44444</v>
      </c>
      <c r="E2001" s="6" t="s">
        <v>24</v>
      </c>
      <c r="F2001" s="6" t="s">
        <v>78</v>
      </c>
      <c r="G2001" s="6" t="s">
        <v>79</v>
      </c>
      <c r="H2001" s="6" t="s">
        <v>20</v>
      </c>
      <c r="I2001" s="8">
        <v>0.6</v>
      </c>
      <c r="J2001" s="9">
        <v>4000</v>
      </c>
      <c r="K2001" s="10">
        <f t="shared" si="14"/>
        <v>2400</v>
      </c>
      <c r="L2001" s="10">
        <f t="shared" si="15"/>
        <v>1200</v>
      </c>
      <c r="M2001" s="11">
        <v>0.5</v>
      </c>
      <c r="O2001" s="16"/>
      <c r="P2001" s="14"/>
      <c r="Q2001" s="12"/>
      <c r="R2001" s="13"/>
    </row>
    <row r="2002" spans="1:18" ht="15.75" customHeight="1">
      <c r="A2002" s="1"/>
      <c r="B2002" s="6" t="s">
        <v>23</v>
      </c>
      <c r="C2002" s="6">
        <v>1197831</v>
      </c>
      <c r="D2002" s="7">
        <v>44444</v>
      </c>
      <c r="E2002" s="6" t="s">
        <v>24</v>
      </c>
      <c r="F2002" s="6" t="s">
        <v>78</v>
      </c>
      <c r="G2002" s="6" t="s">
        <v>79</v>
      </c>
      <c r="H2002" s="6" t="s">
        <v>21</v>
      </c>
      <c r="I2002" s="8">
        <v>0.55000000000000004</v>
      </c>
      <c r="J2002" s="9">
        <v>4000</v>
      </c>
      <c r="K2002" s="10">
        <f t="shared" si="14"/>
        <v>2200</v>
      </c>
      <c r="L2002" s="10">
        <f t="shared" si="15"/>
        <v>770</v>
      </c>
      <c r="M2002" s="11">
        <v>0.35</v>
      </c>
      <c r="O2002" s="16"/>
      <c r="P2002" s="14"/>
      <c r="Q2002" s="12"/>
      <c r="R2002" s="13"/>
    </row>
    <row r="2003" spans="1:18" ht="15.75" customHeight="1">
      <c r="A2003" s="1"/>
      <c r="B2003" s="6" t="s">
        <v>23</v>
      </c>
      <c r="C2003" s="6">
        <v>1197831</v>
      </c>
      <c r="D2003" s="7">
        <v>44444</v>
      </c>
      <c r="E2003" s="6" t="s">
        <v>24</v>
      </c>
      <c r="F2003" s="6" t="s">
        <v>78</v>
      </c>
      <c r="G2003" s="6" t="s">
        <v>79</v>
      </c>
      <c r="H2003" s="6" t="s">
        <v>22</v>
      </c>
      <c r="I2003" s="8">
        <v>0.5</v>
      </c>
      <c r="J2003" s="9">
        <v>6250</v>
      </c>
      <c r="K2003" s="10">
        <f t="shared" si="14"/>
        <v>3125</v>
      </c>
      <c r="L2003" s="10">
        <f t="shared" si="15"/>
        <v>1718.7500000000002</v>
      </c>
      <c r="M2003" s="11">
        <v>0.55000000000000004</v>
      </c>
      <c r="O2003" s="16"/>
      <c r="P2003" s="14"/>
      <c r="Q2003" s="12"/>
      <c r="R2003" s="13"/>
    </row>
    <row r="2004" spans="1:18" ht="15.75" customHeight="1">
      <c r="A2004" s="1"/>
      <c r="B2004" s="6" t="s">
        <v>23</v>
      </c>
      <c r="C2004" s="6">
        <v>1197831</v>
      </c>
      <c r="D2004" s="7">
        <v>44473</v>
      </c>
      <c r="E2004" s="6" t="s">
        <v>24</v>
      </c>
      <c r="F2004" s="6" t="s">
        <v>78</v>
      </c>
      <c r="G2004" s="6" t="s">
        <v>79</v>
      </c>
      <c r="H2004" s="6" t="s">
        <v>17</v>
      </c>
      <c r="I2004" s="8">
        <v>0.4</v>
      </c>
      <c r="J2004" s="9">
        <v>5750</v>
      </c>
      <c r="K2004" s="10">
        <f t="shared" si="14"/>
        <v>2300</v>
      </c>
      <c r="L2004" s="10">
        <f t="shared" si="15"/>
        <v>919.99999999999989</v>
      </c>
      <c r="M2004" s="11">
        <v>0.39999999999999997</v>
      </c>
      <c r="O2004" s="16"/>
      <c r="P2004" s="14"/>
      <c r="Q2004" s="12"/>
      <c r="R2004" s="13"/>
    </row>
    <row r="2005" spans="1:18" ht="15.75" customHeight="1">
      <c r="A2005" s="1"/>
      <c r="B2005" s="6" t="s">
        <v>23</v>
      </c>
      <c r="C2005" s="6">
        <v>1197831</v>
      </c>
      <c r="D2005" s="7">
        <v>44473</v>
      </c>
      <c r="E2005" s="6" t="s">
        <v>24</v>
      </c>
      <c r="F2005" s="6" t="s">
        <v>78</v>
      </c>
      <c r="G2005" s="6" t="s">
        <v>79</v>
      </c>
      <c r="H2005" s="6" t="s">
        <v>18</v>
      </c>
      <c r="I2005" s="8">
        <v>0.4</v>
      </c>
      <c r="J2005" s="9">
        <v>5750</v>
      </c>
      <c r="K2005" s="10">
        <f t="shared" si="14"/>
        <v>2300</v>
      </c>
      <c r="L2005" s="10">
        <f t="shared" si="15"/>
        <v>919.99999999999989</v>
      </c>
      <c r="M2005" s="11">
        <v>0.39999999999999997</v>
      </c>
      <c r="O2005" s="16"/>
      <c r="P2005" s="14"/>
      <c r="Q2005" s="12"/>
      <c r="R2005" s="13"/>
    </row>
    <row r="2006" spans="1:18" ht="15.75" customHeight="1">
      <c r="A2006" s="1"/>
      <c r="B2006" s="6" t="s">
        <v>23</v>
      </c>
      <c r="C2006" s="6">
        <v>1197831</v>
      </c>
      <c r="D2006" s="7">
        <v>44473</v>
      </c>
      <c r="E2006" s="6" t="s">
        <v>24</v>
      </c>
      <c r="F2006" s="6" t="s">
        <v>78</v>
      </c>
      <c r="G2006" s="6" t="s">
        <v>79</v>
      </c>
      <c r="H2006" s="6" t="s">
        <v>19</v>
      </c>
      <c r="I2006" s="8">
        <v>0.45</v>
      </c>
      <c r="J2006" s="9">
        <v>5250</v>
      </c>
      <c r="K2006" s="10">
        <f t="shared" si="14"/>
        <v>2362.5</v>
      </c>
      <c r="L2006" s="10">
        <f t="shared" si="15"/>
        <v>944.99999999999989</v>
      </c>
      <c r="M2006" s="11">
        <v>0.39999999999999997</v>
      </c>
      <c r="O2006" s="16"/>
      <c r="P2006" s="14"/>
      <c r="Q2006" s="12"/>
      <c r="R2006" s="13"/>
    </row>
    <row r="2007" spans="1:18" ht="15.75" customHeight="1">
      <c r="A2007" s="1"/>
      <c r="B2007" s="6" t="s">
        <v>23</v>
      </c>
      <c r="C2007" s="6">
        <v>1197831</v>
      </c>
      <c r="D2007" s="7">
        <v>44473</v>
      </c>
      <c r="E2007" s="6" t="s">
        <v>24</v>
      </c>
      <c r="F2007" s="6" t="s">
        <v>78</v>
      </c>
      <c r="G2007" s="6" t="s">
        <v>79</v>
      </c>
      <c r="H2007" s="6" t="s">
        <v>20</v>
      </c>
      <c r="I2007" s="8">
        <v>0.45</v>
      </c>
      <c r="J2007" s="9">
        <v>3750</v>
      </c>
      <c r="K2007" s="10">
        <f t="shared" si="14"/>
        <v>1687.5</v>
      </c>
      <c r="L2007" s="10">
        <f t="shared" si="15"/>
        <v>843.75</v>
      </c>
      <c r="M2007" s="11">
        <v>0.5</v>
      </c>
      <c r="O2007" s="16"/>
      <c r="P2007" s="14"/>
      <c r="Q2007" s="12"/>
      <c r="R2007" s="13"/>
    </row>
    <row r="2008" spans="1:18" ht="15.75" customHeight="1">
      <c r="A2008" s="1"/>
      <c r="B2008" s="6" t="s">
        <v>23</v>
      </c>
      <c r="C2008" s="6">
        <v>1197831</v>
      </c>
      <c r="D2008" s="7">
        <v>44473</v>
      </c>
      <c r="E2008" s="6" t="s">
        <v>24</v>
      </c>
      <c r="F2008" s="6" t="s">
        <v>78</v>
      </c>
      <c r="G2008" s="6" t="s">
        <v>79</v>
      </c>
      <c r="H2008" s="6" t="s">
        <v>21</v>
      </c>
      <c r="I2008" s="8">
        <v>0.35000000000000003</v>
      </c>
      <c r="J2008" s="9">
        <v>3500</v>
      </c>
      <c r="K2008" s="10">
        <f t="shared" si="14"/>
        <v>1225.0000000000002</v>
      </c>
      <c r="L2008" s="10">
        <f t="shared" si="15"/>
        <v>428.75000000000006</v>
      </c>
      <c r="M2008" s="11">
        <v>0.35</v>
      </c>
      <c r="O2008" s="16"/>
      <c r="P2008" s="14"/>
      <c r="Q2008" s="12"/>
      <c r="R2008" s="13"/>
    </row>
    <row r="2009" spans="1:18" ht="15.75" customHeight="1">
      <c r="A2009" s="1"/>
      <c r="B2009" s="6" t="s">
        <v>23</v>
      </c>
      <c r="C2009" s="6">
        <v>1197831</v>
      </c>
      <c r="D2009" s="7">
        <v>44473</v>
      </c>
      <c r="E2009" s="6" t="s">
        <v>24</v>
      </c>
      <c r="F2009" s="6" t="s">
        <v>78</v>
      </c>
      <c r="G2009" s="6" t="s">
        <v>79</v>
      </c>
      <c r="H2009" s="6" t="s">
        <v>22</v>
      </c>
      <c r="I2009" s="8">
        <v>0.45</v>
      </c>
      <c r="J2009" s="9">
        <v>5250</v>
      </c>
      <c r="K2009" s="10">
        <f t="shared" si="14"/>
        <v>2362.5</v>
      </c>
      <c r="L2009" s="10">
        <f t="shared" si="15"/>
        <v>1299.375</v>
      </c>
      <c r="M2009" s="11">
        <v>0.55000000000000004</v>
      </c>
      <c r="O2009" s="16"/>
      <c r="P2009" s="14"/>
      <c r="Q2009" s="12"/>
      <c r="R2009" s="13"/>
    </row>
    <row r="2010" spans="1:18" ht="15.75" customHeight="1">
      <c r="A2010" s="1"/>
      <c r="B2010" s="6" t="s">
        <v>23</v>
      </c>
      <c r="C2010" s="6">
        <v>1197831</v>
      </c>
      <c r="D2010" s="7">
        <v>44505</v>
      </c>
      <c r="E2010" s="6" t="s">
        <v>24</v>
      </c>
      <c r="F2010" s="6" t="s">
        <v>78</v>
      </c>
      <c r="G2010" s="6" t="s">
        <v>79</v>
      </c>
      <c r="H2010" s="6" t="s">
        <v>17</v>
      </c>
      <c r="I2010" s="8">
        <v>0.35000000000000003</v>
      </c>
      <c r="J2010" s="9">
        <v>6750</v>
      </c>
      <c r="K2010" s="10">
        <f t="shared" si="14"/>
        <v>2362.5</v>
      </c>
      <c r="L2010" s="10">
        <f t="shared" si="15"/>
        <v>944.99999999999989</v>
      </c>
      <c r="M2010" s="11">
        <v>0.39999999999999997</v>
      </c>
      <c r="O2010" s="16"/>
      <c r="P2010" s="14"/>
      <c r="Q2010" s="12"/>
      <c r="R2010" s="13"/>
    </row>
    <row r="2011" spans="1:18" ht="15.75" customHeight="1">
      <c r="A2011" s="1"/>
      <c r="B2011" s="6" t="s">
        <v>23</v>
      </c>
      <c r="C2011" s="6">
        <v>1197831</v>
      </c>
      <c r="D2011" s="7">
        <v>44505</v>
      </c>
      <c r="E2011" s="6" t="s">
        <v>24</v>
      </c>
      <c r="F2011" s="6" t="s">
        <v>78</v>
      </c>
      <c r="G2011" s="6" t="s">
        <v>79</v>
      </c>
      <c r="H2011" s="6" t="s">
        <v>18</v>
      </c>
      <c r="I2011" s="8">
        <v>0.35000000000000003</v>
      </c>
      <c r="J2011" s="9">
        <v>6750</v>
      </c>
      <c r="K2011" s="10">
        <f t="shared" si="14"/>
        <v>2362.5</v>
      </c>
      <c r="L2011" s="10">
        <f t="shared" si="15"/>
        <v>944.99999999999989</v>
      </c>
      <c r="M2011" s="11">
        <v>0.39999999999999997</v>
      </c>
      <c r="O2011" s="16"/>
      <c r="P2011" s="14"/>
      <c r="Q2011" s="12"/>
      <c r="R2011" s="13"/>
    </row>
    <row r="2012" spans="1:18" ht="15.75" customHeight="1">
      <c r="A2012" s="1"/>
      <c r="B2012" s="6" t="s">
        <v>23</v>
      </c>
      <c r="C2012" s="6">
        <v>1197831</v>
      </c>
      <c r="D2012" s="7">
        <v>44505</v>
      </c>
      <c r="E2012" s="6" t="s">
        <v>24</v>
      </c>
      <c r="F2012" s="6" t="s">
        <v>78</v>
      </c>
      <c r="G2012" s="6" t="s">
        <v>79</v>
      </c>
      <c r="H2012" s="6" t="s">
        <v>19</v>
      </c>
      <c r="I2012" s="8">
        <v>0.6</v>
      </c>
      <c r="J2012" s="9">
        <v>6000</v>
      </c>
      <c r="K2012" s="10">
        <f t="shared" si="14"/>
        <v>3600</v>
      </c>
      <c r="L2012" s="10">
        <f t="shared" si="15"/>
        <v>1439.9999999999998</v>
      </c>
      <c r="M2012" s="11">
        <v>0.39999999999999997</v>
      </c>
      <c r="O2012" s="16"/>
      <c r="P2012" s="14"/>
      <c r="Q2012" s="12"/>
      <c r="R2012" s="13"/>
    </row>
    <row r="2013" spans="1:18" ht="15.75" customHeight="1">
      <c r="A2013" s="1"/>
      <c r="B2013" s="6" t="s">
        <v>23</v>
      </c>
      <c r="C2013" s="6">
        <v>1197831</v>
      </c>
      <c r="D2013" s="7">
        <v>44505</v>
      </c>
      <c r="E2013" s="6" t="s">
        <v>24</v>
      </c>
      <c r="F2013" s="6" t="s">
        <v>78</v>
      </c>
      <c r="G2013" s="6" t="s">
        <v>79</v>
      </c>
      <c r="H2013" s="6" t="s">
        <v>20</v>
      </c>
      <c r="I2013" s="8">
        <v>0.6</v>
      </c>
      <c r="J2013" s="9">
        <v>4500</v>
      </c>
      <c r="K2013" s="10">
        <f t="shared" si="14"/>
        <v>2700</v>
      </c>
      <c r="L2013" s="10">
        <f t="shared" si="15"/>
        <v>1350</v>
      </c>
      <c r="M2013" s="11">
        <v>0.5</v>
      </c>
      <c r="O2013" s="16"/>
      <c r="P2013" s="14"/>
      <c r="Q2013" s="12"/>
      <c r="R2013" s="13"/>
    </row>
    <row r="2014" spans="1:18" ht="15.75" customHeight="1">
      <c r="A2014" s="1"/>
      <c r="B2014" s="6" t="s">
        <v>23</v>
      </c>
      <c r="C2014" s="6">
        <v>1197831</v>
      </c>
      <c r="D2014" s="7">
        <v>44505</v>
      </c>
      <c r="E2014" s="6" t="s">
        <v>24</v>
      </c>
      <c r="F2014" s="6" t="s">
        <v>78</v>
      </c>
      <c r="G2014" s="6" t="s">
        <v>79</v>
      </c>
      <c r="H2014" s="6" t="s">
        <v>21</v>
      </c>
      <c r="I2014" s="8">
        <v>0.54999999999999993</v>
      </c>
      <c r="J2014" s="9">
        <v>4250</v>
      </c>
      <c r="K2014" s="10">
        <f t="shared" si="14"/>
        <v>2337.4999999999995</v>
      </c>
      <c r="L2014" s="10">
        <f t="shared" si="15"/>
        <v>818.12499999999977</v>
      </c>
      <c r="M2014" s="11">
        <v>0.35</v>
      </c>
      <c r="O2014" s="16"/>
      <c r="P2014" s="14"/>
      <c r="Q2014" s="12"/>
      <c r="R2014" s="13"/>
    </row>
    <row r="2015" spans="1:18" ht="15.75" customHeight="1">
      <c r="A2015" s="1"/>
      <c r="B2015" s="6" t="s">
        <v>23</v>
      </c>
      <c r="C2015" s="6">
        <v>1197831</v>
      </c>
      <c r="D2015" s="7">
        <v>44505</v>
      </c>
      <c r="E2015" s="6" t="s">
        <v>24</v>
      </c>
      <c r="F2015" s="6" t="s">
        <v>78</v>
      </c>
      <c r="G2015" s="6" t="s">
        <v>79</v>
      </c>
      <c r="H2015" s="6" t="s">
        <v>22</v>
      </c>
      <c r="I2015" s="8">
        <v>0.65</v>
      </c>
      <c r="J2015" s="9">
        <v>6250</v>
      </c>
      <c r="K2015" s="10">
        <f t="shared" si="14"/>
        <v>4062.5</v>
      </c>
      <c r="L2015" s="10">
        <f t="shared" si="15"/>
        <v>2234.375</v>
      </c>
      <c r="M2015" s="11">
        <v>0.55000000000000004</v>
      </c>
      <c r="O2015" s="16"/>
      <c r="P2015" s="14"/>
      <c r="Q2015" s="12"/>
      <c r="R2015" s="13"/>
    </row>
    <row r="2016" spans="1:18" ht="15.75" customHeight="1">
      <c r="A2016" s="1"/>
      <c r="B2016" s="6" t="s">
        <v>23</v>
      </c>
      <c r="C2016" s="6">
        <v>1197831</v>
      </c>
      <c r="D2016" s="7">
        <v>44534</v>
      </c>
      <c r="E2016" s="6" t="s">
        <v>24</v>
      </c>
      <c r="F2016" s="6" t="s">
        <v>78</v>
      </c>
      <c r="G2016" s="6" t="s">
        <v>79</v>
      </c>
      <c r="H2016" s="6" t="s">
        <v>17</v>
      </c>
      <c r="I2016" s="8">
        <v>0.54999999999999993</v>
      </c>
      <c r="J2016" s="9">
        <v>7750</v>
      </c>
      <c r="K2016" s="10">
        <f t="shared" si="14"/>
        <v>4262.4999999999991</v>
      </c>
      <c r="L2016" s="10">
        <f t="shared" si="15"/>
        <v>1704.9999999999995</v>
      </c>
      <c r="M2016" s="11">
        <v>0.39999999999999997</v>
      </c>
      <c r="O2016" s="16"/>
      <c r="P2016" s="14"/>
      <c r="Q2016" s="12"/>
      <c r="R2016" s="13"/>
    </row>
    <row r="2017" spans="1:18" ht="15.75" customHeight="1">
      <c r="A2017" s="1"/>
      <c r="B2017" s="6" t="s">
        <v>23</v>
      </c>
      <c r="C2017" s="6">
        <v>1197831</v>
      </c>
      <c r="D2017" s="7">
        <v>44534</v>
      </c>
      <c r="E2017" s="6" t="s">
        <v>24</v>
      </c>
      <c r="F2017" s="6" t="s">
        <v>78</v>
      </c>
      <c r="G2017" s="6" t="s">
        <v>79</v>
      </c>
      <c r="H2017" s="6" t="s">
        <v>18</v>
      </c>
      <c r="I2017" s="8">
        <v>0.54999999999999993</v>
      </c>
      <c r="J2017" s="9">
        <v>7750</v>
      </c>
      <c r="K2017" s="10">
        <f t="shared" si="14"/>
        <v>4262.4999999999991</v>
      </c>
      <c r="L2017" s="10">
        <f t="shared" si="15"/>
        <v>1704.9999999999995</v>
      </c>
      <c r="M2017" s="11">
        <v>0.39999999999999997</v>
      </c>
      <c r="O2017" s="16"/>
      <c r="P2017" s="14"/>
      <c r="Q2017" s="12"/>
      <c r="R2017" s="13"/>
    </row>
    <row r="2018" spans="1:18" ht="15.75" customHeight="1">
      <c r="A2018" s="1"/>
      <c r="B2018" s="6" t="s">
        <v>23</v>
      </c>
      <c r="C2018" s="6">
        <v>1197831</v>
      </c>
      <c r="D2018" s="7">
        <v>44534</v>
      </c>
      <c r="E2018" s="6" t="s">
        <v>24</v>
      </c>
      <c r="F2018" s="6" t="s">
        <v>78</v>
      </c>
      <c r="G2018" s="6" t="s">
        <v>79</v>
      </c>
      <c r="H2018" s="6" t="s">
        <v>19</v>
      </c>
      <c r="I2018" s="8">
        <v>0.6</v>
      </c>
      <c r="J2018" s="9">
        <v>6750</v>
      </c>
      <c r="K2018" s="10">
        <f t="shared" si="14"/>
        <v>4050</v>
      </c>
      <c r="L2018" s="10">
        <f t="shared" si="15"/>
        <v>1619.9999999999998</v>
      </c>
      <c r="M2018" s="11">
        <v>0.39999999999999997</v>
      </c>
      <c r="O2018" s="16"/>
      <c r="P2018" s="14"/>
      <c r="Q2018" s="12"/>
      <c r="R2018" s="13"/>
    </row>
    <row r="2019" spans="1:18" ht="15.75" customHeight="1">
      <c r="A2019" s="1"/>
      <c r="B2019" s="6" t="s">
        <v>23</v>
      </c>
      <c r="C2019" s="6">
        <v>1197831</v>
      </c>
      <c r="D2019" s="7">
        <v>44534</v>
      </c>
      <c r="E2019" s="6" t="s">
        <v>24</v>
      </c>
      <c r="F2019" s="6" t="s">
        <v>78</v>
      </c>
      <c r="G2019" s="6" t="s">
        <v>79</v>
      </c>
      <c r="H2019" s="6" t="s">
        <v>20</v>
      </c>
      <c r="I2019" s="8">
        <v>0.6</v>
      </c>
      <c r="J2019" s="9">
        <v>5250</v>
      </c>
      <c r="K2019" s="10">
        <f t="shared" si="14"/>
        <v>3150</v>
      </c>
      <c r="L2019" s="10">
        <f t="shared" si="15"/>
        <v>1575</v>
      </c>
      <c r="M2019" s="11">
        <v>0.5</v>
      </c>
      <c r="O2019" s="16"/>
      <c r="P2019" s="14"/>
      <c r="Q2019" s="12"/>
      <c r="R2019" s="13"/>
    </row>
    <row r="2020" spans="1:18" ht="15.75" customHeight="1">
      <c r="A2020" s="1"/>
      <c r="B2020" s="6" t="s">
        <v>23</v>
      </c>
      <c r="C2020" s="6">
        <v>1197831</v>
      </c>
      <c r="D2020" s="7">
        <v>44534</v>
      </c>
      <c r="E2020" s="6" t="s">
        <v>24</v>
      </c>
      <c r="F2020" s="6" t="s">
        <v>78</v>
      </c>
      <c r="G2020" s="6" t="s">
        <v>79</v>
      </c>
      <c r="H2020" s="6" t="s">
        <v>21</v>
      </c>
      <c r="I2020" s="8">
        <v>0.54999999999999993</v>
      </c>
      <c r="J2020" s="9">
        <v>4750</v>
      </c>
      <c r="K2020" s="10">
        <f t="shared" si="14"/>
        <v>2612.4999999999995</v>
      </c>
      <c r="L2020" s="10">
        <f t="shared" si="15"/>
        <v>914.37499999999977</v>
      </c>
      <c r="M2020" s="11">
        <v>0.35</v>
      </c>
      <c r="O2020" s="16"/>
      <c r="P2020" s="14"/>
      <c r="Q2020" s="12"/>
      <c r="R2020" s="13"/>
    </row>
    <row r="2021" spans="1:18" ht="15.75" customHeight="1">
      <c r="A2021" s="1"/>
      <c r="B2021" s="6" t="s">
        <v>23</v>
      </c>
      <c r="C2021" s="6">
        <v>1197831</v>
      </c>
      <c r="D2021" s="7">
        <v>44534</v>
      </c>
      <c r="E2021" s="6" t="s">
        <v>24</v>
      </c>
      <c r="F2021" s="6" t="s">
        <v>78</v>
      </c>
      <c r="G2021" s="6" t="s">
        <v>79</v>
      </c>
      <c r="H2021" s="6" t="s">
        <v>22</v>
      </c>
      <c r="I2021" s="8">
        <v>0.65</v>
      </c>
      <c r="J2021" s="9">
        <v>7250</v>
      </c>
      <c r="K2021" s="10">
        <f t="shared" si="14"/>
        <v>4712.5</v>
      </c>
      <c r="L2021" s="10">
        <f t="shared" si="15"/>
        <v>2591.875</v>
      </c>
      <c r="M2021" s="11">
        <v>0.55000000000000004</v>
      </c>
      <c r="O2021" s="16"/>
      <c r="P2021" s="14"/>
      <c r="Q2021" s="12"/>
      <c r="R2021" s="13"/>
    </row>
    <row r="2022" spans="1:18" ht="15.75" customHeight="1">
      <c r="A2022" s="1" t="s">
        <v>39</v>
      </c>
      <c r="B2022" s="6" t="s">
        <v>27</v>
      </c>
      <c r="C2022" s="6">
        <v>1128299</v>
      </c>
      <c r="D2022" s="7">
        <v>44219</v>
      </c>
      <c r="E2022" s="6" t="s">
        <v>28</v>
      </c>
      <c r="F2022" s="6" t="s">
        <v>80</v>
      </c>
      <c r="G2022" s="6" t="s">
        <v>81</v>
      </c>
      <c r="H2022" s="6" t="s">
        <v>17</v>
      </c>
      <c r="I2022" s="8">
        <v>0.29999999999999993</v>
      </c>
      <c r="J2022" s="9">
        <v>4250</v>
      </c>
      <c r="K2022" s="10">
        <f t="shared" si="14"/>
        <v>1274.9999999999998</v>
      </c>
      <c r="L2022" s="10">
        <f t="shared" si="15"/>
        <v>446.24999999999989</v>
      </c>
      <c r="M2022" s="11">
        <v>0.35</v>
      </c>
      <c r="O2022" s="16"/>
      <c r="P2022" s="14"/>
      <c r="Q2022" s="12"/>
      <c r="R2022" s="13"/>
    </row>
    <row r="2023" spans="1:18" ht="15.75" customHeight="1">
      <c r="A2023" s="1"/>
      <c r="B2023" s="6" t="s">
        <v>27</v>
      </c>
      <c r="C2023" s="6">
        <v>1128299</v>
      </c>
      <c r="D2023" s="7">
        <v>44219</v>
      </c>
      <c r="E2023" s="6" t="s">
        <v>28</v>
      </c>
      <c r="F2023" s="6" t="s">
        <v>80</v>
      </c>
      <c r="G2023" s="6" t="s">
        <v>81</v>
      </c>
      <c r="H2023" s="6" t="s">
        <v>18</v>
      </c>
      <c r="I2023" s="8">
        <v>0.4</v>
      </c>
      <c r="J2023" s="9">
        <v>4250</v>
      </c>
      <c r="K2023" s="10">
        <f t="shared" si="14"/>
        <v>1700</v>
      </c>
      <c r="L2023" s="10">
        <f t="shared" si="15"/>
        <v>680</v>
      </c>
      <c r="M2023" s="11">
        <v>0.4</v>
      </c>
      <c r="O2023" s="16"/>
      <c r="P2023" s="14"/>
      <c r="Q2023" s="12"/>
      <c r="R2023" s="13"/>
    </row>
    <row r="2024" spans="1:18" ht="15.75" customHeight="1">
      <c r="A2024" s="1"/>
      <c r="B2024" s="6" t="s">
        <v>27</v>
      </c>
      <c r="C2024" s="6">
        <v>1128299</v>
      </c>
      <c r="D2024" s="7">
        <v>44219</v>
      </c>
      <c r="E2024" s="6" t="s">
        <v>28</v>
      </c>
      <c r="F2024" s="6" t="s">
        <v>80</v>
      </c>
      <c r="G2024" s="6" t="s">
        <v>81</v>
      </c>
      <c r="H2024" s="6" t="s">
        <v>19</v>
      </c>
      <c r="I2024" s="8">
        <v>0.4</v>
      </c>
      <c r="J2024" s="9">
        <v>4250</v>
      </c>
      <c r="K2024" s="10">
        <f t="shared" si="14"/>
        <v>1700</v>
      </c>
      <c r="L2024" s="10">
        <f t="shared" si="15"/>
        <v>595</v>
      </c>
      <c r="M2024" s="11">
        <v>0.35</v>
      </c>
      <c r="O2024" s="16"/>
      <c r="P2024" s="14"/>
      <c r="Q2024" s="12"/>
      <c r="R2024" s="13"/>
    </row>
    <row r="2025" spans="1:18" ht="15.75" customHeight="1">
      <c r="A2025" s="1"/>
      <c r="B2025" s="6" t="s">
        <v>27</v>
      </c>
      <c r="C2025" s="6">
        <v>1128299</v>
      </c>
      <c r="D2025" s="7">
        <v>44219</v>
      </c>
      <c r="E2025" s="6" t="s">
        <v>28</v>
      </c>
      <c r="F2025" s="6" t="s">
        <v>80</v>
      </c>
      <c r="G2025" s="6" t="s">
        <v>81</v>
      </c>
      <c r="H2025" s="6" t="s">
        <v>20</v>
      </c>
      <c r="I2025" s="8">
        <v>0.4</v>
      </c>
      <c r="J2025" s="9">
        <v>2750</v>
      </c>
      <c r="K2025" s="10">
        <f t="shared" si="14"/>
        <v>1100</v>
      </c>
      <c r="L2025" s="10">
        <f t="shared" si="15"/>
        <v>385</v>
      </c>
      <c r="M2025" s="11">
        <v>0.35</v>
      </c>
      <c r="O2025" s="16"/>
      <c r="P2025" s="14"/>
      <c r="Q2025" s="12"/>
      <c r="R2025" s="13"/>
    </row>
    <row r="2026" spans="1:18" ht="15.75" customHeight="1">
      <c r="A2026" s="1"/>
      <c r="B2026" s="6" t="s">
        <v>27</v>
      </c>
      <c r="C2026" s="6">
        <v>1128299</v>
      </c>
      <c r="D2026" s="7">
        <v>44219</v>
      </c>
      <c r="E2026" s="6" t="s">
        <v>28</v>
      </c>
      <c r="F2026" s="6" t="s">
        <v>80</v>
      </c>
      <c r="G2026" s="6" t="s">
        <v>81</v>
      </c>
      <c r="H2026" s="6" t="s">
        <v>21</v>
      </c>
      <c r="I2026" s="8">
        <v>0.45000000000000007</v>
      </c>
      <c r="J2026" s="9">
        <v>2250</v>
      </c>
      <c r="K2026" s="10">
        <f t="shared" si="14"/>
        <v>1012.5000000000001</v>
      </c>
      <c r="L2026" s="10">
        <f t="shared" si="15"/>
        <v>303.75</v>
      </c>
      <c r="M2026" s="11">
        <v>0.3</v>
      </c>
      <c r="O2026" s="16"/>
      <c r="P2026" s="14"/>
      <c r="Q2026" s="12"/>
      <c r="R2026" s="13"/>
    </row>
    <row r="2027" spans="1:18" ht="15.75" customHeight="1">
      <c r="A2027" s="1"/>
      <c r="B2027" s="6" t="s">
        <v>27</v>
      </c>
      <c r="C2027" s="6">
        <v>1128299</v>
      </c>
      <c r="D2027" s="7">
        <v>44219</v>
      </c>
      <c r="E2027" s="6" t="s">
        <v>28</v>
      </c>
      <c r="F2027" s="6" t="s">
        <v>80</v>
      </c>
      <c r="G2027" s="6" t="s">
        <v>81</v>
      </c>
      <c r="H2027" s="6" t="s">
        <v>22</v>
      </c>
      <c r="I2027" s="8">
        <v>0.4</v>
      </c>
      <c r="J2027" s="9">
        <v>4250</v>
      </c>
      <c r="K2027" s="10">
        <f t="shared" si="14"/>
        <v>1700</v>
      </c>
      <c r="L2027" s="10">
        <f t="shared" si="15"/>
        <v>425</v>
      </c>
      <c r="M2027" s="11">
        <v>0.25</v>
      </c>
      <c r="O2027" s="16"/>
      <c r="P2027" s="14"/>
      <c r="Q2027" s="12"/>
      <c r="R2027" s="13"/>
    </row>
    <row r="2028" spans="1:18" ht="15.75" customHeight="1">
      <c r="A2028" s="1"/>
      <c r="B2028" s="6" t="s">
        <v>27</v>
      </c>
      <c r="C2028" s="6">
        <v>1128299</v>
      </c>
      <c r="D2028" s="7">
        <v>44250</v>
      </c>
      <c r="E2028" s="6" t="s">
        <v>28</v>
      </c>
      <c r="F2028" s="6" t="s">
        <v>80</v>
      </c>
      <c r="G2028" s="6" t="s">
        <v>81</v>
      </c>
      <c r="H2028" s="6" t="s">
        <v>17</v>
      </c>
      <c r="I2028" s="8">
        <v>0.29999999999999993</v>
      </c>
      <c r="J2028" s="9">
        <v>4750</v>
      </c>
      <c r="K2028" s="10">
        <f t="shared" si="14"/>
        <v>1424.9999999999998</v>
      </c>
      <c r="L2028" s="10">
        <f t="shared" si="15"/>
        <v>498.74999999999989</v>
      </c>
      <c r="M2028" s="11">
        <v>0.35</v>
      </c>
      <c r="O2028" s="16"/>
      <c r="P2028" s="14"/>
      <c r="Q2028" s="12"/>
      <c r="R2028" s="13"/>
    </row>
    <row r="2029" spans="1:18" ht="15.75" customHeight="1">
      <c r="A2029" s="1"/>
      <c r="B2029" s="6" t="s">
        <v>27</v>
      </c>
      <c r="C2029" s="6">
        <v>1128299</v>
      </c>
      <c r="D2029" s="7">
        <v>44250</v>
      </c>
      <c r="E2029" s="6" t="s">
        <v>28</v>
      </c>
      <c r="F2029" s="6" t="s">
        <v>80</v>
      </c>
      <c r="G2029" s="6" t="s">
        <v>81</v>
      </c>
      <c r="H2029" s="6" t="s">
        <v>18</v>
      </c>
      <c r="I2029" s="8">
        <v>0.4</v>
      </c>
      <c r="J2029" s="9">
        <v>3750</v>
      </c>
      <c r="K2029" s="10">
        <f t="shared" si="14"/>
        <v>1500</v>
      </c>
      <c r="L2029" s="10">
        <f t="shared" si="15"/>
        <v>600</v>
      </c>
      <c r="M2029" s="11">
        <v>0.4</v>
      </c>
      <c r="O2029" s="16"/>
      <c r="P2029" s="14"/>
      <c r="Q2029" s="12"/>
      <c r="R2029" s="13"/>
    </row>
    <row r="2030" spans="1:18" ht="15.75" customHeight="1">
      <c r="A2030" s="1"/>
      <c r="B2030" s="6" t="s">
        <v>27</v>
      </c>
      <c r="C2030" s="6">
        <v>1128299</v>
      </c>
      <c r="D2030" s="7">
        <v>44250</v>
      </c>
      <c r="E2030" s="6" t="s">
        <v>28</v>
      </c>
      <c r="F2030" s="6" t="s">
        <v>80</v>
      </c>
      <c r="G2030" s="6" t="s">
        <v>81</v>
      </c>
      <c r="H2030" s="6" t="s">
        <v>19</v>
      </c>
      <c r="I2030" s="8">
        <v>0.4</v>
      </c>
      <c r="J2030" s="9">
        <v>3750</v>
      </c>
      <c r="K2030" s="10">
        <f t="shared" si="14"/>
        <v>1500</v>
      </c>
      <c r="L2030" s="10">
        <f t="shared" si="15"/>
        <v>525</v>
      </c>
      <c r="M2030" s="11">
        <v>0.35</v>
      </c>
      <c r="O2030" s="16"/>
      <c r="P2030" s="14"/>
      <c r="Q2030" s="12"/>
      <c r="R2030" s="13"/>
    </row>
    <row r="2031" spans="1:18" ht="15.75" customHeight="1">
      <c r="A2031" s="1"/>
      <c r="B2031" s="6" t="s">
        <v>27</v>
      </c>
      <c r="C2031" s="6">
        <v>1128299</v>
      </c>
      <c r="D2031" s="7">
        <v>44250</v>
      </c>
      <c r="E2031" s="6" t="s">
        <v>28</v>
      </c>
      <c r="F2031" s="6" t="s">
        <v>80</v>
      </c>
      <c r="G2031" s="6" t="s">
        <v>81</v>
      </c>
      <c r="H2031" s="6" t="s">
        <v>20</v>
      </c>
      <c r="I2031" s="8">
        <v>0.4</v>
      </c>
      <c r="J2031" s="9">
        <v>2250</v>
      </c>
      <c r="K2031" s="10">
        <f t="shared" si="14"/>
        <v>900</v>
      </c>
      <c r="L2031" s="10">
        <f t="shared" si="15"/>
        <v>315</v>
      </c>
      <c r="M2031" s="11">
        <v>0.35</v>
      </c>
      <c r="O2031" s="16"/>
      <c r="P2031" s="14"/>
      <c r="Q2031" s="12"/>
      <c r="R2031" s="13"/>
    </row>
    <row r="2032" spans="1:18" ht="15.75" customHeight="1">
      <c r="A2032" s="1"/>
      <c r="B2032" s="6" t="s">
        <v>27</v>
      </c>
      <c r="C2032" s="6">
        <v>1128299</v>
      </c>
      <c r="D2032" s="7">
        <v>44250</v>
      </c>
      <c r="E2032" s="6" t="s">
        <v>28</v>
      </c>
      <c r="F2032" s="6" t="s">
        <v>80</v>
      </c>
      <c r="G2032" s="6" t="s">
        <v>81</v>
      </c>
      <c r="H2032" s="6" t="s">
        <v>21</v>
      </c>
      <c r="I2032" s="8">
        <v>0.45000000000000007</v>
      </c>
      <c r="J2032" s="9">
        <v>1500</v>
      </c>
      <c r="K2032" s="10">
        <f t="shared" si="14"/>
        <v>675.00000000000011</v>
      </c>
      <c r="L2032" s="10">
        <f t="shared" si="15"/>
        <v>202.50000000000003</v>
      </c>
      <c r="M2032" s="11">
        <v>0.3</v>
      </c>
      <c r="O2032" s="16"/>
      <c r="P2032" s="14"/>
      <c r="Q2032" s="12"/>
      <c r="R2032" s="13"/>
    </row>
    <row r="2033" spans="1:18" ht="15.75" customHeight="1">
      <c r="A2033" s="1"/>
      <c r="B2033" s="6" t="s">
        <v>27</v>
      </c>
      <c r="C2033" s="6">
        <v>1128299</v>
      </c>
      <c r="D2033" s="7">
        <v>44250</v>
      </c>
      <c r="E2033" s="6" t="s">
        <v>28</v>
      </c>
      <c r="F2033" s="6" t="s">
        <v>80</v>
      </c>
      <c r="G2033" s="6" t="s">
        <v>81</v>
      </c>
      <c r="H2033" s="6" t="s">
        <v>22</v>
      </c>
      <c r="I2033" s="8">
        <v>0.4</v>
      </c>
      <c r="J2033" s="9">
        <v>3500</v>
      </c>
      <c r="K2033" s="10">
        <f t="shared" si="14"/>
        <v>1400</v>
      </c>
      <c r="L2033" s="10">
        <f t="shared" si="15"/>
        <v>350</v>
      </c>
      <c r="M2033" s="11">
        <v>0.25</v>
      </c>
      <c r="O2033" s="16"/>
      <c r="P2033" s="14"/>
      <c r="Q2033" s="12"/>
      <c r="R2033" s="13"/>
    </row>
    <row r="2034" spans="1:18" ht="15.75" customHeight="1">
      <c r="A2034" s="1"/>
      <c r="B2034" s="6" t="s">
        <v>27</v>
      </c>
      <c r="C2034" s="6">
        <v>1128299</v>
      </c>
      <c r="D2034" s="7">
        <v>44277</v>
      </c>
      <c r="E2034" s="6" t="s">
        <v>28</v>
      </c>
      <c r="F2034" s="6" t="s">
        <v>80</v>
      </c>
      <c r="G2034" s="6" t="s">
        <v>81</v>
      </c>
      <c r="H2034" s="6" t="s">
        <v>17</v>
      </c>
      <c r="I2034" s="8">
        <v>0.4</v>
      </c>
      <c r="J2034" s="9">
        <v>5000</v>
      </c>
      <c r="K2034" s="10">
        <f t="shared" si="14"/>
        <v>2000</v>
      </c>
      <c r="L2034" s="10">
        <f t="shared" si="15"/>
        <v>700</v>
      </c>
      <c r="M2034" s="11">
        <v>0.35</v>
      </c>
      <c r="O2034" s="16"/>
      <c r="P2034" s="14"/>
      <c r="Q2034" s="12"/>
      <c r="R2034" s="13"/>
    </row>
    <row r="2035" spans="1:18" ht="15.75" customHeight="1">
      <c r="A2035" s="1"/>
      <c r="B2035" s="6" t="s">
        <v>27</v>
      </c>
      <c r="C2035" s="6">
        <v>1128299</v>
      </c>
      <c r="D2035" s="7">
        <v>44277</v>
      </c>
      <c r="E2035" s="6" t="s">
        <v>28</v>
      </c>
      <c r="F2035" s="6" t="s">
        <v>80</v>
      </c>
      <c r="G2035" s="6" t="s">
        <v>81</v>
      </c>
      <c r="H2035" s="6" t="s">
        <v>18</v>
      </c>
      <c r="I2035" s="8">
        <v>0.5</v>
      </c>
      <c r="J2035" s="9">
        <v>3500</v>
      </c>
      <c r="K2035" s="10">
        <f t="shared" si="14"/>
        <v>1750</v>
      </c>
      <c r="L2035" s="10">
        <f t="shared" si="15"/>
        <v>700</v>
      </c>
      <c r="M2035" s="11">
        <v>0.4</v>
      </c>
      <c r="O2035" s="16"/>
      <c r="P2035" s="14"/>
      <c r="Q2035" s="12"/>
      <c r="R2035" s="13"/>
    </row>
    <row r="2036" spans="1:18" ht="15.75" customHeight="1">
      <c r="A2036" s="1"/>
      <c r="B2036" s="6" t="s">
        <v>27</v>
      </c>
      <c r="C2036" s="6">
        <v>1128299</v>
      </c>
      <c r="D2036" s="7">
        <v>44277</v>
      </c>
      <c r="E2036" s="6" t="s">
        <v>28</v>
      </c>
      <c r="F2036" s="6" t="s">
        <v>80</v>
      </c>
      <c r="G2036" s="6" t="s">
        <v>81</v>
      </c>
      <c r="H2036" s="6" t="s">
        <v>19</v>
      </c>
      <c r="I2036" s="8">
        <v>0.5</v>
      </c>
      <c r="J2036" s="9">
        <v>3500</v>
      </c>
      <c r="K2036" s="10">
        <f t="shared" si="14"/>
        <v>1750</v>
      </c>
      <c r="L2036" s="10">
        <f t="shared" si="15"/>
        <v>612.5</v>
      </c>
      <c r="M2036" s="11">
        <v>0.35</v>
      </c>
      <c r="O2036" s="16"/>
      <c r="P2036" s="14"/>
      <c r="Q2036" s="12"/>
      <c r="R2036" s="13"/>
    </row>
    <row r="2037" spans="1:18" ht="15.75" customHeight="1">
      <c r="A2037" s="1"/>
      <c r="B2037" s="6" t="s">
        <v>27</v>
      </c>
      <c r="C2037" s="6">
        <v>1128299</v>
      </c>
      <c r="D2037" s="7">
        <v>44277</v>
      </c>
      <c r="E2037" s="6" t="s">
        <v>28</v>
      </c>
      <c r="F2037" s="6" t="s">
        <v>80</v>
      </c>
      <c r="G2037" s="6" t="s">
        <v>81</v>
      </c>
      <c r="H2037" s="6" t="s">
        <v>20</v>
      </c>
      <c r="I2037" s="8">
        <v>0.5</v>
      </c>
      <c r="J2037" s="9">
        <v>2250</v>
      </c>
      <c r="K2037" s="10">
        <f t="shared" si="14"/>
        <v>1125</v>
      </c>
      <c r="L2037" s="10">
        <f t="shared" si="15"/>
        <v>393.75</v>
      </c>
      <c r="M2037" s="11">
        <v>0.35</v>
      </c>
      <c r="O2037" s="16"/>
      <c r="P2037" s="14"/>
      <c r="Q2037" s="12"/>
      <c r="R2037" s="13"/>
    </row>
    <row r="2038" spans="1:18" ht="15.75" customHeight="1">
      <c r="A2038" s="1"/>
      <c r="B2038" s="6" t="s">
        <v>27</v>
      </c>
      <c r="C2038" s="6">
        <v>1128299</v>
      </c>
      <c r="D2038" s="7">
        <v>44277</v>
      </c>
      <c r="E2038" s="6" t="s">
        <v>28</v>
      </c>
      <c r="F2038" s="6" t="s">
        <v>80</v>
      </c>
      <c r="G2038" s="6" t="s">
        <v>81</v>
      </c>
      <c r="H2038" s="6" t="s">
        <v>21</v>
      </c>
      <c r="I2038" s="8">
        <v>0.55000000000000004</v>
      </c>
      <c r="J2038" s="9">
        <v>1250</v>
      </c>
      <c r="K2038" s="10">
        <f t="shared" si="14"/>
        <v>687.5</v>
      </c>
      <c r="L2038" s="10">
        <f t="shared" si="15"/>
        <v>206.25</v>
      </c>
      <c r="M2038" s="11">
        <v>0.3</v>
      </c>
      <c r="O2038" s="16"/>
      <c r="P2038" s="14"/>
      <c r="Q2038" s="12"/>
      <c r="R2038" s="13"/>
    </row>
    <row r="2039" spans="1:18" ht="15.75" customHeight="1">
      <c r="A2039" s="1"/>
      <c r="B2039" s="6" t="s">
        <v>27</v>
      </c>
      <c r="C2039" s="6">
        <v>1128299</v>
      </c>
      <c r="D2039" s="7">
        <v>44277</v>
      </c>
      <c r="E2039" s="6" t="s">
        <v>28</v>
      </c>
      <c r="F2039" s="6" t="s">
        <v>80</v>
      </c>
      <c r="G2039" s="6" t="s">
        <v>81</v>
      </c>
      <c r="H2039" s="6" t="s">
        <v>22</v>
      </c>
      <c r="I2039" s="8">
        <v>0.5</v>
      </c>
      <c r="J2039" s="9">
        <v>3250</v>
      </c>
      <c r="K2039" s="10">
        <f t="shared" si="14"/>
        <v>1625</v>
      </c>
      <c r="L2039" s="10">
        <f t="shared" si="15"/>
        <v>406.25</v>
      </c>
      <c r="M2039" s="11">
        <v>0.25</v>
      </c>
      <c r="O2039" s="16"/>
      <c r="P2039" s="14"/>
      <c r="Q2039" s="12"/>
      <c r="R2039" s="13"/>
    </row>
    <row r="2040" spans="1:18" ht="15.75" customHeight="1">
      <c r="A2040" s="1"/>
      <c r="B2040" s="6" t="s">
        <v>27</v>
      </c>
      <c r="C2040" s="6">
        <v>1128299</v>
      </c>
      <c r="D2040" s="7">
        <v>44309</v>
      </c>
      <c r="E2040" s="6" t="s">
        <v>28</v>
      </c>
      <c r="F2040" s="6" t="s">
        <v>80</v>
      </c>
      <c r="G2040" s="6" t="s">
        <v>81</v>
      </c>
      <c r="H2040" s="6" t="s">
        <v>17</v>
      </c>
      <c r="I2040" s="8">
        <v>0.5</v>
      </c>
      <c r="J2040" s="9">
        <v>5000</v>
      </c>
      <c r="K2040" s="10">
        <f t="shared" si="14"/>
        <v>2500</v>
      </c>
      <c r="L2040" s="10">
        <f t="shared" si="15"/>
        <v>875</v>
      </c>
      <c r="M2040" s="11">
        <v>0.35</v>
      </c>
      <c r="O2040" s="16"/>
      <c r="P2040" s="14"/>
      <c r="Q2040" s="12"/>
      <c r="R2040" s="13"/>
    </row>
    <row r="2041" spans="1:18" ht="15.75" customHeight="1">
      <c r="A2041" s="1"/>
      <c r="B2041" s="6" t="s">
        <v>27</v>
      </c>
      <c r="C2041" s="6">
        <v>1128299</v>
      </c>
      <c r="D2041" s="7">
        <v>44309</v>
      </c>
      <c r="E2041" s="6" t="s">
        <v>28</v>
      </c>
      <c r="F2041" s="6" t="s">
        <v>80</v>
      </c>
      <c r="G2041" s="6" t="s">
        <v>81</v>
      </c>
      <c r="H2041" s="6" t="s">
        <v>18</v>
      </c>
      <c r="I2041" s="8">
        <v>0.55000000000000004</v>
      </c>
      <c r="J2041" s="9">
        <v>3000</v>
      </c>
      <c r="K2041" s="10">
        <f t="shared" si="14"/>
        <v>1650.0000000000002</v>
      </c>
      <c r="L2041" s="10">
        <f t="shared" si="15"/>
        <v>660.00000000000011</v>
      </c>
      <c r="M2041" s="11">
        <v>0.4</v>
      </c>
      <c r="O2041" s="16"/>
      <c r="P2041" s="14"/>
      <c r="Q2041" s="12"/>
      <c r="R2041" s="13"/>
    </row>
    <row r="2042" spans="1:18" ht="15.75" customHeight="1">
      <c r="A2042" s="1"/>
      <c r="B2042" s="6" t="s">
        <v>27</v>
      </c>
      <c r="C2042" s="6">
        <v>1128299</v>
      </c>
      <c r="D2042" s="7">
        <v>44309</v>
      </c>
      <c r="E2042" s="6" t="s">
        <v>28</v>
      </c>
      <c r="F2042" s="6" t="s">
        <v>80</v>
      </c>
      <c r="G2042" s="6" t="s">
        <v>81</v>
      </c>
      <c r="H2042" s="6" t="s">
        <v>19</v>
      </c>
      <c r="I2042" s="8">
        <v>0.55000000000000004</v>
      </c>
      <c r="J2042" s="9">
        <v>3500</v>
      </c>
      <c r="K2042" s="10">
        <f t="shared" si="14"/>
        <v>1925.0000000000002</v>
      </c>
      <c r="L2042" s="10">
        <f t="shared" si="15"/>
        <v>673.75</v>
      </c>
      <c r="M2042" s="11">
        <v>0.35</v>
      </c>
      <c r="O2042" s="16"/>
      <c r="P2042" s="14"/>
      <c r="Q2042" s="12"/>
      <c r="R2042" s="13"/>
    </row>
    <row r="2043" spans="1:18" ht="15.75" customHeight="1">
      <c r="A2043" s="1"/>
      <c r="B2043" s="6" t="s">
        <v>27</v>
      </c>
      <c r="C2043" s="6">
        <v>1128299</v>
      </c>
      <c r="D2043" s="7">
        <v>44309</v>
      </c>
      <c r="E2043" s="6" t="s">
        <v>28</v>
      </c>
      <c r="F2043" s="6" t="s">
        <v>80</v>
      </c>
      <c r="G2043" s="6" t="s">
        <v>81</v>
      </c>
      <c r="H2043" s="6" t="s">
        <v>20</v>
      </c>
      <c r="I2043" s="8">
        <v>0.5</v>
      </c>
      <c r="J2043" s="9">
        <v>2500</v>
      </c>
      <c r="K2043" s="10">
        <f t="shared" si="14"/>
        <v>1250</v>
      </c>
      <c r="L2043" s="10">
        <f t="shared" si="15"/>
        <v>437.5</v>
      </c>
      <c r="M2043" s="11">
        <v>0.35</v>
      </c>
      <c r="O2043" s="16"/>
      <c r="P2043" s="14"/>
      <c r="Q2043" s="12"/>
      <c r="R2043" s="13"/>
    </row>
    <row r="2044" spans="1:18" ht="15.75" customHeight="1">
      <c r="A2044" s="1"/>
      <c r="B2044" s="6" t="s">
        <v>27</v>
      </c>
      <c r="C2044" s="6">
        <v>1128299</v>
      </c>
      <c r="D2044" s="7">
        <v>44309</v>
      </c>
      <c r="E2044" s="6" t="s">
        <v>28</v>
      </c>
      <c r="F2044" s="6" t="s">
        <v>80</v>
      </c>
      <c r="G2044" s="6" t="s">
        <v>81</v>
      </c>
      <c r="H2044" s="6" t="s">
        <v>21</v>
      </c>
      <c r="I2044" s="8">
        <v>0.55000000000000004</v>
      </c>
      <c r="J2044" s="9">
        <v>1500</v>
      </c>
      <c r="K2044" s="10">
        <f t="shared" si="14"/>
        <v>825.00000000000011</v>
      </c>
      <c r="L2044" s="10">
        <f t="shared" si="15"/>
        <v>247.50000000000003</v>
      </c>
      <c r="M2044" s="11">
        <v>0.3</v>
      </c>
      <c r="O2044" s="16"/>
      <c r="P2044" s="14"/>
      <c r="Q2044" s="12"/>
      <c r="R2044" s="13"/>
    </row>
    <row r="2045" spans="1:18" ht="15.75" customHeight="1">
      <c r="A2045" s="1"/>
      <c r="B2045" s="6" t="s">
        <v>27</v>
      </c>
      <c r="C2045" s="6">
        <v>1128299</v>
      </c>
      <c r="D2045" s="7">
        <v>44309</v>
      </c>
      <c r="E2045" s="6" t="s">
        <v>28</v>
      </c>
      <c r="F2045" s="6" t="s">
        <v>80</v>
      </c>
      <c r="G2045" s="6" t="s">
        <v>81</v>
      </c>
      <c r="H2045" s="6" t="s">
        <v>22</v>
      </c>
      <c r="I2045" s="8">
        <v>0.70000000000000007</v>
      </c>
      <c r="J2045" s="9">
        <v>3250</v>
      </c>
      <c r="K2045" s="10">
        <f t="shared" si="14"/>
        <v>2275</v>
      </c>
      <c r="L2045" s="10">
        <f t="shared" si="15"/>
        <v>568.75</v>
      </c>
      <c r="M2045" s="11">
        <v>0.25</v>
      </c>
      <c r="O2045" s="16"/>
      <c r="P2045" s="14"/>
      <c r="Q2045" s="12"/>
      <c r="R2045" s="13"/>
    </row>
    <row r="2046" spans="1:18" ht="15.75" customHeight="1">
      <c r="A2046" s="1"/>
      <c r="B2046" s="6" t="s">
        <v>27</v>
      </c>
      <c r="C2046" s="6">
        <v>1128299</v>
      </c>
      <c r="D2046" s="7">
        <v>44340</v>
      </c>
      <c r="E2046" s="6" t="s">
        <v>28</v>
      </c>
      <c r="F2046" s="6" t="s">
        <v>80</v>
      </c>
      <c r="G2046" s="6" t="s">
        <v>81</v>
      </c>
      <c r="H2046" s="6" t="s">
        <v>17</v>
      </c>
      <c r="I2046" s="8">
        <v>0.5</v>
      </c>
      <c r="J2046" s="9">
        <v>5250</v>
      </c>
      <c r="K2046" s="10">
        <f t="shared" ref="K2046:K2300" si="16">I2046*J2046</f>
        <v>2625</v>
      </c>
      <c r="L2046" s="10">
        <f t="shared" ref="L2046:L2300" si="17">K2046*M2046</f>
        <v>918.74999999999989</v>
      </c>
      <c r="M2046" s="11">
        <v>0.35</v>
      </c>
      <c r="O2046" s="16"/>
      <c r="P2046" s="14"/>
      <c r="Q2046" s="12"/>
      <c r="R2046" s="13"/>
    </row>
    <row r="2047" spans="1:18" ht="15.75" customHeight="1">
      <c r="A2047" s="1"/>
      <c r="B2047" s="6" t="s">
        <v>27</v>
      </c>
      <c r="C2047" s="6">
        <v>1128299</v>
      </c>
      <c r="D2047" s="7">
        <v>44340</v>
      </c>
      <c r="E2047" s="6" t="s">
        <v>28</v>
      </c>
      <c r="F2047" s="6" t="s">
        <v>80</v>
      </c>
      <c r="G2047" s="6" t="s">
        <v>81</v>
      </c>
      <c r="H2047" s="6" t="s">
        <v>18</v>
      </c>
      <c r="I2047" s="8">
        <v>0.55000000000000004</v>
      </c>
      <c r="J2047" s="9">
        <v>3750</v>
      </c>
      <c r="K2047" s="10">
        <f t="shared" si="16"/>
        <v>2062.5</v>
      </c>
      <c r="L2047" s="10">
        <f t="shared" si="17"/>
        <v>825</v>
      </c>
      <c r="M2047" s="11">
        <v>0.4</v>
      </c>
      <c r="O2047" s="16"/>
      <c r="P2047" s="14"/>
      <c r="Q2047" s="12"/>
      <c r="R2047" s="13"/>
    </row>
    <row r="2048" spans="1:18" ht="15.75" customHeight="1">
      <c r="A2048" s="1"/>
      <c r="B2048" s="6" t="s">
        <v>27</v>
      </c>
      <c r="C2048" s="6">
        <v>1128299</v>
      </c>
      <c r="D2048" s="7">
        <v>44340</v>
      </c>
      <c r="E2048" s="6" t="s">
        <v>28</v>
      </c>
      <c r="F2048" s="6" t="s">
        <v>80</v>
      </c>
      <c r="G2048" s="6" t="s">
        <v>81</v>
      </c>
      <c r="H2048" s="6" t="s">
        <v>19</v>
      </c>
      <c r="I2048" s="8">
        <v>0.55000000000000004</v>
      </c>
      <c r="J2048" s="9">
        <v>4000</v>
      </c>
      <c r="K2048" s="10">
        <f t="shared" si="16"/>
        <v>2200</v>
      </c>
      <c r="L2048" s="10">
        <f t="shared" si="17"/>
        <v>770</v>
      </c>
      <c r="M2048" s="11">
        <v>0.35</v>
      </c>
      <c r="O2048" s="16"/>
      <c r="P2048" s="14"/>
      <c r="Q2048" s="12"/>
      <c r="R2048" s="13"/>
    </row>
    <row r="2049" spans="1:18" ht="15.75" customHeight="1">
      <c r="A2049" s="1"/>
      <c r="B2049" s="6" t="s">
        <v>27</v>
      </c>
      <c r="C2049" s="6">
        <v>1128299</v>
      </c>
      <c r="D2049" s="7">
        <v>44340</v>
      </c>
      <c r="E2049" s="6" t="s">
        <v>28</v>
      </c>
      <c r="F2049" s="6" t="s">
        <v>80</v>
      </c>
      <c r="G2049" s="6" t="s">
        <v>81</v>
      </c>
      <c r="H2049" s="6" t="s">
        <v>20</v>
      </c>
      <c r="I2049" s="8">
        <v>0.5</v>
      </c>
      <c r="J2049" s="9">
        <v>3000</v>
      </c>
      <c r="K2049" s="10">
        <f t="shared" si="16"/>
        <v>1500</v>
      </c>
      <c r="L2049" s="10">
        <f t="shared" si="17"/>
        <v>525</v>
      </c>
      <c r="M2049" s="11">
        <v>0.35</v>
      </c>
      <c r="O2049" s="16"/>
      <c r="P2049" s="14"/>
      <c r="Q2049" s="12"/>
      <c r="R2049" s="13"/>
    </row>
    <row r="2050" spans="1:18" ht="15.75" customHeight="1">
      <c r="A2050" s="1"/>
      <c r="B2050" s="6" t="s">
        <v>27</v>
      </c>
      <c r="C2050" s="6">
        <v>1128299</v>
      </c>
      <c r="D2050" s="7">
        <v>44340</v>
      </c>
      <c r="E2050" s="6" t="s">
        <v>28</v>
      </c>
      <c r="F2050" s="6" t="s">
        <v>80</v>
      </c>
      <c r="G2050" s="6" t="s">
        <v>81</v>
      </c>
      <c r="H2050" s="6" t="s">
        <v>21</v>
      </c>
      <c r="I2050" s="8">
        <v>0.55000000000000004</v>
      </c>
      <c r="J2050" s="9">
        <v>2000</v>
      </c>
      <c r="K2050" s="10">
        <f t="shared" si="16"/>
        <v>1100</v>
      </c>
      <c r="L2050" s="10">
        <f t="shared" si="17"/>
        <v>330</v>
      </c>
      <c r="M2050" s="11">
        <v>0.3</v>
      </c>
      <c r="O2050" s="16"/>
      <c r="P2050" s="14"/>
      <c r="Q2050" s="12"/>
      <c r="R2050" s="13"/>
    </row>
    <row r="2051" spans="1:18" ht="15.75" customHeight="1">
      <c r="A2051" s="1"/>
      <c r="B2051" s="6" t="s">
        <v>27</v>
      </c>
      <c r="C2051" s="6">
        <v>1128299</v>
      </c>
      <c r="D2051" s="7">
        <v>44340</v>
      </c>
      <c r="E2051" s="6" t="s">
        <v>28</v>
      </c>
      <c r="F2051" s="6" t="s">
        <v>80</v>
      </c>
      <c r="G2051" s="6" t="s">
        <v>81</v>
      </c>
      <c r="H2051" s="6" t="s">
        <v>22</v>
      </c>
      <c r="I2051" s="8">
        <v>0.70000000000000007</v>
      </c>
      <c r="J2051" s="9">
        <v>3750</v>
      </c>
      <c r="K2051" s="10">
        <f t="shared" si="16"/>
        <v>2625.0000000000005</v>
      </c>
      <c r="L2051" s="10">
        <f t="shared" si="17"/>
        <v>656.25000000000011</v>
      </c>
      <c r="M2051" s="11">
        <v>0.25</v>
      </c>
      <c r="O2051" s="16"/>
      <c r="P2051" s="14"/>
      <c r="Q2051" s="12"/>
      <c r="R2051" s="13"/>
    </row>
    <row r="2052" spans="1:18" ht="15.75" customHeight="1">
      <c r="A2052" s="1"/>
      <c r="B2052" s="6" t="s">
        <v>27</v>
      </c>
      <c r="C2052" s="6">
        <v>1128299</v>
      </c>
      <c r="D2052" s="7">
        <v>44370</v>
      </c>
      <c r="E2052" s="6" t="s">
        <v>28</v>
      </c>
      <c r="F2052" s="6" t="s">
        <v>80</v>
      </c>
      <c r="G2052" s="6" t="s">
        <v>81</v>
      </c>
      <c r="H2052" s="6" t="s">
        <v>17</v>
      </c>
      <c r="I2052" s="8">
        <v>0.5</v>
      </c>
      <c r="J2052" s="9">
        <v>6250</v>
      </c>
      <c r="K2052" s="10">
        <f t="shared" si="16"/>
        <v>3125</v>
      </c>
      <c r="L2052" s="10">
        <f t="shared" si="17"/>
        <v>1093.75</v>
      </c>
      <c r="M2052" s="11">
        <v>0.35</v>
      </c>
      <c r="O2052" s="16"/>
      <c r="P2052" s="14"/>
      <c r="Q2052" s="12"/>
      <c r="R2052" s="13"/>
    </row>
    <row r="2053" spans="1:18" ht="15.75" customHeight="1">
      <c r="A2053" s="1"/>
      <c r="B2053" s="6" t="s">
        <v>27</v>
      </c>
      <c r="C2053" s="6">
        <v>1128299</v>
      </c>
      <c r="D2053" s="7">
        <v>44370</v>
      </c>
      <c r="E2053" s="6" t="s">
        <v>28</v>
      </c>
      <c r="F2053" s="6" t="s">
        <v>80</v>
      </c>
      <c r="G2053" s="6" t="s">
        <v>81</v>
      </c>
      <c r="H2053" s="6" t="s">
        <v>18</v>
      </c>
      <c r="I2053" s="8">
        <v>0.55000000000000004</v>
      </c>
      <c r="J2053" s="9">
        <v>4750</v>
      </c>
      <c r="K2053" s="10">
        <f t="shared" si="16"/>
        <v>2612.5</v>
      </c>
      <c r="L2053" s="10">
        <f t="shared" si="17"/>
        <v>1045</v>
      </c>
      <c r="M2053" s="11">
        <v>0.4</v>
      </c>
      <c r="O2053" s="16"/>
      <c r="P2053" s="14"/>
      <c r="Q2053" s="12"/>
      <c r="R2053" s="13"/>
    </row>
    <row r="2054" spans="1:18" ht="15.75" customHeight="1">
      <c r="A2054" s="1"/>
      <c r="B2054" s="6" t="s">
        <v>27</v>
      </c>
      <c r="C2054" s="6">
        <v>1128299</v>
      </c>
      <c r="D2054" s="7">
        <v>44370</v>
      </c>
      <c r="E2054" s="6" t="s">
        <v>28</v>
      </c>
      <c r="F2054" s="6" t="s">
        <v>80</v>
      </c>
      <c r="G2054" s="6" t="s">
        <v>81</v>
      </c>
      <c r="H2054" s="6" t="s">
        <v>19</v>
      </c>
      <c r="I2054" s="8">
        <v>0.55000000000000004</v>
      </c>
      <c r="J2054" s="9">
        <v>4750</v>
      </c>
      <c r="K2054" s="10">
        <f t="shared" si="16"/>
        <v>2612.5</v>
      </c>
      <c r="L2054" s="10">
        <f t="shared" si="17"/>
        <v>914.37499999999989</v>
      </c>
      <c r="M2054" s="11">
        <v>0.35</v>
      </c>
      <c r="O2054" s="16"/>
      <c r="P2054" s="14"/>
      <c r="Q2054" s="12"/>
      <c r="R2054" s="13"/>
    </row>
    <row r="2055" spans="1:18" ht="15.75" customHeight="1">
      <c r="A2055" s="1"/>
      <c r="B2055" s="6" t="s">
        <v>27</v>
      </c>
      <c r="C2055" s="6">
        <v>1128299</v>
      </c>
      <c r="D2055" s="7">
        <v>44370</v>
      </c>
      <c r="E2055" s="6" t="s">
        <v>28</v>
      </c>
      <c r="F2055" s="6" t="s">
        <v>80</v>
      </c>
      <c r="G2055" s="6" t="s">
        <v>81</v>
      </c>
      <c r="H2055" s="6" t="s">
        <v>20</v>
      </c>
      <c r="I2055" s="8">
        <v>0.5</v>
      </c>
      <c r="J2055" s="9">
        <v>3500</v>
      </c>
      <c r="K2055" s="10">
        <f t="shared" si="16"/>
        <v>1750</v>
      </c>
      <c r="L2055" s="10">
        <f t="shared" si="17"/>
        <v>612.5</v>
      </c>
      <c r="M2055" s="11">
        <v>0.35</v>
      </c>
      <c r="O2055" s="16"/>
      <c r="P2055" s="14"/>
      <c r="Q2055" s="12"/>
      <c r="R2055" s="13"/>
    </row>
    <row r="2056" spans="1:18" ht="15.75" customHeight="1">
      <c r="A2056" s="1"/>
      <c r="B2056" s="6" t="s">
        <v>27</v>
      </c>
      <c r="C2056" s="6">
        <v>1128299</v>
      </c>
      <c r="D2056" s="7">
        <v>44370</v>
      </c>
      <c r="E2056" s="6" t="s">
        <v>28</v>
      </c>
      <c r="F2056" s="6" t="s">
        <v>80</v>
      </c>
      <c r="G2056" s="6" t="s">
        <v>81</v>
      </c>
      <c r="H2056" s="6" t="s">
        <v>21</v>
      </c>
      <c r="I2056" s="8">
        <v>0.55000000000000004</v>
      </c>
      <c r="J2056" s="9">
        <v>2250</v>
      </c>
      <c r="K2056" s="10">
        <f t="shared" si="16"/>
        <v>1237.5</v>
      </c>
      <c r="L2056" s="10">
        <f t="shared" si="17"/>
        <v>371.25</v>
      </c>
      <c r="M2056" s="11">
        <v>0.3</v>
      </c>
      <c r="O2056" s="16"/>
      <c r="P2056" s="14"/>
      <c r="Q2056" s="12"/>
      <c r="R2056" s="13"/>
    </row>
    <row r="2057" spans="1:18" ht="15.75" customHeight="1">
      <c r="A2057" s="1"/>
      <c r="B2057" s="6" t="s">
        <v>27</v>
      </c>
      <c r="C2057" s="6">
        <v>1128299</v>
      </c>
      <c r="D2057" s="7">
        <v>44370</v>
      </c>
      <c r="E2057" s="6" t="s">
        <v>28</v>
      </c>
      <c r="F2057" s="6" t="s">
        <v>80</v>
      </c>
      <c r="G2057" s="6" t="s">
        <v>81</v>
      </c>
      <c r="H2057" s="6" t="s">
        <v>22</v>
      </c>
      <c r="I2057" s="8">
        <v>0.70000000000000007</v>
      </c>
      <c r="J2057" s="9">
        <v>5250</v>
      </c>
      <c r="K2057" s="10">
        <f t="shared" si="16"/>
        <v>3675.0000000000005</v>
      </c>
      <c r="L2057" s="10">
        <f t="shared" si="17"/>
        <v>918.75000000000011</v>
      </c>
      <c r="M2057" s="11">
        <v>0.25</v>
      </c>
      <c r="O2057" s="16"/>
      <c r="P2057" s="14"/>
      <c r="Q2057" s="12"/>
      <c r="R2057" s="13"/>
    </row>
    <row r="2058" spans="1:18" ht="15.75" customHeight="1">
      <c r="A2058" s="1"/>
      <c r="B2058" s="6" t="s">
        <v>27</v>
      </c>
      <c r="C2058" s="6">
        <v>1128299</v>
      </c>
      <c r="D2058" s="7">
        <v>44399</v>
      </c>
      <c r="E2058" s="6" t="s">
        <v>28</v>
      </c>
      <c r="F2058" s="6" t="s">
        <v>80</v>
      </c>
      <c r="G2058" s="6" t="s">
        <v>81</v>
      </c>
      <c r="H2058" s="6" t="s">
        <v>17</v>
      </c>
      <c r="I2058" s="8">
        <v>0.5</v>
      </c>
      <c r="J2058" s="9">
        <v>6750</v>
      </c>
      <c r="K2058" s="10">
        <f t="shared" si="16"/>
        <v>3375</v>
      </c>
      <c r="L2058" s="10">
        <f t="shared" si="17"/>
        <v>1181.25</v>
      </c>
      <c r="M2058" s="11">
        <v>0.35</v>
      </c>
      <c r="O2058" s="16"/>
      <c r="P2058" s="14"/>
      <c r="Q2058" s="12"/>
      <c r="R2058" s="13"/>
    </row>
    <row r="2059" spans="1:18" ht="15.75" customHeight="1">
      <c r="A2059" s="1"/>
      <c r="B2059" s="6" t="s">
        <v>27</v>
      </c>
      <c r="C2059" s="6">
        <v>1128299</v>
      </c>
      <c r="D2059" s="7">
        <v>44399</v>
      </c>
      <c r="E2059" s="6" t="s">
        <v>28</v>
      </c>
      <c r="F2059" s="6" t="s">
        <v>80</v>
      </c>
      <c r="G2059" s="6" t="s">
        <v>81</v>
      </c>
      <c r="H2059" s="6" t="s">
        <v>18</v>
      </c>
      <c r="I2059" s="8">
        <v>0.55000000000000004</v>
      </c>
      <c r="J2059" s="9">
        <v>5250</v>
      </c>
      <c r="K2059" s="10">
        <f t="shared" si="16"/>
        <v>2887.5000000000005</v>
      </c>
      <c r="L2059" s="10">
        <f t="shared" si="17"/>
        <v>1155.0000000000002</v>
      </c>
      <c r="M2059" s="11">
        <v>0.4</v>
      </c>
      <c r="O2059" s="16"/>
      <c r="P2059" s="14"/>
      <c r="Q2059" s="12"/>
      <c r="R2059" s="13"/>
    </row>
    <row r="2060" spans="1:18" ht="15.75" customHeight="1">
      <c r="A2060" s="1"/>
      <c r="B2060" s="6" t="s">
        <v>27</v>
      </c>
      <c r="C2060" s="6">
        <v>1128299</v>
      </c>
      <c r="D2060" s="7">
        <v>44399</v>
      </c>
      <c r="E2060" s="6" t="s">
        <v>28</v>
      </c>
      <c r="F2060" s="6" t="s">
        <v>80</v>
      </c>
      <c r="G2060" s="6" t="s">
        <v>81</v>
      </c>
      <c r="H2060" s="6" t="s">
        <v>19</v>
      </c>
      <c r="I2060" s="8">
        <v>0.55000000000000004</v>
      </c>
      <c r="J2060" s="9">
        <v>4750</v>
      </c>
      <c r="K2060" s="10">
        <f t="shared" si="16"/>
        <v>2612.5</v>
      </c>
      <c r="L2060" s="10">
        <f t="shared" si="17"/>
        <v>914.37499999999989</v>
      </c>
      <c r="M2060" s="11">
        <v>0.35</v>
      </c>
      <c r="O2060" s="16"/>
      <c r="P2060" s="14"/>
      <c r="Q2060" s="12"/>
      <c r="R2060" s="13"/>
    </row>
    <row r="2061" spans="1:18" ht="15.75" customHeight="1">
      <c r="A2061" s="1"/>
      <c r="B2061" s="6" t="s">
        <v>27</v>
      </c>
      <c r="C2061" s="6">
        <v>1128299</v>
      </c>
      <c r="D2061" s="7">
        <v>44399</v>
      </c>
      <c r="E2061" s="6" t="s">
        <v>28</v>
      </c>
      <c r="F2061" s="6" t="s">
        <v>80</v>
      </c>
      <c r="G2061" s="6" t="s">
        <v>81</v>
      </c>
      <c r="H2061" s="6" t="s">
        <v>20</v>
      </c>
      <c r="I2061" s="8">
        <v>0.5</v>
      </c>
      <c r="J2061" s="9">
        <v>3750</v>
      </c>
      <c r="K2061" s="10">
        <f t="shared" si="16"/>
        <v>1875</v>
      </c>
      <c r="L2061" s="10">
        <f t="shared" si="17"/>
        <v>656.25</v>
      </c>
      <c r="M2061" s="11">
        <v>0.35</v>
      </c>
      <c r="O2061" s="16"/>
      <c r="P2061" s="14"/>
      <c r="Q2061" s="12"/>
      <c r="R2061" s="13"/>
    </row>
    <row r="2062" spans="1:18" ht="15.75" customHeight="1">
      <c r="A2062" s="1"/>
      <c r="B2062" s="6" t="s">
        <v>27</v>
      </c>
      <c r="C2062" s="6">
        <v>1128299</v>
      </c>
      <c r="D2062" s="7">
        <v>44399</v>
      </c>
      <c r="E2062" s="6" t="s">
        <v>28</v>
      </c>
      <c r="F2062" s="6" t="s">
        <v>80</v>
      </c>
      <c r="G2062" s="6" t="s">
        <v>81</v>
      </c>
      <c r="H2062" s="6" t="s">
        <v>21</v>
      </c>
      <c r="I2062" s="8">
        <v>0.55000000000000004</v>
      </c>
      <c r="J2062" s="9">
        <v>4250</v>
      </c>
      <c r="K2062" s="10">
        <f t="shared" si="16"/>
        <v>2337.5</v>
      </c>
      <c r="L2062" s="10">
        <f t="shared" si="17"/>
        <v>701.25</v>
      </c>
      <c r="M2062" s="11">
        <v>0.3</v>
      </c>
      <c r="O2062" s="16"/>
      <c r="P2062" s="14"/>
      <c r="Q2062" s="12"/>
      <c r="R2062" s="13"/>
    </row>
    <row r="2063" spans="1:18" ht="15.75" customHeight="1">
      <c r="A2063" s="1"/>
      <c r="B2063" s="6" t="s">
        <v>27</v>
      </c>
      <c r="C2063" s="6">
        <v>1128299</v>
      </c>
      <c r="D2063" s="7">
        <v>44399</v>
      </c>
      <c r="E2063" s="6" t="s">
        <v>28</v>
      </c>
      <c r="F2063" s="6" t="s">
        <v>80</v>
      </c>
      <c r="G2063" s="6" t="s">
        <v>81</v>
      </c>
      <c r="H2063" s="6" t="s">
        <v>22</v>
      </c>
      <c r="I2063" s="8">
        <v>0.70000000000000007</v>
      </c>
      <c r="J2063" s="9">
        <v>4250</v>
      </c>
      <c r="K2063" s="10">
        <f t="shared" si="16"/>
        <v>2975.0000000000005</v>
      </c>
      <c r="L2063" s="10">
        <f t="shared" si="17"/>
        <v>743.75000000000011</v>
      </c>
      <c r="M2063" s="11">
        <v>0.25</v>
      </c>
      <c r="O2063" s="16"/>
      <c r="P2063" s="14"/>
      <c r="Q2063" s="12"/>
      <c r="R2063" s="13"/>
    </row>
    <row r="2064" spans="1:18" ht="15.75" customHeight="1">
      <c r="A2064" s="1"/>
      <c r="B2064" s="6" t="s">
        <v>27</v>
      </c>
      <c r="C2064" s="6">
        <v>1128299</v>
      </c>
      <c r="D2064" s="7">
        <v>44431</v>
      </c>
      <c r="E2064" s="6" t="s">
        <v>28</v>
      </c>
      <c r="F2064" s="6" t="s">
        <v>80</v>
      </c>
      <c r="G2064" s="6" t="s">
        <v>81</v>
      </c>
      <c r="H2064" s="6" t="s">
        <v>17</v>
      </c>
      <c r="I2064" s="8">
        <v>0.55000000000000004</v>
      </c>
      <c r="J2064" s="9">
        <v>6250</v>
      </c>
      <c r="K2064" s="10">
        <f t="shared" si="16"/>
        <v>3437.5000000000005</v>
      </c>
      <c r="L2064" s="10">
        <f t="shared" si="17"/>
        <v>1203.125</v>
      </c>
      <c r="M2064" s="11">
        <v>0.35</v>
      </c>
      <c r="O2064" s="16"/>
      <c r="P2064" s="14"/>
      <c r="Q2064" s="12"/>
      <c r="R2064" s="13"/>
    </row>
    <row r="2065" spans="1:18" ht="15.75" customHeight="1">
      <c r="A2065" s="1"/>
      <c r="B2065" s="6" t="s">
        <v>27</v>
      </c>
      <c r="C2065" s="6">
        <v>1128299</v>
      </c>
      <c r="D2065" s="7">
        <v>44431</v>
      </c>
      <c r="E2065" s="6" t="s">
        <v>28</v>
      </c>
      <c r="F2065" s="6" t="s">
        <v>80</v>
      </c>
      <c r="G2065" s="6" t="s">
        <v>81</v>
      </c>
      <c r="H2065" s="6" t="s">
        <v>18</v>
      </c>
      <c r="I2065" s="8">
        <v>0.60000000000000009</v>
      </c>
      <c r="J2065" s="9">
        <v>5750</v>
      </c>
      <c r="K2065" s="10">
        <f t="shared" si="16"/>
        <v>3450.0000000000005</v>
      </c>
      <c r="L2065" s="10">
        <f t="shared" si="17"/>
        <v>1380.0000000000002</v>
      </c>
      <c r="M2065" s="11">
        <v>0.4</v>
      </c>
      <c r="O2065" s="16"/>
      <c r="P2065" s="14"/>
      <c r="Q2065" s="12"/>
      <c r="R2065" s="13"/>
    </row>
    <row r="2066" spans="1:18" ht="15.75" customHeight="1">
      <c r="A2066" s="1"/>
      <c r="B2066" s="6" t="s">
        <v>27</v>
      </c>
      <c r="C2066" s="6">
        <v>1128299</v>
      </c>
      <c r="D2066" s="7">
        <v>44431</v>
      </c>
      <c r="E2066" s="6" t="s">
        <v>28</v>
      </c>
      <c r="F2066" s="6" t="s">
        <v>80</v>
      </c>
      <c r="G2066" s="6" t="s">
        <v>81</v>
      </c>
      <c r="H2066" s="6" t="s">
        <v>19</v>
      </c>
      <c r="I2066" s="8">
        <v>0.55000000000000004</v>
      </c>
      <c r="J2066" s="9">
        <v>4500</v>
      </c>
      <c r="K2066" s="10">
        <f t="shared" si="16"/>
        <v>2475</v>
      </c>
      <c r="L2066" s="10">
        <f t="shared" si="17"/>
        <v>866.25</v>
      </c>
      <c r="M2066" s="11">
        <v>0.35</v>
      </c>
      <c r="O2066" s="16"/>
      <c r="P2066" s="14"/>
      <c r="Q2066" s="12"/>
      <c r="R2066" s="13"/>
    </row>
    <row r="2067" spans="1:18" ht="15.75" customHeight="1">
      <c r="A2067" s="1"/>
      <c r="B2067" s="6" t="s">
        <v>27</v>
      </c>
      <c r="C2067" s="6">
        <v>1128299</v>
      </c>
      <c r="D2067" s="7">
        <v>44431</v>
      </c>
      <c r="E2067" s="6" t="s">
        <v>28</v>
      </c>
      <c r="F2067" s="6" t="s">
        <v>80</v>
      </c>
      <c r="G2067" s="6" t="s">
        <v>81</v>
      </c>
      <c r="H2067" s="6" t="s">
        <v>20</v>
      </c>
      <c r="I2067" s="8">
        <v>0.55000000000000004</v>
      </c>
      <c r="J2067" s="9">
        <v>4000</v>
      </c>
      <c r="K2067" s="10">
        <f t="shared" si="16"/>
        <v>2200</v>
      </c>
      <c r="L2067" s="10">
        <f t="shared" si="17"/>
        <v>770</v>
      </c>
      <c r="M2067" s="11">
        <v>0.35</v>
      </c>
      <c r="O2067" s="16"/>
      <c r="P2067" s="14"/>
      <c r="Q2067" s="12"/>
      <c r="R2067" s="13"/>
    </row>
    <row r="2068" spans="1:18" ht="15.75" customHeight="1">
      <c r="A2068" s="1"/>
      <c r="B2068" s="6" t="s">
        <v>27</v>
      </c>
      <c r="C2068" s="6">
        <v>1128299</v>
      </c>
      <c r="D2068" s="7">
        <v>44431</v>
      </c>
      <c r="E2068" s="6" t="s">
        <v>28</v>
      </c>
      <c r="F2068" s="6" t="s">
        <v>80</v>
      </c>
      <c r="G2068" s="6" t="s">
        <v>81</v>
      </c>
      <c r="H2068" s="6" t="s">
        <v>21</v>
      </c>
      <c r="I2068" s="8">
        <v>0.65</v>
      </c>
      <c r="J2068" s="9">
        <v>4000</v>
      </c>
      <c r="K2068" s="10">
        <f t="shared" si="16"/>
        <v>2600</v>
      </c>
      <c r="L2068" s="10">
        <f t="shared" si="17"/>
        <v>780</v>
      </c>
      <c r="M2068" s="11">
        <v>0.3</v>
      </c>
      <c r="O2068" s="16"/>
      <c r="P2068" s="14"/>
      <c r="Q2068" s="12"/>
      <c r="R2068" s="13"/>
    </row>
    <row r="2069" spans="1:18" ht="15.75" customHeight="1">
      <c r="A2069" s="1"/>
      <c r="B2069" s="6" t="s">
        <v>27</v>
      </c>
      <c r="C2069" s="6">
        <v>1128299</v>
      </c>
      <c r="D2069" s="7">
        <v>44431</v>
      </c>
      <c r="E2069" s="6" t="s">
        <v>28</v>
      </c>
      <c r="F2069" s="6" t="s">
        <v>80</v>
      </c>
      <c r="G2069" s="6" t="s">
        <v>81</v>
      </c>
      <c r="H2069" s="6" t="s">
        <v>22</v>
      </c>
      <c r="I2069" s="8">
        <v>0.70000000000000007</v>
      </c>
      <c r="J2069" s="9">
        <v>3750</v>
      </c>
      <c r="K2069" s="10">
        <f t="shared" si="16"/>
        <v>2625.0000000000005</v>
      </c>
      <c r="L2069" s="10">
        <f t="shared" si="17"/>
        <v>656.25000000000011</v>
      </c>
      <c r="M2069" s="11">
        <v>0.25</v>
      </c>
      <c r="O2069" s="16"/>
      <c r="P2069" s="14"/>
      <c r="Q2069" s="12"/>
      <c r="R2069" s="13"/>
    </row>
    <row r="2070" spans="1:18" ht="15.75" customHeight="1">
      <c r="A2070" s="1"/>
      <c r="B2070" s="6" t="s">
        <v>27</v>
      </c>
      <c r="C2070" s="6">
        <v>1128299</v>
      </c>
      <c r="D2070" s="7">
        <v>44463</v>
      </c>
      <c r="E2070" s="6" t="s">
        <v>28</v>
      </c>
      <c r="F2070" s="6" t="s">
        <v>80</v>
      </c>
      <c r="G2070" s="6" t="s">
        <v>81</v>
      </c>
      <c r="H2070" s="6" t="s">
        <v>17</v>
      </c>
      <c r="I2070" s="8">
        <v>0.45000000000000007</v>
      </c>
      <c r="J2070" s="9">
        <v>5750</v>
      </c>
      <c r="K2070" s="10">
        <f t="shared" si="16"/>
        <v>2587.5000000000005</v>
      </c>
      <c r="L2070" s="10">
        <f t="shared" si="17"/>
        <v>905.62500000000011</v>
      </c>
      <c r="M2070" s="11">
        <v>0.35</v>
      </c>
      <c r="O2070" s="16"/>
      <c r="P2070" s="14"/>
      <c r="Q2070" s="12"/>
      <c r="R2070" s="13"/>
    </row>
    <row r="2071" spans="1:18" ht="15.75" customHeight="1">
      <c r="A2071" s="1"/>
      <c r="B2071" s="6" t="s">
        <v>27</v>
      </c>
      <c r="C2071" s="6">
        <v>1128299</v>
      </c>
      <c r="D2071" s="7">
        <v>44463</v>
      </c>
      <c r="E2071" s="6" t="s">
        <v>28</v>
      </c>
      <c r="F2071" s="6" t="s">
        <v>80</v>
      </c>
      <c r="G2071" s="6" t="s">
        <v>81</v>
      </c>
      <c r="H2071" s="6" t="s">
        <v>18</v>
      </c>
      <c r="I2071" s="8">
        <v>0.50000000000000011</v>
      </c>
      <c r="J2071" s="9">
        <v>5750</v>
      </c>
      <c r="K2071" s="10">
        <f t="shared" si="16"/>
        <v>2875.0000000000005</v>
      </c>
      <c r="L2071" s="10">
        <f t="shared" si="17"/>
        <v>1150.0000000000002</v>
      </c>
      <c r="M2071" s="11">
        <v>0.4</v>
      </c>
      <c r="O2071" s="16"/>
      <c r="P2071" s="14"/>
      <c r="Q2071" s="12"/>
      <c r="R2071" s="13"/>
    </row>
    <row r="2072" spans="1:18" ht="15.75" customHeight="1">
      <c r="A2072" s="1"/>
      <c r="B2072" s="6" t="s">
        <v>27</v>
      </c>
      <c r="C2072" s="6">
        <v>1128299</v>
      </c>
      <c r="D2072" s="7">
        <v>44463</v>
      </c>
      <c r="E2072" s="6" t="s">
        <v>28</v>
      </c>
      <c r="F2072" s="6" t="s">
        <v>80</v>
      </c>
      <c r="G2072" s="6" t="s">
        <v>81</v>
      </c>
      <c r="H2072" s="6" t="s">
        <v>19</v>
      </c>
      <c r="I2072" s="8">
        <v>0.45000000000000007</v>
      </c>
      <c r="J2072" s="9">
        <v>4250</v>
      </c>
      <c r="K2072" s="10">
        <f t="shared" si="16"/>
        <v>1912.5000000000002</v>
      </c>
      <c r="L2072" s="10">
        <f t="shared" si="17"/>
        <v>669.375</v>
      </c>
      <c r="M2072" s="11">
        <v>0.35</v>
      </c>
      <c r="O2072" s="16"/>
      <c r="P2072" s="14"/>
      <c r="Q2072" s="12"/>
      <c r="R2072" s="13"/>
    </row>
    <row r="2073" spans="1:18" ht="15.75" customHeight="1">
      <c r="A2073" s="1"/>
      <c r="B2073" s="6" t="s">
        <v>27</v>
      </c>
      <c r="C2073" s="6">
        <v>1128299</v>
      </c>
      <c r="D2073" s="7">
        <v>44463</v>
      </c>
      <c r="E2073" s="6" t="s">
        <v>28</v>
      </c>
      <c r="F2073" s="6" t="s">
        <v>80</v>
      </c>
      <c r="G2073" s="6" t="s">
        <v>81</v>
      </c>
      <c r="H2073" s="6" t="s">
        <v>20</v>
      </c>
      <c r="I2073" s="8">
        <v>0.45000000000000007</v>
      </c>
      <c r="J2073" s="9">
        <v>3750</v>
      </c>
      <c r="K2073" s="10">
        <f t="shared" si="16"/>
        <v>1687.5000000000002</v>
      </c>
      <c r="L2073" s="10">
        <f t="shared" si="17"/>
        <v>590.625</v>
      </c>
      <c r="M2073" s="11">
        <v>0.35</v>
      </c>
      <c r="O2073" s="16"/>
      <c r="P2073" s="14"/>
      <c r="Q2073" s="12"/>
      <c r="R2073" s="13"/>
    </row>
    <row r="2074" spans="1:18" ht="15.75" customHeight="1">
      <c r="A2074" s="1"/>
      <c r="B2074" s="6" t="s">
        <v>27</v>
      </c>
      <c r="C2074" s="6">
        <v>1128299</v>
      </c>
      <c r="D2074" s="7">
        <v>44463</v>
      </c>
      <c r="E2074" s="6" t="s">
        <v>28</v>
      </c>
      <c r="F2074" s="6" t="s">
        <v>80</v>
      </c>
      <c r="G2074" s="6" t="s">
        <v>81</v>
      </c>
      <c r="H2074" s="6" t="s">
        <v>21</v>
      </c>
      <c r="I2074" s="8">
        <v>0.55000000000000004</v>
      </c>
      <c r="J2074" s="9">
        <v>3750</v>
      </c>
      <c r="K2074" s="10">
        <f t="shared" si="16"/>
        <v>2062.5</v>
      </c>
      <c r="L2074" s="10">
        <f t="shared" si="17"/>
        <v>618.75</v>
      </c>
      <c r="M2074" s="11">
        <v>0.3</v>
      </c>
      <c r="O2074" s="16"/>
      <c r="P2074" s="14"/>
      <c r="Q2074" s="12"/>
      <c r="R2074" s="13"/>
    </row>
    <row r="2075" spans="1:18" ht="15.75" customHeight="1">
      <c r="A2075" s="1"/>
      <c r="B2075" s="6" t="s">
        <v>27</v>
      </c>
      <c r="C2075" s="6">
        <v>1128299</v>
      </c>
      <c r="D2075" s="7">
        <v>44463</v>
      </c>
      <c r="E2075" s="6" t="s">
        <v>28</v>
      </c>
      <c r="F2075" s="6" t="s">
        <v>80</v>
      </c>
      <c r="G2075" s="6" t="s">
        <v>81</v>
      </c>
      <c r="H2075" s="6" t="s">
        <v>22</v>
      </c>
      <c r="I2075" s="8">
        <v>0.60000000000000009</v>
      </c>
      <c r="J2075" s="9">
        <v>4250</v>
      </c>
      <c r="K2075" s="10">
        <f t="shared" si="16"/>
        <v>2550.0000000000005</v>
      </c>
      <c r="L2075" s="10">
        <f t="shared" si="17"/>
        <v>637.50000000000011</v>
      </c>
      <c r="M2075" s="11">
        <v>0.25</v>
      </c>
      <c r="O2075" s="16"/>
      <c r="P2075" s="14"/>
      <c r="Q2075" s="12"/>
      <c r="R2075" s="13"/>
    </row>
    <row r="2076" spans="1:18" ht="15.75" customHeight="1">
      <c r="A2076" s="1"/>
      <c r="B2076" s="6" t="s">
        <v>27</v>
      </c>
      <c r="C2076" s="6">
        <v>1128299</v>
      </c>
      <c r="D2076" s="7">
        <v>44492</v>
      </c>
      <c r="E2076" s="6" t="s">
        <v>28</v>
      </c>
      <c r="F2076" s="6" t="s">
        <v>80</v>
      </c>
      <c r="G2076" s="6" t="s">
        <v>81</v>
      </c>
      <c r="H2076" s="6" t="s">
        <v>17</v>
      </c>
      <c r="I2076" s="8">
        <v>0.45000000000000007</v>
      </c>
      <c r="J2076" s="9">
        <v>5000</v>
      </c>
      <c r="K2076" s="10">
        <f t="shared" si="16"/>
        <v>2250.0000000000005</v>
      </c>
      <c r="L2076" s="10">
        <f t="shared" si="17"/>
        <v>787.50000000000011</v>
      </c>
      <c r="M2076" s="11">
        <v>0.35</v>
      </c>
      <c r="O2076" s="16"/>
      <c r="P2076" s="14"/>
      <c r="Q2076" s="12"/>
      <c r="R2076" s="13"/>
    </row>
    <row r="2077" spans="1:18" ht="15.75" customHeight="1">
      <c r="A2077" s="1"/>
      <c r="B2077" s="6" t="s">
        <v>27</v>
      </c>
      <c r="C2077" s="6">
        <v>1128299</v>
      </c>
      <c r="D2077" s="7">
        <v>44492</v>
      </c>
      <c r="E2077" s="6" t="s">
        <v>28</v>
      </c>
      <c r="F2077" s="6" t="s">
        <v>80</v>
      </c>
      <c r="G2077" s="6" t="s">
        <v>81</v>
      </c>
      <c r="H2077" s="6" t="s">
        <v>18</v>
      </c>
      <c r="I2077" s="8">
        <v>0.50000000000000011</v>
      </c>
      <c r="J2077" s="9">
        <v>5000</v>
      </c>
      <c r="K2077" s="10">
        <f t="shared" si="16"/>
        <v>2500.0000000000005</v>
      </c>
      <c r="L2077" s="10">
        <f t="shared" si="17"/>
        <v>1000.0000000000002</v>
      </c>
      <c r="M2077" s="11">
        <v>0.4</v>
      </c>
      <c r="O2077" s="16"/>
      <c r="P2077" s="14"/>
      <c r="Q2077" s="12"/>
      <c r="R2077" s="13"/>
    </row>
    <row r="2078" spans="1:18" ht="15.75" customHeight="1">
      <c r="A2078" s="1"/>
      <c r="B2078" s="6" t="s">
        <v>27</v>
      </c>
      <c r="C2078" s="6">
        <v>1128299</v>
      </c>
      <c r="D2078" s="7">
        <v>44492</v>
      </c>
      <c r="E2078" s="6" t="s">
        <v>28</v>
      </c>
      <c r="F2078" s="6" t="s">
        <v>80</v>
      </c>
      <c r="G2078" s="6" t="s">
        <v>81</v>
      </c>
      <c r="H2078" s="6" t="s">
        <v>19</v>
      </c>
      <c r="I2078" s="8">
        <v>0.45000000000000007</v>
      </c>
      <c r="J2078" s="9">
        <v>3250</v>
      </c>
      <c r="K2078" s="10">
        <f t="shared" si="16"/>
        <v>1462.5000000000002</v>
      </c>
      <c r="L2078" s="10">
        <f t="shared" si="17"/>
        <v>511.87500000000006</v>
      </c>
      <c r="M2078" s="11">
        <v>0.35</v>
      </c>
      <c r="O2078" s="16"/>
      <c r="P2078" s="14"/>
      <c r="Q2078" s="12"/>
      <c r="R2078" s="13"/>
    </row>
    <row r="2079" spans="1:18" ht="15.75" customHeight="1">
      <c r="A2079" s="1"/>
      <c r="B2079" s="6" t="s">
        <v>27</v>
      </c>
      <c r="C2079" s="6">
        <v>1128299</v>
      </c>
      <c r="D2079" s="7">
        <v>44492</v>
      </c>
      <c r="E2079" s="6" t="s">
        <v>28</v>
      </c>
      <c r="F2079" s="6" t="s">
        <v>80</v>
      </c>
      <c r="G2079" s="6" t="s">
        <v>81</v>
      </c>
      <c r="H2079" s="6" t="s">
        <v>20</v>
      </c>
      <c r="I2079" s="8">
        <v>0.45000000000000007</v>
      </c>
      <c r="J2079" s="9">
        <v>3000</v>
      </c>
      <c r="K2079" s="10">
        <f t="shared" si="16"/>
        <v>1350.0000000000002</v>
      </c>
      <c r="L2079" s="10">
        <f t="shared" si="17"/>
        <v>472.50000000000006</v>
      </c>
      <c r="M2079" s="11">
        <v>0.35</v>
      </c>
      <c r="O2079" s="16"/>
      <c r="P2079" s="14"/>
      <c r="Q2079" s="12"/>
      <c r="R2079" s="13"/>
    </row>
    <row r="2080" spans="1:18" ht="15.75" customHeight="1">
      <c r="A2080" s="1"/>
      <c r="B2080" s="6" t="s">
        <v>27</v>
      </c>
      <c r="C2080" s="6">
        <v>1128299</v>
      </c>
      <c r="D2080" s="7">
        <v>44492</v>
      </c>
      <c r="E2080" s="6" t="s">
        <v>28</v>
      </c>
      <c r="F2080" s="6" t="s">
        <v>80</v>
      </c>
      <c r="G2080" s="6" t="s">
        <v>81</v>
      </c>
      <c r="H2080" s="6" t="s">
        <v>21</v>
      </c>
      <c r="I2080" s="8">
        <v>0.55000000000000004</v>
      </c>
      <c r="J2080" s="9">
        <v>2750</v>
      </c>
      <c r="K2080" s="10">
        <f t="shared" si="16"/>
        <v>1512.5000000000002</v>
      </c>
      <c r="L2080" s="10">
        <f t="shared" si="17"/>
        <v>453.75000000000006</v>
      </c>
      <c r="M2080" s="11">
        <v>0.3</v>
      </c>
      <c r="O2080" s="16"/>
      <c r="P2080" s="14"/>
      <c r="Q2080" s="12"/>
      <c r="R2080" s="13"/>
    </row>
    <row r="2081" spans="1:18" ht="15.75" customHeight="1">
      <c r="A2081" s="1"/>
      <c r="B2081" s="6" t="s">
        <v>27</v>
      </c>
      <c r="C2081" s="6">
        <v>1128299</v>
      </c>
      <c r="D2081" s="7">
        <v>44492</v>
      </c>
      <c r="E2081" s="6" t="s">
        <v>28</v>
      </c>
      <c r="F2081" s="6" t="s">
        <v>80</v>
      </c>
      <c r="G2081" s="6" t="s">
        <v>81</v>
      </c>
      <c r="H2081" s="6" t="s">
        <v>22</v>
      </c>
      <c r="I2081" s="8">
        <v>0.60000000000000009</v>
      </c>
      <c r="J2081" s="9">
        <v>3250</v>
      </c>
      <c r="K2081" s="10">
        <f t="shared" si="16"/>
        <v>1950.0000000000002</v>
      </c>
      <c r="L2081" s="10">
        <f t="shared" si="17"/>
        <v>487.50000000000006</v>
      </c>
      <c r="M2081" s="11">
        <v>0.25</v>
      </c>
      <c r="O2081" s="16"/>
      <c r="P2081" s="14"/>
      <c r="Q2081" s="12"/>
      <c r="R2081" s="13"/>
    </row>
    <row r="2082" spans="1:18" ht="15.75" customHeight="1">
      <c r="A2082" s="1"/>
      <c r="B2082" s="6" t="s">
        <v>27</v>
      </c>
      <c r="C2082" s="6">
        <v>1128299</v>
      </c>
      <c r="D2082" s="7">
        <v>44523</v>
      </c>
      <c r="E2082" s="6" t="s">
        <v>28</v>
      </c>
      <c r="F2082" s="6" t="s">
        <v>80</v>
      </c>
      <c r="G2082" s="6" t="s">
        <v>81</v>
      </c>
      <c r="H2082" s="6" t="s">
        <v>17</v>
      </c>
      <c r="I2082" s="8">
        <v>0.45000000000000007</v>
      </c>
      <c r="J2082" s="9">
        <v>5000</v>
      </c>
      <c r="K2082" s="10">
        <f t="shared" si="16"/>
        <v>2250.0000000000005</v>
      </c>
      <c r="L2082" s="10">
        <f t="shared" si="17"/>
        <v>787.50000000000011</v>
      </c>
      <c r="M2082" s="11">
        <v>0.35</v>
      </c>
      <c r="O2082" s="16"/>
      <c r="P2082" s="14"/>
      <c r="Q2082" s="12"/>
      <c r="R2082" s="13"/>
    </row>
    <row r="2083" spans="1:18" ht="15.75" customHeight="1">
      <c r="A2083" s="1"/>
      <c r="B2083" s="6" t="s">
        <v>27</v>
      </c>
      <c r="C2083" s="6">
        <v>1128299</v>
      </c>
      <c r="D2083" s="7">
        <v>44523</v>
      </c>
      <c r="E2083" s="6" t="s">
        <v>28</v>
      </c>
      <c r="F2083" s="6" t="s">
        <v>80</v>
      </c>
      <c r="G2083" s="6" t="s">
        <v>81</v>
      </c>
      <c r="H2083" s="6" t="s">
        <v>18</v>
      </c>
      <c r="I2083" s="8">
        <v>0.50000000000000011</v>
      </c>
      <c r="J2083" s="9">
        <v>5250</v>
      </c>
      <c r="K2083" s="10">
        <f t="shared" si="16"/>
        <v>2625.0000000000005</v>
      </c>
      <c r="L2083" s="10">
        <f t="shared" si="17"/>
        <v>1050.0000000000002</v>
      </c>
      <c r="M2083" s="11">
        <v>0.4</v>
      </c>
      <c r="O2083" s="16"/>
      <c r="P2083" s="14"/>
      <c r="Q2083" s="12"/>
      <c r="R2083" s="13"/>
    </row>
    <row r="2084" spans="1:18" ht="15.75" customHeight="1">
      <c r="A2084" s="1"/>
      <c r="B2084" s="6" t="s">
        <v>27</v>
      </c>
      <c r="C2084" s="6">
        <v>1128299</v>
      </c>
      <c r="D2084" s="7">
        <v>44523</v>
      </c>
      <c r="E2084" s="6" t="s">
        <v>28</v>
      </c>
      <c r="F2084" s="6" t="s">
        <v>80</v>
      </c>
      <c r="G2084" s="6" t="s">
        <v>81</v>
      </c>
      <c r="H2084" s="6" t="s">
        <v>19</v>
      </c>
      <c r="I2084" s="8">
        <v>0.45000000000000007</v>
      </c>
      <c r="J2084" s="9">
        <v>3750</v>
      </c>
      <c r="K2084" s="10">
        <f t="shared" si="16"/>
        <v>1687.5000000000002</v>
      </c>
      <c r="L2084" s="10">
        <f t="shared" si="17"/>
        <v>590.625</v>
      </c>
      <c r="M2084" s="11">
        <v>0.35</v>
      </c>
      <c r="O2084" s="16"/>
      <c r="P2084" s="14"/>
      <c r="Q2084" s="12"/>
      <c r="R2084" s="13"/>
    </row>
    <row r="2085" spans="1:18" ht="15.75" customHeight="1">
      <c r="A2085" s="1"/>
      <c r="B2085" s="6" t="s">
        <v>27</v>
      </c>
      <c r="C2085" s="6">
        <v>1128299</v>
      </c>
      <c r="D2085" s="7">
        <v>44523</v>
      </c>
      <c r="E2085" s="6" t="s">
        <v>28</v>
      </c>
      <c r="F2085" s="6" t="s">
        <v>80</v>
      </c>
      <c r="G2085" s="6" t="s">
        <v>81</v>
      </c>
      <c r="H2085" s="6" t="s">
        <v>20</v>
      </c>
      <c r="I2085" s="8">
        <v>0.45000000000000007</v>
      </c>
      <c r="J2085" s="9">
        <v>3500</v>
      </c>
      <c r="K2085" s="10">
        <f t="shared" si="16"/>
        <v>1575.0000000000002</v>
      </c>
      <c r="L2085" s="10">
        <f t="shared" si="17"/>
        <v>551.25</v>
      </c>
      <c r="M2085" s="11">
        <v>0.35</v>
      </c>
      <c r="O2085" s="16"/>
      <c r="P2085" s="14"/>
      <c r="Q2085" s="12"/>
      <c r="R2085" s="13"/>
    </row>
    <row r="2086" spans="1:18" ht="15.75" customHeight="1">
      <c r="A2086" s="1"/>
      <c r="B2086" s="6" t="s">
        <v>27</v>
      </c>
      <c r="C2086" s="6">
        <v>1128299</v>
      </c>
      <c r="D2086" s="7">
        <v>44523</v>
      </c>
      <c r="E2086" s="6" t="s">
        <v>28</v>
      </c>
      <c r="F2086" s="6" t="s">
        <v>80</v>
      </c>
      <c r="G2086" s="6" t="s">
        <v>81</v>
      </c>
      <c r="H2086" s="6" t="s">
        <v>21</v>
      </c>
      <c r="I2086" s="8">
        <v>0.55000000000000004</v>
      </c>
      <c r="J2086" s="9">
        <v>3000</v>
      </c>
      <c r="K2086" s="10">
        <f t="shared" si="16"/>
        <v>1650.0000000000002</v>
      </c>
      <c r="L2086" s="10">
        <f t="shared" si="17"/>
        <v>495.00000000000006</v>
      </c>
      <c r="M2086" s="11">
        <v>0.3</v>
      </c>
      <c r="O2086" s="16"/>
      <c r="P2086" s="14"/>
      <c r="Q2086" s="12"/>
      <c r="R2086" s="13"/>
    </row>
    <row r="2087" spans="1:18" ht="15.75" customHeight="1">
      <c r="A2087" s="1"/>
      <c r="B2087" s="6" t="s">
        <v>27</v>
      </c>
      <c r="C2087" s="6">
        <v>1128299</v>
      </c>
      <c r="D2087" s="7">
        <v>44523</v>
      </c>
      <c r="E2087" s="6" t="s">
        <v>28</v>
      </c>
      <c r="F2087" s="6" t="s">
        <v>80</v>
      </c>
      <c r="G2087" s="6" t="s">
        <v>81</v>
      </c>
      <c r="H2087" s="6" t="s">
        <v>22</v>
      </c>
      <c r="I2087" s="8">
        <v>0.60000000000000009</v>
      </c>
      <c r="J2087" s="9">
        <v>4250</v>
      </c>
      <c r="K2087" s="10">
        <f t="shared" si="16"/>
        <v>2550.0000000000005</v>
      </c>
      <c r="L2087" s="10">
        <f t="shared" si="17"/>
        <v>637.50000000000011</v>
      </c>
      <c r="M2087" s="11">
        <v>0.25</v>
      </c>
      <c r="O2087" s="16"/>
      <c r="P2087" s="14"/>
      <c r="Q2087" s="12"/>
      <c r="R2087" s="13"/>
    </row>
    <row r="2088" spans="1:18" ht="15.75" customHeight="1">
      <c r="A2088" s="1"/>
      <c r="B2088" s="6" t="s">
        <v>27</v>
      </c>
      <c r="C2088" s="6">
        <v>1128299</v>
      </c>
      <c r="D2088" s="7">
        <v>44552</v>
      </c>
      <c r="E2088" s="6" t="s">
        <v>28</v>
      </c>
      <c r="F2088" s="6" t="s">
        <v>80</v>
      </c>
      <c r="G2088" s="6" t="s">
        <v>81</v>
      </c>
      <c r="H2088" s="6" t="s">
        <v>17</v>
      </c>
      <c r="I2088" s="8">
        <v>0.45000000000000007</v>
      </c>
      <c r="J2088" s="9">
        <v>6250</v>
      </c>
      <c r="K2088" s="10">
        <f t="shared" si="16"/>
        <v>2812.5000000000005</v>
      </c>
      <c r="L2088" s="10">
        <f t="shared" si="17"/>
        <v>984.37500000000011</v>
      </c>
      <c r="M2088" s="11">
        <v>0.35</v>
      </c>
      <c r="O2088" s="16"/>
      <c r="P2088" s="14"/>
      <c r="Q2088" s="12"/>
      <c r="R2088" s="13"/>
    </row>
    <row r="2089" spans="1:18" ht="15.75" customHeight="1">
      <c r="A2089" s="1"/>
      <c r="B2089" s="6" t="s">
        <v>27</v>
      </c>
      <c r="C2089" s="6">
        <v>1128299</v>
      </c>
      <c r="D2089" s="7">
        <v>44552</v>
      </c>
      <c r="E2089" s="6" t="s">
        <v>28</v>
      </c>
      <c r="F2089" s="6" t="s">
        <v>80</v>
      </c>
      <c r="G2089" s="6" t="s">
        <v>81</v>
      </c>
      <c r="H2089" s="6" t="s">
        <v>18</v>
      </c>
      <c r="I2089" s="8">
        <v>0.50000000000000011</v>
      </c>
      <c r="J2089" s="9">
        <v>6250</v>
      </c>
      <c r="K2089" s="10">
        <f t="shared" si="16"/>
        <v>3125.0000000000009</v>
      </c>
      <c r="L2089" s="10">
        <f t="shared" si="17"/>
        <v>1250.0000000000005</v>
      </c>
      <c r="M2089" s="11">
        <v>0.4</v>
      </c>
      <c r="O2089" s="16"/>
      <c r="P2089" s="14"/>
      <c r="Q2089" s="12"/>
      <c r="R2089" s="13"/>
    </row>
    <row r="2090" spans="1:18" ht="15.75" customHeight="1">
      <c r="A2090" s="1"/>
      <c r="B2090" s="6" t="s">
        <v>27</v>
      </c>
      <c r="C2090" s="6">
        <v>1128299</v>
      </c>
      <c r="D2090" s="7">
        <v>44552</v>
      </c>
      <c r="E2090" s="6" t="s">
        <v>28</v>
      </c>
      <c r="F2090" s="6" t="s">
        <v>80</v>
      </c>
      <c r="G2090" s="6" t="s">
        <v>81</v>
      </c>
      <c r="H2090" s="6" t="s">
        <v>19</v>
      </c>
      <c r="I2090" s="8">
        <v>0.45000000000000007</v>
      </c>
      <c r="J2090" s="9">
        <v>4250</v>
      </c>
      <c r="K2090" s="10">
        <f t="shared" si="16"/>
        <v>1912.5000000000002</v>
      </c>
      <c r="L2090" s="10">
        <f t="shared" si="17"/>
        <v>669.375</v>
      </c>
      <c r="M2090" s="11">
        <v>0.35</v>
      </c>
      <c r="O2090" s="16"/>
      <c r="P2090" s="14"/>
      <c r="Q2090" s="12"/>
      <c r="R2090" s="13"/>
    </row>
    <row r="2091" spans="1:18" ht="15.75" customHeight="1">
      <c r="A2091" s="1"/>
      <c r="B2091" s="6" t="s">
        <v>27</v>
      </c>
      <c r="C2091" s="6">
        <v>1128299</v>
      </c>
      <c r="D2091" s="7">
        <v>44552</v>
      </c>
      <c r="E2091" s="6" t="s">
        <v>28</v>
      </c>
      <c r="F2091" s="6" t="s">
        <v>80</v>
      </c>
      <c r="G2091" s="6" t="s">
        <v>81</v>
      </c>
      <c r="H2091" s="6" t="s">
        <v>20</v>
      </c>
      <c r="I2091" s="8">
        <v>0.45000000000000007</v>
      </c>
      <c r="J2091" s="9">
        <v>4250</v>
      </c>
      <c r="K2091" s="10">
        <f t="shared" si="16"/>
        <v>1912.5000000000002</v>
      </c>
      <c r="L2091" s="10">
        <f t="shared" si="17"/>
        <v>669.375</v>
      </c>
      <c r="M2091" s="11">
        <v>0.35</v>
      </c>
      <c r="O2091" s="16"/>
      <c r="P2091" s="14"/>
      <c r="Q2091" s="12"/>
      <c r="R2091" s="13"/>
    </row>
    <row r="2092" spans="1:18" ht="15.75" customHeight="1">
      <c r="A2092" s="1"/>
      <c r="B2092" s="6" t="s">
        <v>27</v>
      </c>
      <c r="C2092" s="6">
        <v>1128299</v>
      </c>
      <c r="D2092" s="7">
        <v>44552</v>
      </c>
      <c r="E2092" s="6" t="s">
        <v>28</v>
      </c>
      <c r="F2092" s="6" t="s">
        <v>80</v>
      </c>
      <c r="G2092" s="6" t="s">
        <v>81</v>
      </c>
      <c r="H2092" s="6" t="s">
        <v>21</v>
      </c>
      <c r="I2092" s="8">
        <v>0.55000000000000004</v>
      </c>
      <c r="J2092" s="9">
        <v>3500</v>
      </c>
      <c r="K2092" s="10">
        <f t="shared" si="16"/>
        <v>1925.0000000000002</v>
      </c>
      <c r="L2092" s="10">
        <f t="shared" si="17"/>
        <v>577.5</v>
      </c>
      <c r="M2092" s="11">
        <v>0.3</v>
      </c>
      <c r="O2092" s="16"/>
      <c r="P2092" s="14"/>
      <c r="Q2092" s="12"/>
      <c r="R2092" s="13"/>
    </row>
    <row r="2093" spans="1:18" ht="15.75" customHeight="1">
      <c r="A2093" s="1"/>
      <c r="B2093" s="6" t="s">
        <v>27</v>
      </c>
      <c r="C2093" s="6">
        <v>1128299</v>
      </c>
      <c r="D2093" s="7">
        <v>44552</v>
      </c>
      <c r="E2093" s="6" t="s">
        <v>28</v>
      </c>
      <c r="F2093" s="6" t="s">
        <v>80</v>
      </c>
      <c r="G2093" s="6" t="s">
        <v>81</v>
      </c>
      <c r="H2093" s="6" t="s">
        <v>22</v>
      </c>
      <c r="I2093" s="8">
        <v>0.60000000000000009</v>
      </c>
      <c r="J2093" s="9">
        <v>4500</v>
      </c>
      <c r="K2093" s="10">
        <f t="shared" si="16"/>
        <v>2700.0000000000005</v>
      </c>
      <c r="L2093" s="10">
        <f t="shared" si="17"/>
        <v>675.00000000000011</v>
      </c>
      <c r="M2093" s="11">
        <v>0.25</v>
      </c>
      <c r="O2093" s="16"/>
      <c r="P2093" s="14"/>
      <c r="Q2093" s="12"/>
      <c r="R2093" s="13"/>
    </row>
    <row r="2094" spans="1:18" ht="15.75" customHeight="1">
      <c r="A2094" s="1" t="s">
        <v>39</v>
      </c>
      <c r="B2094" s="6" t="s">
        <v>27</v>
      </c>
      <c r="C2094" s="6">
        <v>1128299</v>
      </c>
      <c r="D2094" s="7">
        <v>44222</v>
      </c>
      <c r="E2094" s="6" t="s">
        <v>28</v>
      </c>
      <c r="F2094" s="6" t="s">
        <v>82</v>
      </c>
      <c r="G2094" s="6" t="s">
        <v>83</v>
      </c>
      <c r="H2094" s="6" t="s">
        <v>17</v>
      </c>
      <c r="I2094" s="8">
        <v>0.34999999999999992</v>
      </c>
      <c r="J2094" s="9">
        <v>4750</v>
      </c>
      <c r="K2094" s="10">
        <f t="shared" si="16"/>
        <v>1662.4999999999995</v>
      </c>
      <c r="L2094" s="10">
        <f t="shared" si="17"/>
        <v>581.87499999999977</v>
      </c>
      <c r="M2094" s="11">
        <v>0.35</v>
      </c>
      <c r="O2094" s="16"/>
      <c r="P2094" s="14"/>
      <c r="Q2094" s="12"/>
      <c r="R2094" s="13"/>
    </row>
    <row r="2095" spans="1:18" ht="15.75" customHeight="1">
      <c r="A2095" s="1"/>
      <c r="B2095" s="6" t="s">
        <v>27</v>
      </c>
      <c r="C2095" s="6">
        <v>1128299</v>
      </c>
      <c r="D2095" s="7">
        <v>44222</v>
      </c>
      <c r="E2095" s="6" t="s">
        <v>28</v>
      </c>
      <c r="F2095" s="6" t="s">
        <v>82</v>
      </c>
      <c r="G2095" s="6" t="s">
        <v>83</v>
      </c>
      <c r="H2095" s="6" t="s">
        <v>18</v>
      </c>
      <c r="I2095" s="8">
        <v>0.45</v>
      </c>
      <c r="J2095" s="9">
        <v>4750</v>
      </c>
      <c r="K2095" s="10">
        <f t="shared" si="16"/>
        <v>2137.5</v>
      </c>
      <c r="L2095" s="10">
        <f t="shared" si="17"/>
        <v>855</v>
      </c>
      <c r="M2095" s="11">
        <v>0.4</v>
      </c>
      <c r="O2095" s="16"/>
      <c r="P2095" s="14"/>
      <c r="Q2095" s="12"/>
      <c r="R2095" s="13"/>
    </row>
    <row r="2096" spans="1:18" ht="15.75" customHeight="1">
      <c r="A2096" s="1"/>
      <c r="B2096" s="6" t="s">
        <v>27</v>
      </c>
      <c r="C2096" s="6">
        <v>1128299</v>
      </c>
      <c r="D2096" s="7">
        <v>44222</v>
      </c>
      <c r="E2096" s="6" t="s">
        <v>28</v>
      </c>
      <c r="F2096" s="6" t="s">
        <v>82</v>
      </c>
      <c r="G2096" s="6" t="s">
        <v>83</v>
      </c>
      <c r="H2096" s="6" t="s">
        <v>19</v>
      </c>
      <c r="I2096" s="8">
        <v>0.45</v>
      </c>
      <c r="J2096" s="9">
        <v>4750</v>
      </c>
      <c r="K2096" s="10">
        <f t="shared" si="16"/>
        <v>2137.5</v>
      </c>
      <c r="L2096" s="10">
        <f t="shared" si="17"/>
        <v>748.125</v>
      </c>
      <c r="M2096" s="11">
        <v>0.35</v>
      </c>
      <c r="O2096" s="16"/>
      <c r="P2096" s="14"/>
      <c r="Q2096" s="12"/>
      <c r="R2096" s="13"/>
    </row>
    <row r="2097" spans="1:18" ht="15.75" customHeight="1">
      <c r="A2097" s="1"/>
      <c r="B2097" s="6" t="s">
        <v>27</v>
      </c>
      <c r="C2097" s="6">
        <v>1128299</v>
      </c>
      <c r="D2097" s="7">
        <v>44222</v>
      </c>
      <c r="E2097" s="6" t="s">
        <v>28</v>
      </c>
      <c r="F2097" s="6" t="s">
        <v>82</v>
      </c>
      <c r="G2097" s="6" t="s">
        <v>83</v>
      </c>
      <c r="H2097" s="6" t="s">
        <v>20</v>
      </c>
      <c r="I2097" s="8">
        <v>0.45</v>
      </c>
      <c r="J2097" s="9">
        <v>3250</v>
      </c>
      <c r="K2097" s="10">
        <f t="shared" si="16"/>
        <v>1462.5</v>
      </c>
      <c r="L2097" s="10">
        <f t="shared" si="17"/>
        <v>511.87499999999994</v>
      </c>
      <c r="M2097" s="11">
        <v>0.35</v>
      </c>
      <c r="O2097" s="16"/>
      <c r="P2097" s="14"/>
      <c r="Q2097" s="12"/>
      <c r="R2097" s="13"/>
    </row>
    <row r="2098" spans="1:18" ht="15.75" customHeight="1">
      <c r="A2098" s="1"/>
      <c r="B2098" s="6" t="s">
        <v>27</v>
      </c>
      <c r="C2098" s="6">
        <v>1128299</v>
      </c>
      <c r="D2098" s="7">
        <v>44222</v>
      </c>
      <c r="E2098" s="6" t="s">
        <v>28</v>
      </c>
      <c r="F2098" s="6" t="s">
        <v>82</v>
      </c>
      <c r="G2098" s="6" t="s">
        <v>83</v>
      </c>
      <c r="H2098" s="6" t="s">
        <v>21</v>
      </c>
      <c r="I2098" s="8">
        <v>0.50000000000000011</v>
      </c>
      <c r="J2098" s="9">
        <v>2750</v>
      </c>
      <c r="K2098" s="10">
        <f t="shared" si="16"/>
        <v>1375.0000000000002</v>
      </c>
      <c r="L2098" s="10">
        <f t="shared" si="17"/>
        <v>412.50000000000006</v>
      </c>
      <c r="M2098" s="11">
        <v>0.3</v>
      </c>
      <c r="O2098" s="16"/>
      <c r="P2098" s="14"/>
      <c r="Q2098" s="12"/>
      <c r="R2098" s="13"/>
    </row>
    <row r="2099" spans="1:18" ht="15.75" customHeight="1">
      <c r="A2099" s="1"/>
      <c r="B2099" s="6" t="s">
        <v>27</v>
      </c>
      <c r="C2099" s="6">
        <v>1128299</v>
      </c>
      <c r="D2099" s="7">
        <v>44222</v>
      </c>
      <c r="E2099" s="6" t="s">
        <v>28</v>
      </c>
      <c r="F2099" s="6" t="s">
        <v>82</v>
      </c>
      <c r="G2099" s="6" t="s">
        <v>83</v>
      </c>
      <c r="H2099" s="6" t="s">
        <v>22</v>
      </c>
      <c r="I2099" s="8">
        <v>0.45</v>
      </c>
      <c r="J2099" s="9">
        <v>4750</v>
      </c>
      <c r="K2099" s="10">
        <f t="shared" si="16"/>
        <v>2137.5</v>
      </c>
      <c r="L2099" s="10">
        <f t="shared" si="17"/>
        <v>534.375</v>
      </c>
      <c r="M2099" s="11">
        <v>0.25</v>
      </c>
      <c r="O2099" s="16"/>
      <c r="P2099" s="14"/>
      <c r="Q2099" s="12"/>
      <c r="R2099" s="13"/>
    </row>
    <row r="2100" spans="1:18" ht="15.75" customHeight="1">
      <c r="A2100" s="1"/>
      <c r="B2100" s="6" t="s">
        <v>27</v>
      </c>
      <c r="C2100" s="6">
        <v>1128299</v>
      </c>
      <c r="D2100" s="7">
        <v>44253</v>
      </c>
      <c r="E2100" s="6" t="s">
        <v>28</v>
      </c>
      <c r="F2100" s="6" t="s">
        <v>82</v>
      </c>
      <c r="G2100" s="6" t="s">
        <v>83</v>
      </c>
      <c r="H2100" s="6" t="s">
        <v>17</v>
      </c>
      <c r="I2100" s="8">
        <v>0.34999999999999992</v>
      </c>
      <c r="J2100" s="9">
        <v>5250</v>
      </c>
      <c r="K2100" s="10">
        <f t="shared" si="16"/>
        <v>1837.4999999999995</v>
      </c>
      <c r="L2100" s="10">
        <f t="shared" si="17"/>
        <v>643.12499999999977</v>
      </c>
      <c r="M2100" s="11">
        <v>0.35</v>
      </c>
      <c r="O2100" s="16"/>
      <c r="P2100" s="14"/>
      <c r="Q2100" s="12"/>
      <c r="R2100" s="13"/>
    </row>
    <row r="2101" spans="1:18" ht="15.75" customHeight="1">
      <c r="A2101" s="1"/>
      <c r="B2101" s="6" t="s">
        <v>27</v>
      </c>
      <c r="C2101" s="6">
        <v>1128299</v>
      </c>
      <c r="D2101" s="7">
        <v>44253</v>
      </c>
      <c r="E2101" s="6" t="s">
        <v>28</v>
      </c>
      <c r="F2101" s="6" t="s">
        <v>82</v>
      </c>
      <c r="G2101" s="6" t="s">
        <v>83</v>
      </c>
      <c r="H2101" s="6" t="s">
        <v>18</v>
      </c>
      <c r="I2101" s="8">
        <v>0.45</v>
      </c>
      <c r="J2101" s="9">
        <v>4250</v>
      </c>
      <c r="K2101" s="10">
        <f t="shared" si="16"/>
        <v>1912.5</v>
      </c>
      <c r="L2101" s="10">
        <f t="shared" si="17"/>
        <v>765</v>
      </c>
      <c r="M2101" s="11">
        <v>0.4</v>
      </c>
      <c r="O2101" s="16"/>
      <c r="P2101" s="14"/>
      <c r="Q2101" s="12"/>
      <c r="R2101" s="13"/>
    </row>
    <row r="2102" spans="1:18" ht="15.75" customHeight="1">
      <c r="A2102" s="1"/>
      <c r="B2102" s="6" t="s">
        <v>27</v>
      </c>
      <c r="C2102" s="6">
        <v>1128299</v>
      </c>
      <c r="D2102" s="7">
        <v>44253</v>
      </c>
      <c r="E2102" s="6" t="s">
        <v>28</v>
      </c>
      <c r="F2102" s="6" t="s">
        <v>82</v>
      </c>
      <c r="G2102" s="6" t="s">
        <v>83</v>
      </c>
      <c r="H2102" s="6" t="s">
        <v>19</v>
      </c>
      <c r="I2102" s="8">
        <v>0.45</v>
      </c>
      <c r="J2102" s="9">
        <v>4250</v>
      </c>
      <c r="K2102" s="10">
        <f t="shared" si="16"/>
        <v>1912.5</v>
      </c>
      <c r="L2102" s="10">
        <f t="shared" si="17"/>
        <v>669.375</v>
      </c>
      <c r="M2102" s="11">
        <v>0.35</v>
      </c>
      <c r="O2102" s="16"/>
      <c r="P2102" s="14"/>
      <c r="Q2102" s="12"/>
      <c r="R2102" s="13"/>
    </row>
    <row r="2103" spans="1:18" ht="15.75" customHeight="1">
      <c r="A2103" s="1"/>
      <c r="B2103" s="6" t="s">
        <v>27</v>
      </c>
      <c r="C2103" s="6">
        <v>1128299</v>
      </c>
      <c r="D2103" s="7">
        <v>44253</v>
      </c>
      <c r="E2103" s="6" t="s">
        <v>28</v>
      </c>
      <c r="F2103" s="6" t="s">
        <v>82</v>
      </c>
      <c r="G2103" s="6" t="s">
        <v>83</v>
      </c>
      <c r="H2103" s="6" t="s">
        <v>20</v>
      </c>
      <c r="I2103" s="8">
        <v>0.45</v>
      </c>
      <c r="J2103" s="9">
        <v>2750</v>
      </c>
      <c r="K2103" s="10">
        <f t="shared" si="16"/>
        <v>1237.5</v>
      </c>
      <c r="L2103" s="10">
        <f t="shared" si="17"/>
        <v>433.125</v>
      </c>
      <c r="M2103" s="11">
        <v>0.35</v>
      </c>
      <c r="O2103" s="16"/>
      <c r="P2103" s="14"/>
      <c r="Q2103" s="12"/>
      <c r="R2103" s="13"/>
    </row>
    <row r="2104" spans="1:18" ht="15.75" customHeight="1">
      <c r="A2104" s="1"/>
      <c r="B2104" s="6" t="s">
        <v>27</v>
      </c>
      <c r="C2104" s="6">
        <v>1128299</v>
      </c>
      <c r="D2104" s="7">
        <v>44253</v>
      </c>
      <c r="E2104" s="6" t="s">
        <v>28</v>
      </c>
      <c r="F2104" s="6" t="s">
        <v>82</v>
      </c>
      <c r="G2104" s="6" t="s">
        <v>83</v>
      </c>
      <c r="H2104" s="6" t="s">
        <v>21</v>
      </c>
      <c r="I2104" s="8">
        <v>0.50000000000000011</v>
      </c>
      <c r="J2104" s="9">
        <v>2000</v>
      </c>
      <c r="K2104" s="10">
        <f t="shared" si="16"/>
        <v>1000.0000000000002</v>
      </c>
      <c r="L2104" s="10">
        <f t="shared" si="17"/>
        <v>300.00000000000006</v>
      </c>
      <c r="M2104" s="11">
        <v>0.3</v>
      </c>
      <c r="O2104" s="16"/>
      <c r="P2104" s="14"/>
      <c r="Q2104" s="12"/>
      <c r="R2104" s="13"/>
    </row>
    <row r="2105" spans="1:18" ht="15.75" customHeight="1">
      <c r="A2105" s="1"/>
      <c r="B2105" s="6" t="s">
        <v>27</v>
      </c>
      <c r="C2105" s="6">
        <v>1128299</v>
      </c>
      <c r="D2105" s="7">
        <v>44253</v>
      </c>
      <c r="E2105" s="6" t="s">
        <v>28</v>
      </c>
      <c r="F2105" s="6" t="s">
        <v>82</v>
      </c>
      <c r="G2105" s="6" t="s">
        <v>83</v>
      </c>
      <c r="H2105" s="6" t="s">
        <v>22</v>
      </c>
      <c r="I2105" s="8">
        <v>0.45</v>
      </c>
      <c r="J2105" s="9">
        <v>4000</v>
      </c>
      <c r="K2105" s="10">
        <f t="shared" si="16"/>
        <v>1800</v>
      </c>
      <c r="L2105" s="10">
        <f t="shared" si="17"/>
        <v>450</v>
      </c>
      <c r="M2105" s="11">
        <v>0.25</v>
      </c>
      <c r="O2105" s="16"/>
      <c r="P2105" s="14"/>
      <c r="Q2105" s="12"/>
      <c r="R2105" s="13"/>
    </row>
    <row r="2106" spans="1:18" ht="15.75" customHeight="1">
      <c r="A2106" s="1"/>
      <c r="B2106" s="6" t="s">
        <v>27</v>
      </c>
      <c r="C2106" s="6">
        <v>1128299</v>
      </c>
      <c r="D2106" s="7">
        <v>44280</v>
      </c>
      <c r="E2106" s="6" t="s">
        <v>28</v>
      </c>
      <c r="F2106" s="6" t="s">
        <v>82</v>
      </c>
      <c r="G2106" s="6" t="s">
        <v>83</v>
      </c>
      <c r="H2106" s="6" t="s">
        <v>17</v>
      </c>
      <c r="I2106" s="8">
        <v>0.45</v>
      </c>
      <c r="J2106" s="9">
        <v>5500</v>
      </c>
      <c r="K2106" s="10">
        <f t="shared" si="16"/>
        <v>2475</v>
      </c>
      <c r="L2106" s="10">
        <f t="shared" si="17"/>
        <v>866.25</v>
      </c>
      <c r="M2106" s="11">
        <v>0.35</v>
      </c>
      <c r="O2106" s="16"/>
      <c r="P2106" s="14"/>
      <c r="Q2106" s="12"/>
      <c r="R2106" s="13"/>
    </row>
    <row r="2107" spans="1:18" ht="15.75" customHeight="1">
      <c r="A2107" s="1"/>
      <c r="B2107" s="6" t="s">
        <v>27</v>
      </c>
      <c r="C2107" s="6">
        <v>1128299</v>
      </c>
      <c r="D2107" s="7">
        <v>44280</v>
      </c>
      <c r="E2107" s="6" t="s">
        <v>28</v>
      </c>
      <c r="F2107" s="6" t="s">
        <v>82</v>
      </c>
      <c r="G2107" s="6" t="s">
        <v>83</v>
      </c>
      <c r="H2107" s="6" t="s">
        <v>18</v>
      </c>
      <c r="I2107" s="8">
        <v>0.55000000000000004</v>
      </c>
      <c r="J2107" s="9">
        <v>4000</v>
      </c>
      <c r="K2107" s="10">
        <f t="shared" si="16"/>
        <v>2200</v>
      </c>
      <c r="L2107" s="10">
        <f t="shared" si="17"/>
        <v>880</v>
      </c>
      <c r="M2107" s="11">
        <v>0.4</v>
      </c>
      <c r="O2107" s="16"/>
      <c r="P2107" s="14"/>
      <c r="Q2107" s="12"/>
      <c r="R2107" s="13"/>
    </row>
    <row r="2108" spans="1:18" ht="15.75" customHeight="1">
      <c r="A2108" s="1"/>
      <c r="B2108" s="6" t="s">
        <v>27</v>
      </c>
      <c r="C2108" s="6">
        <v>1128299</v>
      </c>
      <c r="D2108" s="7">
        <v>44280</v>
      </c>
      <c r="E2108" s="6" t="s">
        <v>28</v>
      </c>
      <c r="F2108" s="6" t="s">
        <v>82</v>
      </c>
      <c r="G2108" s="6" t="s">
        <v>83</v>
      </c>
      <c r="H2108" s="6" t="s">
        <v>19</v>
      </c>
      <c r="I2108" s="8">
        <v>0.55000000000000004</v>
      </c>
      <c r="J2108" s="9">
        <v>4000</v>
      </c>
      <c r="K2108" s="10">
        <f t="shared" si="16"/>
        <v>2200</v>
      </c>
      <c r="L2108" s="10">
        <f t="shared" si="17"/>
        <v>770</v>
      </c>
      <c r="M2108" s="11">
        <v>0.35</v>
      </c>
      <c r="O2108" s="16"/>
      <c r="P2108" s="14"/>
      <c r="Q2108" s="12"/>
      <c r="R2108" s="13"/>
    </row>
    <row r="2109" spans="1:18" ht="15.75" customHeight="1">
      <c r="A2109" s="1"/>
      <c r="B2109" s="6" t="s">
        <v>27</v>
      </c>
      <c r="C2109" s="6">
        <v>1128299</v>
      </c>
      <c r="D2109" s="7">
        <v>44280</v>
      </c>
      <c r="E2109" s="6" t="s">
        <v>28</v>
      </c>
      <c r="F2109" s="6" t="s">
        <v>82</v>
      </c>
      <c r="G2109" s="6" t="s">
        <v>83</v>
      </c>
      <c r="H2109" s="6" t="s">
        <v>20</v>
      </c>
      <c r="I2109" s="8">
        <v>0.55000000000000004</v>
      </c>
      <c r="J2109" s="9">
        <v>2750</v>
      </c>
      <c r="K2109" s="10">
        <f t="shared" si="16"/>
        <v>1512.5000000000002</v>
      </c>
      <c r="L2109" s="10">
        <f t="shared" si="17"/>
        <v>529.375</v>
      </c>
      <c r="M2109" s="11">
        <v>0.35</v>
      </c>
      <c r="O2109" s="16"/>
      <c r="P2109" s="14"/>
      <c r="Q2109" s="12"/>
      <c r="R2109" s="13"/>
    </row>
    <row r="2110" spans="1:18" ht="15.75" customHeight="1">
      <c r="A2110" s="1"/>
      <c r="B2110" s="6" t="s">
        <v>27</v>
      </c>
      <c r="C2110" s="6">
        <v>1128299</v>
      </c>
      <c r="D2110" s="7">
        <v>44280</v>
      </c>
      <c r="E2110" s="6" t="s">
        <v>28</v>
      </c>
      <c r="F2110" s="6" t="s">
        <v>82</v>
      </c>
      <c r="G2110" s="6" t="s">
        <v>83</v>
      </c>
      <c r="H2110" s="6" t="s">
        <v>21</v>
      </c>
      <c r="I2110" s="8">
        <v>0.60000000000000009</v>
      </c>
      <c r="J2110" s="9">
        <v>1750</v>
      </c>
      <c r="K2110" s="10">
        <f t="shared" si="16"/>
        <v>1050.0000000000002</v>
      </c>
      <c r="L2110" s="10">
        <f t="shared" si="17"/>
        <v>315.00000000000006</v>
      </c>
      <c r="M2110" s="11">
        <v>0.3</v>
      </c>
      <c r="O2110" s="16"/>
      <c r="P2110" s="14"/>
      <c r="Q2110" s="12"/>
      <c r="R2110" s="13"/>
    </row>
    <row r="2111" spans="1:18" ht="15.75" customHeight="1">
      <c r="A2111" s="1"/>
      <c r="B2111" s="6" t="s">
        <v>27</v>
      </c>
      <c r="C2111" s="6">
        <v>1128299</v>
      </c>
      <c r="D2111" s="7">
        <v>44280</v>
      </c>
      <c r="E2111" s="6" t="s">
        <v>28</v>
      </c>
      <c r="F2111" s="6" t="s">
        <v>82</v>
      </c>
      <c r="G2111" s="6" t="s">
        <v>83</v>
      </c>
      <c r="H2111" s="6" t="s">
        <v>22</v>
      </c>
      <c r="I2111" s="8">
        <v>0.55000000000000004</v>
      </c>
      <c r="J2111" s="9">
        <v>3750</v>
      </c>
      <c r="K2111" s="10">
        <f t="shared" si="16"/>
        <v>2062.5</v>
      </c>
      <c r="L2111" s="10">
        <f t="shared" si="17"/>
        <v>515.625</v>
      </c>
      <c r="M2111" s="11">
        <v>0.25</v>
      </c>
      <c r="O2111" s="16"/>
      <c r="P2111" s="14"/>
      <c r="Q2111" s="12"/>
      <c r="R2111" s="13"/>
    </row>
    <row r="2112" spans="1:18" ht="15.75" customHeight="1">
      <c r="A2112" s="1"/>
      <c r="B2112" s="6" t="s">
        <v>27</v>
      </c>
      <c r="C2112" s="6">
        <v>1128299</v>
      </c>
      <c r="D2112" s="7">
        <v>44312</v>
      </c>
      <c r="E2112" s="6" t="s">
        <v>28</v>
      </c>
      <c r="F2112" s="6" t="s">
        <v>82</v>
      </c>
      <c r="G2112" s="6" t="s">
        <v>83</v>
      </c>
      <c r="H2112" s="6" t="s">
        <v>17</v>
      </c>
      <c r="I2112" s="8">
        <v>0.55000000000000004</v>
      </c>
      <c r="J2112" s="9">
        <v>5500</v>
      </c>
      <c r="K2112" s="10">
        <f t="shared" si="16"/>
        <v>3025.0000000000005</v>
      </c>
      <c r="L2112" s="10">
        <f t="shared" si="17"/>
        <v>1058.75</v>
      </c>
      <c r="M2112" s="11">
        <v>0.35</v>
      </c>
      <c r="O2112" s="16"/>
      <c r="P2112" s="14"/>
      <c r="Q2112" s="12"/>
      <c r="R2112" s="13"/>
    </row>
    <row r="2113" spans="1:18" ht="15.75" customHeight="1">
      <c r="A2113" s="1"/>
      <c r="B2113" s="6" t="s">
        <v>27</v>
      </c>
      <c r="C2113" s="6">
        <v>1128299</v>
      </c>
      <c r="D2113" s="7">
        <v>44312</v>
      </c>
      <c r="E2113" s="6" t="s">
        <v>28</v>
      </c>
      <c r="F2113" s="6" t="s">
        <v>82</v>
      </c>
      <c r="G2113" s="6" t="s">
        <v>83</v>
      </c>
      <c r="H2113" s="6" t="s">
        <v>18</v>
      </c>
      <c r="I2113" s="8">
        <v>0.60000000000000009</v>
      </c>
      <c r="J2113" s="9">
        <v>3500</v>
      </c>
      <c r="K2113" s="10">
        <f t="shared" si="16"/>
        <v>2100.0000000000005</v>
      </c>
      <c r="L2113" s="10">
        <f t="shared" si="17"/>
        <v>840.00000000000023</v>
      </c>
      <c r="M2113" s="11">
        <v>0.4</v>
      </c>
      <c r="O2113" s="16"/>
      <c r="P2113" s="14"/>
      <c r="Q2113" s="12"/>
      <c r="R2113" s="13"/>
    </row>
    <row r="2114" spans="1:18" ht="15.75" customHeight="1">
      <c r="A2114" s="1"/>
      <c r="B2114" s="6" t="s">
        <v>27</v>
      </c>
      <c r="C2114" s="6">
        <v>1128299</v>
      </c>
      <c r="D2114" s="7">
        <v>44312</v>
      </c>
      <c r="E2114" s="6" t="s">
        <v>28</v>
      </c>
      <c r="F2114" s="6" t="s">
        <v>82</v>
      </c>
      <c r="G2114" s="6" t="s">
        <v>83</v>
      </c>
      <c r="H2114" s="6" t="s">
        <v>19</v>
      </c>
      <c r="I2114" s="8">
        <v>0.60000000000000009</v>
      </c>
      <c r="J2114" s="9">
        <v>4000</v>
      </c>
      <c r="K2114" s="10">
        <f t="shared" si="16"/>
        <v>2400.0000000000005</v>
      </c>
      <c r="L2114" s="10">
        <f t="shared" si="17"/>
        <v>840.00000000000011</v>
      </c>
      <c r="M2114" s="11">
        <v>0.35</v>
      </c>
      <c r="O2114" s="16"/>
      <c r="P2114" s="14"/>
      <c r="Q2114" s="12"/>
      <c r="R2114" s="13"/>
    </row>
    <row r="2115" spans="1:18" ht="15.75" customHeight="1">
      <c r="A2115" s="1"/>
      <c r="B2115" s="6" t="s">
        <v>27</v>
      </c>
      <c r="C2115" s="6">
        <v>1128299</v>
      </c>
      <c r="D2115" s="7">
        <v>44312</v>
      </c>
      <c r="E2115" s="6" t="s">
        <v>28</v>
      </c>
      <c r="F2115" s="6" t="s">
        <v>82</v>
      </c>
      <c r="G2115" s="6" t="s">
        <v>83</v>
      </c>
      <c r="H2115" s="6" t="s">
        <v>20</v>
      </c>
      <c r="I2115" s="8">
        <v>0.55000000000000004</v>
      </c>
      <c r="J2115" s="9">
        <v>3000</v>
      </c>
      <c r="K2115" s="10">
        <f t="shared" si="16"/>
        <v>1650.0000000000002</v>
      </c>
      <c r="L2115" s="10">
        <f t="shared" si="17"/>
        <v>577.5</v>
      </c>
      <c r="M2115" s="11">
        <v>0.35</v>
      </c>
      <c r="O2115" s="16"/>
      <c r="P2115" s="14"/>
      <c r="Q2115" s="12"/>
      <c r="R2115" s="13"/>
    </row>
    <row r="2116" spans="1:18" ht="15.75" customHeight="1">
      <c r="A2116" s="1"/>
      <c r="B2116" s="6" t="s">
        <v>27</v>
      </c>
      <c r="C2116" s="6">
        <v>1128299</v>
      </c>
      <c r="D2116" s="7">
        <v>44312</v>
      </c>
      <c r="E2116" s="6" t="s">
        <v>28</v>
      </c>
      <c r="F2116" s="6" t="s">
        <v>82</v>
      </c>
      <c r="G2116" s="6" t="s">
        <v>83</v>
      </c>
      <c r="H2116" s="6" t="s">
        <v>21</v>
      </c>
      <c r="I2116" s="8">
        <v>0.60000000000000009</v>
      </c>
      <c r="J2116" s="9">
        <v>2000</v>
      </c>
      <c r="K2116" s="10">
        <f t="shared" si="16"/>
        <v>1200.0000000000002</v>
      </c>
      <c r="L2116" s="10">
        <f t="shared" si="17"/>
        <v>360.00000000000006</v>
      </c>
      <c r="M2116" s="11">
        <v>0.3</v>
      </c>
      <c r="O2116" s="16"/>
      <c r="P2116" s="14"/>
      <c r="Q2116" s="12"/>
      <c r="R2116" s="13"/>
    </row>
    <row r="2117" spans="1:18" ht="15.75" customHeight="1">
      <c r="A2117" s="1"/>
      <c r="B2117" s="6" t="s">
        <v>27</v>
      </c>
      <c r="C2117" s="6">
        <v>1128299</v>
      </c>
      <c r="D2117" s="7">
        <v>44312</v>
      </c>
      <c r="E2117" s="6" t="s">
        <v>28</v>
      </c>
      <c r="F2117" s="6" t="s">
        <v>82</v>
      </c>
      <c r="G2117" s="6" t="s">
        <v>83</v>
      </c>
      <c r="H2117" s="6" t="s">
        <v>22</v>
      </c>
      <c r="I2117" s="8">
        <v>0.75000000000000011</v>
      </c>
      <c r="J2117" s="9">
        <v>3750</v>
      </c>
      <c r="K2117" s="10">
        <f t="shared" si="16"/>
        <v>2812.5000000000005</v>
      </c>
      <c r="L2117" s="10">
        <f t="shared" si="17"/>
        <v>703.12500000000011</v>
      </c>
      <c r="M2117" s="11">
        <v>0.25</v>
      </c>
      <c r="O2117" s="16"/>
      <c r="P2117" s="14"/>
      <c r="Q2117" s="12"/>
      <c r="R2117" s="13"/>
    </row>
    <row r="2118" spans="1:18" ht="15.75" customHeight="1">
      <c r="A2118" s="1"/>
      <c r="B2118" s="6" t="s">
        <v>27</v>
      </c>
      <c r="C2118" s="6">
        <v>1128299</v>
      </c>
      <c r="D2118" s="7">
        <v>44343</v>
      </c>
      <c r="E2118" s="6" t="s">
        <v>28</v>
      </c>
      <c r="F2118" s="6" t="s">
        <v>82</v>
      </c>
      <c r="G2118" s="6" t="s">
        <v>83</v>
      </c>
      <c r="H2118" s="6" t="s">
        <v>17</v>
      </c>
      <c r="I2118" s="8">
        <v>0.55000000000000004</v>
      </c>
      <c r="J2118" s="9">
        <v>5750</v>
      </c>
      <c r="K2118" s="10">
        <f t="shared" si="16"/>
        <v>3162.5000000000005</v>
      </c>
      <c r="L2118" s="10">
        <f t="shared" si="17"/>
        <v>1106.875</v>
      </c>
      <c r="M2118" s="11">
        <v>0.35</v>
      </c>
      <c r="O2118" s="16"/>
      <c r="P2118" s="14"/>
      <c r="Q2118" s="12"/>
      <c r="R2118" s="13"/>
    </row>
    <row r="2119" spans="1:18" ht="15.75" customHeight="1">
      <c r="A2119" s="1"/>
      <c r="B2119" s="6" t="s">
        <v>27</v>
      </c>
      <c r="C2119" s="6">
        <v>1128299</v>
      </c>
      <c r="D2119" s="7">
        <v>44343</v>
      </c>
      <c r="E2119" s="6" t="s">
        <v>28</v>
      </c>
      <c r="F2119" s="6" t="s">
        <v>82</v>
      </c>
      <c r="G2119" s="6" t="s">
        <v>83</v>
      </c>
      <c r="H2119" s="6" t="s">
        <v>18</v>
      </c>
      <c r="I2119" s="8">
        <v>0.60000000000000009</v>
      </c>
      <c r="J2119" s="9">
        <v>4250</v>
      </c>
      <c r="K2119" s="10">
        <f t="shared" si="16"/>
        <v>2550.0000000000005</v>
      </c>
      <c r="L2119" s="10">
        <f t="shared" si="17"/>
        <v>1020.0000000000002</v>
      </c>
      <c r="M2119" s="11">
        <v>0.4</v>
      </c>
      <c r="O2119" s="16"/>
      <c r="P2119" s="14"/>
      <c r="Q2119" s="12"/>
      <c r="R2119" s="13"/>
    </row>
    <row r="2120" spans="1:18" ht="15.75" customHeight="1">
      <c r="A2120" s="1"/>
      <c r="B2120" s="6" t="s">
        <v>27</v>
      </c>
      <c r="C2120" s="6">
        <v>1128299</v>
      </c>
      <c r="D2120" s="7">
        <v>44343</v>
      </c>
      <c r="E2120" s="6" t="s">
        <v>28</v>
      </c>
      <c r="F2120" s="6" t="s">
        <v>82</v>
      </c>
      <c r="G2120" s="6" t="s">
        <v>83</v>
      </c>
      <c r="H2120" s="6" t="s">
        <v>19</v>
      </c>
      <c r="I2120" s="8">
        <v>0.60000000000000009</v>
      </c>
      <c r="J2120" s="9">
        <v>4500</v>
      </c>
      <c r="K2120" s="10">
        <f t="shared" si="16"/>
        <v>2700.0000000000005</v>
      </c>
      <c r="L2120" s="10">
        <f t="shared" si="17"/>
        <v>945.00000000000011</v>
      </c>
      <c r="M2120" s="11">
        <v>0.35</v>
      </c>
      <c r="O2120" s="16"/>
      <c r="P2120" s="14"/>
      <c r="Q2120" s="12"/>
      <c r="R2120" s="13"/>
    </row>
    <row r="2121" spans="1:18" ht="15.75" customHeight="1">
      <c r="A2121" s="1"/>
      <c r="B2121" s="6" t="s">
        <v>27</v>
      </c>
      <c r="C2121" s="6">
        <v>1128299</v>
      </c>
      <c r="D2121" s="7">
        <v>44343</v>
      </c>
      <c r="E2121" s="6" t="s">
        <v>28</v>
      </c>
      <c r="F2121" s="6" t="s">
        <v>82</v>
      </c>
      <c r="G2121" s="6" t="s">
        <v>83</v>
      </c>
      <c r="H2121" s="6" t="s">
        <v>20</v>
      </c>
      <c r="I2121" s="8">
        <v>0.55000000000000004</v>
      </c>
      <c r="J2121" s="9">
        <v>3500</v>
      </c>
      <c r="K2121" s="10">
        <f t="shared" si="16"/>
        <v>1925.0000000000002</v>
      </c>
      <c r="L2121" s="10">
        <f t="shared" si="17"/>
        <v>673.75</v>
      </c>
      <c r="M2121" s="11">
        <v>0.35</v>
      </c>
      <c r="O2121" s="16"/>
      <c r="P2121" s="14"/>
      <c r="Q2121" s="12"/>
      <c r="R2121" s="13"/>
    </row>
    <row r="2122" spans="1:18" ht="15.75" customHeight="1">
      <c r="A2122" s="1"/>
      <c r="B2122" s="6" t="s">
        <v>27</v>
      </c>
      <c r="C2122" s="6">
        <v>1128299</v>
      </c>
      <c r="D2122" s="7">
        <v>44343</v>
      </c>
      <c r="E2122" s="6" t="s">
        <v>28</v>
      </c>
      <c r="F2122" s="6" t="s">
        <v>82</v>
      </c>
      <c r="G2122" s="6" t="s">
        <v>83</v>
      </c>
      <c r="H2122" s="6" t="s">
        <v>21</v>
      </c>
      <c r="I2122" s="8">
        <v>0.60000000000000009</v>
      </c>
      <c r="J2122" s="9">
        <v>2500</v>
      </c>
      <c r="K2122" s="10">
        <f t="shared" si="16"/>
        <v>1500.0000000000002</v>
      </c>
      <c r="L2122" s="10">
        <f t="shared" si="17"/>
        <v>450.00000000000006</v>
      </c>
      <c r="M2122" s="11">
        <v>0.3</v>
      </c>
      <c r="O2122" s="16"/>
      <c r="P2122" s="14"/>
      <c r="Q2122" s="12"/>
      <c r="R2122" s="13"/>
    </row>
    <row r="2123" spans="1:18" ht="15.75" customHeight="1">
      <c r="A2123" s="1"/>
      <c r="B2123" s="6" t="s">
        <v>27</v>
      </c>
      <c r="C2123" s="6">
        <v>1128299</v>
      </c>
      <c r="D2123" s="7">
        <v>44343</v>
      </c>
      <c r="E2123" s="6" t="s">
        <v>28</v>
      </c>
      <c r="F2123" s="6" t="s">
        <v>82</v>
      </c>
      <c r="G2123" s="6" t="s">
        <v>83</v>
      </c>
      <c r="H2123" s="6" t="s">
        <v>22</v>
      </c>
      <c r="I2123" s="8">
        <v>0.75000000000000011</v>
      </c>
      <c r="J2123" s="9">
        <v>4250</v>
      </c>
      <c r="K2123" s="10">
        <f t="shared" si="16"/>
        <v>3187.5000000000005</v>
      </c>
      <c r="L2123" s="10">
        <f t="shared" si="17"/>
        <v>796.87500000000011</v>
      </c>
      <c r="M2123" s="11">
        <v>0.25</v>
      </c>
      <c r="O2123" s="16"/>
      <c r="P2123" s="14"/>
      <c r="Q2123" s="12"/>
      <c r="R2123" s="13"/>
    </row>
    <row r="2124" spans="1:18" ht="15.75" customHeight="1">
      <c r="A2124" s="1"/>
      <c r="B2124" s="6" t="s">
        <v>27</v>
      </c>
      <c r="C2124" s="6">
        <v>1128299</v>
      </c>
      <c r="D2124" s="7">
        <v>44373</v>
      </c>
      <c r="E2124" s="6" t="s">
        <v>28</v>
      </c>
      <c r="F2124" s="6" t="s">
        <v>82</v>
      </c>
      <c r="G2124" s="6" t="s">
        <v>83</v>
      </c>
      <c r="H2124" s="6" t="s">
        <v>17</v>
      </c>
      <c r="I2124" s="8">
        <v>0.55000000000000004</v>
      </c>
      <c r="J2124" s="9">
        <v>7000</v>
      </c>
      <c r="K2124" s="10">
        <f t="shared" si="16"/>
        <v>3850.0000000000005</v>
      </c>
      <c r="L2124" s="10">
        <f t="shared" si="17"/>
        <v>1347.5</v>
      </c>
      <c r="M2124" s="11">
        <v>0.35</v>
      </c>
      <c r="O2124" s="16"/>
      <c r="P2124" s="14"/>
      <c r="Q2124" s="12"/>
      <c r="R2124" s="13"/>
    </row>
    <row r="2125" spans="1:18" ht="15.75" customHeight="1">
      <c r="A2125" s="1"/>
      <c r="B2125" s="6" t="s">
        <v>27</v>
      </c>
      <c r="C2125" s="6">
        <v>1128299</v>
      </c>
      <c r="D2125" s="7">
        <v>44373</v>
      </c>
      <c r="E2125" s="6" t="s">
        <v>28</v>
      </c>
      <c r="F2125" s="6" t="s">
        <v>82</v>
      </c>
      <c r="G2125" s="6" t="s">
        <v>83</v>
      </c>
      <c r="H2125" s="6" t="s">
        <v>18</v>
      </c>
      <c r="I2125" s="8">
        <v>0.60000000000000009</v>
      </c>
      <c r="J2125" s="9">
        <v>5500</v>
      </c>
      <c r="K2125" s="10">
        <f t="shared" si="16"/>
        <v>3300.0000000000005</v>
      </c>
      <c r="L2125" s="10">
        <f t="shared" si="17"/>
        <v>1320.0000000000002</v>
      </c>
      <c r="M2125" s="11">
        <v>0.4</v>
      </c>
      <c r="O2125" s="16"/>
      <c r="P2125" s="14"/>
      <c r="Q2125" s="12"/>
      <c r="R2125" s="13"/>
    </row>
    <row r="2126" spans="1:18" ht="15.75" customHeight="1">
      <c r="A2126" s="1"/>
      <c r="B2126" s="6" t="s">
        <v>27</v>
      </c>
      <c r="C2126" s="6">
        <v>1128299</v>
      </c>
      <c r="D2126" s="7">
        <v>44373</v>
      </c>
      <c r="E2126" s="6" t="s">
        <v>28</v>
      </c>
      <c r="F2126" s="6" t="s">
        <v>82</v>
      </c>
      <c r="G2126" s="6" t="s">
        <v>83</v>
      </c>
      <c r="H2126" s="6" t="s">
        <v>19</v>
      </c>
      <c r="I2126" s="8">
        <v>0.60000000000000009</v>
      </c>
      <c r="J2126" s="9">
        <v>5500</v>
      </c>
      <c r="K2126" s="10">
        <f t="shared" si="16"/>
        <v>3300.0000000000005</v>
      </c>
      <c r="L2126" s="10">
        <f t="shared" si="17"/>
        <v>1155</v>
      </c>
      <c r="M2126" s="11">
        <v>0.35</v>
      </c>
      <c r="O2126" s="16"/>
      <c r="P2126" s="14"/>
      <c r="Q2126" s="12"/>
      <c r="R2126" s="13"/>
    </row>
    <row r="2127" spans="1:18" ht="15.75" customHeight="1">
      <c r="A2127" s="1"/>
      <c r="B2127" s="6" t="s">
        <v>27</v>
      </c>
      <c r="C2127" s="6">
        <v>1128299</v>
      </c>
      <c r="D2127" s="7">
        <v>44373</v>
      </c>
      <c r="E2127" s="6" t="s">
        <v>28</v>
      </c>
      <c r="F2127" s="6" t="s">
        <v>82</v>
      </c>
      <c r="G2127" s="6" t="s">
        <v>83</v>
      </c>
      <c r="H2127" s="6" t="s">
        <v>20</v>
      </c>
      <c r="I2127" s="8">
        <v>0.55000000000000004</v>
      </c>
      <c r="J2127" s="9">
        <v>4250</v>
      </c>
      <c r="K2127" s="10">
        <f t="shared" si="16"/>
        <v>2337.5</v>
      </c>
      <c r="L2127" s="10">
        <f t="shared" si="17"/>
        <v>818.125</v>
      </c>
      <c r="M2127" s="11">
        <v>0.35</v>
      </c>
      <c r="O2127" s="16"/>
      <c r="P2127" s="14"/>
      <c r="Q2127" s="12"/>
      <c r="R2127" s="13"/>
    </row>
    <row r="2128" spans="1:18" ht="15.75" customHeight="1">
      <c r="A2128" s="1"/>
      <c r="B2128" s="6" t="s">
        <v>27</v>
      </c>
      <c r="C2128" s="6">
        <v>1128299</v>
      </c>
      <c r="D2128" s="7">
        <v>44373</v>
      </c>
      <c r="E2128" s="6" t="s">
        <v>28</v>
      </c>
      <c r="F2128" s="6" t="s">
        <v>82</v>
      </c>
      <c r="G2128" s="6" t="s">
        <v>83</v>
      </c>
      <c r="H2128" s="6" t="s">
        <v>21</v>
      </c>
      <c r="I2128" s="8">
        <v>0.60000000000000009</v>
      </c>
      <c r="J2128" s="9">
        <v>3000</v>
      </c>
      <c r="K2128" s="10">
        <f t="shared" si="16"/>
        <v>1800.0000000000002</v>
      </c>
      <c r="L2128" s="10">
        <f t="shared" si="17"/>
        <v>540</v>
      </c>
      <c r="M2128" s="11">
        <v>0.3</v>
      </c>
      <c r="O2128" s="16"/>
      <c r="P2128" s="14"/>
      <c r="Q2128" s="12"/>
      <c r="R2128" s="13"/>
    </row>
    <row r="2129" spans="1:18" ht="15.75" customHeight="1">
      <c r="A2129" s="1"/>
      <c r="B2129" s="6" t="s">
        <v>27</v>
      </c>
      <c r="C2129" s="6">
        <v>1128299</v>
      </c>
      <c r="D2129" s="7">
        <v>44373</v>
      </c>
      <c r="E2129" s="6" t="s">
        <v>28</v>
      </c>
      <c r="F2129" s="6" t="s">
        <v>82</v>
      </c>
      <c r="G2129" s="6" t="s">
        <v>83</v>
      </c>
      <c r="H2129" s="6" t="s">
        <v>22</v>
      </c>
      <c r="I2129" s="8">
        <v>0.75000000000000011</v>
      </c>
      <c r="J2129" s="9">
        <v>6000</v>
      </c>
      <c r="K2129" s="10">
        <f t="shared" si="16"/>
        <v>4500.0000000000009</v>
      </c>
      <c r="L2129" s="10">
        <f t="shared" si="17"/>
        <v>1125.0000000000002</v>
      </c>
      <c r="M2129" s="11">
        <v>0.25</v>
      </c>
      <c r="O2129" s="16"/>
      <c r="P2129" s="14"/>
      <c r="Q2129" s="12"/>
      <c r="R2129" s="13"/>
    </row>
    <row r="2130" spans="1:18" ht="15.75" customHeight="1">
      <c r="A2130" s="1"/>
      <c r="B2130" s="6" t="s">
        <v>27</v>
      </c>
      <c r="C2130" s="6">
        <v>1128299</v>
      </c>
      <c r="D2130" s="7">
        <v>44402</v>
      </c>
      <c r="E2130" s="6" t="s">
        <v>28</v>
      </c>
      <c r="F2130" s="6" t="s">
        <v>82</v>
      </c>
      <c r="G2130" s="6" t="s">
        <v>83</v>
      </c>
      <c r="H2130" s="6" t="s">
        <v>17</v>
      </c>
      <c r="I2130" s="8">
        <v>0.55000000000000004</v>
      </c>
      <c r="J2130" s="9">
        <v>7500</v>
      </c>
      <c r="K2130" s="10">
        <f t="shared" si="16"/>
        <v>4125</v>
      </c>
      <c r="L2130" s="10">
        <f t="shared" si="17"/>
        <v>1443.75</v>
      </c>
      <c r="M2130" s="11">
        <v>0.35</v>
      </c>
      <c r="O2130" s="16"/>
      <c r="P2130" s="14"/>
      <c r="Q2130" s="12"/>
      <c r="R2130" s="13"/>
    </row>
    <row r="2131" spans="1:18" ht="15.75" customHeight="1">
      <c r="A2131" s="1"/>
      <c r="B2131" s="6" t="s">
        <v>27</v>
      </c>
      <c r="C2131" s="6">
        <v>1128299</v>
      </c>
      <c r="D2131" s="7">
        <v>44402</v>
      </c>
      <c r="E2131" s="6" t="s">
        <v>28</v>
      </c>
      <c r="F2131" s="6" t="s">
        <v>82</v>
      </c>
      <c r="G2131" s="6" t="s">
        <v>83</v>
      </c>
      <c r="H2131" s="6" t="s">
        <v>18</v>
      </c>
      <c r="I2131" s="8">
        <v>0.60000000000000009</v>
      </c>
      <c r="J2131" s="9">
        <v>6000</v>
      </c>
      <c r="K2131" s="10">
        <f t="shared" si="16"/>
        <v>3600.0000000000005</v>
      </c>
      <c r="L2131" s="10">
        <f t="shared" si="17"/>
        <v>1440.0000000000002</v>
      </c>
      <c r="M2131" s="11">
        <v>0.4</v>
      </c>
      <c r="O2131" s="16"/>
      <c r="P2131" s="14"/>
      <c r="Q2131" s="12"/>
      <c r="R2131" s="13"/>
    </row>
    <row r="2132" spans="1:18" ht="15.75" customHeight="1">
      <c r="A2132" s="1"/>
      <c r="B2132" s="6" t="s">
        <v>27</v>
      </c>
      <c r="C2132" s="6">
        <v>1128299</v>
      </c>
      <c r="D2132" s="7">
        <v>44402</v>
      </c>
      <c r="E2132" s="6" t="s">
        <v>28</v>
      </c>
      <c r="F2132" s="6" t="s">
        <v>82</v>
      </c>
      <c r="G2132" s="6" t="s">
        <v>83</v>
      </c>
      <c r="H2132" s="6" t="s">
        <v>19</v>
      </c>
      <c r="I2132" s="8">
        <v>0.60000000000000009</v>
      </c>
      <c r="J2132" s="9">
        <v>5500</v>
      </c>
      <c r="K2132" s="10">
        <f t="shared" si="16"/>
        <v>3300.0000000000005</v>
      </c>
      <c r="L2132" s="10">
        <f t="shared" si="17"/>
        <v>1155</v>
      </c>
      <c r="M2132" s="11">
        <v>0.35</v>
      </c>
      <c r="O2132" s="16"/>
      <c r="P2132" s="14"/>
      <c r="Q2132" s="12"/>
      <c r="R2132" s="13"/>
    </row>
    <row r="2133" spans="1:18" ht="15.75" customHeight="1">
      <c r="A2133" s="1"/>
      <c r="B2133" s="6" t="s">
        <v>27</v>
      </c>
      <c r="C2133" s="6">
        <v>1128299</v>
      </c>
      <c r="D2133" s="7">
        <v>44402</v>
      </c>
      <c r="E2133" s="6" t="s">
        <v>28</v>
      </c>
      <c r="F2133" s="6" t="s">
        <v>82</v>
      </c>
      <c r="G2133" s="6" t="s">
        <v>83</v>
      </c>
      <c r="H2133" s="6" t="s">
        <v>20</v>
      </c>
      <c r="I2133" s="8">
        <v>0.55000000000000004</v>
      </c>
      <c r="J2133" s="9">
        <v>4500</v>
      </c>
      <c r="K2133" s="10">
        <f t="shared" si="16"/>
        <v>2475</v>
      </c>
      <c r="L2133" s="10">
        <f t="shared" si="17"/>
        <v>866.25</v>
      </c>
      <c r="M2133" s="11">
        <v>0.35</v>
      </c>
      <c r="O2133" s="16"/>
      <c r="P2133" s="14"/>
      <c r="Q2133" s="12"/>
      <c r="R2133" s="13"/>
    </row>
    <row r="2134" spans="1:18" ht="15.75" customHeight="1">
      <c r="A2134" s="1"/>
      <c r="B2134" s="6" t="s">
        <v>27</v>
      </c>
      <c r="C2134" s="6">
        <v>1128299</v>
      </c>
      <c r="D2134" s="7">
        <v>44402</v>
      </c>
      <c r="E2134" s="6" t="s">
        <v>28</v>
      </c>
      <c r="F2134" s="6" t="s">
        <v>82</v>
      </c>
      <c r="G2134" s="6" t="s">
        <v>83</v>
      </c>
      <c r="H2134" s="6" t="s">
        <v>21</v>
      </c>
      <c r="I2134" s="8">
        <v>0.60000000000000009</v>
      </c>
      <c r="J2134" s="9">
        <v>5000</v>
      </c>
      <c r="K2134" s="10">
        <f t="shared" si="16"/>
        <v>3000.0000000000005</v>
      </c>
      <c r="L2134" s="10">
        <f t="shared" si="17"/>
        <v>900.00000000000011</v>
      </c>
      <c r="M2134" s="11">
        <v>0.3</v>
      </c>
      <c r="O2134" s="16"/>
      <c r="P2134" s="14"/>
      <c r="Q2134" s="12"/>
      <c r="R2134" s="13"/>
    </row>
    <row r="2135" spans="1:18" ht="15.75" customHeight="1">
      <c r="A2135" s="1"/>
      <c r="B2135" s="6" t="s">
        <v>27</v>
      </c>
      <c r="C2135" s="6">
        <v>1128299</v>
      </c>
      <c r="D2135" s="7">
        <v>44402</v>
      </c>
      <c r="E2135" s="6" t="s">
        <v>28</v>
      </c>
      <c r="F2135" s="6" t="s">
        <v>82</v>
      </c>
      <c r="G2135" s="6" t="s">
        <v>83</v>
      </c>
      <c r="H2135" s="6" t="s">
        <v>22</v>
      </c>
      <c r="I2135" s="8">
        <v>0.75000000000000011</v>
      </c>
      <c r="J2135" s="9">
        <v>5000</v>
      </c>
      <c r="K2135" s="10">
        <f t="shared" si="16"/>
        <v>3750.0000000000005</v>
      </c>
      <c r="L2135" s="10">
        <f t="shared" si="17"/>
        <v>937.50000000000011</v>
      </c>
      <c r="M2135" s="11">
        <v>0.25</v>
      </c>
      <c r="O2135" s="16"/>
      <c r="P2135" s="14"/>
      <c r="Q2135" s="12"/>
      <c r="R2135" s="13"/>
    </row>
    <row r="2136" spans="1:18" ht="15.75" customHeight="1">
      <c r="A2136" s="1"/>
      <c r="B2136" s="6" t="s">
        <v>27</v>
      </c>
      <c r="C2136" s="6">
        <v>1128299</v>
      </c>
      <c r="D2136" s="7">
        <v>44434</v>
      </c>
      <c r="E2136" s="6" t="s">
        <v>28</v>
      </c>
      <c r="F2136" s="6" t="s">
        <v>82</v>
      </c>
      <c r="G2136" s="6" t="s">
        <v>83</v>
      </c>
      <c r="H2136" s="6" t="s">
        <v>17</v>
      </c>
      <c r="I2136" s="8">
        <v>0.60000000000000009</v>
      </c>
      <c r="J2136" s="9">
        <v>7000</v>
      </c>
      <c r="K2136" s="10">
        <f t="shared" si="16"/>
        <v>4200.0000000000009</v>
      </c>
      <c r="L2136" s="10">
        <f t="shared" si="17"/>
        <v>1470.0000000000002</v>
      </c>
      <c r="M2136" s="11">
        <v>0.35</v>
      </c>
      <c r="O2136" s="16"/>
      <c r="P2136" s="14"/>
      <c r="Q2136" s="12"/>
      <c r="R2136" s="13"/>
    </row>
    <row r="2137" spans="1:18" ht="15.75" customHeight="1">
      <c r="A2137" s="1"/>
      <c r="B2137" s="6" t="s">
        <v>27</v>
      </c>
      <c r="C2137" s="6">
        <v>1128299</v>
      </c>
      <c r="D2137" s="7">
        <v>44434</v>
      </c>
      <c r="E2137" s="6" t="s">
        <v>28</v>
      </c>
      <c r="F2137" s="6" t="s">
        <v>82</v>
      </c>
      <c r="G2137" s="6" t="s">
        <v>83</v>
      </c>
      <c r="H2137" s="6" t="s">
        <v>18</v>
      </c>
      <c r="I2137" s="8">
        <v>0.65000000000000013</v>
      </c>
      <c r="J2137" s="9">
        <v>6500</v>
      </c>
      <c r="K2137" s="10">
        <f t="shared" si="16"/>
        <v>4225.0000000000009</v>
      </c>
      <c r="L2137" s="10">
        <f t="shared" si="17"/>
        <v>1690.0000000000005</v>
      </c>
      <c r="M2137" s="11">
        <v>0.4</v>
      </c>
      <c r="O2137" s="16"/>
      <c r="P2137" s="14"/>
      <c r="Q2137" s="12"/>
      <c r="R2137" s="13"/>
    </row>
    <row r="2138" spans="1:18" ht="15.75" customHeight="1">
      <c r="A2138" s="1"/>
      <c r="B2138" s="6" t="s">
        <v>27</v>
      </c>
      <c r="C2138" s="6">
        <v>1128299</v>
      </c>
      <c r="D2138" s="7">
        <v>44434</v>
      </c>
      <c r="E2138" s="6" t="s">
        <v>28</v>
      </c>
      <c r="F2138" s="6" t="s">
        <v>82</v>
      </c>
      <c r="G2138" s="6" t="s">
        <v>83</v>
      </c>
      <c r="H2138" s="6" t="s">
        <v>19</v>
      </c>
      <c r="I2138" s="8">
        <v>0.60000000000000009</v>
      </c>
      <c r="J2138" s="9">
        <v>5250</v>
      </c>
      <c r="K2138" s="10">
        <f t="shared" si="16"/>
        <v>3150.0000000000005</v>
      </c>
      <c r="L2138" s="10">
        <f t="shared" si="17"/>
        <v>1102.5</v>
      </c>
      <c r="M2138" s="11">
        <v>0.35</v>
      </c>
      <c r="O2138" s="16"/>
      <c r="P2138" s="14"/>
      <c r="Q2138" s="12"/>
      <c r="R2138" s="13"/>
    </row>
    <row r="2139" spans="1:18" ht="15.75" customHeight="1">
      <c r="A2139" s="1"/>
      <c r="B2139" s="6" t="s">
        <v>27</v>
      </c>
      <c r="C2139" s="6">
        <v>1128299</v>
      </c>
      <c r="D2139" s="7">
        <v>44434</v>
      </c>
      <c r="E2139" s="6" t="s">
        <v>28</v>
      </c>
      <c r="F2139" s="6" t="s">
        <v>82</v>
      </c>
      <c r="G2139" s="6" t="s">
        <v>83</v>
      </c>
      <c r="H2139" s="6" t="s">
        <v>20</v>
      </c>
      <c r="I2139" s="8">
        <v>0.60000000000000009</v>
      </c>
      <c r="J2139" s="9">
        <v>4750</v>
      </c>
      <c r="K2139" s="10">
        <f t="shared" si="16"/>
        <v>2850.0000000000005</v>
      </c>
      <c r="L2139" s="10">
        <f t="shared" si="17"/>
        <v>997.50000000000011</v>
      </c>
      <c r="M2139" s="11">
        <v>0.35</v>
      </c>
      <c r="O2139" s="16"/>
      <c r="P2139" s="14"/>
      <c r="Q2139" s="12"/>
      <c r="R2139" s="13"/>
    </row>
    <row r="2140" spans="1:18" ht="15.75" customHeight="1">
      <c r="A2140" s="1"/>
      <c r="B2140" s="6" t="s">
        <v>27</v>
      </c>
      <c r="C2140" s="6">
        <v>1128299</v>
      </c>
      <c r="D2140" s="7">
        <v>44434</v>
      </c>
      <c r="E2140" s="6" t="s">
        <v>28</v>
      </c>
      <c r="F2140" s="6" t="s">
        <v>82</v>
      </c>
      <c r="G2140" s="6" t="s">
        <v>83</v>
      </c>
      <c r="H2140" s="6" t="s">
        <v>21</v>
      </c>
      <c r="I2140" s="8">
        <v>0.70000000000000007</v>
      </c>
      <c r="J2140" s="9">
        <v>4750</v>
      </c>
      <c r="K2140" s="10">
        <f t="shared" si="16"/>
        <v>3325.0000000000005</v>
      </c>
      <c r="L2140" s="10">
        <f t="shared" si="17"/>
        <v>997.50000000000011</v>
      </c>
      <c r="M2140" s="11">
        <v>0.3</v>
      </c>
      <c r="O2140" s="16"/>
      <c r="P2140" s="14"/>
      <c r="Q2140" s="12"/>
      <c r="R2140" s="13"/>
    </row>
    <row r="2141" spans="1:18" ht="15.75" customHeight="1">
      <c r="A2141" s="1"/>
      <c r="B2141" s="6" t="s">
        <v>27</v>
      </c>
      <c r="C2141" s="6">
        <v>1128299</v>
      </c>
      <c r="D2141" s="7">
        <v>44434</v>
      </c>
      <c r="E2141" s="6" t="s">
        <v>28</v>
      </c>
      <c r="F2141" s="6" t="s">
        <v>82</v>
      </c>
      <c r="G2141" s="6" t="s">
        <v>83</v>
      </c>
      <c r="H2141" s="6" t="s">
        <v>22</v>
      </c>
      <c r="I2141" s="8">
        <v>0.75000000000000011</v>
      </c>
      <c r="J2141" s="9">
        <v>4500</v>
      </c>
      <c r="K2141" s="10">
        <f t="shared" si="16"/>
        <v>3375.0000000000005</v>
      </c>
      <c r="L2141" s="10">
        <f t="shared" si="17"/>
        <v>843.75000000000011</v>
      </c>
      <c r="M2141" s="11">
        <v>0.25</v>
      </c>
      <c r="O2141" s="16"/>
      <c r="P2141" s="14"/>
      <c r="Q2141" s="12"/>
      <c r="R2141" s="13"/>
    </row>
    <row r="2142" spans="1:18" ht="15.75" customHeight="1">
      <c r="A2142" s="1"/>
      <c r="B2142" s="6" t="s">
        <v>27</v>
      </c>
      <c r="C2142" s="6">
        <v>1128299</v>
      </c>
      <c r="D2142" s="7">
        <v>44466</v>
      </c>
      <c r="E2142" s="6" t="s">
        <v>28</v>
      </c>
      <c r="F2142" s="6" t="s">
        <v>82</v>
      </c>
      <c r="G2142" s="6" t="s">
        <v>83</v>
      </c>
      <c r="H2142" s="6" t="s">
        <v>17</v>
      </c>
      <c r="I2142" s="8">
        <v>0.50000000000000011</v>
      </c>
      <c r="J2142" s="9">
        <v>6250</v>
      </c>
      <c r="K2142" s="10">
        <f t="shared" si="16"/>
        <v>3125.0000000000009</v>
      </c>
      <c r="L2142" s="10">
        <f t="shared" si="17"/>
        <v>1093.7500000000002</v>
      </c>
      <c r="M2142" s="11">
        <v>0.35</v>
      </c>
      <c r="O2142" s="16"/>
      <c r="P2142" s="14"/>
      <c r="Q2142" s="12"/>
      <c r="R2142" s="13"/>
    </row>
    <row r="2143" spans="1:18" ht="15.75" customHeight="1">
      <c r="A2143" s="1"/>
      <c r="B2143" s="6" t="s">
        <v>27</v>
      </c>
      <c r="C2143" s="6">
        <v>1128299</v>
      </c>
      <c r="D2143" s="7">
        <v>44466</v>
      </c>
      <c r="E2143" s="6" t="s">
        <v>28</v>
      </c>
      <c r="F2143" s="6" t="s">
        <v>82</v>
      </c>
      <c r="G2143" s="6" t="s">
        <v>83</v>
      </c>
      <c r="H2143" s="6" t="s">
        <v>18</v>
      </c>
      <c r="I2143" s="8">
        <v>0.55000000000000016</v>
      </c>
      <c r="J2143" s="9">
        <v>6250</v>
      </c>
      <c r="K2143" s="10">
        <f t="shared" si="16"/>
        <v>3437.5000000000009</v>
      </c>
      <c r="L2143" s="10">
        <f t="shared" si="17"/>
        <v>1375.0000000000005</v>
      </c>
      <c r="M2143" s="11">
        <v>0.4</v>
      </c>
      <c r="O2143" s="16"/>
      <c r="P2143" s="14"/>
      <c r="Q2143" s="12"/>
      <c r="R2143" s="13"/>
    </row>
    <row r="2144" spans="1:18" ht="15.75" customHeight="1">
      <c r="A2144" s="1"/>
      <c r="B2144" s="6" t="s">
        <v>27</v>
      </c>
      <c r="C2144" s="6">
        <v>1128299</v>
      </c>
      <c r="D2144" s="7">
        <v>44466</v>
      </c>
      <c r="E2144" s="6" t="s">
        <v>28</v>
      </c>
      <c r="F2144" s="6" t="s">
        <v>82</v>
      </c>
      <c r="G2144" s="6" t="s">
        <v>83</v>
      </c>
      <c r="H2144" s="6" t="s">
        <v>19</v>
      </c>
      <c r="I2144" s="8">
        <v>0.50000000000000011</v>
      </c>
      <c r="J2144" s="9">
        <v>4750</v>
      </c>
      <c r="K2144" s="10">
        <f t="shared" si="16"/>
        <v>2375.0000000000005</v>
      </c>
      <c r="L2144" s="10">
        <f t="shared" si="17"/>
        <v>831.25000000000011</v>
      </c>
      <c r="M2144" s="11">
        <v>0.35</v>
      </c>
      <c r="O2144" s="16"/>
      <c r="P2144" s="14"/>
      <c r="Q2144" s="12"/>
      <c r="R2144" s="13"/>
    </row>
    <row r="2145" spans="1:18" ht="15.75" customHeight="1">
      <c r="A2145" s="1"/>
      <c r="B2145" s="6" t="s">
        <v>27</v>
      </c>
      <c r="C2145" s="6">
        <v>1128299</v>
      </c>
      <c r="D2145" s="7">
        <v>44466</v>
      </c>
      <c r="E2145" s="6" t="s">
        <v>28</v>
      </c>
      <c r="F2145" s="6" t="s">
        <v>82</v>
      </c>
      <c r="G2145" s="6" t="s">
        <v>83</v>
      </c>
      <c r="H2145" s="6" t="s">
        <v>20</v>
      </c>
      <c r="I2145" s="8">
        <v>0.50000000000000011</v>
      </c>
      <c r="J2145" s="9">
        <v>4250</v>
      </c>
      <c r="K2145" s="10">
        <f t="shared" si="16"/>
        <v>2125.0000000000005</v>
      </c>
      <c r="L2145" s="10">
        <f t="shared" si="17"/>
        <v>743.75000000000011</v>
      </c>
      <c r="M2145" s="11">
        <v>0.35</v>
      </c>
      <c r="O2145" s="16"/>
      <c r="P2145" s="14"/>
      <c r="Q2145" s="12"/>
      <c r="R2145" s="13"/>
    </row>
    <row r="2146" spans="1:18" ht="15.75" customHeight="1">
      <c r="A2146" s="1"/>
      <c r="B2146" s="6" t="s">
        <v>27</v>
      </c>
      <c r="C2146" s="6">
        <v>1128299</v>
      </c>
      <c r="D2146" s="7">
        <v>44466</v>
      </c>
      <c r="E2146" s="6" t="s">
        <v>28</v>
      </c>
      <c r="F2146" s="6" t="s">
        <v>82</v>
      </c>
      <c r="G2146" s="6" t="s">
        <v>83</v>
      </c>
      <c r="H2146" s="6" t="s">
        <v>21</v>
      </c>
      <c r="I2146" s="8">
        <v>0.60000000000000009</v>
      </c>
      <c r="J2146" s="9">
        <v>4250</v>
      </c>
      <c r="K2146" s="10">
        <f t="shared" si="16"/>
        <v>2550.0000000000005</v>
      </c>
      <c r="L2146" s="10">
        <f t="shared" si="17"/>
        <v>765.00000000000011</v>
      </c>
      <c r="M2146" s="11">
        <v>0.3</v>
      </c>
      <c r="O2146" s="16"/>
      <c r="P2146" s="14"/>
      <c r="Q2146" s="12"/>
      <c r="R2146" s="13"/>
    </row>
    <row r="2147" spans="1:18" ht="15.75" customHeight="1">
      <c r="A2147" s="1"/>
      <c r="B2147" s="6" t="s">
        <v>27</v>
      </c>
      <c r="C2147" s="6">
        <v>1128299</v>
      </c>
      <c r="D2147" s="7">
        <v>44466</v>
      </c>
      <c r="E2147" s="6" t="s">
        <v>28</v>
      </c>
      <c r="F2147" s="6" t="s">
        <v>82</v>
      </c>
      <c r="G2147" s="6" t="s">
        <v>83</v>
      </c>
      <c r="H2147" s="6" t="s">
        <v>22</v>
      </c>
      <c r="I2147" s="8">
        <v>0.65000000000000013</v>
      </c>
      <c r="J2147" s="9">
        <v>4750</v>
      </c>
      <c r="K2147" s="10">
        <f t="shared" si="16"/>
        <v>3087.5000000000005</v>
      </c>
      <c r="L2147" s="10">
        <f t="shared" si="17"/>
        <v>771.87500000000011</v>
      </c>
      <c r="M2147" s="11">
        <v>0.25</v>
      </c>
      <c r="O2147" s="16"/>
      <c r="P2147" s="14"/>
      <c r="Q2147" s="12"/>
      <c r="R2147" s="13"/>
    </row>
    <row r="2148" spans="1:18" ht="15.75" customHeight="1">
      <c r="A2148" s="1"/>
      <c r="B2148" s="6" t="s">
        <v>27</v>
      </c>
      <c r="C2148" s="6">
        <v>1128299</v>
      </c>
      <c r="D2148" s="7">
        <v>44495</v>
      </c>
      <c r="E2148" s="6" t="s">
        <v>28</v>
      </c>
      <c r="F2148" s="6" t="s">
        <v>82</v>
      </c>
      <c r="G2148" s="6" t="s">
        <v>83</v>
      </c>
      <c r="H2148" s="6" t="s">
        <v>17</v>
      </c>
      <c r="I2148" s="8">
        <v>0.50000000000000011</v>
      </c>
      <c r="J2148" s="9">
        <v>5500</v>
      </c>
      <c r="K2148" s="10">
        <f t="shared" si="16"/>
        <v>2750.0000000000005</v>
      </c>
      <c r="L2148" s="10">
        <f t="shared" si="17"/>
        <v>962.50000000000011</v>
      </c>
      <c r="M2148" s="11">
        <v>0.35</v>
      </c>
      <c r="O2148" s="16"/>
      <c r="P2148" s="14"/>
      <c r="Q2148" s="12"/>
      <c r="R2148" s="13"/>
    </row>
    <row r="2149" spans="1:18" ht="15.75" customHeight="1">
      <c r="A2149" s="1"/>
      <c r="B2149" s="6" t="s">
        <v>27</v>
      </c>
      <c r="C2149" s="6">
        <v>1128299</v>
      </c>
      <c r="D2149" s="7">
        <v>44495</v>
      </c>
      <c r="E2149" s="6" t="s">
        <v>28</v>
      </c>
      <c r="F2149" s="6" t="s">
        <v>82</v>
      </c>
      <c r="G2149" s="6" t="s">
        <v>83</v>
      </c>
      <c r="H2149" s="6" t="s">
        <v>18</v>
      </c>
      <c r="I2149" s="8">
        <v>0.55000000000000016</v>
      </c>
      <c r="J2149" s="9">
        <v>5500</v>
      </c>
      <c r="K2149" s="10">
        <f t="shared" si="16"/>
        <v>3025.0000000000009</v>
      </c>
      <c r="L2149" s="10">
        <f t="shared" si="17"/>
        <v>1210.0000000000005</v>
      </c>
      <c r="M2149" s="11">
        <v>0.4</v>
      </c>
      <c r="O2149" s="16"/>
      <c r="P2149" s="14"/>
      <c r="Q2149" s="12"/>
      <c r="R2149" s="13"/>
    </row>
    <row r="2150" spans="1:18" ht="15.75" customHeight="1">
      <c r="A2150" s="1"/>
      <c r="B2150" s="6" t="s">
        <v>27</v>
      </c>
      <c r="C2150" s="6">
        <v>1128299</v>
      </c>
      <c r="D2150" s="7">
        <v>44495</v>
      </c>
      <c r="E2150" s="6" t="s">
        <v>28</v>
      </c>
      <c r="F2150" s="6" t="s">
        <v>82</v>
      </c>
      <c r="G2150" s="6" t="s">
        <v>83</v>
      </c>
      <c r="H2150" s="6" t="s">
        <v>19</v>
      </c>
      <c r="I2150" s="8">
        <v>0.50000000000000011</v>
      </c>
      <c r="J2150" s="9">
        <v>3750</v>
      </c>
      <c r="K2150" s="10">
        <f t="shared" si="16"/>
        <v>1875.0000000000005</v>
      </c>
      <c r="L2150" s="10">
        <f t="shared" si="17"/>
        <v>656.25000000000011</v>
      </c>
      <c r="M2150" s="11">
        <v>0.35</v>
      </c>
      <c r="O2150" s="16"/>
      <c r="P2150" s="14"/>
      <c r="Q2150" s="12"/>
      <c r="R2150" s="13"/>
    </row>
    <row r="2151" spans="1:18" ht="15.75" customHeight="1">
      <c r="A2151" s="1"/>
      <c r="B2151" s="6" t="s">
        <v>27</v>
      </c>
      <c r="C2151" s="6">
        <v>1128299</v>
      </c>
      <c r="D2151" s="7">
        <v>44495</v>
      </c>
      <c r="E2151" s="6" t="s">
        <v>28</v>
      </c>
      <c r="F2151" s="6" t="s">
        <v>82</v>
      </c>
      <c r="G2151" s="6" t="s">
        <v>83</v>
      </c>
      <c r="H2151" s="6" t="s">
        <v>20</v>
      </c>
      <c r="I2151" s="8">
        <v>0.50000000000000011</v>
      </c>
      <c r="J2151" s="9">
        <v>3500</v>
      </c>
      <c r="K2151" s="10">
        <f t="shared" si="16"/>
        <v>1750.0000000000005</v>
      </c>
      <c r="L2151" s="10">
        <f t="shared" si="17"/>
        <v>612.50000000000011</v>
      </c>
      <c r="M2151" s="11">
        <v>0.35</v>
      </c>
      <c r="O2151" s="16"/>
      <c r="P2151" s="14"/>
      <c r="Q2151" s="12"/>
      <c r="R2151" s="13"/>
    </row>
    <row r="2152" spans="1:18" ht="15.75" customHeight="1">
      <c r="A2152" s="1"/>
      <c r="B2152" s="6" t="s">
        <v>27</v>
      </c>
      <c r="C2152" s="6">
        <v>1128299</v>
      </c>
      <c r="D2152" s="7">
        <v>44495</v>
      </c>
      <c r="E2152" s="6" t="s">
        <v>28</v>
      </c>
      <c r="F2152" s="6" t="s">
        <v>82</v>
      </c>
      <c r="G2152" s="6" t="s">
        <v>83</v>
      </c>
      <c r="H2152" s="6" t="s">
        <v>21</v>
      </c>
      <c r="I2152" s="8">
        <v>0.60000000000000009</v>
      </c>
      <c r="J2152" s="9">
        <v>3250</v>
      </c>
      <c r="K2152" s="10">
        <f t="shared" si="16"/>
        <v>1950.0000000000002</v>
      </c>
      <c r="L2152" s="10">
        <f t="shared" si="17"/>
        <v>585</v>
      </c>
      <c r="M2152" s="11">
        <v>0.3</v>
      </c>
      <c r="O2152" s="16"/>
      <c r="P2152" s="14"/>
      <c r="Q2152" s="12"/>
      <c r="R2152" s="13"/>
    </row>
    <row r="2153" spans="1:18" ht="15.75" customHeight="1">
      <c r="A2153" s="1"/>
      <c r="B2153" s="6" t="s">
        <v>27</v>
      </c>
      <c r="C2153" s="6">
        <v>1128299</v>
      </c>
      <c r="D2153" s="7">
        <v>44495</v>
      </c>
      <c r="E2153" s="6" t="s">
        <v>28</v>
      </c>
      <c r="F2153" s="6" t="s">
        <v>82</v>
      </c>
      <c r="G2153" s="6" t="s">
        <v>83</v>
      </c>
      <c r="H2153" s="6" t="s">
        <v>22</v>
      </c>
      <c r="I2153" s="8">
        <v>0.75000000000000011</v>
      </c>
      <c r="J2153" s="9">
        <v>3750</v>
      </c>
      <c r="K2153" s="10">
        <f t="shared" si="16"/>
        <v>2812.5000000000005</v>
      </c>
      <c r="L2153" s="10">
        <f t="shared" si="17"/>
        <v>703.12500000000011</v>
      </c>
      <c r="M2153" s="11">
        <v>0.25</v>
      </c>
      <c r="O2153" s="16"/>
      <c r="P2153" s="14"/>
      <c r="Q2153" s="12"/>
      <c r="R2153" s="13"/>
    </row>
    <row r="2154" spans="1:18" ht="15.75" customHeight="1">
      <c r="A2154" s="1"/>
      <c r="B2154" s="6" t="s">
        <v>27</v>
      </c>
      <c r="C2154" s="6">
        <v>1128299</v>
      </c>
      <c r="D2154" s="7">
        <v>44526</v>
      </c>
      <c r="E2154" s="6" t="s">
        <v>28</v>
      </c>
      <c r="F2154" s="6" t="s">
        <v>82</v>
      </c>
      <c r="G2154" s="6" t="s">
        <v>83</v>
      </c>
      <c r="H2154" s="6" t="s">
        <v>17</v>
      </c>
      <c r="I2154" s="8">
        <v>0.60000000000000009</v>
      </c>
      <c r="J2154" s="9">
        <v>5500</v>
      </c>
      <c r="K2154" s="10">
        <f t="shared" si="16"/>
        <v>3300.0000000000005</v>
      </c>
      <c r="L2154" s="10">
        <f t="shared" si="17"/>
        <v>1155</v>
      </c>
      <c r="M2154" s="11">
        <v>0.35</v>
      </c>
      <c r="O2154" s="16"/>
      <c r="P2154" s="14"/>
      <c r="Q2154" s="12"/>
      <c r="R2154" s="13"/>
    </row>
    <row r="2155" spans="1:18" ht="15.75" customHeight="1">
      <c r="A2155" s="1"/>
      <c r="B2155" s="6" t="s">
        <v>27</v>
      </c>
      <c r="C2155" s="6">
        <v>1128299</v>
      </c>
      <c r="D2155" s="7">
        <v>44526</v>
      </c>
      <c r="E2155" s="6" t="s">
        <v>28</v>
      </c>
      <c r="F2155" s="6" t="s">
        <v>82</v>
      </c>
      <c r="G2155" s="6" t="s">
        <v>83</v>
      </c>
      <c r="H2155" s="6" t="s">
        <v>18</v>
      </c>
      <c r="I2155" s="8">
        <v>0.65000000000000013</v>
      </c>
      <c r="J2155" s="9">
        <v>6000</v>
      </c>
      <c r="K2155" s="10">
        <f t="shared" si="16"/>
        <v>3900.0000000000009</v>
      </c>
      <c r="L2155" s="10">
        <f t="shared" si="17"/>
        <v>1560.0000000000005</v>
      </c>
      <c r="M2155" s="11">
        <v>0.4</v>
      </c>
      <c r="O2155" s="16"/>
      <c r="P2155" s="14"/>
      <c r="Q2155" s="12"/>
      <c r="R2155" s="13"/>
    </row>
    <row r="2156" spans="1:18" ht="15.75" customHeight="1">
      <c r="A2156" s="1"/>
      <c r="B2156" s="6" t="s">
        <v>27</v>
      </c>
      <c r="C2156" s="6">
        <v>1128299</v>
      </c>
      <c r="D2156" s="7">
        <v>44526</v>
      </c>
      <c r="E2156" s="6" t="s">
        <v>28</v>
      </c>
      <c r="F2156" s="6" t="s">
        <v>82</v>
      </c>
      <c r="G2156" s="6" t="s">
        <v>83</v>
      </c>
      <c r="H2156" s="6" t="s">
        <v>19</v>
      </c>
      <c r="I2156" s="8">
        <v>0.60000000000000009</v>
      </c>
      <c r="J2156" s="9">
        <v>4500</v>
      </c>
      <c r="K2156" s="10">
        <f t="shared" si="16"/>
        <v>2700.0000000000005</v>
      </c>
      <c r="L2156" s="10">
        <f t="shared" si="17"/>
        <v>945.00000000000011</v>
      </c>
      <c r="M2156" s="11">
        <v>0.35</v>
      </c>
      <c r="O2156" s="16"/>
      <c r="P2156" s="14"/>
      <c r="Q2156" s="12"/>
      <c r="R2156" s="13"/>
    </row>
    <row r="2157" spans="1:18" ht="15.75" customHeight="1">
      <c r="A2157" s="1"/>
      <c r="B2157" s="6" t="s">
        <v>27</v>
      </c>
      <c r="C2157" s="6">
        <v>1128299</v>
      </c>
      <c r="D2157" s="7">
        <v>44526</v>
      </c>
      <c r="E2157" s="6" t="s">
        <v>28</v>
      </c>
      <c r="F2157" s="6" t="s">
        <v>82</v>
      </c>
      <c r="G2157" s="6" t="s">
        <v>83</v>
      </c>
      <c r="H2157" s="6" t="s">
        <v>20</v>
      </c>
      <c r="I2157" s="8">
        <v>0.60000000000000009</v>
      </c>
      <c r="J2157" s="9">
        <v>4250</v>
      </c>
      <c r="K2157" s="10">
        <f t="shared" si="16"/>
        <v>2550.0000000000005</v>
      </c>
      <c r="L2157" s="10">
        <f t="shared" si="17"/>
        <v>892.50000000000011</v>
      </c>
      <c r="M2157" s="11">
        <v>0.35</v>
      </c>
      <c r="O2157" s="16"/>
      <c r="P2157" s="14"/>
      <c r="Q2157" s="12"/>
      <c r="R2157" s="13"/>
    </row>
    <row r="2158" spans="1:18" ht="15.75" customHeight="1">
      <c r="A2158" s="1"/>
      <c r="B2158" s="6" t="s">
        <v>27</v>
      </c>
      <c r="C2158" s="6">
        <v>1128299</v>
      </c>
      <c r="D2158" s="7">
        <v>44526</v>
      </c>
      <c r="E2158" s="6" t="s">
        <v>28</v>
      </c>
      <c r="F2158" s="6" t="s">
        <v>82</v>
      </c>
      <c r="G2158" s="6" t="s">
        <v>83</v>
      </c>
      <c r="H2158" s="6" t="s">
        <v>21</v>
      </c>
      <c r="I2158" s="8">
        <v>0.70000000000000007</v>
      </c>
      <c r="J2158" s="9">
        <v>3750</v>
      </c>
      <c r="K2158" s="10">
        <f t="shared" si="16"/>
        <v>2625.0000000000005</v>
      </c>
      <c r="L2158" s="10">
        <f t="shared" si="17"/>
        <v>787.50000000000011</v>
      </c>
      <c r="M2158" s="11">
        <v>0.3</v>
      </c>
      <c r="O2158" s="16"/>
      <c r="P2158" s="14"/>
      <c r="Q2158" s="12"/>
      <c r="R2158" s="13"/>
    </row>
    <row r="2159" spans="1:18" ht="15.75" customHeight="1">
      <c r="A2159" s="1"/>
      <c r="B2159" s="6" t="s">
        <v>27</v>
      </c>
      <c r="C2159" s="6">
        <v>1128299</v>
      </c>
      <c r="D2159" s="7">
        <v>44526</v>
      </c>
      <c r="E2159" s="6" t="s">
        <v>28</v>
      </c>
      <c r="F2159" s="6" t="s">
        <v>82</v>
      </c>
      <c r="G2159" s="6" t="s">
        <v>83</v>
      </c>
      <c r="H2159" s="6" t="s">
        <v>22</v>
      </c>
      <c r="I2159" s="8">
        <v>0.75000000000000011</v>
      </c>
      <c r="J2159" s="9">
        <v>5000</v>
      </c>
      <c r="K2159" s="10">
        <f t="shared" si="16"/>
        <v>3750.0000000000005</v>
      </c>
      <c r="L2159" s="10">
        <f t="shared" si="17"/>
        <v>937.50000000000011</v>
      </c>
      <c r="M2159" s="11">
        <v>0.25</v>
      </c>
      <c r="O2159" s="16"/>
      <c r="P2159" s="14"/>
      <c r="Q2159" s="12"/>
      <c r="R2159" s="13"/>
    </row>
    <row r="2160" spans="1:18" ht="15.75" customHeight="1">
      <c r="A2160" s="1"/>
      <c r="B2160" s="6" t="s">
        <v>27</v>
      </c>
      <c r="C2160" s="6">
        <v>1128299</v>
      </c>
      <c r="D2160" s="7">
        <v>44555</v>
      </c>
      <c r="E2160" s="6" t="s">
        <v>28</v>
      </c>
      <c r="F2160" s="6" t="s">
        <v>82</v>
      </c>
      <c r="G2160" s="6" t="s">
        <v>83</v>
      </c>
      <c r="H2160" s="6" t="s">
        <v>17</v>
      </c>
      <c r="I2160" s="8">
        <v>0.60000000000000009</v>
      </c>
      <c r="J2160" s="9">
        <v>7000</v>
      </c>
      <c r="K2160" s="10">
        <f t="shared" si="16"/>
        <v>4200.0000000000009</v>
      </c>
      <c r="L2160" s="10">
        <f t="shared" si="17"/>
        <v>1470.0000000000002</v>
      </c>
      <c r="M2160" s="11">
        <v>0.35</v>
      </c>
      <c r="O2160" s="16"/>
      <c r="P2160" s="14"/>
      <c r="Q2160" s="12"/>
      <c r="R2160" s="13"/>
    </row>
    <row r="2161" spans="1:18" ht="15.75" customHeight="1">
      <c r="A2161" s="1"/>
      <c r="B2161" s="6" t="s">
        <v>27</v>
      </c>
      <c r="C2161" s="6">
        <v>1128299</v>
      </c>
      <c r="D2161" s="7">
        <v>44555</v>
      </c>
      <c r="E2161" s="6" t="s">
        <v>28</v>
      </c>
      <c r="F2161" s="6" t="s">
        <v>82</v>
      </c>
      <c r="G2161" s="6" t="s">
        <v>83</v>
      </c>
      <c r="H2161" s="6" t="s">
        <v>18</v>
      </c>
      <c r="I2161" s="8">
        <v>0.65000000000000013</v>
      </c>
      <c r="J2161" s="9">
        <v>7000</v>
      </c>
      <c r="K2161" s="10">
        <f t="shared" si="16"/>
        <v>4550.0000000000009</v>
      </c>
      <c r="L2161" s="10">
        <f t="shared" si="17"/>
        <v>1820.0000000000005</v>
      </c>
      <c r="M2161" s="11">
        <v>0.4</v>
      </c>
      <c r="O2161" s="16"/>
      <c r="P2161" s="14"/>
      <c r="Q2161" s="12"/>
      <c r="R2161" s="13"/>
    </row>
    <row r="2162" spans="1:18" ht="15.75" customHeight="1">
      <c r="A2162" s="1"/>
      <c r="B2162" s="6" t="s">
        <v>27</v>
      </c>
      <c r="C2162" s="6">
        <v>1128299</v>
      </c>
      <c r="D2162" s="7">
        <v>44555</v>
      </c>
      <c r="E2162" s="6" t="s">
        <v>28</v>
      </c>
      <c r="F2162" s="6" t="s">
        <v>82</v>
      </c>
      <c r="G2162" s="6" t="s">
        <v>83</v>
      </c>
      <c r="H2162" s="6" t="s">
        <v>19</v>
      </c>
      <c r="I2162" s="8">
        <v>0.60000000000000009</v>
      </c>
      <c r="J2162" s="9">
        <v>5000</v>
      </c>
      <c r="K2162" s="10">
        <f t="shared" si="16"/>
        <v>3000.0000000000005</v>
      </c>
      <c r="L2162" s="10">
        <f t="shared" si="17"/>
        <v>1050</v>
      </c>
      <c r="M2162" s="11">
        <v>0.35</v>
      </c>
      <c r="O2162" s="16"/>
      <c r="P2162" s="14"/>
      <c r="Q2162" s="12"/>
      <c r="R2162" s="13"/>
    </row>
    <row r="2163" spans="1:18" ht="15.75" customHeight="1">
      <c r="A2163" s="1"/>
      <c r="B2163" s="6" t="s">
        <v>27</v>
      </c>
      <c r="C2163" s="6">
        <v>1128299</v>
      </c>
      <c r="D2163" s="7">
        <v>44555</v>
      </c>
      <c r="E2163" s="6" t="s">
        <v>28</v>
      </c>
      <c r="F2163" s="6" t="s">
        <v>82</v>
      </c>
      <c r="G2163" s="6" t="s">
        <v>83</v>
      </c>
      <c r="H2163" s="6" t="s">
        <v>20</v>
      </c>
      <c r="I2163" s="8">
        <v>0.60000000000000009</v>
      </c>
      <c r="J2163" s="9">
        <v>5000</v>
      </c>
      <c r="K2163" s="10">
        <f t="shared" si="16"/>
        <v>3000.0000000000005</v>
      </c>
      <c r="L2163" s="10">
        <f t="shared" si="17"/>
        <v>1050</v>
      </c>
      <c r="M2163" s="11">
        <v>0.35</v>
      </c>
      <c r="O2163" s="16"/>
      <c r="P2163" s="14"/>
      <c r="Q2163" s="12"/>
      <c r="R2163" s="13"/>
    </row>
    <row r="2164" spans="1:18" ht="15.75" customHeight="1">
      <c r="A2164" s="1"/>
      <c r="B2164" s="6" t="s">
        <v>27</v>
      </c>
      <c r="C2164" s="6">
        <v>1128299</v>
      </c>
      <c r="D2164" s="7">
        <v>44555</v>
      </c>
      <c r="E2164" s="6" t="s">
        <v>28</v>
      </c>
      <c r="F2164" s="6" t="s">
        <v>82</v>
      </c>
      <c r="G2164" s="6" t="s">
        <v>83</v>
      </c>
      <c r="H2164" s="6" t="s">
        <v>21</v>
      </c>
      <c r="I2164" s="8">
        <v>0.70000000000000007</v>
      </c>
      <c r="J2164" s="9">
        <v>4250</v>
      </c>
      <c r="K2164" s="10">
        <f t="shared" si="16"/>
        <v>2975.0000000000005</v>
      </c>
      <c r="L2164" s="10">
        <f t="shared" si="17"/>
        <v>892.50000000000011</v>
      </c>
      <c r="M2164" s="11">
        <v>0.3</v>
      </c>
      <c r="O2164" s="16"/>
      <c r="P2164" s="14"/>
      <c r="Q2164" s="12"/>
      <c r="R2164" s="13"/>
    </row>
    <row r="2165" spans="1:18" ht="15.75" customHeight="1">
      <c r="A2165" s="1"/>
      <c r="B2165" s="6" t="s">
        <v>27</v>
      </c>
      <c r="C2165" s="6">
        <v>1128299</v>
      </c>
      <c r="D2165" s="7">
        <v>44555</v>
      </c>
      <c r="E2165" s="6" t="s">
        <v>28</v>
      </c>
      <c r="F2165" s="6" t="s">
        <v>82</v>
      </c>
      <c r="G2165" s="6" t="s">
        <v>83</v>
      </c>
      <c r="H2165" s="6" t="s">
        <v>22</v>
      </c>
      <c r="I2165" s="8">
        <v>0.75000000000000011</v>
      </c>
      <c r="J2165" s="9">
        <v>5250</v>
      </c>
      <c r="K2165" s="10">
        <f t="shared" si="16"/>
        <v>3937.5000000000005</v>
      </c>
      <c r="L2165" s="10">
        <f t="shared" si="17"/>
        <v>984.37500000000011</v>
      </c>
      <c r="M2165" s="11">
        <v>0.25</v>
      </c>
      <c r="O2165" s="16"/>
      <c r="P2165" s="14"/>
      <c r="Q2165" s="12"/>
      <c r="R2165" s="13"/>
    </row>
    <row r="2166" spans="1:18" ht="15.75" customHeight="1">
      <c r="A2166" s="1" t="s">
        <v>39</v>
      </c>
      <c r="B2166" s="6" t="s">
        <v>27</v>
      </c>
      <c r="C2166" s="6">
        <v>1128299</v>
      </c>
      <c r="D2166" s="7">
        <v>44209</v>
      </c>
      <c r="E2166" s="6" t="s">
        <v>28</v>
      </c>
      <c r="F2166" s="6" t="s">
        <v>84</v>
      </c>
      <c r="G2166" s="6" t="s">
        <v>85</v>
      </c>
      <c r="H2166" s="6" t="s">
        <v>17</v>
      </c>
      <c r="I2166" s="8">
        <v>0.29999999999999993</v>
      </c>
      <c r="J2166" s="9">
        <v>4500</v>
      </c>
      <c r="K2166" s="10">
        <f t="shared" si="16"/>
        <v>1349.9999999999998</v>
      </c>
      <c r="L2166" s="10">
        <f t="shared" si="17"/>
        <v>539.99999999999989</v>
      </c>
      <c r="M2166" s="11">
        <v>0.4</v>
      </c>
      <c r="O2166" s="16"/>
      <c r="P2166" s="14"/>
      <c r="Q2166" s="12"/>
      <c r="R2166" s="13"/>
    </row>
    <row r="2167" spans="1:18" ht="15.75" customHeight="1">
      <c r="A2167" s="1"/>
      <c r="B2167" s="6" t="s">
        <v>27</v>
      </c>
      <c r="C2167" s="6">
        <v>1128299</v>
      </c>
      <c r="D2167" s="7">
        <v>44209</v>
      </c>
      <c r="E2167" s="6" t="s">
        <v>28</v>
      </c>
      <c r="F2167" s="6" t="s">
        <v>84</v>
      </c>
      <c r="G2167" s="6" t="s">
        <v>85</v>
      </c>
      <c r="H2167" s="6" t="s">
        <v>18</v>
      </c>
      <c r="I2167" s="8">
        <v>0.4</v>
      </c>
      <c r="J2167" s="9">
        <v>4500</v>
      </c>
      <c r="K2167" s="10">
        <f t="shared" si="16"/>
        <v>1800</v>
      </c>
      <c r="L2167" s="10">
        <f t="shared" si="17"/>
        <v>720</v>
      </c>
      <c r="M2167" s="11">
        <v>0.4</v>
      </c>
      <c r="O2167" s="16"/>
      <c r="P2167" s="14"/>
      <c r="Q2167" s="12"/>
      <c r="R2167" s="13"/>
    </row>
    <row r="2168" spans="1:18" ht="15.75" customHeight="1">
      <c r="A2168" s="1"/>
      <c r="B2168" s="6" t="s">
        <v>27</v>
      </c>
      <c r="C2168" s="6">
        <v>1128299</v>
      </c>
      <c r="D2168" s="7">
        <v>44209</v>
      </c>
      <c r="E2168" s="6" t="s">
        <v>28</v>
      </c>
      <c r="F2168" s="6" t="s">
        <v>84</v>
      </c>
      <c r="G2168" s="6" t="s">
        <v>85</v>
      </c>
      <c r="H2168" s="6" t="s">
        <v>19</v>
      </c>
      <c r="I2168" s="8">
        <v>0.4</v>
      </c>
      <c r="J2168" s="9">
        <v>4500</v>
      </c>
      <c r="K2168" s="10">
        <f t="shared" si="16"/>
        <v>1800</v>
      </c>
      <c r="L2168" s="10">
        <f t="shared" si="17"/>
        <v>630</v>
      </c>
      <c r="M2168" s="11">
        <v>0.35</v>
      </c>
      <c r="O2168" s="16"/>
      <c r="P2168" s="14"/>
      <c r="Q2168" s="12"/>
      <c r="R2168" s="13"/>
    </row>
    <row r="2169" spans="1:18" ht="15.75" customHeight="1">
      <c r="A2169" s="1"/>
      <c r="B2169" s="6" t="s">
        <v>27</v>
      </c>
      <c r="C2169" s="6">
        <v>1128299</v>
      </c>
      <c r="D2169" s="7">
        <v>44209</v>
      </c>
      <c r="E2169" s="6" t="s">
        <v>28</v>
      </c>
      <c r="F2169" s="6" t="s">
        <v>84</v>
      </c>
      <c r="G2169" s="6" t="s">
        <v>85</v>
      </c>
      <c r="H2169" s="6" t="s">
        <v>20</v>
      </c>
      <c r="I2169" s="8">
        <v>0.4</v>
      </c>
      <c r="J2169" s="9">
        <v>3000</v>
      </c>
      <c r="K2169" s="10">
        <f t="shared" si="16"/>
        <v>1200</v>
      </c>
      <c r="L2169" s="10">
        <f t="shared" si="17"/>
        <v>480</v>
      </c>
      <c r="M2169" s="11">
        <v>0.4</v>
      </c>
      <c r="O2169" s="16"/>
      <c r="P2169" s="14"/>
      <c r="Q2169" s="12"/>
      <c r="R2169" s="13"/>
    </row>
    <row r="2170" spans="1:18" ht="15.75" customHeight="1">
      <c r="A2170" s="1"/>
      <c r="B2170" s="6" t="s">
        <v>27</v>
      </c>
      <c r="C2170" s="6">
        <v>1128299</v>
      </c>
      <c r="D2170" s="7">
        <v>44209</v>
      </c>
      <c r="E2170" s="6" t="s">
        <v>28</v>
      </c>
      <c r="F2170" s="6" t="s">
        <v>84</v>
      </c>
      <c r="G2170" s="6" t="s">
        <v>85</v>
      </c>
      <c r="H2170" s="6" t="s">
        <v>21</v>
      </c>
      <c r="I2170" s="8">
        <v>0.45000000000000012</v>
      </c>
      <c r="J2170" s="9">
        <v>2500</v>
      </c>
      <c r="K2170" s="10">
        <f t="shared" si="16"/>
        <v>1125.0000000000002</v>
      </c>
      <c r="L2170" s="10">
        <f t="shared" si="17"/>
        <v>393.75000000000006</v>
      </c>
      <c r="M2170" s="11">
        <v>0.35</v>
      </c>
      <c r="O2170" s="16"/>
      <c r="P2170" s="14"/>
      <c r="Q2170" s="12"/>
      <c r="R2170" s="13"/>
    </row>
    <row r="2171" spans="1:18" ht="15.75" customHeight="1">
      <c r="A2171" s="1"/>
      <c r="B2171" s="6" t="s">
        <v>27</v>
      </c>
      <c r="C2171" s="6">
        <v>1128299</v>
      </c>
      <c r="D2171" s="7">
        <v>44209</v>
      </c>
      <c r="E2171" s="6" t="s">
        <v>28</v>
      </c>
      <c r="F2171" s="6" t="s">
        <v>84</v>
      </c>
      <c r="G2171" s="6" t="s">
        <v>85</v>
      </c>
      <c r="H2171" s="6" t="s">
        <v>22</v>
      </c>
      <c r="I2171" s="8">
        <v>0.4</v>
      </c>
      <c r="J2171" s="9">
        <v>4500</v>
      </c>
      <c r="K2171" s="10">
        <f t="shared" si="16"/>
        <v>1800</v>
      </c>
      <c r="L2171" s="10">
        <f t="shared" si="17"/>
        <v>450</v>
      </c>
      <c r="M2171" s="11">
        <v>0.25</v>
      </c>
      <c r="O2171" s="16"/>
      <c r="P2171" s="14"/>
      <c r="Q2171" s="12"/>
      <c r="R2171" s="13"/>
    </row>
    <row r="2172" spans="1:18" ht="15.75" customHeight="1">
      <c r="A2172" s="1"/>
      <c r="B2172" s="6" t="s">
        <v>27</v>
      </c>
      <c r="C2172" s="6">
        <v>1128299</v>
      </c>
      <c r="D2172" s="7">
        <v>44240</v>
      </c>
      <c r="E2172" s="6" t="s">
        <v>28</v>
      </c>
      <c r="F2172" s="6" t="s">
        <v>84</v>
      </c>
      <c r="G2172" s="6" t="s">
        <v>85</v>
      </c>
      <c r="H2172" s="6" t="s">
        <v>17</v>
      </c>
      <c r="I2172" s="8">
        <v>0.29999999999999993</v>
      </c>
      <c r="J2172" s="9">
        <v>5000</v>
      </c>
      <c r="K2172" s="10">
        <f t="shared" si="16"/>
        <v>1499.9999999999998</v>
      </c>
      <c r="L2172" s="10">
        <f t="shared" si="17"/>
        <v>599.99999999999989</v>
      </c>
      <c r="M2172" s="11">
        <v>0.4</v>
      </c>
      <c r="O2172" s="16"/>
      <c r="P2172" s="14"/>
      <c r="Q2172" s="12"/>
      <c r="R2172" s="13"/>
    </row>
    <row r="2173" spans="1:18" ht="15.75" customHeight="1">
      <c r="A2173" s="1"/>
      <c r="B2173" s="6" t="s">
        <v>27</v>
      </c>
      <c r="C2173" s="6">
        <v>1128299</v>
      </c>
      <c r="D2173" s="7">
        <v>44240</v>
      </c>
      <c r="E2173" s="6" t="s">
        <v>28</v>
      </c>
      <c r="F2173" s="6" t="s">
        <v>84</v>
      </c>
      <c r="G2173" s="6" t="s">
        <v>85</v>
      </c>
      <c r="H2173" s="6" t="s">
        <v>18</v>
      </c>
      <c r="I2173" s="8">
        <v>0.4</v>
      </c>
      <c r="J2173" s="9">
        <v>4000</v>
      </c>
      <c r="K2173" s="10">
        <f t="shared" si="16"/>
        <v>1600</v>
      </c>
      <c r="L2173" s="10">
        <f t="shared" si="17"/>
        <v>640</v>
      </c>
      <c r="M2173" s="11">
        <v>0.4</v>
      </c>
      <c r="O2173" s="16"/>
      <c r="P2173" s="14"/>
      <c r="Q2173" s="12"/>
      <c r="R2173" s="13"/>
    </row>
    <row r="2174" spans="1:18" ht="15.75" customHeight="1">
      <c r="A2174" s="1"/>
      <c r="B2174" s="6" t="s">
        <v>27</v>
      </c>
      <c r="C2174" s="6">
        <v>1128299</v>
      </c>
      <c r="D2174" s="7">
        <v>44240</v>
      </c>
      <c r="E2174" s="6" t="s">
        <v>28</v>
      </c>
      <c r="F2174" s="6" t="s">
        <v>84</v>
      </c>
      <c r="G2174" s="6" t="s">
        <v>85</v>
      </c>
      <c r="H2174" s="6" t="s">
        <v>19</v>
      </c>
      <c r="I2174" s="8">
        <v>0.4</v>
      </c>
      <c r="J2174" s="9">
        <v>4000</v>
      </c>
      <c r="K2174" s="10">
        <f t="shared" si="16"/>
        <v>1600</v>
      </c>
      <c r="L2174" s="10">
        <f t="shared" si="17"/>
        <v>560</v>
      </c>
      <c r="M2174" s="11">
        <v>0.35</v>
      </c>
      <c r="O2174" s="16"/>
      <c r="P2174" s="14"/>
      <c r="Q2174" s="12"/>
      <c r="R2174" s="13"/>
    </row>
    <row r="2175" spans="1:18" ht="15.75" customHeight="1">
      <c r="A2175" s="1"/>
      <c r="B2175" s="6" t="s">
        <v>27</v>
      </c>
      <c r="C2175" s="6">
        <v>1128299</v>
      </c>
      <c r="D2175" s="7">
        <v>44240</v>
      </c>
      <c r="E2175" s="6" t="s">
        <v>28</v>
      </c>
      <c r="F2175" s="6" t="s">
        <v>84</v>
      </c>
      <c r="G2175" s="6" t="s">
        <v>85</v>
      </c>
      <c r="H2175" s="6" t="s">
        <v>20</v>
      </c>
      <c r="I2175" s="8">
        <v>0.4</v>
      </c>
      <c r="J2175" s="9">
        <v>2500</v>
      </c>
      <c r="K2175" s="10">
        <f t="shared" si="16"/>
        <v>1000</v>
      </c>
      <c r="L2175" s="10">
        <f t="shared" si="17"/>
        <v>400</v>
      </c>
      <c r="M2175" s="11">
        <v>0.4</v>
      </c>
      <c r="O2175" s="16"/>
      <c r="P2175" s="14"/>
      <c r="Q2175" s="12"/>
      <c r="R2175" s="13"/>
    </row>
    <row r="2176" spans="1:18" ht="15.75" customHeight="1">
      <c r="A2176" s="1"/>
      <c r="B2176" s="6" t="s">
        <v>27</v>
      </c>
      <c r="C2176" s="6">
        <v>1128299</v>
      </c>
      <c r="D2176" s="7">
        <v>44240</v>
      </c>
      <c r="E2176" s="6" t="s">
        <v>28</v>
      </c>
      <c r="F2176" s="6" t="s">
        <v>84</v>
      </c>
      <c r="G2176" s="6" t="s">
        <v>85</v>
      </c>
      <c r="H2176" s="6" t="s">
        <v>21</v>
      </c>
      <c r="I2176" s="8">
        <v>0.45000000000000012</v>
      </c>
      <c r="J2176" s="9">
        <v>1750</v>
      </c>
      <c r="K2176" s="10">
        <f t="shared" si="16"/>
        <v>787.50000000000023</v>
      </c>
      <c r="L2176" s="10">
        <f t="shared" si="17"/>
        <v>275.62500000000006</v>
      </c>
      <c r="M2176" s="11">
        <v>0.35</v>
      </c>
      <c r="O2176" s="16"/>
      <c r="P2176" s="14"/>
      <c r="Q2176" s="12"/>
      <c r="R2176" s="13"/>
    </row>
    <row r="2177" spans="1:18" ht="15.75" customHeight="1">
      <c r="A2177" s="1"/>
      <c r="B2177" s="6" t="s">
        <v>27</v>
      </c>
      <c r="C2177" s="6">
        <v>1128299</v>
      </c>
      <c r="D2177" s="7">
        <v>44240</v>
      </c>
      <c r="E2177" s="6" t="s">
        <v>28</v>
      </c>
      <c r="F2177" s="6" t="s">
        <v>84</v>
      </c>
      <c r="G2177" s="6" t="s">
        <v>85</v>
      </c>
      <c r="H2177" s="6" t="s">
        <v>22</v>
      </c>
      <c r="I2177" s="8">
        <v>0.4</v>
      </c>
      <c r="J2177" s="9">
        <v>3750</v>
      </c>
      <c r="K2177" s="10">
        <f t="shared" si="16"/>
        <v>1500</v>
      </c>
      <c r="L2177" s="10">
        <f t="shared" si="17"/>
        <v>375</v>
      </c>
      <c r="M2177" s="11">
        <v>0.25</v>
      </c>
      <c r="O2177" s="16"/>
      <c r="P2177" s="14"/>
      <c r="Q2177" s="12"/>
      <c r="R2177" s="13"/>
    </row>
    <row r="2178" spans="1:18" ht="15.75" customHeight="1">
      <c r="A2178" s="1"/>
      <c r="B2178" s="6" t="s">
        <v>27</v>
      </c>
      <c r="C2178" s="6">
        <v>1128299</v>
      </c>
      <c r="D2178" s="7">
        <v>44267</v>
      </c>
      <c r="E2178" s="6" t="s">
        <v>28</v>
      </c>
      <c r="F2178" s="6" t="s">
        <v>84</v>
      </c>
      <c r="G2178" s="6" t="s">
        <v>85</v>
      </c>
      <c r="H2178" s="6" t="s">
        <v>17</v>
      </c>
      <c r="I2178" s="8">
        <v>0.4</v>
      </c>
      <c r="J2178" s="9">
        <v>5250</v>
      </c>
      <c r="K2178" s="10">
        <f t="shared" si="16"/>
        <v>2100</v>
      </c>
      <c r="L2178" s="10">
        <f t="shared" si="17"/>
        <v>840</v>
      </c>
      <c r="M2178" s="11">
        <v>0.4</v>
      </c>
      <c r="O2178" s="16"/>
      <c r="P2178" s="14"/>
      <c r="Q2178" s="12"/>
      <c r="R2178" s="13"/>
    </row>
    <row r="2179" spans="1:18" ht="15.75" customHeight="1">
      <c r="A2179" s="1"/>
      <c r="B2179" s="6" t="s">
        <v>27</v>
      </c>
      <c r="C2179" s="6">
        <v>1128299</v>
      </c>
      <c r="D2179" s="7">
        <v>44267</v>
      </c>
      <c r="E2179" s="6" t="s">
        <v>28</v>
      </c>
      <c r="F2179" s="6" t="s">
        <v>84</v>
      </c>
      <c r="G2179" s="6" t="s">
        <v>85</v>
      </c>
      <c r="H2179" s="6" t="s">
        <v>18</v>
      </c>
      <c r="I2179" s="8">
        <v>0.5</v>
      </c>
      <c r="J2179" s="9">
        <v>3750</v>
      </c>
      <c r="K2179" s="10">
        <f t="shared" si="16"/>
        <v>1875</v>
      </c>
      <c r="L2179" s="10">
        <f t="shared" si="17"/>
        <v>750</v>
      </c>
      <c r="M2179" s="11">
        <v>0.4</v>
      </c>
      <c r="O2179" s="16"/>
      <c r="P2179" s="14"/>
      <c r="Q2179" s="12"/>
      <c r="R2179" s="13"/>
    </row>
    <row r="2180" spans="1:18" ht="15.75" customHeight="1">
      <c r="A2180" s="1"/>
      <c r="B2180" s="6" t="s">
        <v>27</v>
      </c>
      <c r="C2180" s="6">
        <v>1128299</v>
      </c>
      <c r="D2180" s="7">
        <v>44267</v>
      </c>
      <c r="E2180" s="6" t="s">
        <v>28</v>
      </c>
      <c r="F2180" s="6" t="s">
        <v>84</v>
      </c>
      <c r="G2180" s="6" t="s">
        <v>85</v>
      </c>
      <c r="H2180" s="6" t="s">
        <v>19</v>
      </c>
      <c r="I2180" s="8">
        <v>0.5</v>
      </c>
      <c r="J2180" s="9">
        <v>3750</v>
      </c>
      <c r="K2180" s="10">
        <f t="shared" si="16"/>
        <v>1875</v>
      </c>
      <c r="L2180" s="10">
        <f t="shared" si="17"/>
        <v>656.25</v>
      </c>
      <c r="M2180" s="11">
        <v>0.35</v>
      </c>
      <c r="O2180" s="16"/>
      <c r="P2180" s="14"/>
      <c r="Q2180" s="12"/>
      <c r="R2180" s="13"/>
    </row>
    <row r="2181" spans="1:18" ht="15.75" customHeight="1">
      <c r="A2181" s="1"/>
      <c r="B2181" s="6" t="s">
        <v>27</v>
      </c>
      <c r="C2181" s="6">
        <v>1128299</v>
      </c>
      <c r="D2181" s="7">
        <v>44267</v>
      </c>
      <c r="E2181" s="6" t="s">
        <v>28</v>
      </c>
      <c r="F2181" s="6" t="s">
        <v>84</v>
      </c>
      <c r="G2181" s="6" t="s">
        <v>85</v>
      </c>
      <c r="H2181" s="6" t="s">
        <v>20</v>
      </c>
      <c r="I2181" s="8">
        <v>0.5</v>
      </c>
      <c r="J2181" s="9">
        <v>2500</v>
      </c>
      <c r="K2181" s="10">
        <f t="shared" si="16"/>
        <v>1250</v>
      </c>
      <c r="L2181" s="10">
        <f t="shared" si="17"/>
        <v>500</v>
      </c>
      <c r="M2181" s="11">
        <v>0.4</v>
      </c>
      <c r="O2181" s="16"/>
      <c r="P2181" s="14"/>
      <c r="Q2181" s="12"/>
      <c r="R2181" s="13"/>
    </row>
    <row r="2182" spans="1:18" ht="15.75" customHeight="1">
      <c r="A2182" s="1"/>
      <c r="B2182" s="6" t="s">
        <v>27</v>
      </c>
      <c r="C2182" s="6">
        <v>1128299</v>
      </c>
      <c r="D2182" s="7">
        <v>44267</v>
      </c>
      <c r="E2182" s="6" t="s">
        <v>28</v>
      </c>
      <c r="F2182" s="6" t="s">
        <v>84</v>
      </c>
      <c r="G2182" s="6" t="s">
        <v>85</v>
      </c>
      <c r="H2182" s="6" t="s">
        <v>21</v>
      </c>
      <c r="I2182" s="8">
        <v>0.55000000000000004</v>
      </c>
      <c r="J2182" s="9">
        <v>1500</v>
      </c>
      <c r="K2182" s="10">
        <f t="shared" si="16"/>
        <v>825.00000000000011</v>
      </c>
      <c r="L2182" s="10">
        <f t="shared" si="17"/>
        <v>288.75</v>
      </c>
      <c r="M2182" s="11">
        <v>0.35</v>
      </c>
      <c r="O2182" s="16"/>
      <c r="P2182" s="14"/>
      <c r="Q2182" s="12"/>
      <c r="R2182" s="13"/>
    </row>
    <row r="2183" spans="1:18" ht="15.75" customHeight="1">
      <c r="A2183" s="1"/>
      <c r="B2183" s="6" t="s">
        <v>27</v>
      </c>
      <c r="C2183" s="6">
        <v>1128299</v>
      </c>
      <c r="D2183" s="7">
        <v>44267</v>
      </c>
      <c r="E2183" s="6" t="s">
        <v>28</v>
      </c>
      <c r="F2183" s="6" t="s">
        <v>84</v>
      </c>
      <c r="G2183" s="6" t="s">
        <v>85</v>
      </c>
      <c r="H2183" s="6" t="s">
        <v>22</v>
      </c>
      <c r="I2183" s="8">
        <v>0.5</v>
      </c>
      <c r="J2183" s="9">
        <v>3500</v>
      </c>
      <c r="K2183" s="10">
        <f t="shared" si="16"/>
        <v>1750</v>
      </c>
      <c r="L2183" s="10">
        <f t="shared" si="17"/>
        <v>437.5</v>
      </c>
      <c r="M2183" s="11">
        <v>0.25</v>
      </c>
      <c r="O2183" s="16"/>
      <c r="P2183" s="14"/>
      <c r="Q2183" s="12"/>
      <c r="R2183" s="13"/>
    </row>
    <row r="2184" spans="1:18" ht="15.75" customHeight="1">
      <c r="A2184" s="1"/>
      <c r="B2184" s="6" t="s">
        <v>27</v>
      </c>
      <c r="C2184" s="6">
        <v>1128299</v>
      </c>
      <c r="D2184" s="7">
        <v>44299</v>
      </c>
      <c r="E2184" s="6" t="s">
        <v>28</v>
      </c>
      <c r="F2184" s="6" t="s">
        <v>84</v>
      </c>
      <c r="G2184" s="6" t="s">
        <v>85</v>
      </c>
      <c r="H2184" s="6" t="s">
        <v>17</v>
      </c>
      <c r="I2184" s="8">
        <v>0.5</v>
      </c>
      <c r="J2184" s="9">
        <v>5250</v>
      </c>
      <c r="K2184" s="10">
        <f t="shared" si="16"/>
        <v>2625</v>
      </c>
      <c r="L2184" s="10">
        <f t="shared" si="17"/>
        <v>1050</v>
      </c>
      <c r="M2184" s="11">
        <v>0.4</v>
      </c>
      <c r="O2184" s="16"/>
      <c r="P2184" s="14"/>
      <c r="Q2184" s="12"/>
      <c r="R2184" s="13"/>
    </row>
    <row r="2185" spans="1:18" ht="15.75" customHeight="1">
      <c r="A2185" s="1"/>
      <c r="B2185" s="6" t="s">
        <v>27</v>
      </c>
      <c r="C2185" s="6">
        <v>1128299</v>
      </c>
      <c r="D2185" s="7">
        <v>44299</v>
      </c>
      <c r="E2185" s="6" t="s">
        <v>28</v>
      </c>
      <c r="F2185" s="6" t="s">
        <v>84</v>
      </c>
      <c r="G2185" s="6" t="s">
        <v>85</v>
      </c>
      <c r="H2185" s="6" t="s">
        <v>18</v>
      </c>
      <c r="I2185" s="8">
        <v>0.55000000000000004</v>
      </c>
      <c r="J2185" s="9">
        <v>3250</v>
      </c>
      <c r="K2185" s="10">
        <f t="shared" si="16"/>
        <v>1787.5000000000002</v>
      </c>
      <c r="L2185" s="10">
        <f t="shared" si="17"/>
        <v>715.00000000000011</v>
      </c>
      <c r="M2185" s="11">
        <v>0.4</v>
      </c>
      <c r="O2185" s="16"/>
      <c r="P2185" s="14"/>
      <c r="Q2185" s="12"/>
      <c r="R2185" s="13"/>
    </row>
    <row r="2186" spans="1:18" ht="15.75" customHeight="1">
      <c r="A2186" s="1"/>
      <c r="B2186" s="6" t="s">
        <v>27</v>
      </c>
      <c r="C2186" s="6">
        <v>1128299</v>
      </c>
      <c r="D2186" s="7">
        <v>44299</v>
      </c>
      <c r="E2186" s="6" t="s">
        <v>28</v>
      </c>
      <c r="F2186" s="6" t="s">
        <v>84</v>
      </c>
      <c r="G2186" s="6" t="s">
        <v>85</v>
      </c>
      <c r="H2186" s="6" t="s">
        <v>19</v>
      </c>
      <c r="I2186" s="8">
        <v>0.55000000000000004</v>
      </c>
      <c r="J2186" s="9">
        <v>3750</v>
      </c>
      <c r="K2186" s="10">
        <f t="shared" si="16"/>
        <v>2062.5</v>
      </c>
      <c r="L2186" s="10">
        <f t="shared" si="17"/>
        <v>721.875</v>
      </c>
      <c r="M2186" s="11">
        <v>0.35</v>
      </c>
      <c r="O2186" s="16"/>
      <c r="P2186" s="14"/>
      <c r="Q2186" s="12"/>
      <c r="R2186" s="13"/>
    </row>
    <row r="2187" spans="1:18" ht="15.75" customHeight="1">
      <c r="A2187" s="1"/>
      <c r="B2187" s="6" t="s">
        <v>27</v>
      </c>
      <c r="C2187" s="6">
        <v>1128299</v>
      </c>
      <c r="D2187" s="7">
        <v>44299</v>
      </c>
      <c r="E2187" s="6" t="s">
        <v>28</v>
      </c>
      <c r="F2187" s="6" t="s">
        <v>84</v>
      </c>
      <c r="G2187" s="6" t="s">
        <v>85</v>
      </c>
      <c r="H2187" s="6" t="s">
        <v>20</v>
      </c>
      <c r="I2187" s="8">
        <v>0.5</v>
      </c>
      <c r="J2187" s="9">
        <v>2750</v>
      </c>
      <c r="K2187" s="10">
        <f t="shared" si="16"/>
        <v>1375</v>
      </c>
      <c r="L2187" s="10">
        <f t="shared" si="17"/>
        <v>550</v>
      </c>
      <c r="M2187" s="11">
        <v>0.4</v>
      </c>
      <c r="O2187" s="16"/>
      <c r="P2187" s="14"/>
      <c r="Q2187" s="12"/>
      <c r="R2187" s="13"/>
    </row>
    <row r="2188" spans="1:18" ht="15.75" customHeight="1">
      <c r="A2188" s="1"/>
      <c r="B2188" s="6" t="s">
        <v>27</v>
      </c>
      <c r="C2188" s="6">
        <v>1128299</v>
      </c>
      <c r="D2188" s="7">
        <v>44299</v>
      </c>
      <c r="E2188" s="6" t="s">
        <v>28</v>
      </c>
      <c r="F2188" s="6" t="s">
        <v>84</v>
      </c>
      <c r="G2188" s="6" t="s">
        <v>85</v>
      </c>
      <c r="H2188" s="6" t="s">
        <v>21</v>
      </c>
      <c r="I2188" s="8">
        <v>0.55000000000000004</v>
      </c>
      <c r="J2188" s="9">
        <v>1750</v>
      </c>
      <c r="K2188" s="10">
        <f t="shared" si="16"/>
        <v>962.50000000000011</v>
      </c>
      <c r="L2188" s="10">
        <f t="shared" si="17"/>
        <v>336.875</v>
      </c>
      <c r="M2188" s="11">
        <v>0.35</v>
      </c>
      <c r="O2188" s="16"/>
      <c r="P2188" s="14"/>
      <c r="Q2188" s="12"/>
      <c r="R2188" s="13"/>
    </row>
    <row r="2189" spans="1:18" ht="15.75" customHeight="1">
      <c r="A2189" s="1"/>
      <c r="B2189" s="6" t="s">
        <v>27</v>
      </c>
      <c r="C2189" s="6">
        <v>1128299</v>
      </c>
      <c r="D2189" s="7">
        <v>44299</v>
      </c>
      <c r="E2189" s="6" t="s">
        <v>28</v>
      </c>
      <c r="F2189" s="6" t="s">
        <v>84</v>
      </c>
      <c r="G2189" s="6" t="s">
        <v>85</v>
      </c>
      <c r="H2189" s="6" t="s">
        <v>22</v>
      </c>
      <c r="I2189" s="8">
        <v>0.70000000000000007</v>
      </c>
      <c r="J2189" s="9">
        <v>3500</v>
      </c>
      <c r="K2189" s="10">
        <f t="shared" si="16"/>
        <v>2450.0000000000005</v>
      </c>
      <c r="L2189" s="10">
        <f t="shared" si="17"/>
        <v>612.50000000000011</v>
      </c>
      <c r="M2189" s="11">
        <v>0.25</v>
      </c>
      <c r="O2189" s="16"/>
      <c r="P2189" s="14"/>
      <c r="Q2189" s="12"/>
      <c r="R2189" s="13"/>
    </row>
    <row r="2190" spans="1:18" ht="15.75" customHeight="1">
      <c r="A2190" s="1"/>
      <c r="B2190" s="6" t="s">
        <v>27</v>
      </c>
      <c r="C2190" s="6">
        <v>1128299</v>
      </c>
      <c r="D2190" s="7">
        <v>44330</v>
      </c>
      <c r="E2190" s="6" t="s">
        <v>28</v>
      </c>
      <c r="F2190" s="6" t="s">
        <v>84</v>
      </c>
      <c r="G2190" s="6" t="s">
        <v>85</v>
      </c>
      <c r="H2190" s="6" t="s">
        <v>17</v>
      </c>
      <c r="I2190" s="8">
        <v>0.5</v>
      </c>
      <c r="J2190" s="9">
        <v>5500</v>
      </c>
      <c r="K2190" s="10">
        <f t="shared" si="16"/>
        <v>2750</v>
      </c>
      <c r="L2190" s="10">
        <f t="shared" si="17"/>
        <v>1100</v>
      </c>
      <c r="M2190" s="11">
        <v>0.4</v>
      </c>
      <c r="O2190" s="16"/>
      <c r="P2190" s="14"/>
      <c r="Q2190" s="12"/>
      <c r="R2190" s="13"/>
    </row>
    <row r="2191" spans="1:18" ht="15.75" customHeight="1">
      <c r="A2191" s="1"/>
      <c r="B2191" s="6" t="s">
        <v>27</v>
      </c>
      <c r="C2191" s="6">
        <v>1128299</v>
      </c>
      <c r="D2191" s="7">
        <v>44330</v>
      </c>
      <c r="E2191" s="6" t="s">
        <v>28</v>
      </c>
      <c r="F2191" s="6" t="s">
        <v>84</v>
      </c>
      <c r="G2191" s="6" t="s">
        <v>85</v>
      </c>
      <c r="H2191" s="6" t="s">
        <v>18</v>
      </c>
      <c r="I2191" s="8">
        <v>0.55000000000000004</v>
      </c>
      <c r="J2191" s="9">
        <v>4000</v>
      </c>
      <c r="K2191" s="10">
        <f t="shared" si="16"/>
        <v>2200</v>
      </c>
      <c r="L2191" s="10">
        <f t="shared" si="17"/>
        <v>880</v>
      </c>
      <c r="M2191" s="11">
        <v>0.4</v>
      </c>
      <c r="O2191" s="16"/>
      <c r="P2191" s="14"/>
      <c r="Q2191" s="12"/>
      <c r="R2191" s="13"/>
    </row>
    <row r="2192" spans="1:18" ht="15.75" customHeight="1">
      <c r="A2192" s="1"/>
      <c r="B2192" s="6" t="s">
        <v>27</v>
      </c>
      <c r="C2192" s="6">
        <v>1128299</v>
      </c>
      <c r="D2192" s="7">
        <v>44330</v>
      </c>
      <c r="E2192" s="6" t="s">
        <v>28</v>
      </c>
      <c r="F2192" s="6" t="s">
        <v>84</v>
      </c>
      <c r="G2192" s="6" t="s">
        <v>85</v>
      </c>
      <c r="H2192" s="6" t="s">
        <v>19</v>
      </c>
      <c r="I2192" s="8">
        <v>0.55000000000000004</v>
      </c>
      <c r="J2192" s="9">
        <v>4250</v>
      </c>
      <c r="K2192" s="10">
        <f t="shared" si="16"/>
        <v>2337.5</v>
      </c>
      <c r="L2192" s="10">
        <f t="shared" si="17"/>
        <v>818.125</v>
      </c>
      <c r="M2192" s="11">
        <v>0.35</v>
      </c>
      <c r="O2192" s="16"/>
      <c r="P2192" s="14"/>
      <c r="Q2192" s="12"/>
      <c r="R2192" s="13"/>
    </row>
    <row r="2193" spans="1:18" ht="15.75" customHeight="1">
      <c r="A2193" s="1"/>
      <c r="B2193" s="6" t="s">
        <v>27</v>
      </c>
      <c r="C2193" s="6">
        <v>1128299</v>
      </c>
      <c r="D2193" s="7">
        <v>44330</v>
      </c>
      <c r="E2193" s="6" t="s">
        <v>28</v>
      </c>
      <c r="F2193" s="6" t="s">
        <v>84</v>
      </c>
      <c r="G2193" s="6" t="s">
        <v>85</v>
      </c>
      <c r="H2193" s="6" t="s">
        <v>20</v>
      </c>
      <c r="I2193" s="8">
        <v>0.5</v>
      </c>
      <c r="J2193" s="9">
        <v>3250</v>
      </c>
      <c r="K2193" s="10">
        <f t="shared" si="16"/>
        <v>1625</v>
      </c>
      <c r="L2193" s="10">
        <f t="shared" si="17"/>
        <v>650</v>
      </c>
      <c r="M2193" s="11">
        <v>0.4</v>
      </c>
      <c r="O2193" s="16"/>
      <c r="P2193" s="14"/>
      <c r="Q2193" s="12"/>
      <c r="R2193" s="13"/>
    </row>
    <row r="2194" spans="1:18" ht="15.75" customHeight="1">
      <c r="A2194" s="1"/>
      <c r="B2194" s="6" t="s">
        <v>27</v>
      </c>
      <c r="C2194" s="6">
        <v>1128299</v>
      </c>
      <c r="D2194" s="7">
        <v>44330</v>
      </c>
      <c r="E2194" s="6" t="s">
        <v>28</v>
      </c>
      <c r="F2194" s="6" t="s">
        <v>84</v>
      </c>
      <c r="G2194" s="6" t="s">
        <v>85</v>
      </c>
      <c r="H2194" s="6" t="s">
        <v>21</v>
      </c>
      <c r="I2194" s="8">
        <v>0.55000000000000004</v>
      </c>
      <c r="J2194" s="9">
        <v>2250</v>
      </c>
      <c r="K2194" s="10">
        <f t="shared" si="16"/>
        <v>1237.5</v>
      </c>
      <c r="L2194" s="10">
        <f t="shared" si="17"/>
        <v>433.125</v>
      </c>
      <c r="M2194" s="11">
        <v>0.35</v>
      </c>
      <c r="O2194" s="16"/>
      <c r="P2194" s="14"/>
      <c r="Q2194" s="12"/>
      <c r="R2194" s="13"/>
    </row>
    <row r="2195" spans="1:18" ht="15.75" customHeight="1">
      <c r="A2195" s="1"/>
      <c r="B2195" s="6" t="s">
        <v>27</v>
      </c>
      <c r="C2195" s="6">
        <v>1128299</v>
      </c>
      <c r="D2195" s="7">
        <v>44330</v>
      </c>
      <c r="E2195" s="6" t="s">
        <v>28</v>
      </c>
      <c r="F2195" s="6" t="s">
        <v>84</v>
      </c>
      <c r="G2195" s="6" t="s">
        <v>85</v>
      </c>
      <c r="H2195" s="6" t="s">
        <v>22</v>
      </c>
      <c r="I2195" s="8">
        <v>0.70000000000000007</v>
      </c>
      <c r="J2195" s="9">
        <v>4000</v>
      </c>
      <c r="K2195" s="10">
        <f t="shared" si="16"/>
        <v>2800.0000000000005</v>
      </c>
      <c r="L2195" s="10">
        <f t="shared" si="17"/>
        <v>700.00000000000011</v>
      </c>
      <c r="M2195" s="11">
        <v>0.25</v>
      </c>
      <c r="O2195" s="16"/>
      <c r="P2195" s="14"/>
      <c r="Q2195" s="12"/>
      <c r="R2195" s="13"/>
    </row>
    <row r="2196" spans="1:18" ht="15.75" customHeight="1">
      <c r="A2196" s="1"/>
      <c r="B2196" s="6" t="s">
        <v>27</v>
      </c>
      <c r="C2196" s="6">
        <v>1128299</v>
      </c>
      <c r="D2196" s="7">
        <v>44360</v>
      </c>
      <c r="E2196" s="6" t="s">
        <v>28</v>
      </c>
      <c r="F2196" s="6" t="s">
        <v>84</v>
      </c>
      <c r="G2196" s="6" t="s">
        <v>85</v>
      </c>
      <c r="H2196" s="6" t="s">
        <v>17</v>
      </c>
      <c r="I2196" s="8">
        <v>0.5</v>
      </c>
      <c r="J2196" s="9">
        <v>6750</v>
      </c>
      <c r="K2196" s="10">
        <f t="shared" si="16"/>
        <v>3375</v>
      </c>
      <c r="L2196" s="10">
        <f t="shared" si="17"/>
        <v>1350</v>
      </c>
      <c r="M2196" s="11">
        <v>0.4</v>
      </c>
      <c r="O2196" s="16"/>
      <c r="P2196" s="14"/>
      <c r="Q2196" s="12"/>
      <c r="R2196" s="13"/>
    </row>
    <row r="2197" spans="1:18" ht="15.75" customHeight="1">
      <c r="A2197" s="1"/>
      <c r="B2197" s="6" t="s">
        <v>27</v>
      </c>
      <c r="C2197" s="6">
        <v>1128299</v>
      </c>
      <c r="D2197" s="7">
        <v>44360</v>
      </c>
      <c r="E2197" s="6" t="s">
        <v>28</v>
      </c>
      <c r="F2197" s="6" t="s">
        <v>84</v>
      </c>
      <c r="G2197" s="6" t="s">
        <v>85</v>
      </c>
      <c r="H2197" s="6" t="s">
        <v>18</v>
      </c>
      <c r="I2197" s="8">
        <v>0.55000000000000004</v>
      </c>
      <c r="J2197" s="9">
        <v>5250</v>
      </c>
      <c r="K2197" s="10">
        <f t="shared" si="16"/>
        <v>2887.5000000000005</v>
      </c>
      <c r="L2197" s="10">
        <f t="shared" si="17"/>
        <v>1155.0000000000002</v>
      </c>
      <c r="M2197" s="11">
        <v>0.4</v>
      </c>
      <c r="O2197" s="16"/>
      <c r="P2197" s="14"/>
      <c r="Q2197" s="12"/>
      <c r="R2197" s="13"/>
    </row>
    <row r="2198" spans="1:18" ht="15.75" customHeight="1">
      <c r="A2198" s="1"/>
      <c r="B2198" s="6" t="s">
        <v>27</v>
      </c>
      <c r="C2198" s="6">
        <v>1128299</v>
      </c>
      <c r="D2198" s="7">
        <v>44360</v>
      </c>
      <c r="E2198" s="6" t="s">
        <v>28</v>
      </c>
      <c r="F2198" s="6" t="s">
        <v>84</v>
      </c>
      <c r="G2198" s="6" t="s">
        <v>85</v>
      </c>
      <c r="H2198" s="6" t="s">
        <v>19</v>
      </c>
      <c r="I2198" s="8">
        <v>0.55000000000000004</v>
      </c>
      <c r="J2198" s="9">
        <v>5250</v>
      </c>
      <c r="K2198" s="10">
        <f t="shared" si="16"/>
        <v>2887.5000000000005</v>
      </c>
      <c r="L2198" s="10">
        <f t="shared" si="17"/>
        <v>1010.6250000000001</v>
      </c>
      <c r="M2198" s="11">
        <v>0.35</v>
      </c>
      <c r="O2198" s="16"/>
      <c r="P2198" s="14"/>
      <c r="Q2198" s="12"/>
      <c r="R2198" s="13"/>
    </row>
    <row r="2199" spans="1:18" ht="15.75" customHeight="1">
      <c r="A2199" s="1"/>
      <c r="B2199" s="6" t="s">
        <v>27</v>
      </c>
      <c r="C2199" s="6">
        <v>1128299</v>
      </c>
      <c r="D2199" s="7">
        <v>44360</v>
      </c>
      <c r="E2199" s="6" t="s">
        <v>28</v>
      </c>
      <c r="F2199" s="6" t="s">
        <v>84</v>
      </c>
      <c r="G2199" s="6" t="s">
        <v>85</v>
      </c>
      <c r="H2199" s="6" t="s">
        <v>20</v>
      </c>
      <c r="I2199" s="8">
        <v>0.5</v>
      </c>
      <c r="J2199" s="9">
        <v>4000</v>
      </c>
      <c r="K2199" s="10">
        <f t="shared" si="16"/>
        <v>2000</v>
      </c>
      <c r="L2199" s="10">
        <f t="shared" si="17"/>
        <v>800</v>
      </c>
      <c r="M2199" s="11">
        <v>0.4</v>
      </c>
      <c r="O2199" s="16"/>
      <c r="P2199" s="14"/>
      <c r="Q2199" s="12"/>
      <c r="R2199" s="13"/>
    </row>
    <row r="2200" spans="1:18" ht="15.75" customHeight="1">
      <c r="A2200" s="1"/>
      <c r="B2200" s="6" t="s">
        <v>27</v>
      </c>
      <c r="C2200" s="6">
        <v>1128299</v>
      </c>
      <c r="D2200" s="7">
        <v>44360</v>
      </c>
      <c r="E2200" s="6" t="s">
        <v>28</v>
      </c>
      <c r="F2200" s="6" t="s">
        <v>84</v>
      </c>
      <c r="G2200" s="6" t="s">
        <v>85</v>
      </c>
      <c r="H2200" s="6" t="s">
        <v>21</v>
      </c>
      <c r="I2200" s="8">
        <v>0.55000000000000004</v>
      </c>
      <c r="J2200" s="9">
        <v>2750</v>
      </c>
      <c r="K2200" s="10">
        <f t="shared" si="16"/>
        <v>1512.5000000000002</v>
      </c>
      <c r="L2200" s="10">
        <f t="shared" si="17"/>
        <v>529.375</v>
      </c>
      <c r="M2200" s="11">
        <v>0.35</v>
      </c>
      <c r="O2200" s="16"/>
      <c r="P2200" s="14"/>
      <c r="Q2200" s="12"/>
      <c r="R2200" s="13"/>
    </row>
    <row r="2201" spans="1:18" ht="15.75" customHeight="1">
      <c r="A2201" s="1"/>
      <c r="B2201" s="6" t="s">
        <v>27</v>
      </c>
      <c r="C2201" s="6">
        <v>1128299</v>
      </c>
      <c r="D2201" s="7">
        <v>44360</v>
      </c>
      <c r="E2201" s="6" t="s">
        <v>28</v>
      </c>
      <c r="F2201" s="6" t="s">
        <v>84</v>
      </c>
      <c r="G2201" s="6" t="s">
        <v>85</v>
      </c>
      <c r="H2201" s="6" t="s">
        <v>22</v>
      </c>
      <c r="I2201" s="8">
        <v>0.70000000000000007</v>
      </c>
      <c r="J2201" s="9">
        <v>5750</v>
      </c>
      <c r="K2201" s="10">
        <f t="shared" si="16"/>
        <v>4025.0000000000005</v>
      </c>
      <c r="L2201" s="10">
        <f t="shared" si="17"/>
        <v>1006.2500000000001</v>
      </c>
      <c r="M2201" s="11">
        <v>0.25</v>
      </c>
      <c r="O2201" s="16"/>
      <c r="P2201" s="14"/>
      <c r="Q2201" s="12"/>
      <c r="R2201" s="13"/>
    </row>
    <row r="2202" spans="1:18" ht="15.75" customHeight="1">
      <c r="A2202" s="1"/>
      <c r="B2202" s="6" t="s">
        <v>27</v>
      </c>
      <c r="C2202" s="6">
        <v>1128299</v>
      </c>
      <c r="D2202" s="7">
        <v>44389</v>
      </c>
      <c r="E2202" s="6" t="s">
        <v>28</v>
      </c>
      <c r="F2202" s="6" t="s">
        <v>84</v>
      </c>
      <c r="G2202" s="6" t="s">
        <v>85</v>
      </c>
      <c r="H2202" s="6" t="s">
        <v>17</v>
      </c>
      <c r="I2202" s="8">
        <v>0.5</v>
      </c>
      <c r="J2202" s="9">
        <v>7250</v>
      </c>
      <c r="K2202" s="10">
        <f t="shared" si="16"/>
        <v>3625</v>
      </c>
      <c r="L2202" s="10">
        <f t="shared" si="17"/>
        <v>1450</v>
      </c>
      <c r="M2202" s="11">
        <v>0.4</v>
      </c>
      <c r="O2202" s="16"/>
      <c r="P2202" s="14"/>
      <c r="Q2202" s="12"/>
      <c r="R2202" s="13"/>
    </row>
    <row r="2203" spans="1:18" ht="15.75" customHeight="1">
      <c r="A2203" s="1"/>
      <c r="B2203" s="6" t="s">
        <v>27</v>
      </c>
      <c r="C2203" s="6">
        <v>1128299</v>
      </c>
      <c r="D2203" s="7">
        <v>44389</v>
      </c>
      <c r="E2203" s="6" t="s">
        <v>28</v>
      </c>
      <c r="F2203" s="6" t="s">
        <v>84</v>
      </c>
      <c r="G2203" s="6" t="s">
        <v>85</v>
      </c>
      <c r="H2203" s="6" t="s">
        <v>18</v>
      </c>
      <c r="I2203" s="8">
        <v>0.55000000000000004</v>
      </c>
      <c r="J2203" s="9">
        <v>5750</v>
      </c>
      <c r="K2203" s="10">
        <f t="shared" si="16"/>
        <v>3162.5000000000005</v>
      </c>
      <c r="L2203" s="10">
        <f t="shared" si="17"/>
        <v>1265.0000000000002</v>
      </c>
      <c r="M2203" s="11">
        <v>0.4</v>
      </c>
      <c r="O2203" s="16"/>
      <c r="P2203" s="14"/>
      <c r="Q2203" s="12"/>
      <c r="R2203" s="13"/>
    </row>
    <row r="2204" spans="1:18" ht="15.75" customHeight="1">
      <c r="A2204" s="1"/>
      <c r="B2204" s="6" t="s">
        <v>27</v>
      </c>
      <c r="C2204" s="6">
        <v>1128299</v>
      </c>
      <c r="D2204" s="7">
        <v>44389</v>
      </c>
      <c r="E2204" s="6" t="s">
        <v>28</v>
      </c>
      <c r="F2204" s="6" t="s">
        <v>84</v>
      </c>
      <c r="G2204" s="6" t="s">
        <v>85</v>
      </c>
      <c r="H2204" s="6" t="s">
        <v>19</v>
      </c>
      <c r="I2204" s="8">
        <v>0.55000000000000004</v>
      </c>
      <c r="J2204" s="9">
        <v>5250</v>
      </c>
      <c r="K2204" s="10">
        <f t="shared" si="16"/>
        <v>2887.5000000000005</v>
      </c>
      <c r="L2204" s="10">
        <f t="shared" si="17"/>
        <v>1010.6250000000001</v>
      </c>
      <c r="M2204" s="11">
        <v>0.35</v>
      </c>
      <c r="O2204" s="16"/>
      <c r="P2204" s="14"/>
      <c r="Q2204" s="12"/>
      <c r="R2204" s="13"/>
    </row>
    <row r="2205" spans="1:18" ht="15.75" customHeight="1">
      <c r="A2205" s="1"/>
      <c r="B2205" s="6" t="s">
        <v>27</v>
      </c>
      <c r="C2205" s="6">
        <v>1128299</v>
      </c>
      <c r="D2205" s="7">
        <v>44389</v>
      </c>
      <c r="E2205" s="6" t="s">
        <v>28</v>
      </c>
      <c r="F2205" s="6" t="s">
        <v>84</v>
      </c>
      <c r="G2205" s="6" t="s">
        <v>85</v>
      </c>
      <c r="H2205" s="6" t="s">
        <v>20</v>
      </c>
      <c r="I2205" s="8">
        <v>0.5</v>
      </c>
      <c r="J2205" s="9">
        <v>4250</v>
      </c>
      <c r="K2205" s="10">
        <f t="shared" si="16"/>
        <v>2125</v>
      </c>
      <c r="L2205" s="10">
        <f t="shared" si="17"/>
        <v>850</v>
      </c>
      <c r="M2205" s="11">
        <v>0.4</v>
      </c>
      <c r="O2205" s="16"/>
      <c r="P2205" s="14"/>
      <c r="Q2205" s="12"/>
      <c r="R2205" s="13"/>
    </row>
    <row r="2206" spans="1:18" ht="15.75" customHeight="1">
      <c r="A2206" s="1"/>
      <c r="B2206" s="6" t="s">
        <v>27</v>
      </c>
      <c r="C2206" s="6">
        <v>1128299</v>
      </c>
      <c r="D2206" s="7">
        <v>44389</v>
      </c>
      <c r="E2206" s="6" t="s">
        <v>28</v>
      </c>
      <c r="F2206" s="6" t="s">
        <v>84</v>
      </c>
      <c r="G2206" s="6" t="s">
        <v>85</v>
      </c>
      <c r="H2206" s="6" t="s">
        <v>21</v>
      </c>
      <c r="I2206" s="8">
        <v>0.55000000000000004</v>
      </c>
      <c r="J2206" s="9">
        <v>4750</v>
      </c>
      <c r="K2206" s="10">
        <f t="shared" si="16"/>
        <v>2612.5</v>
      </c>
      <c r="L2206" s="10">
        <f t="shared" si="17"/>
        <v>914.37499999999989</v>
      </c>
      <c r="M2206" s="11">
        <v>0.35</v>
      </c>
      <c r="O2206" s="16"/>
      <c r="P2206" s="14"/>
      <c r="Q2206" s="12"/>
      <c r="R2206" s="13"/>
    </row>
    <row r="2207" spans="1:18" ht="15.75" customHeight="1">
      <c r="A2207" s="1"/>
      <c r="B2207" s="6" t="s">
        <v>27</v>
      </c>
      <c r="C2207" s="6">
        <v>1128299</v>
      </c>
      <c r="D2207" s="7">
        <v>44389</v>
      </c>
      <c r="E2207" s="6" t="s">
        <v>28</v>
      </c>
      <c r="F2207" s="6" t="s">
        <v>84</v>
      </c>
      <c r="G2207" s="6" t="s">
        <v>85</v>
      </c>
      <c r="H2207" s="6" t="s">
        <v>22</v>
      </c>
      <c r="I2207" s="8">
        <v>0.70000000000000007</v>
      </c>
      <c r="J2207" s="9">
        <v>4750</v>
      </c>
      <c r="K2207" s="10">
        <f t="shared" si="16"/>
        <v>3325.0000000000005</v>
      </c>
      <c r="L2207" s="10">
        <f t="shared" si="17"/>
        <v>831.25000000000011</v>
      </c>
      <c r="M2207" s="11">
        <v>0.25</v>
      </c>
      <c r="O2207" s="16"/>
      <c r="P2207" s="14"/>
      <c r="Q2207" s="12"/>
      <c r="R2207" s="13"/>
    </row>
    <row r="2208" spans="1:18" ht="15.75" customHeight="1">
      <c r="A2208" s="1"/>
      <c r="B2208" s="6" t="s">
        <v>27</v>
      </c>
      <c r="C2208" s="6">
        <v>1128299</v>
      </c>
      <c r="D2208" s="7">
        <v>44421</v>
      </c>
      <c r="E2208" s="6" t="s">
        <v>28</v>
      </c>
      <c r="F2208" s="6" t="s">
        <v>84</v>
      </c>
      <c r="G2208" s="6" t="s">
        <v>85</v>
      </c>
      <c r="H2208" s="6" t="s">
        <v>17</v>
      </c>
      <c r="I2208" s="8">
        <v>0.55000000000000004</v>
      </c>
      <c r="J2208" s="9">
        <v>6750</v>
      </c>
      <c r="K2208" s="10">
        <f t="shared" si="16"/>
        <v>3712.5000000000005</v>
      </c>
      <c r="L2208" s="10">
        <f t="shared" si="17"/>
        <v>1485.0000000000002</v>
      </c>
      <c r="M2208" s="11">
        <v>0.4</v>
      </c>
      <c r="O2208" s="16"/>
      <c r="P2208" s="14"/>
      <c r="Q2208" s="12"/>
      <c r="R2208" s="13"/>
    </row>
    <row r="2209" spans="1:18" ht="15.75" customHeight="1">
      <c r="A2209" s="1"/>
      <c r="B2209" s="6" t="s">
        <v>27</v>
      </c>
      <c r="C2209" s="6">
        <v>1128299</v>
      </c>
      <c r="D2209" s="7">
        <v>44421</v>
      </c>
      <c r="E2209" s="6" t="s">
        <v>28</v>
      </c>
      <c r="F2209" s="6" t="s">
        <v>84</v>
      </c>
      <c r="G2209" s="6" t="s">
        <v>85</v>
      </c>
      <c r="H2209" s="6" t="s">
        <v>18</v>
      </c>
      <c r="I2209" s="8">
        <v>0.60000000000000009</v>
      </c>
      <c r="J2209" s="9">
        <v>6250</v>
      </c>
      <c r="K2209" s="10">
        <f t="shared" si="16"/>
        <v>3750.0000000000005</v>
      </c>
      <c r="L2209" s="10">
        <f t="shared" si="17"/>
        <v>1500.0000000000002</v>
      </c>
      <c r="M2209" s="11">
        <v>0.4</v>
      </c>
      <c r="O2209" s="16"/>
      <c r="P2209" s="14"/>
      <c r="Q2209" s="12"/>
      <c r="R2209" s="13"/>
    </row>
    <row r="2210" spans="1:18" ht="15.75" customHeight="1">
      <c r="A2210" s="1"/>
      <c r="B2210" s="6" t="s">
        <v>27</v>
      </c>
      <c r="C2210" s="6">
        <v>1128299</v>
      </c>
      <c r="D2210" s="7">
        <v>44421</v>
      </c>
      <c r="E2210" s="6" t="s">
        <v>28</v>
      </c>
      <c r="F2210" s="6" t="s">
        <v>84</v>
      </c>
      <c r="G2210" s="6" t="s">
        <v>85</v>
      </c>
      <c r="H2210" s="6" t="s">
        <v>19</v>
      </c>
      <c r="I2210" s="8">
        <v>0.55000000000000004</v>
      </c>
      <c r="J2210" s="9">
        <v>5000</v>
      </c>
      <c r="K2210" s="10">
        <f t="shared" si="16"/>
        <v>2750</v>
      </c>
      <c r="L2210" s="10">
        <f t="shared" si="17"/>
        <v>962.49999999999989</v>
      </c>
      <c r="M2210" s="11">
        <v>0.35</v>
      </c>
      <c r="O2210" s="16"/>
      <c r="P2210" s="14"/>
      <c r="Q2210" s="12"/>
      <c r="R2210" s="13"/>
    </row>
    <row r="2211" spans="1:18" ht="15.75" customHeight="1">
      <c r="A2211" s="1"/>
      <c r="B2211" s="6" t="s">
        <v>27</v>
      </c>
      <c r="C2211" s="6">
        <v>1128299</v>
      </c>
      <c r="D2211" s="7">
        <v>44421</v>
      </c>
      <c r="E2211" s="6" t="s">
        <v>28</v>
      </c>
      <c r="F2211" s="6" t="s">
        <v>84</v>
      </c>
      <c r="G2211" s="6" t="s">
        <v>85</v>
      </c>
      <c r="H2211" s="6" t="s">
        <v>20</v>
      </c>
      <c r="I2211" s="8">
        <v>0.55000000000000004</v>
      </c>
      <c r="J2211" s="9">
        <v>4500</v>
      </c>
      <c r="K2211" s="10">
        <f t="shared" si="16"/>
        <v>2475</v>
      </c>
      <c r="L2211" s="10">
        <f t="shared" si="17"/>
        <v>990</v>
      </c>
      <c r="M2211" s="11">
        <v>0.4</v>
      </c>
      <c r="O2211" s="16"/>
      <c r="P2211" s="14"/>
      <c r="Q2211" s="12"/>
      <c r="R2211" s="13"/>
    </row>
    <row r="2212" spans="1:18" ht="15.75" customHeight="1">
      <c r="A2212" s="1"/>
      <c r="B2212" s="6" t="s">
        <v>27</v>
      </c>
      <c r="C2212" s="6">
        <v>1128299</v>
      </c>
      <c r="D2212" s="7">
        <v>44421</v>
      </c>
      <c r="E2212" s="6" t="s">
        <v>28</v>
      </c>
      <c r="F2212" s="6" t="s">
        <v>84</v>
      </c>
      <c r="G2212" s="6" t="s">
        <v>85</v>
      </c>
      <c r="H2212" s="6" t="s">
        <v>21</v>
      </c>
      <c r="I2212" s="8">
        <v>0.65</v>
      </c>
      <c r="J2212" s="9">
        <v>4500</v>
      </c>
      <c r="K2212" s="10">
        <f t="shared" si="16"/>
        <v>2925</v>
      </c>
      <c r="L2212" s="10">
        <f t="shared" si="17"/>
        <v>1023.7499999999999</v>
      </c>
      <c r="M2212" s="11">
        <v>0.35</v>
      </c>
      <c r="O2212" s="16"/>
      <c r="P2212" s="14"/>
      <c r="Q2212" s="12"/>
      <c r="R2212" s="13"/>
    </row>
    <row r="2213" spans="1:18" ht="15.75" customHeight="1">
      <c r="A2213" s="1"/>
      <c r="B2213" s="6" t="s">
        <v>27</v>
      </c>
      <c r="C2213" s="6">
        <v>1128299</v>
      </c>
      <c r="D2213" s="7">
        <v>44421</v>
      </c>
      <c r="E2213" s="6" t="s">
        <v>28</v>
      </c>
      <c r="F2213" s="6" t="s">
        <v>84</v>
      </c>
      <c r="G2213" s="6" t="s">
        <v>85</v>
      </c>
      <c r="H2213" s="6" t="s">
        <v>22</v>
      </c>
      <c r="I2213" s="8">
        <v>0.70000000000000007</v>
      </c>
      <c r="J2213" s="9">
        <v>4250</v>
      </c>
      <c r="K2213" s="10">
        <f t="shared" si="16"/>
        <v>2975.0000000000005</v>
      </c>
      <c r="L2213" s="10">
        <f t="shared" si="17"/>
        <v>743.75000000000011</v>
      </c>
      <c r="M2213" s="11">
        <v>0.25</v>
      </c>
      <c r="O2213" s="16"/>
      <c r="P2213" s="14"/>
      <c r="Q2213" s="12"/>
      <c r="R2213" s="13"/>
    </row>
    <row r="2214" spans="1:18" ht="15.75" customHeight="1">
      <c r="A2214" s="1"/>
      <c r="B2214" s="6" t="s">
        <v>27</v>
      </c>
      <c r="C2214" s="6">
        <v>1128299</v>
      </c>
      <c r="D2214" s="7">
        <v>44453</v>
      </c>
      <c r="E2214" s="6" t="s">
        <v>28</v>
      </c>
      <c r="F2214" s="6" t="s">
        <v>84</v>
      </c>
      <c r="G2214" s="6" t="s">
        <v>85</v>
      </c>
      <c r="H2214" s="6" t="s">
        <v>17</v>
      </c>
      <c r="I2214" s="8">
        <v>0.45000000000000012</v>
      </c>
      <c r="J2214" s="9">
        <v>6000</v>
      </c>
      <c r="K2214" s="10">
        <f t="shared" si="16"/>
        <v>2700.0000000000009</v>
      </c>
      <c r="L2214" s="10">
        <f t="shared" si="17"/>
        <v>1080.0000000000005</v>
      </c>
      <c r="M2214" s="11">
        <v>0.4</v>
      </c>
      <c r="O2214" s="16"/>
      <c r="P2214" s="14"/>
      <c r="Q2214" s="12"/>
      <c r="R2214" s="13"/>
    </row>
    <row r="2215" spans="1:18" ht="15.75" customHeight="1">
      <c r="A2215" s="1"/>
      <c r="B2215" s="6" t="s">
        <v>27</v>
      </c>
      <c r="C2215" s="6">
        <v>1128299</v>
      </c>
      <c r="D2215" s="7">
        <v>44453</v>
      </c>
      <c r="E2215" s="6" t="s">
        <v>28</v>
      </c>
      <c r="F2215" s="6" t="s">
        <v>84</v>
      </c>
      <c r="G2215" s="6" t="s">
        <v>85</v>
      </c>
      <c r="H2215" s="6" t="s">
        <v>18</v>
      </c>
      <c r="I2215" s="8">
        <v>0.50000000000000011</v>
      </c>
      <c r="J2215" s="9">
        <v>6000</v>
      </c>
      <c r="K2215" s="10">
        <f t="shared" si="16"/>
        <v>3000.0000000000005</v>
      </c>
      <c r="L2215" s="10">
        <f t="shared" si="17"/>
        <v>1200.0000000000002</v>
      </c>
      <c r="M2215" s="11">
        <v>0.4</v>
      </c>
      <c r="O2215" s="16"/>
      <c r="P2215" s="14"/>
      <c r="Q2215" s="12"/>
      <c r="R2215" s="13"/>
    </row>
    <row r="2216" spans="1:18" ht="15.75" customHeight="1">
      <c r="A2216" s="1"/>
      <c r="B2216" s="6" t="s">
        <v>27</v>
      </c>
      <c r="C2216" s="6">
        <v>1128299</v>
      </c>
      <c r="D2216" s="7">
        <v>44453</v>
      </c>
      <c r="E2216" s="6" t="s">
        <v>28</v>
      </c>
      <c r="F2216" s="6" t="s">
        <v>84</v>
      </c>
      <c r="G2216" s="6" t="s">
        <v>85</v>
      </c>
      <c r="H2216" s="6" t="s">
        <v>19</v>
      </c>
      <c r="I2216" s="8">
        <v>0.45000000000000012</v>
      </c>
      <c r="J2216" s="9">
        <v>4500</v>
      </c>
      <c r="K2216" s="10">
        <f t="shared" si="16"/>
        <v>2025.0000000000005</v>
      </c>
      <c r="L2216" s="10">
        <f t="shared" si="17"/>
        <v>708.75000000000011</v>
      </c>
      <c r="M2216" s="11">
        <v>0.35</v>
      </c>
      <c r="O2216" s="16"/>
      <c r="P2216" s="14"/>
      <c r="Q2216" s="12"/>
      <c r="R2216" s="13"/>
    </row>
    <row r="2217" spans="1:18" ht="15.75" customHeight="1">
      <c r="A2217" s="1"/>
      <c r="B2217" s="6" t="s">
        <v>27</v>
      </c>
      <c r="C2217" s="6">
        <v>1128299</v>
      </c>
      <c r="D2217" s="7">
        <v>44453</v>
      </c>
      <c r="E2217" s="6" t="s">
        <v>28</v>
      </c>
      <c r="F2217" s="6" t="s">
        <v>84</v>
      </c>
      <c r="G2217" s="6" t="s">
        <v>85</v>
      </c>
      <c r="H2217" s="6" t="s">
        <v>20</v>
      </c>
      <c r="I2217" s="8">
        <v>0.45000000000000012</v>
      </c>
      <c r="J2217" s="9">
        <v>4000</v>
      </c>
      <c r="K2217" s="10">
        <f t="shared" si="16"/>
        <v>1800.0000000000005</v>
      </c>
      <c r="L2217" s="10">
        <f t="shared" si="17"/>
        <v>720.00000000000023</v>
      </c>
      <c r="M2217" s="11">
        <v>0.4</v>
      </c>
      <c r="O2217" s="16"/>
      <c r="P2217" s="14"/>
      <c r="Q2217" s="12"/>
      <c r="R2217" s="13"/>
    </row>
    <row r="2218" spans="1:18" ht="15.75" customHeight="1">
      <c r="A2218" s="1"/>
      <c r="B2218" s="6" t="s">
        <v>27</v>
      </c>
      <c r="C2218" s="6">
        <v>1128299</v>
      </c>
      <c r="D2218" s="7">
        <v>44453</v>
      </c>
      <c r="E2218" s="6" t="s">
        <v>28</v>
      </c>
      <c r="F2218" s="6" t="s">
        <v>84</v>
      </c>
      <c r="G2218" s="6" t="s">
        <v>85</v>
      </c>
      <c r="H2218" s="6" t="s">
        <v>21</v>
      </c>
      <c r="I2218" s="8">
        <v>0.55000000000000004</v>
      </c>
      <c r="J2218" s="9">
        <v>4000</v>
      </c>
      <c r="K2218" s="10">
        <f t="shared" si="16"/>
        <v>2200</v>
      </c>
      <c r="L2218" s="10">
        <f t="shared" si="17"/>
        <v>770</v>
      </c>
      <c r="M2218" s="11">
        <v>0.35</v>
      </c>
      <c r="O2218" s="16"/>
      <c r="P2218" s="14"/>
      <c r="Q2218" s="12"/>
      <c r="R2218" s="13"/>
    </row>
    <row r="2219" spans="1:18" ht="15.75" customHeight="1">
      <c r="A2219" s="1"/>
      <c r="B2219" s="6" t="s">
        <v>27</v>
      </c>
      <c r="C2219" s="6">
        <v>1128299</v>
      </c>
      <c r="D2219" s="7">
        <v>44453</v>
      </c>
      <c r="E2219" s="6" t="s">
        <v>28</v>
      </c>
      <c r="F2219" s="6" t="s">
        <v>84</v>
      </c>
      <c r="G2219" s="6" t="s">
        <v>85</v>
      </c>
      <c r="H2219" s="6" t="s">
        <v>22</v>
      </c>
      <c r="I2219" s="8">
        <v>0.60000000000000009</v>
      </c>
      <c r="J2219" s="9">
        <v>4500</v>
      </c>
      <c r="K2219" s="10">
        <f t="shared" si="16"/>
        <v>2700.0000000000005</v>
      </c>
      <c r="L2219" s="10">
        <f t="shared" si="17"/>
        <v>675.00000000000011</v>
      </c>
      <c r="M2219" s="11">
        <v>0.25</v>
      </c>
      <c r="O2219" s="16"/>
      <c r="P2219" s="14"/>
      <c r="Q2219" s="12"/>
      <c r="R2219" s="13"/>
    </row>
    <row r="2220" spans="1:18" ht="15.75" customHeight="1">
      <c r="A2220" s="1"/>
      <c r="B2220" s="6" t="s">
        <v>27</v>
      </c>
      <c r="C2220" s="6">
        <v>1128299</v>
      </c>
      <c r="D2220" s="7">
        <v>44482</v>
      </c>
      <c r="E2220" s="6" t="s">
        <v>28</v>
      </c>
      <c r="F2220" s="6" t="s">
        <v>84</v>
      </c>
      <c r="G2220" s="6" t="s">
        <v>85</v>
      </c>
      <c r="H2220" s="6" t="s">
        <v>17</v>
      </c>
      <c r="I2220" s="8">
        <v>0.45000000000000012</v>
      </c>
      <c r="J2220" s="9">
        <v>5250</v>
      </c>
      <c r="K2220" s="10">
        <f t="shared" si="16"/>
        <v>2362.5000000000005</v>
      </c>
      <c r="L2220" s="10">
        <f t="shared" si="17"/>
        <v>945.00000000000023</v>
      </c>
      <c r="M2220" s="11">
        <v>0.4</v>
      </c>
      <c r="O2220" s="16"/>
      <c r="P2220" s="14"/>
      <c r="Q2220" s="12"/>
      <c r="R2220" s="13"/>
    </row>
    <row r="2221" spans="1:18" ht="15.75" customHeight="1">
      <c r="A2221" s="1"/>
      <c r="B2221" s="6" t="s">
        <v>27</v>
      </c>
      <c r="C2221" s="6">
        <v>1128299</v>
      </c>
      <c r="D2221" s="7">
        <v>44482</v>
      </c>
      <c r="E2221" s="6" t="s">
        <v>28</v>
      </c>
      <c r="F2221" s="6" t="s">
        <v>84</v>
      </c>
      <c r="G2221" s="6" t="s">
        <v>85</v>
      </c>
      <c r="H2221" s="6" t="s">
        <v>18</v>
      </c>
      <c r="I2221" s="8">
        <v>0.50000000000000011</v>
      </c>
      <c r="J2221" s="9">
        <v>5250</v>
      </c>
      <c r="K2221" s="10">
        <f t="shared" si="16"/>
        <v>2625.0000000000005</v>
      </c>
      <c r="L2221" s="10">
        <f t="shared" si="17"/>
        <v>1050.0000000000002</v>
      </c>
      <c r="M2221" s="11">
        <v>0.4</v>
      </c>
      <c r="O2221" s="16"/>
      <c r="P2221" s="14"/>
      <c r="Q2221" s="12"/>
      <c r="R2221" s="13"/>
    </row>
    <row r="2222" spans="1:18" ht="15.75" customHeight="1">
      <c r="A2222" s="1"/>
      <c r="B2222" s="6" t="s">
        <v>27</v>
      </c>
      <c r="C2222" s="6">
        <v>1128299</v>
      </c>
      <c r="D2222" s="7">
        <v>44482</v>
      </c>
      <c r="E2222" s="6" t="s">
        <v>28</v>
      </c>
      <c r="F2222" s="6" t="s">
        <v>84</v>
      </c>
      <c r="G2222" s="6" t="s">
        <v>85</v>
      </c>
      <c r="H2222" s="6" t="s">
        <v>19</v>
      </c>
      <c r="I2222" s="8">
        <v>0.45000000000000012</v>
      </c>
      <c r="J2222" s="9">
        <v>3500</v>
      </c>
      <c r="K2222" s="10">
        <f t="shared" si="16"/>
        <v>1575.0000000000005</v>
      </c>
      <c r="L2222" s="10">
        <f t="shared" si="17"/>
        <v>551.25000000000011</v>
      </c>
      <c r="M2222" s="11">
        <v>0.35</v>
      </c>
      <c r="O2222" s="16"/>
      <c r="P2222" s="14"/>
      <c r="Q2222" s="12"/>
      <c r="R2222" s="13"/>
    </row>
    <row r="2223" spans="1:18" ht="15.75" customHeight="1">
      <c r="A2223" s="1"/>
      <c r="B2223" s="6" t="s">
        <v>27</v>
      </c>
      <c r="C2223" s="6">
        <v>1128299</v>
      </c>
      <c r="D2223" s="7">
        <v>44482</v>
      </c>
      <c r="E2223" s="6" t="s">
        <v>28</v>
      </c>
      <c r="F2223" s="6" t="s">
        <v>84</v>
      </c>
      <c r="G2223" s="6" t="s">
        <v>85</v>
      </c>
      <c r="H2223" s="6" t="s">
        <v>20</v>
      </c>
      <c r="I2223" s="8">
        <v>0.45000000000000012</v>
      </c>
      <c r="J2223" s="9">
        <v>3250</v>
      </c>
      <c r="K2223" s="10">
        <f t="shared" si="16"/>
        <v>1462.5000000000005</v>
      </c>
      <c r="L2223" s="10">
        <f t="shared" si="17"/>
        <v>585.00000000000023</v>
      </c>
      <c r="M2223" s="11">
        <v>0.4</v>
      </c>
      <c r="O2223" s="16"/>
      <c r="P2223" s="14"/>
      <c r="Q2223" s="12"/>
      <c r="R2223" s="13"/>
    </row>
    <row r="2224" spans="1:18" ht="15.75" customHeight="1">
      <c r="A2224" s="1"/>
      <c r="B2224" s="6" t="s">
        <v>27</v>
      </c>
      <c r="C2224" s="6">
        <v>1128299</v>
      </c>
      <c r="D2224" s="7">
        <v>44482</v>
      </c>
      <c r="E2224" s="6" t="s">
        <v>28</v>
      </c>
      <c r="F2224" s="6" t="s">
        <v>84</v>
      </c>
      <c r="G2224" s="6" t="s">
        <v>85</v>
      </c>
      <c r="H2224" s="6" t="s">
        <v>21</v>
      </c>
      <c r="I2224" s="8">
        <v>0.55000000000000004</v>
      </c>
      <c r="J2224" s="9">
        <v>3000</v>
      </c>
      <c r="K2224" s="10">
        <f t="shared" si="16"/>
        <v>1650.0000000000002</v>
      </c>
      <c r="L2224" s="10">
        <f t="shared" si="17"/>
        <v>577.5</v>
      </c>
      <c r="M2224" s="11">
        <v>0.35</v>
      </c>
      <c r="O2224" s="16"/>
      <c r="P2224" s="14"/>
      <c r="Q2224" s="12"/>
      <c r="R2224" s="13"/>
    </row>
    <row r="2225" spans="1:18" ht="15.75" customHeight="1">
      <c r="A2225" s="1"/>
      <c r="B2225" s="6" t="s">
        <v>27</v>
      </c>
      <c r="C2225" s="6">
        <v>1128299</v>
      </c>
      <c r="D2225" s="7">
        <v>44482</v>
      </c>
      <c r="E2225" s="6" t="s">
        <v>28</v>
      </c>
      <c r="F2225" s="6" t="s">
        <v>84</v>
      </c>
      <c r="G2225" s="6" t="s">
        <v>85</v>
      </c>
      <c r="H2225" s="6" t="s">
        <v>22</v>
      </c>
      <c r="I2225" s="8">
        <v>0.70000000000000007</v>
      </c>
      <c r="J2225" s="9">
        <v>3500</v>
      </c>
      <c r="K2225" s="10">
        <f t="shared" si="16"/>
        <v>2450.0000000000005</v>
      </c>
      <c r="L2225" s="10">
        <f t="shared" si="17"/>
        <v>612.50000000000011</v>
      </c>
      <c r="M2225" s="11">
        <v>0.25</v>
      </c>
      <c r="O2225" s="16"/>
      <c r="P2225" s="14"/>
      <c r="Q2225" s="12"/>
      <c r="R2225" s="13"/>
    </row>
    <row r="2226" spans="1:18" ht="15.75" customHeight="1">
      <c r="A2226" s="1"/>
      <c r="B2226" s="6" t="s">
        <v>27</v>
      </c>
      <c r="C2226" s="6">
        <v>1128299</v>
      </c>
      <c r="D2226" s="7">
        <v>44513</v>
      </c>
      <c r="E2226" s="6" t="s">
        <v>28</v>
      </c>
      <c r="F2226" s="6" t="s">
        <v>84</v>
      </c>
      <c r="G2226" s="6" t="s">
        <v>85</v>
      </c>
      <c r="H2226" s="6" t="s">
        <v>17</v>
      </c>
      <c r="I2226" s="8">
        <v>0.55000000000000004</v>
      </c>
      <c r="J2226" s="9">
        <v>5250</v>
      </c>
      <c r="K2226" s="10">
        <f t="shared" si="16"/>
        <v>2887.5000000000005</v>
      </c>
      <c r="L2226" s="10">
        <f t="shared" si="17"/>
        <v>1155.0000000000002</v>
      </c>
      <c r="M2226" s="11">
        <v>0.4</v>
      </c>
      <c r="O2226" s="16"/>
      <c r="P2226" s="14"/>
      <c r="Q2226" s="12"/>
      <c r="R2226" s="13"/>
    </row>
    <row r="2227" spans="1:18" ht="15.75" customHeight="1">
      <c r="A2227" s="1"/>
      <c r="B2227" s="6" t="s">
        <v>27</v>
      </c>
      <c r="C2227" s="6">
        <v>1128299</v>
      </c>
      <c r="D2227" s="7">
        <v>44513</v>
      </c>
      <c r="E2227" s="6" t="s">
        <v>28</v>
      </c>
      <c r="F2227" s="6" t="s">
        <v>84</v>
      </c>
      <c r="G2227" s="6" t="s">
        <v>85</v>
      </c>
      <c r="H2227" s="6" t="s">
        <v>18</v>
      </c>
      <c r="I2227" s="8">
        <v>0.60000000000000009</v>
      </c>
      <c r="J2227" s="9">
        <v>5750</v>
      </c>
      <c r="K2227" s="10">
        <f t="shared" si="16"/>
        <v>3450.0000000000005</v>
      </c>
      <c r="L2227" s="10">
        <f t="shared" si="17"/>
        <v>1380.0000000000002</v>
      </c>
      <c r="M2227" s="11">
        <v>0.4</v>
      </c>
      <c r="O2227" s="16"/>
      <c r="P2227" s="14"/>
      <c r="Q2227" s="12"/>
      <c r="R2227" s="13"/>
    </row>
    <row r="2228" spans="1:18" ht="15.75" customHeight="1">
      <c r="A2228" s="1"/>
      <c r="B2228" s="6" t="s">
        <v>27</v>
      </c>
      <c r="C2228" s="6">
        <v>1128299</v>
      </c>
      <c r="D2228" s="7">
        <v>44513</v>
      </c>
      <c r="E2228" s="6" t="s">
        <v>28</v>
      </c>
      <c r="F2228" s="6" t="s">
        <v>84</v>
      </c>
      <c r="G2228" s="6" t="s">
        <v>85</v>
      </c>
      <c r="H2228" s="6" t="s">
        <v>19</v>
      </c>
      <c r="I2228" s="8">
        <v>0.55000000000000004</v>
      </c>
      <c r="J2228" s="9">
        <v>4250</v>
      </c>
      <c r="K2228" s="10">
        <f t="shared" si="16"/>
        <v>2337.5</v>
      </c>
      <c r="L2228" s="10">
        <f t="shared" si="17"/>
        <v>818.125</v>
      </c>
      <c r="M2228" s="11">
        <v>0.35</v>
      </c>
      <c r="O2228" s="16"/>
      <c r="P2228" s="14"/>
      <c r="Q2228" s="12"/>
      <c r="R2228" s="13"/>
    </row>
    <row r="2229" spans="1:18" ht="15.75" customHeight="1">
      <c r="A2229" s="1"/>
      <c r="B2229" s="6" t="s">
        <v>27</v>
      </c>
      <c r="C2229" s="6">
        <v>1128299</v>
      </c>
      <c r="D2229" s="7">
        <v>44513</v>
      </c>
      <c r="E2229" s="6" t="s">
        <v>28</v>
      </c>
      <c r="F2229" s="6" t="s">
        <v>84</v>
      </c>
      <c r="G2229" s="6" t="s">
        <v>85</v>
      </c>
      <c r="H2229" s="6" t="s">
        <v>20</v>
      </c>
      <c r="I2229" s="8">
        <v>0.55000000000000004</v>
      </c>
      <c r="J2229" s="9">
        <v>4000</v>
      </c>
      <c r="K2229" s="10">
        <f t="shared" si="16"/>
        <v>2200</v>
      </c>
      <c r="L2229" s="10">
        <f t="shared" si="17"/>
        <v>880</v>
      </c>
      <c r="M2229" s="11">
        <v>0.4</v>
      </c>
      <c r="O2229" s="16"/>
      <c r="P2229" s="14"/>
      <c r="Q2229" s="12"/>
      <c r="R2229" s="13"/>
    </row>
    <row r="2230" spans="1:18" ht="15.75" customHeight="1">
      <c r="A2230" s="1"/>
      <c r="B2230" s="6" t="s">
        <v>27</v>
      </c>
      <c r="C2230" s="6">
        <v>1128299</v>
      </c>
      <c r="D2230" s="7">
        <v>44513</v>
      </c>
      <c r="E2230" s="6" t="s">
        <v>28</v>
      </c>
      <c r="F2230" s="6" t="s">
        <v>84</v>
      </c>
      <c r="G2230" s="6" t="s">
        <v>85</v>
      </c>
      <c r="H2230" s="6" t="s">
        <v>21</v>
      </c>
      <c r="I2230" s="8">
        <v>0.65</v>
      </c>
      <c r="J2230" s="9">
        <v>3500</v>
      </c>
      <c r="K2230" s="10">
        <f t="shared" si="16"/>
        <v>2275</v>
      </c>
      <c r="L2230" s="10">
        <f t="shared" si="17"/>
        <v>796.25</v>
      </c>
      <c r="M2230" s="11">
        <v>0.35</v>
      </c>
      <c r="O2230" s="16"/>
      <c r="P2230" s="14"/>
      <c r="Q2230" s="12"/>
      <c r="R2230" s="13"/>
    </row>
    <row r="2231" spans="1:18" ht="15.75" customHeight="1">
      <c r="A2231" s="1"/>
      <c r="B2231" s="6" t="s">
        <v>27</v>
      </c>
      <c r="C2231" s="6">
        <v>1128299</v>
      </c>
      <c r="D2231" s="7">
        <v>44513</v>
      </c>
      <c r="E2231" s="6" t="s">
        <v>28</v>
      </c>
      <c r="F2231" s="6" t="s">
        <v>84</v>
      </c>
      <c r="G2231" s="6" t="s">
        <v>85</v>
      </c>
      <c r="H2231" s="6" t="s">
        <v>22</v>
      </c>
      <c r="I2231" s="8">
        <v>0.70000000000000007</v>
      </c>
      <c r="J2231" s="9">
        <v>4750</v>
      </c>
      <c r="K2231" s="10">
        <f t="shared" si="16"/>
        <v>3325.0000000000005</v>
      </c>
      <c r="L2231" s="10">
        <f t="shared" si="17"/>
        <v>831.25000000000011</v>
      </c>
      <c r="M2231" s="11">
        <v>0.25</v>
      </c>
      <c r="O2231" s="16"/>
      <c r="P2231" s="14"/>
      <c r="Q2231" s="12"/>
      <c r="R2231" s="13"/>
    </row>
    <row r="2232" spans="1:18" ht="15.75" customHeight="1">
      <c r="A2232" s="1"/>
      <c r="B2232" s="6" t="s">
        <v>27</v>
      </c>
      <c r="C2232" s="6">
        <v>1128299</v>
      </c>
      <c r="D2232" s="7">
        <v>44542</v>
      </c>
      <c r="E2232" s="6" t="s">
        <v>28</v>
      </c>
      <c r="F2232" s="6" t="s">
        <v>84</v>
      </c>
      <c r="G2232" s="6" t="s">
        <v>85</v>
      </c>
      <c r="H2232" s="6" t="s">
        <v>17</v>
      </c>
      <c r="I2232" s="8">
        <v>0.55000000000000004</v>
      </c>
      <c r="J2232" s="9">
        <v>6750</v>
      </c>
      <c r="K2232" s="10">
        <f t="shared" si="16"/>
        <v>3712.5000000000005</v>
      </c>
      <c r="L2232" s="10">
        <f t="shared" si="17"/>
        <v>1485.0000000000002</v>
      </c>
      <c r="M2232" s="11">
        <v>0.4</v>
      </c>
      <c r="O2232" s="16"/>
      <c r="P2232" s="14"/>
      <c r="Q2232" s="12"/>
      <c r="R2232" s="13"/>
    </row>
    <row r="2233" spans="1:18" ht="15.75" customHeight="1">
      <c r="A2233" s="1"/>
      <c r="B2233" s="6" t="s">
        <v>27</v>
      </c>
      <c r="C2233" s="6">
        <v>1128299</v>
      </c>
      <c r="D2233" s="7">
        <v>44542</v>
      </c>
      <c r="E2233" s="6" t="s">
        <v>28</v>
      </c>
      <c r="F2233" s="6" t="s">
        <v>84</v>
      </c>
      <c r="G2233" s="6" t="s">
        <v>85</v>
      </c>
      <c r="H2233" s="6" t="s">
        <v>18</v>
      </c>
      <c r="I2233" s="8">
        <v>0.60000000000000009</v>
      </c>
      <c r="J2233" s="9">
        <v>6750</v>
      </c>
      <c r="K2233" s="10">
        <f t="shared" si="16"/>
        <v>4050.0000000000005</v>
      </c>
      <c r="L2233" s="10">
        <f t="shared" si="17"/>
        <v>1620.0000000000002</v>
      </c>
      <c r="M2233" s="11">
        <v>0.4</v>
      </c>
      <c r="O2233" s="16"/>
      <c r="P2233" s="14"/>
      <c r="Q2233" s="12"/>
      <c r="R2233" s="13"/>
    </row>
    <row r="2234" spans="1:18" ht="15.75" customHeight="1">
      <c r="A2234" s="1"/>
      <c r="B2234" s="6" t="s">
        <v>27</v>
      </c>
      <c r="C2234" s="6">
        <v>1128299</v>
      </c>
      <c r="D2234" s="7">
        <v>44542</v>
      </c>
      <c r="E2234" s="6" t="s">
        <v>28</v>
      </c>
      <c r="F2234" s="6" t="s">
        <v>84</v>
      </c>
      <c r="G2234" s="6" t="s">
        <v>85</v>
      </c>
      <c r="H2234" s="6" t="s">
        <v>19</v>
      </c>
      <c r="I2234" s="8">
        <v>0.55000000000000004</v>
      </c>
      <c r="J2234" s="9">
        <v>4750</v>
      </c>
      <c r="K2234" s="10">
        <f t="shared" si="16"/>
        <v>2612.5</v>
      </c>
      <c r="L2234" s="10">
        <f t="shared" si="17"/>
        <v>914.37499999999989</v>
      </c>
      <c r="M2234" s="11">
        <v>0.35</v>
      </c>
      <c r="O2234" s="16"/>
      <c r="P2234" s="14"/>
      <c r="Q2234" s="12"/>
      <c r="R2234" s="13"/>
    </row>
    <row r="2235" spans="1:18" ht="15.75" customHeight="1">
      <c r="A2235" s="1"/>
      <c r="B2235" s="6" t="s">
        <v>27</v>
      </c>
      <c r="C2235" s="6">
        <v>1128299</v>
      </c>
      <c r="D2235" s="7">
        <v>44542</v>
      </c>
      <c r="E2235" s="6" t="s">
        <v>28</v>
      </c>
      <c r="F2235" s="6" t="s">
        <v>84</v>
      </c>
      <c r="G2235" s="6" t="s">
        <v>85</v>
      </c>
      <c r="H2235" s="6" t="s">
        <v>20</v>
      </c>
      <c r="I2235" s="8">
        <v>0.55000000000000004</v>
      </c>
      <c r="J2235" s="9">
        <v>4750</v>
      </c>
      <c r="K2235" s="10">
        <f t="shared" si="16"/>
        <v>2612.5</v>
      </c>
      <c r="L2235" s="10">
        <f t="shared" si="17"/>
        <v>1045</v>
      </c>
      <c r="M2235" s="11">
        <v>0.4</v>
      </c>
      <c r="O2235" s="16"/>
      <c r="P2235" s="14"/>
      <c r="Q2235" s="12"/>
      <c r="R2235" s="13"/>
    </row>
    <row r="2236" spans="1:18" ht="15.75" customHeight="1">
      <c r="A2236" s="1"/>
      <c r="B2236" s="6" t="s">
        <v>27</v>
      </c>
      <c r="C2236" s="6">
        <v>1128299</v>
      </c>
      <c r="D2236" s="7">
        <v>44542</v>
      </c>
      <c r="E2236" s="6" t="s">
        <v>28</v>
      </c>
      <c r="F2236" s="6" t="s">
        <v>84</v>
      </c>
      <c r="G2236" s="6" t="s">
        <v>85</v>
      </c>
      <c r="H2236" s="6" t="s">
        <v>21</v>
      </c>
      <c r="I2236" s="8">
        <v>0.65</v>
      </c>
      <c r="J2236" s="9">
        <v>4000</v>
      </c>
      <c r="K2236" s="10">
        <f t="shared" si="16"/>
        <v>2600</v>
      </c>
      <c r="L2236" s="10">
        <f t="shared" si="17"/>
        <v>909.99999999999989</v>
      </c>
      <c r="M2236" s="11">
        <v>0.35</v>
      </c>
      <c r="O2236" s="16"/>
      <c r="P2236" s="14"/>
      <c r="Q2236" s="12"/>
      <c r="R2236" s="13"/>
    </row>
    <row r="2237" spans="1:18" ht="15.75" customHeight="1">
      <c r="A2237" s="1"/>
      <c r="B2237" s="6" t="s">
        <v>27</v>
      </c>
      <c r="C2237" s="6">
        <v>1128299</v>
      </c>
      <c r="D2237" s="7">
        <v>44542</v>
      </c>
      <c r="E2237" s="6" t="s">
        <v>28</v>
      </c>
      <c r="F2237" s="6" t="s">
        <v>84</v>
      </c>
      <c r="G2237" s="6" t="s">
        <v>85</v>
      </c>
      <c r="H2237" s="6" t="s">
        <v>22</v>
      </c>
      <c r="I2237" s="8">
        <v>0.70000000000000007</v>
      </c>
      <c r="J2237" s="9">
        <v>5000</v>
      </c>
      <c r="K2237" s="10">
        <f t="shared" si="16"/>
        <v>3500.0000000000005</v>
      </c>
      <c r="L2237" s="10">
        <f t="shared" si="17"/>
        <v>875.00000000000011</v>
      </c>
      <c r="M2237" s="11">
        <v>0.25</v>
      </c>
      <c r="O2237" s="16"/>
      <c r="P2237" s="14"/>
      <c r="Q2237" s="12"/>
      <c r="R2237" s="13"/>
    </row>
    <row r="2238" spans="1:18" ht="15.75" customHeight="1">
      <c r="A2238" s="1" t="s">
        <v>39</v>
      </c>
      <c r="B2238" s="6" t="s">
        <v>14</v>
      </c>
      <c r="C2238" s="6">
        <v>1185732</v>
      </c>
      <c r="D2238" s="7">
        <v>44205</v>
      </c>
      <c r="E2238" s="6" t="s">
        <v>46</v>
      </c>
      <c r="F2238" s="6" t="s">
        <v>86</v>
      </c>
      <c r="G2238" s="6" t="s">
        <v>87</v>
      </c>
      <c r="H2238" s="6" t="s">
        <v>17</v>
      </c>
      <c r="I2238" s="8">
        <v>0.4</v>
      </c>
      <c r="J2238" s="9">
        <v>10250</v>
      </c>
      <c r="K2238" s="10">
        <f t="shared" si="16"/>
        <v>4100</v>
      </c>
      <c r="L2238" s="10">
        <f t="shared" si="17"/>
        <v>1845</v>
      </c>
      <c r="M2238" s="11">
        <v>0.45</v>
      </c>
      <c r="O2238" s="16"/>
      <c r="P2238" s="14"/>
      <c r="Q2238" s="12"/>
      <c r="R2238" s="13"/>
    </row>
    <row r="2239" spans="1:18" ht="15.75" customHeight="1">
      <c r="A2239" s="1"/>
      <c r="B2239" s="6" t="s">
        <v>14</v>
      </c>
      <c r="C2239" s="6">
        <v>1185732</v>
      </c>
      <c r="D2239" s="7">
        <v>44205</v>
      </c>
      <c r="E2239" s="6" t="s">
        <v>46</v>
      </c>
      <c r="F2239" s="6" t="s">
        <v>86</v>
      </c>
      <c r="G2239" s="6" t="s">
        <v>87</v>
      </c>
      <c r="H2239" s="6" t="s">
        <v>18</v>
      </c>
      <c r="I2239" s="8">
        <v>0.4</v>
      </c>
      <c r="J2239" s="9">
        <v>8250</v>
      </c>
      <c r="K2239" s="10">
        <f t="shared" si="16"/>
        <v>3300</v>
      </c>
      <c r="L2239" s="10">
        <f t="shared" si="17"/>
        <v>1155</v>
      </c>
      <c r="M2239" s="11">
        <v>0.35</v>
      </c>
      <c r="O2239" s="16"/>
      <c r="P2239" s="14"/>
      <c r="Q2239" s="12"/>
      <c r="R2239" s="13"/>
    </row>
    <row r="2240" spans="1:18" ht="15.75" customHeight="1">
      <c r="A2240" s="1"/>
      <c r="B2240" s="6" t="s">
        <v>14</v>
      </c>
      <c r="C2240" s="6">
        <v>1185732</v>
      </c>
      <c r="D2240" s="7">
        <v>44205</v>
      </c>
      <c r="E2240" s="6" t="s">
        <v>46</v>
      </c>
      <c r="F2240" s="6" t="s">
        <v>86</v>
      </c>
      <c r="G2240" s="6" t="s">
        <v>87</v>
      </c>
      <c r="H2240" s="6" t="s">
        <v>19</v>
      </c>
      <c r="I2240" s="8">
        <v>0.30000000000000004</v>
      </c>
      <c r="J2240" s="9">
        <v>8250</v>
      </c>
      <c r="K2240" s="10">
        <f t="shared" si="16"/>
        <v>2475.0000000000005</v>
      </c>
      <c r="L2240" s="10">
        <f t="shared" si="17"/>
        <v>618.75000000000011</v>
      </c>
      <c r="M2240" s="11">
        <v>0.25</v>
      </c>
      <c r="O2240" s="16"/>
      <c r="P2240" s="14"/>
      <c r="Q2240" s="12"/>
      <c r="R2240" s="13"/>
    </row>
    <row r="2241" spans="1:18" ht="15.75" customHeight="1">
      <c r="A2241" s="1"/>
      <c r="B2241" s="6" t="s">
        <v>14</v>
      </c>
      <c r="C2241" s="6">
        <v>1185732</v>
      </c>
      <c r="D2241" s="7">
        <v>44205</v>
      </c>
      <c r="E2241" s="6" t="s">
        <v>46</v>
      </c>
      <c r="F2241" s="6" t="s">
        <v>86</v>
      </c>
      <c r="G2241" s="6" t="s">
        <v>87</v>
      </c>
      <c r="H2241" s="6" t="s">
        <v>20</v>
      </c>
      <c r="I2241" s="8">
        <v>0.35</v>
      </c>
      <c r="J2241" s="9">
        <v>6750</v>
      </c>
      <c r="K2241" s="10">
        <f t="shared" si="16"/>
        <v>2362.5</v>
      </c>
      <c r="L2241" s="10">
        <f t="shared" si="17"/>
        <v>708.75</v>
      </c>
      <c r="M2241" s="11">
        <v>0.3</v>
      </c>
      <c r="O2241" s="16"/>
      <c r="P2241" s="14"/>
      <c r="Q2241" s="12"/>
      <c r="R2241" s="13"/>
    </row>
    <row r="2242" spans="1:18" ht="15.75" customHeight="1">
      <c r="A2242" s="1"/>
      <c r="B2242" s="6" t="s">
        <v>14</v>
      </c>
      <c r="C2242" s="6">
        <v>1185732</v>
      </c>
      <c r="D2242" s="7">
        <v>44205</v>
      </c>
      <c r="E2242" s="6" t="s">
        <v>46</v>
      </c>
      <c r="F2242" s="6" t="s">
        <v>86</v>
      </c>
      <c r="G2242" s="6" t="s">
        <v>87</v>
      </c>
      <c r="H2242" s="6" t="s">
        <v>21</v>
      </c>
      <c r="I2242" s="8">
        <v>0.5</v>
      </c>
      <c r="J2242" s="9">
        <v>7250</v>
      </c>
      <c r="K2242" s="10">
        <f t="shared" si="16"/>
        <v>3625</v>
      </c>
      <c r="L2242" s="10">
        <f t="shared" si="17"/>
        <v>1268.75</v>
      </c>
      <c r="M2242" s="11">
        <v>0.35</v>
      </c>
      <c r="O2242" s="16"/>
      <c r="P2242" s="14"/>
      <c r="Q2242" s="12"/>
      <c r="R2242" s="13"/>
    </row>
    <row r="2243" spans="1:18" ht="15.75" customHeight="1">
      <c r="A2243" s="1"/>
      <c r="B2243" s="6" t="s">
        <v>14</v>
      </c>
      <c r="C2243" s="6">
        <v>1185732</v>
      </c>
      <c r="D2243" s="7">
        <v>44205</v>
      </c>
      <c r="E2243" s="6" t="s">
        <v>46</v>
      </c>
      <c r="F2243" s="6" t="s">
        <v>86</v>
      </c>
      <c r="G2243" s="6" t="s">
        <v>87</v>
      </c>
      <c r="H2243" s="6" t="s">
        <v>22</v>
      </c>
      <c r="I2243" s="8">
        <v>0.4</v>
      </c>
      <c r="J2243" s="9">
        <v>8250</v>
      </c>
      <c r="K2243" s="10">
        <f t="shared" si="16"/>
        <v>3300</v>
      </c>
      <c r="L2243" s="10">
        <f t="shared" si="17"/>
        <v>1650</v>
      </c>
      <c r="M2243" s="11">
        <v>0.5</v>
      </c>
      <c r="O2243" s="16"/>
      <c r="P2243" s="14"/>
      <c r="Q2243" s="12"/>
      <c r="R2243" s="13"/>
    </row>
    <row r="2244" spans="1:18" ht="15.75" customHeight="1">
      <c r="A2244" s="1"/>
      <c r="B2244" s="6" t="s">
        <v>14</v>
      </c>
      <c r="C2244" s="6">
        <v>1185732</v>
      </c>
      <c r="D2244" s="7">
        <v>44234</v>
      </c>
      <c r="E2244" s="6" t="s">
        <v>46</v>
      </c>
      <c r="F2244" s="6" t="s">
        <v>86</v>
      </c>
      <c r="G2244" s="6" t="s">
        <v>87</v>
      </c>
      <c r="H2244" s="6" t="s">
        <v>17</v>
      </c>
      <c r="I2244" s="8">
        <v>0.4</v>
      </c>
      <c r="J2244" s="9">
        <v>10750</v>
      </c>
      <c r="K2244" s="10">
        <f t="shared" si="16"/>
        <v>4300</v>
      </c>
      <c r="L2244" s="10">
        <f t="shared" si="17"/>
        <v>1935</v>
      </c>
      <c r="M2244" s="11">
        <v>0.45</v>
      </c>
      <c r="O2244" s="16"/>
      <c r="P2244" s="14"/>
      <c r="Q2244" s="12"/>
      <c r="R2244" s="13"/>
    </row>
    <row r="2245" spans="1:18" ht="15.75" customHeight="1">
      <c r="A2245" s="1"/>
      <c r="B2245" s="6" t="s">
        <v>14</v>
      </c>
      <c r="C2245" s="6">
        <v>1185732</v>
      </c>
      <c r="D2245" s="7">
        <v>44234</v>
      </c>
      <c r="E2245" s="6" t="s">
        <v>46</v>
      </c>
      <c r="F2245" s="6" t="s">
        <v>86</v>
      </c>
      <c r="G2245" s="6" t="s">
        <v>87</v>
      </c>
      <c r="H2245" s="6" t="s">
        <v>18</v>
      </c>
      <c r="I2245" s="8">
        <v>0.4</v>
      </c>
      <c r="J2245" s="9">
        <v>7250</v>
      </c>
      <c r="K2245" s="10">
        <f t="shared" si="16"/>
        <v>2900</v>
      </c>
      <c r="L2245" s="10">
        <f t="shared" si="17"/>
        <v>1014.9999999999999</v>
      </c>
      <c r="M2245" s="11">
        <v>0.35</v>
      </c>
      <c r="O2245" s="16"/>
      <c r="P2245" s="14"/>
      <c r="Q2245" s="12"/>
      <c r="R2245" s="13"/>
    </row>
    <row r="2246" spans="1:18" ht="15.75" customHeight="1">
      <c r="A2246" s="1"/>
      <c r="B2246" s="6" t="s">
        <v>14</v>
      </c>
      <c r="C2246" s="6">
        <v>1185732</v>
      </c>
      <c r="D2246" s="7">
        <v>44234</v>
      </c>
      <c r="E2246" s="6" t="s">
        <v>46</v>
      </c>
      <c r="F2246" s="6" t="s">
        <v>86</v>
      </c>
      <c r="G2246" s="6" t="s">
        <v>87</v>
      </c>
      <c r="H2246" s="6" t="s">
        <v>19</v>
      </c>
      <c r="I2246" s="8">
        <v>0.30000000000000004</v>
      </c>
      <c r="J2246" s="9">
        <v>7750</v>
      </c>
      <c r="K2246" s="10">
        <f t="shared" si="16"/>
        <v>2325.0000000000005</v>
      </c>
      <c r="L2246" s="10">
        <f t="shared" si="17"/>
        <v>581.25000000000011</v>
      </c>
      <c r="M2246" s="11">
        <v>0.25</v>
      </c>
      <c r="O2246" s="16"/>
      <c r="P2246" s="14"/>
      <c r="Q2246" s="12"/>
      <c r="R2246" s="13"/>
    </row>
    <row r="2247" spans="1:18" ht="15.75" customHeight="1">
      <c r="A2247" s="1"/>
      <c r="B2247" s="6" t="s">
        <v>14</v>
      </c>
      <c r="C2247" s="6">
        <v>1185732</v>
      </c>
      <c r="D2247" s="7">
        <v>44234</v>
      </c>
      <c r="E2247" s="6" t="s">
        <v>46</v>
      </c>
      <c r="F2247" s="6" t="s">
        <v>86</v>
      </c>
      <c r="G2247" s="6" t="s">
        <v>87</v>
      </c>
      <c r="H2247" s="6" t="s">
        <v>20</v>
      </c>
      <c r="I2247" s="8">
        <v>0.35</v>
      </c>
      <c r="J2247" s="9">
        <v>6250</v>
      </c>
      <c r="K2247" s="10">
        <f t="shared" si="16"/>
        <v>2187.5</v>
      </c>
      <c r="L2247" s="10">
        <f t="shared" si="17"/>
        <v>656.25</v>
      </c>
      <c r="M2247" s="11">
        <v>0.3</v>
      </c>
      <c r="O2247" s="16"/>
      <c r="P2247" s="14"/>
      <c r="Q2247" s="12"/>
      <c r="R2247" s="13"/>
    </row>
    <row r="2248" spans="1:18" ht="15.75" customHeight="1">
      <c r="A2248" s="1"/>
      <c r="B2248" s="6" t="s">
        <v>14</v>
      </c>
      <c r="C2248" s="6">
        <v>1185732</v>
      </c>
      <c r="D2248" s="7">
        <v>44234</v>
      </c>
      <c r="E2248" s="6" t="s">
        <v>46</v>
      </c>
      <c r="F2248" s="6" t="s">
        <v>86</v>
      </c>
      <c r="G2248" s="6" t="s">
        <v>87</v>
      </c>
      <c r="H2248" s="6" t="s">
        <v>21</v>
      </c>
      <c r="I2248" s="8">
        <v>0.5</v>
      </c>
      <c r="J2248" s="9">
        <v>7000</v>
      </c>
      <c r="K2248" s="10">
        <f t="shared" si="16"/>
        <v>3500</v>
      </c>
      <c r="L2248" s="10">
        <f t="shared" si="17"/>
        <v>1225</v>
      </c>
      <c r="M2248" s="11">
        <v>0.35</v>
      </c>
      <c r="O2248" s="16"/>
      <c r="P2248" s="14"/>
      <c r="Q2248" s="12"/>
      <c r="R2248" s="13"/>
    </row>
    <row r="2249" spans="1:18" ht="15.75" customHeight="1">
      <c r="A2249" s="1"/>
      <c r="B2249" s="6" t="s">
        <v>14</v>
      </c>
      <c r="C2249" s="6">
        <v>1185732</v>
      </c>
      <c r="D2249" s="7">
        <v>44234</v>
      </c>
      <c r="E2249" s="6" t="s">
        <v>46</v>
      </c>
      <c r="F2249" s="6" t="s">
        <v>86</v>
      </c>
      <c r="G2249" s="6" t="s">
        <v>87</v>
      </c>
      <c r="H2249" s="6" t="s">
        <v>22</v>
      </c>
      <c r="I2249" s="8">
        <v>0.35</v>
      </c>
      <c r="J2249" s="9">
        <v>8000</v>
      </c>
      <c r="K2249" s="10">
        <f t="shared" si="16"/>
        <v>2800</v>
      </c>
      <c r="L2249" s="10">
        <f t="shared" si="17"/>
        <v>1400</v>
      </c>
      <c r="M2249" s="11">
        <v>0.5</v>
      </c>
      <c r="O2249" s="16"/>
      <c r="P2249" s="14"/>
      <c r="Q2249" s="12"/>
      <c r="R2249" s="13"/>
    </row>
    <row r="2250" spans="1:18" ht="15.75" customHeight="1">
      <c r="A2250" s="1"/>
      <c r="B2250" s="6" t="s">
        <v>14</v>
      </c>
      <c r="C2250" s="6">
        <v>1185732</v>
      </c>
      <c r="D2250" s="7">
        <v>44260</v>
      </c>
      <c r="E2250" s="6" t="s">
        <v>46</v>
      </c>
      <c r="F2250" s="6" t="s">
        <v>86</v>
      </c>
      <c r="G2250" s="6" t="s">
        <v>87</v>
      </c>
      <c r="H2250" s="6" t="s">
        <v>17</v>
      </c>
      <c r="I2250" s="8">
        <v>0.35</v>
      </c>
      <c r="J2250" s="9">
        <v>10200</v>
      </c>
      <c r="K2250" s="10">
        <f t="shared" si="16"/>
        <v>3570</v>
      </c>
      <c r="L2250" s="10">
        <f t="shared" si="17"/>
        <v>1606.5</v>
      </c>
      <c r="M2250" s="11">
        <v>0.45</v>
      </c>
      <c r="O2250" s="16"/>
      <c r="P2250" s="14"/>
      <c r="Q2250" s="12"/>
      <c r="R2250" s="13"/>
    </row>
    <row r="2251" spans="1:18" ht="15.75" customHeight="1">
      <c r="A2251" s="1"/>
      <c r="B2251" s="6" t="s">
        <v>14</v>
      </c>
      <c r="C2251" s="6">
        <v>1185732</v>
      </c>
      <c r="D2251" s="7">
        <v>44260</v>
      </c>
      <c r="E2251" s="6" t="s">
        <v>46</v>
      </c>
      <c r="F2251" s="6" t="s">
        <v>86</v>
      </c>
      <c r="G2251" s="6" t="s">
        <v>87</v>
      </c>
      <c r="H2251" s="6" t="s">
        <v>18</v>
      </c>
      <c r="I2251" s="8">
        <v>0.35</v>
      </c>
      <c r="J2251" s="9">
        <v>7000</v>
      </c>
      <c r="K2251" s="10">
        <f t="shared" si="16"/>
        <v>2450</v>
      </c>
      <c r="L2251" s="10">
        <f t="shared" si="17"/>
        <v>857.5</v>
      </c>
      <c r="M2251" s="11">
        <v>0.35</v>
      </c>
      <c r="O2251" s="16"/>
      <c r="P2251" s="14"/>
      <c r="Q2251" s="12"/>
      <c r="R2251" s="13"/>
    </row>
    <row r="2252" spans="1:18" ht="15.75" customHeight="1">
      <c r="A2252" s="1"/>
      <c r="B2252" s="6" t="s">
        <v>14</v>
      </c>
      <c r="C2252" s="6">
        <v>1185732</v>
      </c>
      <c r="D2252" s="7">
        <v>44260</v>
      </c>
      <c r="E2252" s="6" t="s">
        <v>46</v>
      </c>
      <c r="F2252" s="6" t="s">
        <v>86</v>
      </c>
      <c r="G2252" s="6" t="s">
        <v>87</v>
      </c>
      <c r="H2252" s="6" t="s">
        <v>19</v>
      </c>
      <c r="I2252" s="8">
        <v>0.25</v>
      </c>
      <c r="J2252" s="9">
        <v>7250</v>
      </c>
      <c r="K2252" s="10">
        <f t="shared" si="16"/>
        <v>1812.5</v>
      </c>
      <c r="L2252" s="10">
        <f t="shared" si="17"/>
        <v>453.125</v>
      </c>
      <c r="M2252" s="11">
        <v>0.25</v>
      </c>
      <c r="O2252" s="16"/>
      <c r="P2252" s="14"/>
      <c r="Q2252" s="12"/>
      <c r="R2252" s="13"/>
    </row>
    <row r="2253" spans="1:18" ht="15.75" customHeight="1">
      <c r="A2253" s="1"/>
      <c r="B2253" s="6" t="s">
        <v>14</v>
      </c>
      <c r="C2253" s="6">
        <v>1185732</v>
      </c>
      <c r="D2253" s="7">
        <v>44260</v>
      </c>
      <c r="E2253" s="6" t="s">
        <v>46</v>
      </c>
      <c r="F2253" s="6" t="s">
        <v>86</v>
      </c>
      <c r="G2253" s="6" t="s">
        <v>87</v>
      </c>
      <c r="H2253" s="6" t="s">
        <v>20</v>
      </c>
      <c r="I2253" s="8">
        <v>0.29999999999999993</v>
      </c>
      <c r="J2253" s="9">
        <v>5750</v>
      </c>
      <c r="K2253" s="10">
        <f t="shared" si="16"/>
        <v>1724.9999999999995</v>
      </c>
      <c r="L2253" s="10">
        <f t="shared" si="17"/>
        <v>517.49999999999989</v>
      </c>
      <c r="M2253" s="11">
        <v>0.3</v>
      </c>
      <c r="O2253" s="16"/>
      <c r="P2253" s="14"/>
      <c r="Q2253" s="12"/>
      <c r="R2253" s="13"/>
    </row>
    <row r="2254" spans="1:18" ht="15.75" customHeight="1">
      <c r="A2254" s="1"/>
      <c r="B2254" s="6" t="s">
        <v>14</v>
      </c>
      <c r="C2254" s="6">
        <v>1185732</v>
      </c>
      <c r="D2254" s="7">
        <v>44260</v>
      </c>
      <c r="E2254" s="6" t="s">
        <v>46</v>
      </c>
      <c r="F2254" s="6" t="s">
        <v>86</v>
      </c>
      <c r="G2254" s="6" t="s">
        <v>87</v>
      </c>
      <c r="H2254" s="6" t="s">
        <v>21</v>
      </c>
      <c r="I2254" s="8">
        <v>0.45000000000000007</v>
      </c>
      <c r="J2254" s="9">
        <v>6250</v>
      </c>
      <c r="K2254" s="10">
        <f t="shared" si="16"/>
        <v>2812.5000000000005</v>
      </c>
      <c r="L2254" s="10">
        <f t="shared" si="17"/>
        <v>984.37500000000011</v>
      </c>
      <c r="M2254" s="11">
        <v>0.35</v>
      </c>
      <c r="O2254" s="16"/>
      <c r="P2254" s="14"/>
      <c r="Q2254" s="12"/>
      <c r="R2254" s="13"/>
    </row>
    <row r="2255" spans="1:18" ht="15.75" customHeight="1">
      <c r="A2255" s="1"/>
      <c r="B2255" s="6" t="s">
        <v>14</v>
      </c>
      <c r="C2255" s="6">
        <v>1185732</v>
      </c>
      <c r="D2255" s="7">
        <v>44260</v>
      </c>
      <c r="E2255" s="6" t="s">
        <v>46</v>
      </c>
      <c r="F2255" s="6" t="s">
        <v>86</v>
      </c>
      <c r="G2255" s="6" t="s">
        <v>87</v>
      </c>
      <c r="H2255" s="6" t="s">
        <v>22</v>
      </c>
      <c r="I2255" s="8">
        <v>0.35</v>
      </c>
      <c r="J2255" s="9">
        <v>7250</v>
      </c>
      <c r="K2255" s="10">
        <f t="shared" si="16"/>
        <v>2537.5</v>
      </c>
      <c r="L2255" s="10">
        <f t="shared" si="17"/>
        <v>1268.75</v>
      </c>
      <c r="M2255" s="11">
        <v>0.5</v>
      </c>
      <c r="O2255" s="16"/>
      <c r="P2255" s="14"/>
      <c r="Q2255" s="12"/>
      <c r="R2255" s="13"/>
    </row>
    <row r="2256" spans="1:18" ht="15.75" customHeight="1">
      <c r="A2256" s="1"/>
      <c r="B2256" s="6" t="s">
        <v>14</v>
      </c>
      <c r="C2256" s="6">
        <v>1185732</v>
      </c>
      <c r="D2256" s="7">
        <v>44292</v>
      </c>
      <c r="E2256" s="6" t="s">
        <v>46</v>
      </c>
      <c r="F2256" s="6" t="s">
        <v>86</v>
      </c>
      <c r="G2256" s="6" t="s">
        <v>87</v>
      </c>
      <c r="H2256" s="6" t="s">
        <v>17</v>
      </c>
      <c r="I2256" s="8">
        <v>0.35</v>
      </c>
      <c r="J2256" s="9">
        <v>9750</v>
      </c>
      <c r="K2256" s="10">
        <f t="shared" si="16"/>
        <v>3412.5</v>
      </c>
      <c r="L2256" s="10">
        <f t="shared" si="17"/>
        <v>1535.625</v>
      </c>
      <c r="M2256" s="11">
        <v>0.45</v>
      </c>
      <c r="O2256" s="16"/>
      <c r="P2256" s="14"/>
      <c r="Q2256" s="12"/>
      <c r="R2256" s="13"/>
    </row>
    <row r="2257" spans="1:18" ht="15.75" customHeight="1">
      <c r="A2257" s="1"/>
      <c r="B2257" s="6" t="s">
        <v>14</v>
      </c>
      <c r="C2257" s="6">
        <v>1185732</v>
      </c>
      <c r="D2257" s="7">
        <v>44292</v>
      </c>
      <c r="E2257" s="6" t="s">
        <v>46</v>
      </c>
      <c r="F2257" s="6" t="s">
        <v>86</v>
      </c>
      <c r="G2257" s="6" t="s">
        <v>87</v>
      </c>
      <c r="H2257" s="6" t="s">
        <v>18</v>
      </c>
      <c r="I2257" s="8">
        <v>0.35</v>
      </c>
      <c r="J2257" s="9">
        <v>6750</v>
      </c>
      <c r="K2257" s="10">
        <f t="shared" si="16"/>
        <v>2362.5</v>
      </c>
      <c r="L2257" s="10">
        <f t="shared" si="17"/>
        <v>826.875</v>
      </c>
      <c r="M2257" s="11">
        <v>0.35</v>
      </c>
      <c r="O2257" s="16"/>
      <c r="P2257" s="14"/>
      <c r="Q2257" s="12"/>
      <c r="R2257" s="13"/>
    </row>
    <row r="2258" spans="1:18" ht="15.75" customHeight="1">
      <c r="A2258" s="1"/>
      <c r="B2258" s="6" t="s">
        <v>14</v>
      </c>
      <c r="C2258" s="6">
        <v>1185732</v>
      </c>
      <c r="D2258" s="7">
        <v>44292</v>
      </c>
      <c r="E2258" s="6" t="s">
        <v>46</v>
      </c>
      <c r="F2258" s="6" t="s">
        <v>86</v>
      </c>
      <c r="G2258" s="6" t="s">
        <v>87</v>
      </c>
      <c r="H2258" s="6" t="s">
        <v>19</v>
      </c>
      <c r="I2258" s="8">
        <v>0.25</v>
      </c>
      <c r="J2258" s="9">
        <v>6750</v>
      </c>
      <c r="K2258" s="10">
        <f t="shared" si="16"/>
        <v>1687.5</v>
      </c>
      <c r="L2258" s="10">
        <f t="shared" si="17"/>
        <v>421.875</v>
      </c>
      <c r="M2258" s="11">
        <v>0.25</v>
      </c>
      <c r="O2258" s="16"/>
      <c r="P2258" s="14"/>
      <c r="Q2258" s="12"/>
      <c r="R2258" s="13"/>
    </row>
    <row r="2259" spans="1:18" ht="15.75" customHeight="1">
      <c r="A2259" s="1"/>
      <c r="B2259" s="6" t="s">
        <v>14</v>
      </c>
      <c r="C2259" s="6">
        <v>1185732</v>
      </c>
      <c r="D2259" s="7">
        <v>44292</v>
      </c>
      <c r="E2259" s="6" t="s">
        <v>46</v>
      </c>
      <c r="F2259" s="6" t="s">
        <v>86</v>
      </c>
      <c r="G2259" s="6" t="s">
        <v>87</v>
      </c>
      <c r="H2259" s="6" t="s">
        <v>20</v>
      </c>
      <c r="I2259" s="8">
        <v>0.29999999999999993</v>
      </c>
      <c r="J2259" s="9">
        <v>6000</v>
      </c>
      <c r="K2259" s="10">
        <f t="shared" si="16"/>
        <v>1799.9999999999995</v>
      </c>
      <c r="L2259" s="10">
        <f t="shared" si="17"/>
        <v>539.99999999999989</v>
      </c>
      <c r="M2259" s="11">
        <v>0.3</v>
      </c>
      <c r="O2259" s="16"/>
      <c r="P2259" s="14"/>
      <c r="Q2259" s="12"/>
      <c r="R2259" s="13"/>
    </row>
    <row r="2260" spans="1:18" ht="15.75" customHeight="1">
      <c r="A2260" s="1"/>
      <c r="B2260" s="6" t="s">
        <v>14</v>
      </c>
      <c r="C2260" s="6">
        <v>1185732</v>
      </c>
      <c r="D2260" s="7">
        <v>44292</v>
      </c>
      <c r="E2260" s="6" t="s">
        <v>46</v>
      </c>
      <c r="F2260" s="6" t="s">
        <v>86</v>
      </c>
      <c r="G2260" s="6" t="s">
        <v>87</v>
      </c>
      <c r="H2260" s="6" t="s">
        <v>21</v>
      </c>
      <c r="I2260" s="8">
        <v>0.5</v>
      </c>
      <c r="J2260" s="9">
        <v>6250</v>
      </c>
      <c r="K2260" s="10">
        <f t="shared" si="16"/>
        <v>3125</v>
      </c>
      <c r="L2260" s="10">
        <f t="shared" si="17"/>
        <v>1093.75</v>
      </c>
      <c r="M2260" s="11">
        <v>0.35</v>
      </c>
      <c r="O2260" s="16"/>
      <c r="P2260" s="14"/>
      <c r="Q2260" s="12"/>
      <c r="R2260" s="13"/>
    </row>
    <row r="2261" spans="1:18" ht="15.75" customHeight="1">
      <c r="A2261" s="1"/>
      <c r="B2261" s="6" t="s">
        <v>14</v>
      </c>
      <c r="C2261" s="6">
        <v>1185732</v>
      </c>
      <c r="D2261" s="7">
        <v>44292</v>
      </c>
      <c r="E2261" s="6" t="s">
        <v>46</v>
      </c>
      <c r="F2261" s="6" t="s">
        <v>86</v>
      </c>
      <c r="G2261" s="6" t="s">
        <v>87</v>
      </c>
      <c r="H2261" s="6" t="s">
        <v>22</v>
      </c>
      <c r="I2261" s="8">
        <v>0.4</v>
      </c>
      <c r="J2261" s="9">
        <v>7750</v>
      </c>
      <c r="K2261" s="10">
        <f t="shared" si="16"/>
        <v>3100</v>
      </c>
      <c r="L2261" s="10">
        <f t="shared" si="17"/>
        <v>1550</v>
      </c>
      <c r="M2261" s="11">
        <v>0.5</v>
      </c>
      <c r="O2261" s="16"/>
      <c r="P2261" s="14"/>
      <c r="Q2261" s="12"/>
      <c r="R2261" s="13"/>
    </row>
    <row r="2262" spans="1:18" ht="15.75" customHeight="1">
      <c r="A2262" s="1"/>
      <c r="B2262" s="6" t="s">
        <v>14</v>
      </c>
      <c r="C2262" s="6">
        <v>1185732</v>
      </c>
      <c r="D2262" s="7">
        <v>44321</v>
      </c>
      <c r="E2262" s="6" t="s">
        <v>46</v>
      </c>
      <c r="F2262" s="6" t="s">
        <v>86</v>
      </c>
      <c r="G2262" s="6" t="s">
        <v>87</v>
      </c>
      <c r="H2262" s="6" t="s">
        <v>17</v>
      </c>
      <c r="I2262" s="8">
        <v>0.5</v>
      </c>
      <c r="J2262" s="9">
        <v>10450</v>
      </c>
      <c r="K2262" s="10">
        <f t="shared" si="16"/>
        <v>5225</v>
      </c>
      <c r="L2262" s="10">
        <f t="shared" si="17"/>
        <v>2351.25</v>
      </c>
      <c r="M2262" s="11">
        <v>0.45</v>
      </c>
      <c r="O2262" s="16"/>
      <c r="P2262" s="14"/>
      <c r="Q2262" s="12"/>
      <c r="R2262" s="13"/>
    </row>
    <row r="2263" spans="1:18" ht="15.75" customHeight="1">
      <c r="A2263" s="1"/>
      <c r="B2263" s="6" t="s">
        <v>14</v>
      </c>
      <c r="C2263" s="6">
        <v>1185732</v>
      </c>
      <c r="D2263" s="7">
        <v>44321</v>
      </c>
      <c r="E2263" s="6" t="s">
        <v>46</v>
      </c>
      <c r="F2263" s="6" t="s">
        <v>86</v>
      </c>
      <c r="G2263" s="6" t="s">
        <v>87</v>
      </c>
      <c r="H2263" s="6" t="s">
        <v>18</v>
      </c>
      <c r="I2263" s="8">
        <v>0.5</v>
      </c>
      <c r="J2263" s="9">
        <v>7500</v>
      </c>
      <c r="K2263" s="10">
        <f t="shared" si="16"/>
        <v>3750</v>
      </c>
      <c r="L2263" s="10">
        <f t="shared" si="17"/>
        <v>1312.5</v>
      </c>
      <c r="M2263" s="11">
        <v>0.35</v>
      </c>
      <c r="O2263" s="16"/>
      <c r="P2263" s="14"/>
      <c r="Q2263" s="12"/>
      <c r="R2263" s="13"/>
    </row>
    <row r="2264" spans="1:18" ht="15.75" customHeight="1">
      <c r="A2264" s="1"/>
      <c r="B2264" s="6" t="s">
        <v>14</v>
      </c>
      <c r="C2264" s="6">
        <v>1185732</v>
      </c>
      <c r="D2264" s="7">
        <v>44321</v>
      </c>
      <c r="E2264" s="6" t="s">
        <v>46</v>
      </c>
      <c r="F2264" s="6" t="s">
        <v>86</v>
      </c>
      <c r="G2264" s="6" t="s">
        <v>87</v>
      </c>
      <c r="H2264" s="6" t="s">
        <v>19</v>
      </c>
      <c r="I2264" s="8">
        <v>0.45</v>
      </c>
      <c r="J2264" s="9">
        <v>7250</v>
      </c>
      <c r="K2264" s="10">
        <f t="shared" si="16"/>
        <v>3262.5</v>
      </c>
      <c r="L2264" s="10">
        <f t="shared" si="17"/>
        <v>815.625</v>
      </c>
      <c r="M2264" s="11">
        <v>0.25</v>
      </c>
      <c r="O2264" s="16"/>
      <c r="P2264" s="14"/>
      <c r="Q2264" s="12"/>
      <c r="R2264" s="13"/>
    </row>
    <row r="2265" spans="1:18" ht="15.75" customHeight="1">
      <c r="A2265" s="1"/>
      <c r="B2265" s="6" t="s">
        <v>14</v>
      </c>
      <c r="C2265" s="6">
        <v>1185732</v>
      </c>
      <c r="D2265" s="7">
        <v>44321</v>
      </c>
      <c r="E2265" s="6" t="s">
        <v>46</v>
      </c>
      <c r="F2265" s="6" t="s">
        <v>86</v>
      </c>
      <c r="G2265" s="6" t="s">
        <v>87</v>
      </c>
      <c r="H2265" s="6" t="s">
        <v>20</v>
      </c>
      <c r="I2265" s="8">
        <v>0.45</v>
      </c>
      <c r="J2265" s="9">
        <v>6750</v>
      </c>
      <c r="K2265" s="10">
        <f t="shared" si="16"/>
        <v>3037.5</v>
      </c>
      <c r="L2265" s="10">
        <f t="shared" si="17"/>
        <v>911.25</v>
      </c>
      <c r="M2265" s="11">
        <v>0.3</v>
      </c>
      <c r="O2265" s="16"/>
      <c r="P2265" s="14"/>
      <c r="Q2265" s="12"/>
      <c r="R2265" s="13"/>
    </row>
    <row r="2266" spans="1:18" ht="15.75" customHeight="1">
      <c r="A2266" s="1"/>
      <c r="B2266" s="6" t="s">
        <v>14</v>
      </c>
      <c r="C2266" s="6">
        <v>1185732</v>
      </c>
      <c r="D2266" s="7">
        <v>44321</v>
      </c>
      <c r="E2266" s="6" t="s">
        <v>46</v>
      </c>
      <c r="F2266" s="6" t="s">
        <v>86</v>
      </c>
      <c r="G2266" s="6" t="s">
        <v>87</v>
      </c>
      <c r="H2266" s="6" t="s">
        <v>21</v>
      </c>
      <c r="I2266" s="8">
        <v>0.54999999999999993</v>
      </c>
      <c r="J2266" s="9">
        <v>7000</v>
      </c>
      <c r="K2266" s="10">
        <f t="shared" si="16"/>
        <v>3849.9999999999995</v>
      </c>
      <c r="L2266" s="10">
        <f t="shared" si="17"/>
        <v>1347.4999999999998</v>
      </c>
      <c r="M2266" s="11">
        <v>0.35</v>
      </c>
      <c r="O2266" s="16"/>
      <c r="P2266" s="14"/>
      <c r="Q2266" s="12"/>
      <c r="R2266" s="13"/>
    </row>
    <row r="2267" spans="1:18" ht="15.75" customHeight="1">
      <c r="A2267" s="1"/>
      <c r="B2267" s="6" t="s">
        <v>14</v>
      </c>
      <c r="C2267" s="6">
        <v>1185732</v>
      </c>
      <c r="D2267" s="7">
        <v>44321</v>
      </c>
      <c r="E2267" s="6" t="s">
        <v>46</v>
      </c>
      <c r="F2267" s="6" t="s">
        <v>86</v>
      </c>
      <c r="G2267" s="6" t="s">
        <v>87</v>
      </c>
      <c r="H2267" s="6" t="s">
        <v>22</v>
      </c>
      <c r="I2267" s="8">
        <v>0.6</v>
      </c>
      <c r="J2267" s="9">
        <v>8000</v>
      </c>
      <c r="K2267" s="10">
        <f t="shared" si="16"/>
        <v>4800</v>
      </c>
      <c r="L2267" s="10">
        <f t="shared" si="17"/>
        <v>2400</v>
      </c>
      <c r="M2267" s="11">
        <v>0.5</v>
      </c>
      <c r="O2267" s="16"/>
      <c r="P2267" s="14"/>
      <c r="Q2267" s="12"/>
      <c r="R2267" s="13"/>
    </row>
    <row r="2268" spans="1:18" ht="15.75" customHeight="1">
      <c r="A2268" s="1"/>
      <c r="B2268" s="6" t="s">
        <v>14</v>
      </c>
      <c r="C2268" s="6">
        <v>1185732</v>
      </c>
      <c r="D2268" s="7">
        <v>44354</v>
      </c>
      <c r="E2268" s="6" t="s">
        <v>46</v>
      </c>
      <c r="F2268" s="6" t="s">
        <v>86</v>
      </c>
      <c r="G2268" s="6" t="s">
        <v>87</v>
      </c>
      <c r="H2268" s="6" t="s">
        <v>17</v>
      </c>
      <c r="I2268" s="8">
        <v>0.54999999999999993</v>
      </c>
      <c r="J2268" s="9">
        <v>10500</v>
      </c>
      <c r="K2268" s="10">
        <f t="shared" si="16"/>
        <v>5774.9999999999991</v>
      </c>
      <c r="L2268" s="10">
        <f t="shared" si="17"/>
        <v>2598.7499999999995</v>
      </c>
      <c r="M2268" s="11">
        <v>0.45</v>
      </c>
      <c r="O2268" s="16"/>
      <c r="P2268" s="14"/>
      <c r="Q2268" s="12"/>
      <c r="R2268" s="13"/>
    </row>
    <row r="2269" spans="1:18" ht="15.75" customHeight="1">
      <c r="A2269" s="1"/>
      <c r="B2269" s="6" t="s">
        <v>14</v>
      </c>
      <c r="C2269" s="6">
        <v>1185732</v>
      </c>
      <c r="D2269" s="7">
        <v>44354</v>
      </c>
      <c r="E2269" s="6" t="s">
        <v>46</v>
      </c>
      <c r="F2269" s="6" t="s">
        <v>86</v>
      </c>
      <c r="G2269" s="6" t="s">
        <v>87</v>
      </c>
      <c r="H2269" s="6" t="s">
        <v>18</v>
      </c>
      <c r="I2269" s="8">
        <v>0.5</v>
      </c>
      <c r="J2269" s="9">
        <v>8000</v>
      </c>
      <c r="K2269" s="10">
        <f t="shared" si="16"/>
        <v>4000</v>
      </c>
      <c r="L2269" s="10">
        <f t="shared" si="17"/>
        <v>1400</v>
      </c>
      <c r="M2269" s="11">
        <v>0.35</v>
      </c>
      <c r="O2269" s="16"/>
      <c r="P2269" s="14"/>
      <c r="Q2269" s="12"/>
      <c r="R2269" s="13"/>
    </row>
    <row r="2270" spans="1:18" ht="15.75" customHeight="1">
      <c r="A2270" s="1"/>
      <c r="B2270" s="6" t="s">
        <v>14</v>
      </c>
      <c r="C2270" s="6">
        <v>1185732</v>
      </c>
      <c r="D2270" s="7">
        <v>44354</v>
      </c>
      <c r="E2270" s="6" t="s">
        <v>46</v>
      </c>
      <c r="F2270" s="6" t="s">
        <v>86</v>
      </c>
      <c r="G2270" s="6" t="s">
        <v>87</v>
      </c>
      <c r="H2270" s="6" t="s">
        <v>19</v>
      </c>
      <c r="I2270" s="8">
        <v>0.5</v>
      </c>
      <c r="J2270" s="9">
        <v>7750</v>
      </c>
      <c r="K2270" s="10">
        <f t="shared" si="16"/>
        <v>3875</v>
      </c>
      <c r="L2270" s="10">
        <f t="shared" si="17"/>
        <v>968.75</v>
      </c>
      <c r="M2270" s="11">
        <v>0.25</v>
      </c>
      <c r="O2270" s="16"/>
      <c r="P2270" s="14"/>
      <c r="Q2270" s="12"/>
      <c r="R2270" s="13"/>
    </row>
    <row r="2271" spans="1:18" ht="15.75" customHeight="1">
      <c r="A2271" s="1"/>
      <c r="B2271" s="6" t="s">
        <v>14</v>
      </c>
      <c r="C2271" s="6">
        <v>1185732</v>
      </c>
      <c r="D2271" s="7">
        <v>44354</v>
      </c>
      <c r="E2271" s="6" t="s">
        <v>46</v>
      </c>
      <c r="F2271" s="6" t="s">
        <v>86</v>
      </c>
      <c r="G2271" s="6" t="s">
        <v>87</v>
      </c>
      <c r="H2271" s="6" t="s">
        <v>20</v>
      </c>
      <c r="I2271" s="8">
        <v>0.5</v>
      </c>
      <c r="J2271" s="9">
        <v>7500</v>
      </c>
      <c r="K2271" s="10">
        <f t="shared" si="16"/>
        <v>3750</v>
      </c>
      <c r="L2271" s="10">
        <f t="shared" si="17"/>
        <v>1125</v>
      </c>
      <c r="M2271" s="11">
        <v>0.3</v>
      </c>
      <c r="O2271" s="16"/>
      <c r="P2271" s="14"/>
      <c r="Q2271" s="12"/>
      <c r="R2271" s="13"/>
    </row>
    <row r="2272" spans="1:18" ht="15.75" customHeight="1">
      <c r="A2272" s="1"/>
      <c r="B2272" s="6" t="s">
        <v>14</v>
      </c>
      <c r="C2272" s="6">
        <v>1185732</v>
      </c>
      <c r="D2272" s="7">
        <v>44354</v>
      </c>
      <c r="E2272" s="6" t="s">
        <v>46</v>
      </c>
      <c r="F2272" s="6" t="s">
        <v>86</v>
      </c>
      <c r="G2272" s="6" t="s">
        <v>87</v>
      </c>
      <c r="H2272" s="6" t="s">
        <v>21</v>
      </c>
      <c r="I2272" s="8">
        <v>0.65</v>
      </c>
      <c r="J2272" s="9">
        <v>7500</v>
      </c>
      <c r="K2272" s="10">
        <f t="shared" si="16"/>
        <v>4875</v>
      </c>
      <c r="L2272" s="10">
        <f t="shared" si="17"/>
        <v>1706.25</v>
      </c>
      <c r="M2272" s="11">
        <v>0.35</v>
      </c>
      <c r="O2272" s="16"/>
      <c r="P2272" s="14"/>
      <c r="Q2272" s="12"/>
      <c r="R2272" s="13"/>
    </row>
    <row r="2273" spans="1:18" ht="15.75" customHeight="1">
      <c r="A2273" s="1"/>
      <c r="B2273" s="6" t="s">
        <v>14</v>
      </c>
      <c r="C2273" s="6">
        <v>1185732</v>
      </c>
      <c r="D2273" s="7">
        <v>44354</v>
      </c>
      <c r="E2273" s="6" t="s">
        <v>46</v>
      </c>
      <c r="F2273" s="6" t="s">
        <v>86</v>
      </c>
      <c r="G2273" s="6" t="s">
        <v>87</v>
      </c>
      <c r="H2273" s="6" t="s">
        <v>22</v>
      </c>
      <c r="I2273" s="8">
        <v>0.70000000000000007</v>
      </c>
      <c r="J2273" s="9">
        <v>9250</v>
      </c>
      <c r="K2273" s="10">
        <f t="shared" si="16"/>
        <v>6475.0000000000009</v>
      </c>
      <c r="L2273" s="10">
        <f t="shared" si="17"/>
        <v>3237.5000000000005</v>
      </c>
      <c r="M2273" s="11">
        <v>0.5</v>
      </c>
      <c r="O2273" s="16"/>
      <c r="P2273" s="14"/>
      <c r="Q2273" s="12"/>
      <c r="R2273" s="13"/>
    </row>
    <row r="2274" spans="1:18" ht="15.75" customHeight="1">
      <c r="A2274" s="1"/>
      <c r="B2274" s="6" t="s">
        <v>14</v>
      </c>
      <c r="C2274" s="6">
        <v>1185732</v>
      </c>
      <c r="D2274" s="7">
        <v>44382</v>
      </c>
      <c r="E2274" s="6" t="s">
        <v>46</v>
      </c>
      <c r="F2274" s="6" t="s">
        <v>86</v>
      </c>
      <c r="G2274" s="6" t="s">
        <v>87</v>
      </c>
      <c r="H2274" s="6" t="s">
        <v>17</v>
      </c>
      <c r="I2274" s="8">
        <v>0.65</v>
      </c>
      <c r="J2274" s="9">
        <v>11500</v>
      </c>
      <c r="K2274" s="10">
        <f t="shared" si="16"/>
        <v>7475</v>
      </c>
      <c r="L2274" s="10">
        <f t="shared" si="17"/>
        <v>3363.75</v>
      </c>
      <c r="M2274" s="11">
        <v>0.45</v>
      </c>
      <c r="O2274" s="16"/>
      <c r="P2274" s="14"/>
      <c r="Q2274" s="12"/>
      <c r="R2274" s="13"/>
    </row>
    <row r="2275" spans="1:18" ht="15.75" customHeight="1">
      <c r="A2275" s="1"/>
      <c r="B2275" s="6" t="s">
        <v>14</v>
      </c>
      <c r="C2275" s="6">
        <v>1185732</v>
      </c>
      <c r="D2275" s="7">
        <v>44382</v>
      </c>
      <c r="E2275" s="6" t="s">
        <v>46</v>
      </c>
      <c r="F2275" s="6" t="s">
        <v>86</v>
      </c>
      <c r="G2275" s="6" t="s">
        <v>87</v>
      </c>
      <c r="H2275" s="6" t="s">
        <v>18</v>
      </c>
      <c r="I2275" s="8">
        <v>0.60000000000000009</v>
      </c>
      <c r="J2275" s="9">
        <v>9000</v>
      </c>
      <c r="K2275" s="10">
        <f t="shared" si="16"/>
        <v>5400.0000000000009</v>
      </c>
      <c r="L2275" s="10">
        <f t="shared" si="17"/>
        <v>1890.0000000000002</v>
      </c>
      <c r="M2275" s="11">
        <v>0.35</v>
      </c>
      <c r="O2275" s="16"/>
      <c r="P2275" s="14"/>
      <c r="Q2275" s="12"/>
      <c r="R2275" s="13"/>
    </row>
    <row r="2276" spans="1:18" ht="15.75" customHeight="1">
      <c r="A2276" s="1"/>
      <c r="B2276" s="6" t="s">
        <v>14</v>
      </c>
      <c r="C2276" s="6">
        <v>1185732</v>
      </c>
      <c r="D2276" s="7">
        <v>44382</v>
      </c>
      <c r="E2276" s="6" t="s">
        <v>46</v>
      </c>
      <c r="F2276" s="6" t="s">
        <v>86</v>
      </c>
      <c r="G2276" s="6" t="s">
        <v>87</v>
      </c>
      <c r="H2276" s="6" t="s">
        <v>19</v>
      </c>
      <c r="I2276" s="8">
        <v>0.55000000000000004</v>
      </c>
      <c r="J2276" s="9">
        <v>8250</v>
      </c>
      <c r="K2276" s="10">
        <f t="shared" si="16"/>
        <v>4537.5</v>
      </c>
      <c r="L2276" s="10">
        <f t="shared" si="17"/>
        <v>1134.375</v>
      </c>
      <c r="M2276" s="11">
        <v>0.25</v>
      </c>
      <c r="O2276" s="16"/>
      <c r="P2276" s="14"/>
      <c r="Q2276" s="12"/>
      <c r="R2276" s="13"/>
    </row>
    <row r="2277" spans="1:18" ht="15.75" customHeight="1">
      <c r="A2277" s="1"/>
      <c r="B2277" s="6" t="s">
        <v>14</v>
      </c>
      <c r="C2277" s="6">
        <v>1185732</v>
      </c>
      <c r="D2277" s="7">
        <v>44382</v>
      </c>
      <c r="E2277" s="6" t="s">
        <v>46</v>
      </c>
      <c r="F2277" s="6" t="s">
        <v>86</v>
      </c>
      <c r="G2277" s="6" t="s">
        <v>87</v>
      </c>
      <c r="H2277" s="6" t="s">
        <v>20</v>
      </c>
      <c r="I2277" s="8">
        <v>0.55000000000000004</v>
      </c>
      <c r="J2277" s="9">
        <v>7750</v>
      </c>
      <c r="K2277" s="10">
        <f t="shared" si="16"/>
        <v>4262.5</v>
      </c>
      <c r="L2277" s="10">
        <f t="shared" si="17"/>
        <v>1278.75</v>
      </c>
      <c r="M2277" s="11">
        <v>0.3</v>
      </c>
      <c r="O2277" s="16"/>
      <c r="P2277" s="14"/>
      <c r="Q2277" s="12"/>
      <c r="R2277" s="13"/>
    </row>
    <row r="2278" spans="1:18" ht="15.75" customHeight="1">
      <c r="A2278" s="1"/>
      <c r="B2278" s="6" t="s">
        <v>14</v>
      </c>
      <c r="C2278" s="6">
        <v>1185732</v>
      </c>
      <c r="D2278" s="7">
        <v>44382</v>
      </c>
      <c r="E2278" s="6" t="s">
        <v>46</v>
      </c>
      <c r="F2278" s="6" t="s">
        <v>86</v>
      </c>
      <c r="G2278" s="6" t="s">
        <v>87</v>
      </c>
      <c r="H2278" s="6" t="s">
        <v>21</v>
      </c>
      <c r="I2278" s="8">
        <v>0.65</v>
      </c>
      <c r="J2278" s="9">
        <v>8000</v>
      </c>
      <c r="K2278" s="10">
        <f t="shared" si="16"/>
        <v>5200</v>
      </c>
      <c r="L2278" s="10">
        <f t="shared" si="17"/>
        <v>1819.9999999999998</v>
      </c>
      <c r="M2278" s="11">
        <v>0.35</v>
      </c>
      <c r="O2278" s="16"/>
      <c r="P2278" s="14"/>
      <c r="Q2278" s="12"/>
      <c r="R2278" s="13"/>
    </row>
    <row r="2279" spans="1:18" ht="15.75" customHeight="1">
      <c r="A2279" s="1"/>
      <c r="B2279" s="6" t="s">
        <v>14</v>
      </c>
      <c r="C2279" s="6">
        <v>1185732</v>
      </c>
      <c r="D2279" s="7">
        <v>44382</v>
      </c>
      <c r="E2279" s="6" t="s">
        <v>46</v>
      </c>
      <c r="F2279" s="6" t="s">
        <v>86</v>
      </c>
      <c r="G2279" s="6" t="s">
        <v>87</v>
      </c>
      <c r="H2279" s="6" t="s">
        <v>22</v>
      </c>
      <c r="I2279" s="8">
        <v>0.70000000000000007</v>
      </c>
      <c r="J2279" s="9">
        <v>9750</v>
      </c>
      <c r="K2279" s="10">
        <f t="shared" si="16"/>
        <v>6825.0000000000009</v>
      </c>
      <c r="L2279" s="10">
        <f t="shared" si="17"/>
        <v>3412.5000000000005</v>
      </c>
      <c r="M2279" s="11">
        <v>0.5</v>
      </c>
      <c r="O2279" s="16"/>
      <c r="P2279" s="14"/>
      <c r="Q2279" s="12"/>
      <c r="R2279" s="13"/>
    </row>
    <row r="2280" spans="1:18" ht="15.75" customHeight="1">
      <c r="A2280" s="1"/>
      <c r="B2280" s="6" t="s">
        <v>14</v>
      </c>
      <c r="C2280" s="6">
        <v>1185732</v>
      </c>
      <c r="D2280" s="7">
        <v>44414</v>
      </c>
      <c r="E2280" s="6" t="s">
        <v>46</v>
      </c>
      <c r="F2280" s="6" t="s">
        <v>86</v>
      </c>
      <c r="G2280" s="6" t="s">
        <v>87</v>
      </c>
      <c r="H2280" s="6" t="s">
        <v>17</v>
      </c>
      <c r="I2280" s="8">
        <v>0.65</v>
      </c>
      <c r="J2280" s="9">
        <v>11250</v>
      </c>
      <c r="K2280" s="10">
        <f t="shared" si="16"/>
        <v>7312.5</v>
      </c>
      <c r="L2280" s="10">
        <f t="shared" si="17"/>
        <v>3290.625</v>
      </c>
      <c r="M2280" s="11">
        <v>0.45</v>
      </c>
      <c r="O2280" s="16"/>
      <c r="P2280" s="14"/>
      <c r="Q2280" s="12"/>
      <c r="R2280" s="13"/>
    </row>
    <row r="2281" spans="1:18" ht="15.75" customHeight="1">
      <c r="A2281" s="1"/>
      <c r="B2281" s="6" t="s">
        <v>14</v>
      </c>
      <c r="C2281" s="6">
        <v>1185732</v>
      </c>
      <c r="D2281" s="7">
        <v>44414</v>
      </c>
      <c r="E2281" s="6" t="s">
        <v>46</v>
      </c>
      <c r="F2281" s="6" t="s">
        <v>86</v>
      </c>
      <c r="G2281" s="6" t="s">
        <v>87</v>
      </c>
      <c r="H2281" s="6" t="s">
        <v>18</v>
      </c>
      <c r="I2281" s="8">
        <v>0.60000000000000009</v>
      </c>
      <c r="J2281" s="9">
        <v>9000</v>
      </c>
      <c r="K2281" s="10">
        <f t="shared" si="16"/>
        <v>5400.0000000000009</v>
      </c>
      <c r="L2281" s="10">
        <f t="shared" si="17"/>
        <v>1890.0000000000002</v>
      </c>
      <c r="M2281" s="11">
        <v>0.35</v>
      </c>
      <c r="O2281" s="16"/>
      <c r="P2281" s="14"/>
      <c r="Q2281" s="12"/>
      <c r="R2281" s="13"/>
    </row>
    <row r="2282" spans="1:18" ht="15.75" customHeight="1">
      <c r="A2282" s="1"/>
      <c r="B2282" s="6" t="s">
        <v>14</v>
      </c>
      <c r="C2282" s="6">
        <v>1185732</v>
      </c>
      <c r="D2282" s="7">
        <v>44414</v>
      </c>
      <c r="E2282" s="6" t="s">
        <v>46</v>
      </c>
      <c r="F2282" s="6" t="s">
        <v>86</v>
      </c>
      <c r="G2282" s="6" t="s">
        <v>87</v>
      </c>
      <c r="H2282" s="6" t="s">
        <v>19</v>
      </c>
      <c r="I2282" s="8">
        <v>0.55000000000000004</v>
      </c>
      <c r="J2282" s="9">
        <v>8250</v>
      </c>
      <c r="K2282" s="10">
        <f t="shared" si="16"/>
        <v>4537.5</v>
      </c>
      <c r="L2282" s="10">
        <f t="shared" si="17"/>
        <v>1134.375</v>
      </c>
      <c r="M2282" s="11">
        <v>0.25</v>
      </c>
      <c r="O2282" s="16"/>
      <c r="P2282" s="14"/>
      <c r="Q2282" s="12"/>
      <c r="R2282" s="13"/>
    </row>
    <row r="2283" spans="1:18" ht="15.75" customHeight="1">
      <c r="A2283" s="1"/>
      <c r="B2283" s="6" t="s">
        <v>14</v>
      </c>
      <c r="C2283" s="6">
        <v>1185732</v>
      </c>
      <c r="D2283" s="7">
        <v>44414</v>
      </c>
      <c r="E2283" s="6" t="s">
        <v>46</v>
      </c>
      <c r="F2283" s="6" t="s">
        <v>86</v>
      </c>
      <c r="G2283" s="6" t="s">
        <v>87</v>
      </c>
      <c r="H2283" s="6" t="s">
        <v>20</v>
      </c>
      <c r="I2283" s="8">
        <v>0.45</v>
      </c>
      <c r="J2283" s="9">
        <v>7750</v>
      </c>
      <c r="K2283" s="10">
        <f t="shared" si="16"/>
        <v>3487.5</v>
      </c>
      <c r="L2283" s="10">
        <f t="shared" si="17"/>
        <v>1046.25</v>
      </c>
      <c r="M2283" s="11">
        <v>0.3</v>
      </c>
      <c r="O2283" s="16"/>
      <c r="P2283" s="14"/>
      <c r="Q2283" s="12"/>
      <c r="R2283" s="13"/>
    </row>
    <row r="2284" spans="1:18" ht="15.75" customHeight="1">
      <c r="A2284" s="1"/>
      <c r="B2284" s="6" t="s">
        <v>14</v>
      </c>
      <c r="C2284" s="6">
        <v>1185732</v>
      </c>
      <c r="D2284" s="7">
        <v>44414</v>
      </c>
      <c r="E2284" s="6" t="s">
        <v>46</v>
      </c>
      <c r="F2284" s="6" t="s">
        <v>86</v>
      </c>
      <c r="G2284" s="6" t="s">
        <v>87</v>
      </c>
      <c r="H2284" s="6" t="s">
        <v>21</v>
      </c>
      <c r="I2284" s="8">
        <v>0.55000000000000004</v>
      </c>
      <c r="J2284" s="9">
        <v>7500</v>
      </c>
      <c r="K2284" s="10">
        <f t="shared" si="16"/>
        <v>4125</v>
      </c>
      <c r="L2284" s="10">
        <f t="shared" si="17"/>
        <v>1443.75</v>
      </c>
      <c r="M2284" s="11">
        <v>0.35</v>
      </c>
      <c r="O2284" s="16"/>
      <c r="P2284" s="14"/>
      <c r="Q2284" s="12"/>
      <c r="R2284" s="13"/>
    </row>
    <row r="2285" spans="1:18" ht="15.75" customHeight="1">
      <c r="A2285" s="1"/>
      <c r="B2285" s="6" t="s">
        <v>14</v>
      </c>
      <c r="C2285" s="6">
        <v>1185732</v>
      </c>
      <c r="D2285" s="7">
        <v>44414</v>
      </c>
      <c r="E2285" s="6" t="s">
        <v>46</v>
      </c>
      <c r="F2285" s="6" t="s">
        <v>86</v>
      </c>
      <c r="G2285" s="6" t="s">
        <v>87</v>
      </c>
      <c r="H2285" s="6" t="s">
        <v>22</v>
      </c>
      <c r="I2285" s="8">
        <v>0.60000000000000009</v>
      </c>
      <c r="J2285" s="9">
        <v>9250</v>
      </c>
      <c r="K2285" s="10">
        <f t="shared" si="16"/>
        <v>5550.0000000000009</v>
      </c>
      <c r="L2285" s="10">
        <f t="shared" si="17"/>
        <v>2775.0000000000005</v>
      </c>
      <c r="M2285" s="11">
        <v>0.5</v>
      </c>
      <c r="O2285" s="16"/>
      <c r="P2285" s="14"/>
      <c r="Q2285" s="12"/>
      <c r="R2285" s="13"/>
    </row>
    <row r="2286" spans="1:18" ht="15.75" customHeight="1">
      <c r="A2286" s="1"/>
      <c r="B2286" s="6" t="s">
        <v>14</v>
      </c>
      <c r="C2286" s="6">
        <v>1185732</v>
      </c>
      <c r="D2286" s="7">
        <v>44444</v>
      </c>
      <c r="E2286" s="6" t="s">
        <v>46</v>
      </c>
      <c r="F2286" s="6" t="s">
        <v>86</v>
      </c>
      <c r="G2286" s="6" t="s">
        <v>87</v>
      </c>
      <c r="H2286" s="6" t="s">
        <v>17</v>
      </c>
      <c r="I2286" s="8">
        <v>0.55000000000000004</v>
      </c>
      <c r="J2286" s="9">
        <v>10250</v>
      </c>
      <c r="K2286" s="10">
        <f t="shared" si="16"/>
        <v>5637.5000000000009</v>
      </c>
      <c r="L2286" s="10">
        <f t="shared" si="17"/>
        <v>2536.8750000000005</v>
      </c>
      <c r="M2286" s="11">
        <v>0.45</v>
      </c>
      <c r="O2286" s="16"/>
      <c r="P2286" s="14"/>
      <c r="Q2286" s="12"/>
      <c r="R2286" s="13"/>
    </row>
    <row r="2287" spans="1:18" ht="15.75" customHeight="1">
      <c r="A2287" s="1"/>
      <c r="B2287" s="6" t="s">
        <v>14</v>
      </c>
      <c r="C2287" s="6">
        <v>1185732</v>
      </c>
      <c r="D2287" s="7">
        <v>44444</v>
      </c>
      <c r="E2287" s="6" t="s">
        <v>46</v>
      </c>
      <c r="F2287" s="6" t="s">
        <v>86</v>
      </c>
      <c r="G2287" s="6" t="s">
        <v>87</v>
      </c>
      <c r="H2287" s="6" t="s">
        <v>18</v>
      </c>
      <c r="I2287" s="8">
        <v>0.50000000000000011</v>
      </c>
      <c r="J2287" s="9">
        <v>8250</v>
      </c>
      <c r="K2287" s="10">
        <f t="shared" si="16"/>
        <v>4125.0000000000009</v>
      </c>
      <c r="L2287" s="10">
        <f t="shared" si="17"/>
        <v>1443.7500000000002</v>
      </c>
      <c r="M2287" s="11">
        <v>0.35</v>
      </c>
      <c r="O2287" s="16"/>
      <c r="P2287" s="14"/>
      <c r="Q2287" s="12"/>
      <c r="R2287" s="13"/>
    </row>
    <row r="2288" spans="1:18" ht="15.75" customHeight="1">
      <c r="A2288" s="1"/>
      <c r="B2288" s="6" t="s">
        <v>14</v>
      </c>
      <c r="C2288" s="6">
        <v>1185732</v>
      </c>
      <c r="D2288" s="7">
        <v>44444</v>
      </c>
      <c r="E2288" s="6" t="s">
        <v>46</v>
      </c>
      <c r="F2288" s="6" t="s">
        <v>86</v>
      </c>
      <c r="G2288" s="6" t="s">
        <v>87</v>
      </c>
      <c r="H2288" s="6" t="s">
        <v>19</v>
      </c>
      <c r="I2288" s="8">
        <v>0.4</v>
      </c>
      <c r="J2288" s="9">
        <v>7250</v>
      </c>
      <c r="K2288" s="10">
        <f t="shared" si="16"/>
        <v>2900</v>
      </c>
      <c r="L2288" s="10">
        <f t="shared" si="17"/>
        <v>725</v>
      </c>
      <c r="M2288" s="11">
        <v>0.25</v>
      </c>
      <c r="O2288" s="16"/>
      <c r="P2288" s="14"/>
      <c r="Q2288" s="12"/>
      <c r="R2288" s="13"/>
    </row>
    <row r="2289" spans="1:18" ht="15.75" customHeight="1">
      <c r="A2289" s="1"/>
      <c r="B2289" s="6" t="s">
        <v>14</v>
      </c>
      <c r="C2289" s="6">
        <v>1185732</v>
      </c>
      <c r="D2289" s="7">
        <v>44444</v>
      </c>
      <c r="E2289" s="6" t="s">
        <v>46</v>
      </c>
      <c r="F2289" s="6" t="s">
        <v>86</v>
      </c>
      <c r="G2289" s="6" t="s">
        <v>87</v>
      </c>
      <c r="H2289" s="6" t="s">
        <v>20</v>
      </c>
      <c r="I2289" s="8">
        <v>0.4</v>
      </c>
      <c r="J2289" s="9">
        <v>7000</v>
      </c>
      <c r="K2289" s="10">
        <f t="shared" si="16"/>
        <v>2800</v>
      </c>
      <c r="L2289" s="10">
        <f t="shared" si="17"/>
        <v>840</v>
      </c>
      <c r="M2289" s="11">
        <v>0.3</v>
      </c>
      <c r="O2289" s="16"/>
      <c r="P2289" s="14"/>
      <c r="Q2289" s="12"/>
      <c r="R2289" s="13"/>
    </row>
    <row r="2290" spans="1:18" ht="15.75" customHeight="1">
      <c r="A2290" s="1"/>
      <c r="B2290" s="6" t="s">
        <v>14</v>
      </c>
      <c r="C2290" s="6">
        <v>1185732</v>
      </c>
      <c r="D2290" s="7">
        <v>44444</v>
      </c>
      <c r="E2290" s="6" t="s">
        <v>46</v>
      </c>
      <c r="F2290" s="6" t="s">
        <v>86</v>
      </c>
      <c r="G2290" s="6" t="s">
        <v>87</v>
      </c>
      <c r="H2290" s="6" t="s">
        <v>21</v>
      </c>
      <c r="I2290" s="8">
        <v>0.5</v>
      </c>
      <c r="J2290" s="9">
        <v>7000</v>
      </c>
      <c r="K2290" s="10">
        <f t="shared" si="16"/>
        <v>3500</v>
      </c>
      <c r="L2290" s="10">
        <f t="shared" si="17"/>
        <v>1225</v>
      </c>
      <c r="M2290" s="11">
        <v>0.35</v>
      </c>
      <c r="O2290" s="16"/>
      <c r="P2290" s="14"/>
      <c r="Q2290" s="12"/>
      <c r="R2290" s="13"/>
    </row>
    <row r="2291" spans="1:18" ht="15.75" customHeight="1">
      <c r="A2291" s="1"/>
      <c r="B2291" s="6" t="s">
        <v>14</v>
      </c>
      <c r="C2291" s="6">
        <v>1185732</v>
      </c>
      <c r="D2291" s="7">
        <v>44444</v>
      </c>
      <c r="E2291" s="6" t="s">
        <v>46</v>
      </c>
      <c r="F2291" s="6" t="s">
        <v>86</v>
      </c>
      <c r="G2291" s="6" t="s">
        <v>87</v>
      </c>
      <c r="H2291" s="6" t="s">
        <v>22</v>
      </c>
      <c r="I2291" s="8">
        <v>0.55000000000000004</v>
      </c>
      <c r="J2291" s="9">
        <v>8000</v>
      </c>
      <c r="K2291" s="10">
        <f t="shared" si="16"/>
        <v>4400</v>
      </c>
      <c r="L2291" s="10">
        <f t="shared" si="17"/>
        <v>2200</v>
      </c>
      <c r="M2291" s="11">
        <v>0.5</v>
      </c>
      <c r="O2291" s="16"/>
      <c r="P2291" s="14"/>
      <c r="Q2291" s="12"/>
      <c r="R2291" s="13"/>
    </row>
    <row r="2292" spans="1:18" ht="15.75" customHeight="1">
      <c r="A2292" s="1"/>
      <c r="B2292" s="6" t="s">
        <v>14</v>
      </c>
      <c r="C2292" s="6">
        <v>1185732</v>
      </c>
      <c r="D2292" s="7">
        <v>44476</v>
      </c>
      <c r="E2292" s="6" t="s">
        <v>46</v>
      </c>
      <c r="F2292" s="6" t="s">
        <v>86</v>
      </c>
      <c r="G2292" s="6" t="s">
        <v>87</v>
      </c>
      <c r="H2292" s="6" t="s">
        <v>17</v>
      </c>
      <c r="I2292" s="8">
        <v>0.55000000000000004</v>
      </c>
      <c r="J2292" s="9">
        <v>9750</v>
      </c>
      <c r="K2292" s="10">
        <f t="shared" si="16"/>
        <v>5362.5</v>
      </c>
      <c r="L2292" s="10">
        <f t="shared" si="17"/>
        <v>2413.125</v>
      </c>
      <c r="M2292" s="11">
        <v>0.45</v>
      </c>
      <c r="O2292" s="16"/>
      <c r="P2292" s="14"/>
      <c r="Q2292" s="12"/>
      <c r="R2292" s="13"/>
    </row>
    <row r="2293" spans="1:18" ht="15.75" customHeight="1">
      <c r="A2293" s="1"/>
      <c r="B2293" s="6" t="s">
        <v>14</v>
      </c>
      <c r="C2293" s="6">
        <v>1185732</v>
      </c>
      <c r="D2293" s="7">
        <v>44476</v>
      </c>
      <c r="E2293" s="6" t="s">
        <v>46</v>
      </c>
      <c r="F2293" s="6" t="s">
        <v>86</v>
      </c>
      <c r="G2293" s="6" t="s">
        <v>87</v>
      </c>
      <c r="H2293" s="6" t="s">
        <v>18</v>
      </c>
      <c r="I2293" s="8">
        <v>0.45000000000000012</v>
      </c>
      <c r="J2293" s="9">
        <v>8000</v>
      </c>
      <c r="K2293" s="10">
        <f t="shared" si="16"/>
        <v>3600.0000000000009</v>
      </c>
      <c r="L2293" s="10">
        <f t="shared" si="17"/>
        <v>1260.0000000000002</v>
      </c>
      <c r="M2293" s="11">
        <v>0.35</v>
      </c>
      <c r="O2293" s="16"/>
      <c r="P2293" s="14"/>
      <c r="Q2293" s="12"/>
      <c r="R2293" s="13"/>
    </row>
    <row r="2294" spans="1:18" ht="15.75" customHeight="1">
      <c r="A2294" s="1"/>
      <c r="B2294" s="6" t="s">
        <v>14</v>
      </c>
      <c r="C2294" s="6">
        <v>1185732</v>
      </c>
      <c r="D2294" s="7">
        <v>44476</v>
      </c>
      <c r="E2294" s="6" t="s">
        <v>46</v>
      </c>
      <c r="F2294" s="6" t="s">
        <v>86</v>
      </c>
      <c r="G2294" s="6" t="s">
        <v>87</v>
      </c>
      <c r="H2294" s="6" t="s">
        <v>19</v>
      </c>
      <c r="I2294" s="8">
        <v>0.45000000000000012</v>
      </c>
      <c r="J2294" s="9">
        <v>6750</v>
      </c>
      <c r="K2294" s="10">
        <f t="shared" si="16"/>
        <v>3037.5000000000009</v>
      </c>
      <c r="L2294" s="10">
        <f t="shared" si="17"/>
        <v>759.37500000000023</v>
      </c>
      <c r="M2294" s="11">
        <v>0.25</v>
      </c>
      <c r="O2294" s="16"/>
      <c r="P2294" s="14"/>
      <c r="Q2294" s="12"/>
      <c r="R2294" s="13"/>
    </row>
    <row r="2295" spans="1:18" ht="15.75" customHeight="1">
      <c r="A2295" s="1"/>
      <c r="B2295" s="6" t="s">
        <v>14</v>
      </c>
      <c r="C2295" s="6">
        <v>1185732</v>
      </c>
      <c r="D2295" s="7">
        <v>44476</v>
      </c>
      <c r="E2295" s="6" t="s">
        <v>46</v>
      </c>
      <c r="F2295" s="6" t="s">
        <v>86</v>
      </c>
      <c r="G2295" s="6" t="s">
        <v>87</v>
      </c>
      <c r="H2295" s="6" t="s">
        <v>20</v>
      </c>
      <c r="I2295" s="8">
        <v>0.45000000000000012</v>
      </c>
      <c r="J2295" s="9">
        <v>6500</v>
      </c>
      <c r="K2295" s="10">
        <f t="shared" si="16"/>
        <v>2925.0000000000009</v>
      </c>
      <c r="L2295" s="10">
        <f t="shared" si="17"/>
        <v>877.50000000000023</v>
      </c>
      <c r="M2295" s="11">
        <v>0.3</v>
      </c>
      <c r="O2295" s="16"/>
      <c r="P2295" s="14"/>
      <c r="Q2295" s="12"/>
      <c r="R2295" s="13"/>
    </row>
    <row r="2296" spans="1:18" ht="15.75" customHeight="1">
      <c r="A2296" s="1"/>
      <c r="B2296" s="6" t="s">
        <v>14</v>
      </c>
      <c r="C2296" s="6">
        <v>1185732</v>
      </c>
      <c r="D2296" s="7">
        <v>44476</v>
      </c>
      <c r="E2296" s="6" t="s">
        <v>46</v>
      </c>
      <c r="F2296" s="6" t="s">
        <v>86</v>
      </c>
      <c r="G2296" s="6" t="s">
        <v>87</v>
      </c>
      <c r="H2296" s="6" t="s">
        <v>21</v>
      </c>
      <c r="I2296" s="8">
        <v>0.55000000000000004</v>
      </c>
      <c r="J2296" s="9">
        <v>6500</v>
      </c>
      <c r="K2296" s="10">
        <f t="shared" si="16"/>
        <v>3575.0000000000005</v>
      </c>
      <c r="L2296" s="10">
        <f t="shared" si="17"/>
        <v>1251.25</v>
      </c>
      <c r="M2296" s="11">
        <v>0.35</v>
      </c>
      <c r="O2296" s="16"/>
      <c r="P2296" s="14"/>
      <c r="Q2296" s="12"/>
      <c r="R2296" s="13"/>
    </row>
    <row r="2297" spans="1:18" ht="15.75" customHeight="1">
      <c r="A2297" s="1"/>
      <c r="B2297" s="6" t="s">
        <v>14</v>
      </c>
      <c r="C2297" s="6">
        <v>1185732</v>
      </c>
      <c r="D2297" s="7">
        <v>44476</v>
      </c>
      <c r="E2297" s="6" t="s">
        <v>46</v>
      </c>
      <c r="F2297" s="6" t="s">
        <v>86</v>
      </c>
      <c r="G2297" s="6" t="s">
        <v>87</v>
      </c>
      <c r="H2297" s="6" t="s">
        <v>22</v>
      </c>
      <c r="I2297" s="8">
        <v>0.6</v>
      </c>
      <c r="J2297" s="9">
        <v>7750</v>
      </c>
      <c r="K2297" s="10">
        <f t="shared" si="16"/>
        <v>4650</v>
      </c>
      <c r="L2297" s="10">
        <f t="shared" si="17"/>
        <v>2325</v>
      </c>
      <c r="M2297" s="11">
        <v>0.5</v>
      </c>
      <c r="O2297" s="16"/>
      <c r="P2297" s="14"/>
      <c r="Q2297" s="12"/>
      <c r="R2297" s="13"/>
    </row>
    <row r="2298" spans="1:18" ht="15.75" customHeight="1">
      <c r="A2298" s="1"/>
      <c r="B2298" s="6" t="s">
        <v>14</v>
      </c>
      <c r="C2298" s="6">
        <v>1185732</v>
      </c>
      <c r="D2298" s="7">
        <v>44506</v>
      </c>
      <c r="E2298" s="6" t="s">
        <v>46</v>
      </c>
      <c r="F2298" s="6" t="s">
        <v>86</v>
      </c>
      <c r="G2298" s="6" t="s">
        <v>87</v>
      </c>
      <c r="H2298" s="6" t="s">
        <v>17</v>
      </c>
      <c r="I2298" s="8">
        <v>0.55000000000000004</v>
      </c>
      <c r="J2298" s="9">
        <v>9250</v>
      </c>
      <c r="K2298" s="10">
        <f t="shared" si="16"/>
        <v>5087.5</v>
      </c>
      <c r="L2298" s="10">
        <f t="shared" si="17"/>
        <v>2289.375</v>
      </c>
      <c r="M2298" s="11">
        <v>0.45</v>
      </c>
      <c r="O2298" s="16"/>
      <c r="P2298" s="14"/>
      <c r="Q2298" s="12"/>
      <c r="R2298" s="13"/>
    </row>
    <row r="2299" spans="1:18" ht="15.75" customHeight="1">
      <c r="A2299" s="1"/>
      <c r="B2299" s="6" t="s">
        <v>14</v>
      </c>
      <c r="C2299" s="6">
        <v>1185732</v>
      </c>
      <c r="D2299" s="7">
        <v>44506</v>
      </c>
      <c r="E2299" s="6" t="s">
        <v>46</v>
      </c>
      <c r="F2299" s="6" t="s">
        <v>86</v>
      </c>
      <c r="G2299" s="6" t="s">
        <v>87</v>
      </c>
      <c r="H2299" s="6" t="s">
        <v>18</v>
      </c>
      <c r="I2299" s="8">
        <v>0.45000000000000012</v>
      </c>
      <c r="J2299" s="9">
        <v>7500</v>
      </c>
      <c r="K2299" s="10">
        <f t="shared" si="16"/>
        <v>3375.0000000000009</v>
      </c>
      <c r="L2299" s="10">
        <f t="shared" si="17"/>
        <v>1181.2500000000002</v>
      </c>
      <c r="M2299" s="11">
        <v>0.35</v>
      </c>
      <c r="O2299" s="16"/>
      <c r="P2299" s="14"/>
      <c r="Q2299" s="12"/>
      <c r="R2299" s="13"/>
    </row>
    <row r="2300" spans="1:18" ht="15.75" customHeight="1">
      <c r="A2300" s="1"/>
      <c r="B2300" s="6" t="s">
        <v>14</v>
      </c>
      <c r="C2300" s="6">
        <v>1185732</v>
      </c>
      <c r="D2300" s="7">
        <v>44506</v>
      </c>
      <c r="E2300" s="6" t="s">
        <v>46</v>
      </c>
      <c r="F2300" s="6" t="s">
        <v>86</v>
      </c>
      <c r="G2300" s="6" t="s">
        <v>87</v>
      </c>
      <c r="H2300" s="6" t="s">
        <v>19</v>
      </c>
      <c r="I2300" s="8">
        <v>0.45000000000000012</v>
      </c>
      <c r="J2300" s="9">
        <v>6950</v>
      </c>
      <c r="K2300" s="10">
        <f t="shared" si="16"/>
        <v>3127.5000000000009</v>
      </c>
      <c r="L2300" s="10">
        <f t="shared" si="17"/>
        <v>781.87500000000023</v>
      </c>
      <c r="M2300" s="11">
        <v>0.25</v>
      </c>
      <c r="O2300" s="16"/>
      <c r="P2300" s="14"/>
      <c r="Q2300" s="12"/>
      <c r="R2300" s="13"/>
    </row>
    <row r="2301" spans="1:18" ht="15.75" customHeight="1">
      <c r="A2301" s="1"/>
      <c r="B2301" s="6" t="s">
        <v>14</v>
      </c>
      <c r="C2301" s="6">
        <v>1185732</v>
      </c>
      <c r="D2301" s="7">
        <v>44506</v>
      </c>
      <c r="E2301" s="6" t="s">
        <v>46</v>
      </c>
      <c r="F2301" s="6" t="s">
        <v>86</v>
      </c>
      <c r="G2301" s="6" t="s">
        <v>87</v>
      </c>
      <c r="H2301" s="6" t="s">
        <v>20</v>
      </c>
      <c r="I2301" s="8">
        <v>0.55000000000000016</v>
      </c>
      <c r="J2301" s="9">
        <v>7500</v>
      </c>
      <c r="K2301" s="10">
        <f t="shared" ref="K2301:K2555" si="18">I2301*J2301</f>
        <v>4125.0000000000009</v>
      </c>
      <c r="L2301" s="10">
        <f t="shared" ref="L2301:L2555" si="19">K2301*M2301</f>
        <v>1237.5000000000002</v>
      </c>
      <c r="M2301" s="11">
        <v>0.3</v>
      </c>
      <c r="O2301" s="16"/>
      <c r="P2301" s="14"/>
      <c r="Q2301" s="12"/>
      <c r="R2301" s="13"/>
    </row>
    <row r="2302" spans="1:18" ht="15.75" customHeight="1">
      <c r="A2302" s="1"/>
      <c r="B2302" s="6" t="s">
        <v>14</v>
      </c>
      <c r="C2302" s="6">
        <v>1185732</v>
      </c>
      <c r="D2302" s="7">
        <v>44506</v>
      </c>
      <c r="E2302" s="6" t="s">
        <v>46</v>
      </c>
      <c r="F2302" s="6" t="s">
        <v>86</v>
      </c>
      <c r="G2302" s="6" t="s">
        <v>87</v>
      </c>
      <c r="H2302" s="6" t="s">
        <v>21</v>
      </c>
      <c r="I2302" s="8">
        <v>0.70000000000000007</v>
      </c>
      <c r="J2302" s="9">
        <v>7250</v>
      </c>
      <c r="K2302" s="10">
        <f t="shared" si="18"/>
        <v>5075.0000000000009</v>
      </c>
      <c r="L2302" s="10">
        <f t="shared" si="19"/>
        <v>1776.2500000000002</v>
      </c>
      <c r="M2302" s="11">
        <v>0.35</v>
      </c>
      <c r="O2302" s="16"/>
      <c r="P2302" s="14"/>
      <c r="Q2302" s="12"/>
      <c r="R2302" s="13"/>
    </row>
    <row r="2303" spans="1:18" ht="15.75" customHeight="1">
      <c r="A2303" s="1"/>
      <c r="B2303" s="6" t="s">
        <v>14</v>
      </c>
      <c r="C2303" s="6">
        <v>1185732</v>
      </c>
      <c r="D2303" s="7">
        <v>44506</v>
      </c>
      <c r="E2303" s="6" t="s">
        <v>46</v>
      </c>
      <c r="F2303" s="6" t="s">
        <v>86</v>
      </c>
      <c r="G2303" s="6" t="s">
        <v>87</v>
      </c>
      <c r="H2303" s="6" t="s">
        <v>22</v>
      </c>
      <c r="I2303" s="8">
        <v>0.75</v>
      </c>
      <c r="J2303" s="9">
        <v>8250</v>
      </c>
      <c r="K2303" s="10">
        <f t="shared" si="18"/>
        <v>6187.5</v>
      </c>
      <c r="L2303" s="10">
        <f t="shared" si="19"/>
        <v>3093.75</v>
      </c>
      <c r="M2303" s="11">
        <v>0.5</v>
      </c>
      <c r="O2303" s="16"/>
      <c r="P2303" s="14"/>
      <c r="Q2303" s="12"/>
      <c r="R2303" s="13"/>
    </row>
    <row r="2304" spans="1:18" ht="15.75" customHeight="1">
      <c r="A2304" s="1"/>
      <c r="B2304" s="6" t="s">
        <v>14</v>
      </c>
      <c r="C2304" s="6">
        <v>1185732</v>
      </c>
      <c r="D2304" s="7">
        <v>44535</v>
      </c>
      <c r="E2304" s="6" t="s">
        <v>46</v>
      </c>
      <c r="F2304" s="6" t="s">
        <v>86</v>
      </c>
      <c r="G2304" s="6" t="s">
        <v>87</v>
      </c>
      <c r="H2304" s="6" t="s">
        <v>17</v>
      </c>
      <c r="I2304" s="8">
        <v>0.70000000000000007</v>
      </c>
      <c r="J2304" s="9">
        <v>10750</v>
      </c>
      <c r="K2304" s="10">
        <f t="shared" si="18"/>
        <v>7525.0000000000009</v>
      </c>
      <c r="L2304" s="10">
        <f t="shared" si="19"/>
        <v>3386.2500000000005</v>
      </c>
      <c r="M2304" s="11">
        <v>0.45</v>
      </c>
      <c r="O2304" s="16"/>
      <c r="P2304" s="14"/>
      <c r="Q2304" s="12"/>
      <c r="R2304" s="13"/>
    </row>
    <row r="2305" spans="1:18" ht="15.75" customHeight="1">
      <c r="A2305" s="1"/>
      <c r="B2305" s="6" t="s">
        <v>14</v>
      </c>
      <c r="C2305" s="6">
        <v>1185732</v>
      </c>
      <c r="D2305" s="7">
        <v>44535</v>
      </c>
      <c r="E2305" s="6" t="s">
        <v>46</v>
      </c>
      <c r="F2305" s="6" t="s">
        <v>86</v>
      </c>
      <c r="G2305" s="6" t="s">
        <v>87</v>
      </c>
      <c r="H2305" s="6" t="s">
        <v>18</v>
      </c>
      <c r="I2305" s="8">
        <v>0.60000000000000009</v>
      </c>
      <c r="J2305" s="9">
        <v>8750</v>
      </c>
      <c r="K2305" s="10">
        <f t="shared" si="18"/>
        <v>5250.0000000000009</v>
      </c>
      <c r="L2305" s="10">
        <f t="shared" si="19"/>
        <v>1837.5000000000002</v>
      </c>
      <c r="M2305" s="11">
        <v>0.35</v>
      </c>
      <c r="O2305" s="16"/>
      <c r="P2305" s="14"/>
      <c r="Q2305" s="12"/>
      <c r="R2305" s="13"/>
    </row>
    <row r="2306" spans="1:18" ht="15.75" customHeight="1">
      <c r="A2306" s="1"/>
      <c r="B2306" s="6" t="s">
        <v>14</v>
      </c>
      <c r="C2306" s="6">
        <v>1185732</v>
      </c>
      <c r="D2306" s="7">
        <v>44535</v>
      </c>
      <c r="E2306" s="6" t="s">
        <v>46</v>
      </c>
      <c r="F2306" s="6" t="s">
        <v>86</v>
      </c>
      <c r="G2306" s="6" t="s">
        <v>87</v>
      </c>
      <c r="H2306" s="6" t="s">
        <v>19</v>
      </c>
      <c r="I2306" s="8">
        <v>0.60000000000000009</v>
      </c>
      <c r="J2306" s="9">
        <v>8250</v>
      </c>
      <c r="K2306" s="10">
        <f t="shared" si="18"/>
        <v>4950.0000000000009</v>
      </c>
      <c r="L2306" s="10">
        <f t="shared" si="19"/>
        <v>1237.5000000000002</v>
      </c>
      <c r="M2306" s="11">
        <v>0.25</v>
      </c>
      <c r="O2306" s="16"/>
      <c r="P2306" s="14"/>
      <c r="Q2306" s="12"/>
      <c r="R2306" s="13"/>
    </row>
    <row r="2307" spans="1:18" ht="15.75" customHeight="1">
      <c r="A2307" s="1"/>
      <c r="B2307" s="6" t="s">
        <v>14</v>
      </c>
      <c r="C2307" s="6">
        <v>1185732</v>
      </c>
      <c r="D2307" s="7">
        <v>44535</v>
      </c>
      <c r="E2307" s="6" t="s">
        <v>46</v>
      </c>
      <c r="F2307" s="6" t="s">
        <v>86</v>
      </c>
      <c r="G2307" s="6" t="s">
        <v>87</v>
      </c>
      <c r="H2307" s="6" t="s">
        <v>20</v>
      </c>
      <c r="I2307" s="8">
        <v>0.60000000000000009</v>
      </c>
      <c r="J2307" s="9">
        <v>7750</v>
      </c>
      <c r="K2307" s="10">
        <f t="shared" si="18"/>
        <v>4650.0000000000009</v>
      </c>
      <c r="L2307" s="10">
        <f t="shared" si="19"/>
        <v>1395.0000000000002</v>
      </c>
      <c r="M2307" s="11">
        <v>0.3</v>
      </c>
      <c r="O2307" s="16"/>
      <c r="P2307" s="14"/>
      <c r="Q2307" s="12"/>
      <c r="R2307" s="13"/>
    </row>
    <row r="2308" spans="1:18" ht="15.75" customHeight="1">
      <c r="A2308" s="1"/>
      <c r="B2308" s="6" t="s">
        <v>14</v>
      </c>
      <c r="C2308" s="6">
        <v>1185732</v>
      </c>
      <c r="D2308" s="7">
        <v>44535</v>
      </c>
      <c r="E2308" s="6" t="s">
        <v>46</v>
      </c>
      <c r="F2308" s="6" t="s">
        <v>86</v>
      </c>
      <c r="G2308" s="6" t="s">
        <v>87</v>
      </c>
      <c r="H2308" s="6" t="s">
        <v>21</v>
      </c>
      <c r="I2308" s="8">
        <v>0.70000000000000007</v>
      </c>
      <c r="J2308" s="9">
        <v>7750</v>
      </c>
      <c r="K2308" s="10">
        <f t="shared" si="18"/>
        <v>5425.0000000000009</v>
      </c>
      <c r="L2308" s="10">
        <f t="shared" si="19"/>
        <v>1898.7500000000002</v>
      </c>
      <c r="M2308" s="11">
        <v>0.35</v>
      </c>
      <c r="O2308" s="16"/>
      <c r="P2308" s="14"/>
      <c r="Q2308" s="12"/>
      <c r="R2308" s="13"/>
    </row>
    <row r="2309" spans="1:18" ht="15.75" customHeight="1">
      <c r="A2309" s="1"/>
      <c r="B2309" s="6" t="s">
        <v>14</v>
      </c>
      <c r="C2309" s="6">
        <v>1185732</v>
      </c>
      <c r="D2309" s="7">
        <v>44535</v>
      </c>
      <c r="E2309" s="6" t="s">
        <v>46</v>
      </c>
      <c r="F2309" s="6" t="s">
        <v>86</v>
      </c>
      <c r="G2309" s="6" t="s">
        <v>87</v>
      </c>
      <c r="H2309" s="6" t="s">
        <v>22</v>
      </c>
      <c r="I2309" s="8">
        <v>0.75</v>
      </c>
      <c r="J2309" s="9">
        <v>8750</v>
      </c>
      <c r="K2309" s="10">
        <f t="shared" si="18"/>
        <v>6562.5</v>
      </c>
      <c r="L2309" s="10">
        <f t="shared" si="19"/>
        <v>3281.25</v>
      </c>
      <c r="M2309" s="11">
        <v>0.5</v>
      </c>
      <c r="O2309" s="16"/>
      <c r="P2309" s="14"/>
      <c r="Q2309" s="12"/>
      <c r="R2309" s="13"/>
    </row>
    <row r="2310" spans="1:18" ht="15.75" customHeight="1">
      <c r="A2310" s="1" t="s">
        <v>39</v>
      </c>
      <c r="B2310" s="6" t="s">
        <v>14</v>
      </c>
      <c r="C2310" s="6">
        <v>1185732</v>
      </c>
      <c r="D2310" s="7">
        <v>44202</v>
      </c>
      <c r="E2310" s="6" t="s">
        <v>46</v>
      </c>
      <c r="F2310" s="6" t="s">
        <v>88</v>
      </c>
      <c r="G2310" s="6" t="s">
        <v>89</v>
      </c>
      <c r="H2310" s="6" t="s">
        <v>17</v>
      </c>
      <c r="I2310" s="8">
        <v>0.35000000000000003</v>
      </c>
      <c r="J2310" s="9">
        <v>9250</v>
      </c>
      <c r="K2310" s="10">
        <f t="shared" si="18"/>
        <v>3237.5000000000005</v>
      </c>
      <c r="L2310" s="10">
        <f t="shared" si="19"/>
        <v>1295.0000000000002</v>
      </c>
      <c r="M2310" s="11">
        <v>0.4</v>
      </c>
      <c r="O2310" s="16"/>
      <c r="P2310" s="14"/>
      <c r="Q2310" s="12"/>
      <c r="R2310" s="13"/>
    </row>
    <row r="2311" spans="1:18" ht="15.75" customHeight="1">
      <c r="A2311" s="1"/>
      <c r="B2311" s="6" t="s">
        <v>14</v>
      </c>
      <c r="C2311" s="6">
        <v>1185732</v>
      </c>
      <c r="D2311" s="7">
        <v>44202</v>
      </c>
      <c r="E2311" s="6" t="s">
        <v>46</v>
      </c>
      <c r="F2311" s="6" t="s">
        <v>88</v>
      </c>
      <c r="G2311" s="6" t="s">
        <v>89</v>
      </c>
      <c r="H2311" s="6" t="s">
        <v>18</v>
      </c>
      <c r="I2311" s="8">
        <v>0.35000000000000003</v>
      </c>
      <c r="J2311" s="9">
        <v>7250</v>
      </c>
      <c r="K2311" s="10">
        <f t="shared" si="18"/>
        <v>2537.5000000000005</v>
      </c>
      <c r="L2311" s="10">
        <f t="shared" si="19"/>
        <v>888.12500000000011</v>
      </c>
      <c r="M2311" s="11">
        <v>0.35</v>
      </c>
      <c r="O2311" s="16"/>
      <c r="P2311" s="14"/>
      <c r="Q2311" s="12"/>
      <c r="R2311" s="13"/>
    </row>
    <row r="2312" spans="1:18" ht="15.75" customHeight="1">
      <c r="A2312" s="1"/>
      <c r="B2312" s="6" t="s">
        <v>14</v>
      </c>
      <c r="C2312" s="6">
        <v>1185732</v>
      </c>
      <c r="D2312" s="7">
        <v>44202</v>
      </c>
      <c r="E2312" s="6" t="s">
        <v>46</v>
      </c>
      <c r="F2312" s="6" t="s">
        <v>88</v>
      </c>
      <c r="G2312" s="6" t="s">
        <v>89</v>
      </c>
      <c r="H2312" s="6" t="s">
        <v>19</v>
      </c>
      <c r="I2312" s="8">
        <v>0.25000000000000006</v>
      </c>
      <c r="J2312" s="9">
        <v>7250</v>
      </c>
      <c r="K2312" s="10">
        <f t="shared" si="18"/>
        <v>1812.5000000000005</v>
      </c>
      <c r="L2312" s="10">
        <f t="shared" si="19"/>
        <v>725.00000000000023</v>
      </c>
      <c r="M2312" s="11">
        <v>0.4</v>
      </c>
      <c r="O2312" s="16"/>
      <c r="P2312" s="14"/>
      <c r="Q2312" s="12"/>
      <c r="R2312" s="13"/>
    </row>
    <row r="2313" spans="1:18" ht="15.75" customHeight="1">
      <c r="A2313" s="1"/>
      <c r="B2313" s="6" t="s">
        <v>14</v>
      </c>
      <c r="C2313" s="6">
        <v>1185732</v>
      </c>
      <c r="D2313" s="7">
        <v>44202</v>
      </c>
      <c r="E2313" s="6" t="s">
        <v>46</v>
      </c>
      <c r="F2313" s="6" t="s">
        <v>88</v>
      </c>
      <c r="G2313" s="6" t="s">
        <v>89</v>
      </c>
      <c r="H2313" s="6" t="s">
        <v>20</v>
      </c>
      <c r="I2313" s="8">
        <v>0.3</v>
      </c>
      <c r="J2313" s="9">
        <v>5750</v>
      </c>
      <c r="K2313" s="10">
        <f t="shared" si="18"/>
        <v>1725</v>
      </c>
      <c r="L2313" s="10">
        <f t="shared" si="19"/>
        <v>690</v>
      </c>
      <c r="M2313" s="11">
        <v>0.4</v>
      </c>
      <c r="O2313" s="16"/>
      <c r="P2313" s="14"/>
      <c r="Q2313" s="12"/>
      <c r="R2313" s="13"/>
    </row>
    <row r="2314" spans="1:18" ht="15.75" customHeight="1">
      <c r="A2314" s="1"/>
      <c r="B2314" s="6" t="s">
        <v>14</v>
      </c>
      <c r="C2314" s="6">
        <v>1185732</v>
      </c>
      <c r="D2314" s="7">
        <v>44202</v>
      </c>
      <c r="E2314" s="6" t="s">
        <v>46</v>
      </c>
      <c r="F2314" s="6" t="s">
        <v>88</v>
      </c>
      <c r="G2314" s="6" t="s">
        <v>89</v>
      </c>
      <c r="H2314" s="6" t="s">
        <v>21</v>
      </c>
      <c r="I2314" s="8">
        <v>0.45</v>
      </c>
      <c r="J2314" s="9">
        <v>6250</v>
      </c>
      <c r="K2314" s="10">
        <f t="shared" si="18"/>
        <v>2812.5</v>
      </c>
      <c r="L2314" s="10">
        <f t="shared" si="19"/>
        <v>984.37499999999989</v>
      </c>
      <c r="M2314" s="11">
        <v>0.35</v>
      </c>
      <c r="O2314" s="16"/>
      <c r="P2314" s="14"/>
      <c r="Q2314" s="12"/>
      <c r="R2314" s="13"/>
    </row>
    <row r="2315" spans="1:18" ht="15.75" customHeight="1">
      <c r="A2315" s="1"/>
      <c r="B2315" s="6" t="s">
        <v>14</v>
      </c>
      <c r="C2315" s="6">
        <v>1185732</v>
      </c>
      <c r="D2315" s="7">
        <v>44202</v>
      </c>
      <c r="E2315" s="6" t="s">
        <v>46</v>
      </c>
      <c r="F2315" s="6" t="s">
        <v>88</v>
      </c>
      <c r="G2315" s="6" t="s">
        <v>89</v>
      </c>
      <c r="H2315" s="6" t="s">
        <v>22</v>
      </c>
      <c r="I2315" s="8">
        <v>0.35000000000000003</v>
      </c>
      <c r="J2315" s="9">
        <v>7250</v>
      </c>
      <c r="K2315" s="10">
        <f t="shared" si="18"/>
        <v>2537.5000000000005</v>
      </c>
      <c r="L2315" s="10">
        <f t="shared" si="19"/>
        <v>1268.7500000000002</v>
      </c>
      <c r="M2315" s="11">
        <v>0.5</v>
      </c>
      <c r="O2315" s="16"/>
      <c r="P2315" s="14"/>
      <c r="Q2315" s="12"/>
      <c r="R2315" s="13"/>
    </row>
    <row r="2316" spans="1:18" ht="15.75" customHeight="1">
      <c r="A2316" s="1"/>
      <c r="B2316" s="6" t="s">
        <v>14</v>
      </c>
      <c r="C2316" s="6">
        <v>1185732</v>
      </c>
      <c r="D2316" s="7">
        <v>44231</v>
      </c>
      <c r="E2316" s="6" t="s">
        <v>46</v>
      </c>
      <c r="F2316" s="6" t="s">
        <v>88</v>
      </c>
      <c r="G2316" s="6" t="s">
        <v>89</v>
      </c>
      <c r="H2316" s="6" t="s">
        <v>17</v>
      </c>
      <c r="I2316" s="8">
        <v>0.35000000000000003</v>
      </c>
      <c r="J2316" s="9">
        <v>9750</v>
      </c>
      <c r="K2316" s="10">
        <f t="shared" si="18"/>
        <v>3412.5000000000005</v>
      </c>
      <c r="L2316" s="10">
        <f t="shared" si="19"/>
        <v>1365.0000000000002</v>
      </c>
      <c r="M2316" s="11">
        <v>0.4</v>
      </c>
      <c r="O2316" s="16"/>
      <c r="P2316" s="14"/>
      <c r="Q2316" s="12"/>
      <c r="R2316" s="13"/>
    </row>
    <row r="2317" spans="1:18" ht="15.75" customHeight="1">
      <c r="A2317" s="1"/>
      <c r="B2317" s="6" t="s">
        <v>14</v>
      </c>
      <c r="C2317" s="6">
        <v>1185732</v>
      </c>
      <c r="D2317" s="7">
        <v>44231</v>
      </c>
      <c r="E2317" s="6" t="s">
        <v>46</v>
      </c>
      <c r="F2317" s="6" t="s">
        <v>88</v>
      </c>
      <c r="G2317" s="6" t="s">
        <v>89</v>
      </c>
      <c r="H2317" s="6" t="s">
        <v>18</v>
      </c>
      <c r="I2317" s="8">
        <v>0.35000000000000003</v>
      </c>
      <c r="J2317" s="9">
        <v>6250</v>
      </c>
      <c r="K2317" s="10">
        <f t="shared" si="18"/>
        <v>2187.5</v>
      </c>
      <c r="L2317" s="10">
        <f t="shared" si="19"/>
        <v>765.625</v>
      </c>
      <c r="M2317" s="11">
        <v>0.35</v>
      </c>
      <c r="O2317" s="16"/>
      <c r="P2317" s="14"/>
      <c r="Q2317" s="12"/>
      <c r="R2317" s="13"/>
    </row>
    <row r="2318" spans="1:18" ht="15.75" customHeight="1">
      <c r="A2318" s="1"/>
      <c r="B2318" s="6" t="s">
        <v>14</v>
      </c>
      <c r="C2318" s="6">
        <v>1185732</v>
      </c>
      <c r="D2318" s="7">
        <v>44231</v>
      </c>
      <c r="E2318" s="6" t="s">
        <v>46</v>
      </c>
      <c r="F2318" s="6" t="s">
        <v>88</v>
      </c>
      <c r="G2318" s="6" t="s">
        <v>89</v>
      </c>
      <c r="H2318" s="6" t="s">
        <v>19</v>
      </c>
      <c r="I2318" s="8">
        <v>0.25000000000000006</v>
      </c>
      <c r="J2318" s="9">
        <v>6750</v>
      </c>
      <c r="K2318" s="10">
        <f t="shared" si="18"/>
        <v>1687.5000000000005</v>
      </c>
      <c r="L2318" s="10">
        <f t="shared" si="19"/>
        <v>675.00000000000023</v>
      </c>
      <c r="M2318" s="11">
        <v>0.4</v>
      </c>
      <c r="O2318" s="16"/>
      <c r="P2318" s="14"/>
      <c r="Q2318" s="12"/>
      <c r="R2318" s="13"/>
    </row>
    <row r="2319" spans="1:18" ht="15.75" customHeight="1">
      <c r="A2319" s="1"/>
      <c r="B2319" s="6" t="s">
        <v>14</v>
      </c>
      <c r="C2319" s="6">
        <v>1185732</v>
      </c>
      <c r="D2319" s="7">
        <v>44231</v>
      </c>
      <c r="E2319" s="6" t="s">
        <v>46</v>
      </c>
      <c r="F2319" s="6" t="s">
        <v>88</v>
      </c>
      <c r="G2319" s="6" t="s">
        <v>89</v>
      </c>
      <c r="H2319" s="6" t="s">
        <v>20</v>
      </c>
      <c r="I2319" s="8">
        <v>0.3</v>
      </c>
      <c r="J2319" s="9">
        <v>5250</v>
      </c>
      <c r="K2319" s="10">
        <f t="shared" si="18"/>
        <v>1575</v>
      </c>
      <c r="L2319" s="10">
        <f t="shared" si="19"/>
        <v>630</v>
      </c>
      <c r="M2319" s="11">
        <v>0.4</v>
      </c>
      <c r="O2319" s="16"/>
      <c r="P2319" s="14"/>
      <c r="Q2319" s="12"/>
      <c r="R2319" s="13"/>
    </row>
    <row r="2320" spans="1:18" ht="15.75" customHeight="1">
      <c r="A2320" s="1"/>
      <c r="B2320" s="6" t="s">
        <v>14</v>
      </c>
      <c r="C2320" s="6">
        <v>1185732</v>
      </c>
      <c r="D2320" s="7">
        <v>44231</v>
      </c>
      <c r="E2320" s="6" t="s">
        <v>46</v>
      </c>
      <c r="F2320" s="6" t="s">
        <v>88</v>
      </c>
      <c r="G2320" s="6" t="s">
        <v>89</v>
      </c>
      <c r="H2320" s="6" t="s">
        <v>21</v>
      </c>
      <c r="I2320" s="8">
        <v>0.45</v>
      </c>
      <c r="J2320" s="9">
        <v>6000</v>
      </c>
      <c r="K2320" s="10">
        <f t="shared" si="18"/>
        <v>2700</v>
      </c>
      <c r="L2320" s="10">
        <f t="shared" si="19"/>
        <v>944.99999999999989</v>
      </c>
      <c r="M2320" s="11">
        <v>0.35</v>
      </c>
      <c r="O2320" s="16"/>
      <c r="P2320" s="14"/>
      <c r="Q2320" s="12"/>
      <c r="R2320" s="13"/>
    </row>
    <row r="2321" spans="1:18" ht="15.75" customHeight="1">
      <c r="A2321" s="1"/>
      <c r="B2321" s="6" t="s">
        <v>14</v>
      </c>
      <c r="C2321" s="6">
        <v>1185732</v>
      </c>
      <c r="D2321" s="7">
        <v>44231</v>
      </c>
      <c r="E2321" s="6" t="s">
        <v>46</v>
      </c>
      <c r="F2321" s="6" t="s">
        <v>88</v>
      </c>
      <c r="G2321" s="6" t="s">
        <v>89</v>
      </c>
      <c r="H2321" s="6" t="s">
        <v>22</v>
      </c>
      <c r="I2321" s="8">
        <v>0.3</v>
      </c>
      <c r="J2321" s="9">
        <v>7000</v>
      </c>
      <c r="K2321" s="10">
        <f t="shared" si="18"/>
        <v>2100</v>
      </c>
      <c r="L2321" s="10">
        <f t="shared" si="19"/>
        <v>1050</v>
      </c>
      <c r="M2321" s="11">
        <v>0.5</v>
      </c>
      <c r="O2321" s="16"/>
      <c r="P2321" s="14"/>
      <c r="Q2321" s="12"/>
      <c r="R2321" s="13"/>
    </row>
    <row r="2322" spans="1:18" ht="15.75" customHeight="1">
      <c r="A2322" s="1"/>
      <c r="B2322" s="6" t="s">
        <v>14</v>
      </c>
      <c r="C2322" s="6">
        <v>1185732</v>
      </c>
      <c r="D2322" s="7">
        <v>44257</v>
      </c>
      <c r="E2322" s="6" t="s">
        <v>46</v>
      </c>
      <c r="F2322" s="6" t="s">
        <v>88</v>
      </c>
      <c r="G2322" s="6" t="s">
        <v>89</v>
      </c>
      <c r="H2322" s="6" t="s">
        <v>17</v>
      </c>
      <c r="I2322" s="8">
        <v>0.3</v>
      </c>
      <c r="J2322" s="9">
        <v>9200</v>
      </c>
      <c r="K2322" s="10">
        <f t="shared" si="18"/>
        <v>2760</v>
      </c>
      <c r="L2322" s="10">
        <f t="shared" si="19"/>
        <v>1104</v>
      </c>
      <c r="M2322" s="11">
        <v>0.4</v>
      </c>
      <c r="O2322" s="16"/>
      <c r="P2322" s="14"/>
      <c r="Q2322" s="12"/>
      <c r="R2322" s="13"/>
    </row>
    <row r="2323" spans="1:18" ht="15.75" customHeight="1">
      <c r="A2323" s="1"/>
      <c r="B2323" s="6" t="s">
        <v>14</v>
      </c>
      <c r="C2323" s="6">
        <v>1185732</v>
      </c>
      <c r="D2323" s="7">
        <v>44257</v>
      </c>
      <c r="E2323" s="6" t="s">
        <v>46</v>
      </c>
      <c r="F2323" s="6" t="s">
        <v>88</v>
      </c>
      <c r="G2323" s="6" t="s">
        <v>89</v>
      </c>
      <c r="H2323" s="6" t="s">
        <v>18</v>
      </c>
      <c r="I2323" s="8">
        <v>0.3</v>
      </c>
      <c r="J2323" s="9">
        <v>6000</v>
      </c>
      <c r="K2323" s="10">
        <f t="shared" si="18"/>
        <v>1800</v>
      </c>
      <c r="L2323" s="10">
        <f t="shared" si="19"/>
        <v>630</v>
      </c>
      <c r="M2323" s="11">
        <v>0.35</v>
      </c>
      <c r="O2323" s="16"/>
      <c r="P2323" s="14"/>
      <c r="Q2323" s="12"/>
      <c r="R2323" s="13"/>
    </row>
    <row r="2324" spans="1:18" ht="15.75" customHeight="1">
      <c r="A2324" s="1"/>
      <c r="B2324" s="6" t="s">
        <v>14</v>
      </c>
      <c r="C2324" s="6">
        <v>1185732</v>
      </c>
      <c r="D2324" s="7">
        <v>44257</v>
      </c>
      <c r="E2324" s="6" t="s">
        <v>46</v>
      </c>
      <c r="F2324" s="6" t="s">
        <v>88</v>
      </c>
      <c r="G2324" s="6" t="s">
        <v>89</v>
      </c>
      <c r="H2324" s="6" t="s">
        <v>19</v>
      </c>
      <c r="I2324" s="8">
        <v>0.2</v>
      </c>
      <c r="J2324" s="9">
        <v>6250</v>
      </c>
      <c r="K2324" s="10">
        <f t="shared" si="18"/>
        <v>1250</v>
      </c>
      <c r="L2324" s="10">
        <f t="shared" si="19"/>
        <v>500</v>
      </c>
      <c r="M2324" s="11">
        <v>0.4</v>
      </c>
      <c r="O2324" s="16"/>
      <c r="P2324" s="14"/>
      <c r="Q2324" s="12"/>
      <c r="R2324" s="13"/>
    </row>
    <row r="2325" spans="1:18" ht="15.75" customHeight="1">
      <c r="A2325" s="1"/>
      <c r="B2325" s="6" t="s">
        <v>14</v>
      </c>
      <c r="C2325" s="6">
        <v>1185732</v>
      </c>
      <c r="D2325" s="7">
        <v>44257</v>
      </c>
      <c r="E2325" s="6" t="s">
        <v>46</v>
      </c>
      <c r="F2325" s="6" t="s">
        <v>88</v>
      </c>
      <c r="G2325" s="6" t="s">
        <v>89</v>
      </c>
      <c r="H2325" s="6" t="s">
        <v>20</v>
      </c>
      <c r="I2325" s="8">
        <v>0.24999999999999994</v>
      </c>
      <c r="J2325" s="9">
        <v>4750</v>
      </c>
      <c r="K2325" s="10">
        <f t="shared" si="18"/>
        <v>1187.4999999999998</v>
      </c>
      <c r="L2325" s="10">
        <f t="shared" si="19"/>
        <v>474.99999999999994</v>
      </c>
      <c r="M2325" s="11">
        <v>0.4</v>
      </c>
      <c r="O2325" s="16"/>
      <c r="P2325" s="14"/>
      <c r="Q2325" s="12"/>
      <c r="R2325" s="13"/>
    </row>
    <row r="2326" spans="1:18" ht="15.75" customHeight="1">
      <c r="A2326" s="1"/>
      <c r="B2326" s="6" t="s">
        <v>14</v>
      </c>
      <c r="C2326" s="6">
        <v>1185732</v>
      </c>
      <c r="D2326" s="7">
        <v>44257</v>
      </c>
      <c r="E2326" s="6" t="s">
        <v>46</v>
      </c>
      <c r="F2326" s="6" t="s">
        <v>88</v>
      </c>
      <c r="G2326" s="6" t="s">
        <v>89</v>
      </c>
      <c r="H2326" s="6" t="s">
        <v>21</v>
      </c>
      <c r="I2326" s="8">
        <v>0.40000000000000008</v>
      </c>
      <c r="J2326" s="9">
        <v>5250</v>
      </c>
      <c r="K2326" s="10">
        <f t="shared" si="18"/>
        <v>2100.0000000000005</v>
      </c>
      <c r="L2326" s="10">
        <f t="shared" si="19"/>
        <v>735.00000000000011</v>
      </c>
      <c r="M2326" s="11">
        <v>0.35</v>
      </c>
      <c r="O2326" s="16"/>
      <c r="P2326" s="14"/>
      <c r="Q2326" s="12"/>
      <c r="R2326" s="13"/>
    </row>
    <row r="2327" spans="1:18" ht="15.75" customHeight="1">
      <c r="A2327" s="1"/>
      <c r="B2327" s="6" t="s">
        <v>14</v>
      </c>
      <c r="C2327" s="6">
        <v>1185732</v>
      </c>
      <c r="D2327" s="7">
        <v>44257</v>
      </c>
      <c r="E2327" s="6" t="s">
        <v>46</v>
      </c>
      <c r="F2327" s="6" t="s">
        <v>88</v>
      </c>
      <c r="G2327" s="6" t="s">
        <v>89</v>
      </c>
      <c r="H2327" s="6" t="s">
        <v>22</v>
      </c>
      <c r="I2327" s="8">
        <v>0.3</v>
      </c>
      <c r="J2327" s="9">
        <v>6250</v>
      </c>
      <c r="K2327" s="10">
        <f t="shared" si="18"/>
        <v>1875</v>
      </c>
      <c r="L2327" s="10">
        <f t="shared" si="19"/>
        <v>937.5</v>
      </c>
      <c r="M2327" s="11">
        <v>0.5</v>
      </c>
      <c r="O2327" s="16"/>
      <c r="P2327" s="14"/>
      <c r="Q2327" s="12"/>
      <c r="R2327" s="13"/>
    </row>
    <row r="2328" spans="1:18" ht="15.75" customHeight="1">
      <c r="A2328" s="1"/>
      <c r="B2328" s="6" t="s">
        <v>14</v>
      </c>
      <c r="C2328" s="6">
        <v>1185732</v>
      </c>
      <c r="D2328" s="7">
        <v>44289</v>
      </c>
      <c r="E2328" s="6" t="s">
        <v>46</v>
      </c>
      <c r="F2328" s="6" t="s">
        <v>88</v>
      </c>
      <c r="G2328" s="6" t="s">
        <v>89</v>
      </c>
      <c r="H2328" s="6" t="s">
        <v>17</v>
      </c>
      <c r="I2328" s="8">
        <v>0.3</v>
      </c>
      <c r="J2328" s="9">
        <v>8750</v>
      </c>
      <c r="K2328" s="10">
        <f t="shared" si="18"/>
        <v>2625</v>
      </c>
      <c r="L2328" s="10">
        <f t="shared" si="19"/>
        <v>1050</v>
      </c>
      <c r="M2328" s="11">
        <v>0.4</v>
      </c>
      <c r="O2328" s="16"/>
      <c r="P2328" s="14"/>
      <c r="Q2328" s="12"/>
      <c r="R2328" s="13"/>
    </row>
    <row r="2329" spans="1:18" ht="15.75" customHeight="1">
      <c r="A2329" s="1"/>
      <c r="B2329" s="6" t="s">
        <v>14</v>
      </c>
      <c r="C2329" s="6">
        <v>1185732</v>
      </c>
      <c r="D2329" s="7">
        <v>44289</v>
      </c>
      <c r="E2329" s="6" t="s">
        <v>46</v>
      </c>
      <c r="F2329" s="6" t="s">
        <v>88</v>
      </c>
      <c r="G2329" s="6" t="s">
        <v>89</v>
      </c>
      <c r="H2329" s="6" t="s">
        <v>18</v>
      </c>
      <c r="I2329" s="8">
        <v>0.3</v>
      </c>
      <c r="J2329" s="9">
        <v>5750</v>
      </c>
      <c r="K2329" s="10">
        <f t="shared" si="18"/>
        <v>1725</v>
      </c>
      <c r="L2329" s="10">
        <f t="shared" si="19"/>
        <v>603.75</v>
      </c>
      <c r="M2329" s="11">
        <v>0.35</v>
      </c>
      <c r="O2329" s="16"/>
      <c r="P2329" s="14"/>
      <c r="Q2329" s="12"/>
      <c r="R2329" s="13"/>
    </row>
    <row r="2330" spans="1:18" ht="15.75" customHeight="1">
      <c r="A2330" s="1"/>
      <c r="B2330" s="6" t="s">
        <v>14</v>
      </c>
      <c r="C2330" s="6">
        <v>1185732</v>
      </c>
      <c r="D2330" s="7">
        <v>44289</v>
      </c>
      <c r="E2330" s="6" t="s">
        <v>46</v>
      </c>
      <c r="F2330" s="6" t="s">
        <v>88</v>
      </c>
      <c r="G2330" s="6" t="s">
        <v>89</v>
      </c>
      <c r="H2330" s="6" t="s">
        <v>19</v>
      </c>
      <c r="I2330" s="8">
        <v>0.2</v>
      </c>
      <c r="J2330" s="9">
        <v>5750</v>
      </c>
      <c r="K2330" s="10">
        <f t="shared" si="18"/>
        <v>1150</v>
      </c>
      <c r="L2330" s="10">
        <f t="shared" si="19"/>
        <v>460</v>
      </c>
      <c r="M2330" s="11">
        <v>0.4</v>
      </c>
      <c r="O2330" s="16"/>
      <c r="P2330" s="14"/>
      <c r="Q2330" s="12"/>
      <c r="R2330" s="13"/>
    </row>
    <row r="2331" spans="1:18" ht="15.75" customHeight="1">
      <c r="A2331" s="1"/>
      <c r="B2331" s="6" t="s">
        <v>14</v>
      </c>
      <c r="C2331" s="6">
        <v>1185732</v>
      </c>
      <c r="D2331" s="7">
        <v>44289</v>
      </c>
      <c r="E2331" s="6" t="s">
        <v>46</v>
      </c>
      <c r="F2331" s="6" t="s">
        <v>88</v>
      </c>
      <c r="G2331" s="6" t="s">
        <v>89</v>
      </c>
      <c r="H2331" s="6" t="s">
        <v>20</v>
      </c>
      <c r="I2331" s="8">
        <v>0.24999999999999994</v>
      </c>
      <c r="J2331" s="9">
        <v>5000</v>
      </c>
      <c r="K2331" s="10">
        <f t="shared" si="18"/>
        <v>1249.9999999999998</v>
      </c>
      <c r="L2331" s="10">
        <f t="shared" si="19"/>
        <v>499.99999999999994</v>
      </c>
      <c r="M2331" s="11">
        <v>0.4</v>
      </c>
      <c r="O2331" s="16"/>
      <c r="P2331" s="14"/>
      <c r="Q2331" s="12"/>
      <c r="R2331" s="13"/>
    </row>
    <row r="2332" spans="1:18" ht="15.75" customHeight="1">
      <c r="A2332" s="1"/>
      <c r="B2332" s="6" t="s">
        <v>14</v>
      </c>
      <c r="C2332" s="6">
        <v>1185732</v>
      </c>
      <c r="D2332" s="7">
        <v>44289</v>
      </c>
      <c r="E2332" s="6" t="s">
        <v>46</v>
      </c>
      <c r="F2332" s="6" t="s">
        <v>88</v>
      </c>
      <c r="G2332" s="6" t="s">
        <v>89</v>
      </c>
      <c r="H2332" s="6" t="s">
        <v>21</v>
      </c>
      <c r="I2332" s="8">
        <v>0.45</v>
      </c>
      <c r="J2332" s="9">
        <v>5250</v>
      </c>
      <c r="K2332" s="10">
        <f t="shared" si="18"/>
        <v>2362.5</v>
      </c>
      <c r="L2332" s="10">
        <f t="shared" si="19"/>
        <v>826.875</v>
      </c>
      <c r="M2332" s="11">
        <v>0.35</v>
      </c>
      <c r="O2332" s="16"/>
      <c r="P2332" s="14"/>
      <c r="Q2332" s="12"/>
      <c r="R2332" s="13"/>
    </row>
    <row r="2333" spans="1:18" ht="15.75" customHeight="1">
      <c r="A2333" s="1"/>
      <c r="B2333" s="6" t="s">
        <v>14</v>
      </c>
      <c r="C2333" s="6">
        <v>1185732</v>
      </c>
      <c r="D2333" s="7">
        <v>44289</v>
      </c>
      <c r="E2333" s="6" t="s">
        <v>46</v>
      </c>
      <c r="F2333" s="6" t="s">
        <v>88</v>
      </c>
      <c r="G2333" s="6" t="s">
        <v>89</v>
      </c>
      <c r="H2333" s="6" t="s">
        <v>22</v>
      </c>
      <c r="I2333" s="8">
        <v>0.35000000000000003</v>
      </c>
      <c r="J2333" s="9">
        <v>6750</v>
      </c>
      <c r="K2333" s="10">
        <f t="shared" si="18"/>
        <v>2362.5</v>
      </c>
      <c r="L2333" s="10">
        <f t="shared" si="19"/>
        <v>1181.25</v>
      </c>
      <c r="M2333" s="11">
        <v>0.5</v>
      </c>
      <c r="O2333" s="16"/>
      <c r="P2333" s="14"/>
      <c r="Q2333" s="12"/>
      <c r="R2333" s="13"/>
    </row>
    <row r="2334" spans="1:18" ht="15.75" customHeight="1">
      <c r="A2334" s="1"/>
      <c r="B2334" s="6" t="s">
        <v>14</v>
      </c>
      <c r="C2334" s="6">
        <v>1185732</v>
      </c>
      <c r="D2334" s="7">
        <v>44318</v>
      </c>
      <c r="E2334" s="6" t="s">
        <v>46</v>
      </c>
      <c r="F2334" s="6" t="s">
        <v>88</v>
      </c>
      <c r="G2334" s="6" t="s">
        <v>89</v>
      </c>
      <c r="H2334" s="6" t="s">
        <v>17</v>
      </c>
      <c r="I2334" s="8">
        <v>0.45</v>
      </c>
      <c r="J2334" s="9">
        <v>9450</v>
      </c>
      <c r="K2334" s="10">
        <f t="shared" si="18"/>
        <v>4252.5</v>
      </c>
      <c r="L2334" s="10">
        <f t="shared" si="19"/>
        <v>1701</v>
      </c>
      <c r="M2334" s="11">
        <v>0.4</v>
      </c>
      <c r="O2334" s="16"/>
      <c r="P2334" s="14"/>
      <c r="Q2334" s="12"/>
      <c r="R2334" s="13"/>
    </row>
    <row r="2335" spans="1:18" ht="15.75" customHeight="1">
      <c r="A2335" s="1"/>
      <c r="B2335" s="6" t="s">
        <v>14</v>
      </c>
      <c r="C2335" s="6">
        <v>1185732</v>
      </c>
      <c r="D2335" s="7">
        <v>44318</v>
      </c>
      <c r="E2335" s="6" t="s">
        <v>46</v>
      </c>
      <c r="F2335" s="6" t="s">
        <v>88</v>
      </c>
      <c r="G2335" s="6" t="s">
        <v>89</v>
      </c>
      <c r="H2335" s="6" t="s">
        <v>18</v>
      </c>
      <c r="I2335" s="8">
        <v>0.45</v>
      </c>
      <c r="J2335" s="9">
        <v>6500</v>
      </c>
      <c r="K2335" s="10">
        <f t="shared" si="18"/>
        <v>2925</v>
      </c>
      <c r="L2335" s="10">
        <f t="shared" si="19"/>
        <v>1023.7499999999999</v>
      </c>
      <c r="M2335" s="11">
        <v>0.35</v>
      </c>
      <c r="O2335" s="16"/>
      <c r="P2335" s="14"/>
      <c r="Q2335" s="12"/>
      <c r="R2335" s="13"/>
    </row>
    <row r="2336" spans="1:18" ht="15.75" customHeight="1">
      <c r="A2336" s="1"/>
      <c r="B2336" s="6" t="s">
        <v>14</v>
      </c>
      <c r="C2336" s="6">
        <v>1185732</v>
      </c>
      <c r="D2336" s="7">
        <v>44318</v>
      </c>
      <c r="E2336" s="6" t="s">
        <v>46</v>
      </c>
      <c r="F2336" s="6" t="s">
        <v>88</v>
      </c>
      <c r="G2336" s="6" t="s">
        <v>89</v>
      </c>
      <c r="H2336" s="6" t="s">
        <v>19</v>
      </c>
      <c r="I2336" s="8">
        <v>0.4</v>
      </c>
      <c r="J2336" s="9">
        <v>6250</v>
      </c>
      <c r="K2336" s="10">
        <f t="shared" si="18"/>
        <v>2500</v>
      </c>
      <c r="L2336" s="10">
        <f t="shared" si="19"/>
        <v>1000</v>
      </c>
      <c r="M2336" s="11">
        <v>0.4</v>
      </c>
      <c r="O2336" s="16"/>
      <c r="P2336" s="14"/>
      <c r="Q2336" s="12"/>
      <c r="R2336" s="13"/>
    </row>
    <row r="2337" spans="1:18" ht="15.75" customHeight="1">
      <c r="A2337" s="1"/>
      <c r="B2337" s="6" t="s">
        <v>14</v>
      </c>
      <c r="C2337" s="6">
        <v>1185732</v>
      </c>
      <c r="D2337" s="7">
        <v>44318</v>
      </c>
      <c r="E2337" s="6" t="s">
        <v>46</v>
      </c>
      <c r="F2337" s="6" t="s">
        <v>88</v>
      </c>
      <c r="G2337" s="6" t="s">
        <v>89</v>
      </c>
      <c r="H2337" s="6" t="s">
        <v>20</v>
      </c>
      <c r="I2337" s="8">
        <v>0.4</v>
      </c>
      <c r="J2337" s="9">
        <v>5750</v>
      </c>
      <c r="K2337" s="10">
        <f t="shared" si="18"/>
        <v>2300</v>
      </c>
      <c r="L2337" s="10">
        <f t="shared" si="19"/>
        <v>920</v>
      </c>
      <c r="M2337" s="11">
        <v>0.4</v>
      </c>
      <c r="O2337" s="16"/>
      <c r="P2337" s="14"/>
      <c r="Q2337" s="12"/>
      <c r="R2337" s="13"/>
    </row>
    <row r="2338" spans="1:18" ht="15.75" customHeight="1">
      <c r="A2338" s="1"/>
      <c r="B2338" s="6" t="s">
        <v>14</v>
      </c>
      <c r="C2338" s="6">
        <v>1185732</v>
      </c>
      <c r="D2338" s="7">
        <v>44318</v>
      </c>
      <c r="E2338" s="6" t="s">
        <v>46</v>
      </c>
      <c r="F2338" s="6" t="s">
        <v>88</v>
      </c>
      <c r="G2338" s="6" t="s">
        <v>89</v>
      </c>
      <c r="H2338" s="6" t="s">
        <v>21</v>
      </c>
      <c r="I2338" s="8">
        <v>0.49999999999999994</v>
      </c>
      <c r="J2338" s="9">
        <v>6000</v>
      </c>
      <c r="K2338" s="10">
        <f t="shared" si="18"/>
        <v>2999.9999999999995</v>
      </c>
      <c r="L2338" s="10">
        <f t="shared" si="19"/>
        <v>1049.9999999999998</v>
      </c>
      <c r="M2338" s="11">
        <v>0.35</v>
      </c>
      <c r="O2338" s="16"/>
      <c r="P2338" s="14"/>
      <c r="Q2338" s="12"/>
      <c r="R2338" s="13"/>
    </row>
    <row r="2339" spans="1:18" ht="15.75" customHeight="1">
      <c r="A2339" s="1"/>
      <c r="B2339" s="6" t="s">
        <v>14</v>
      </c>
      <c r="C2339" s="6">
        <v>1185732</v>
      </c>
      <c r="D2339" s="7">
        <v>44318</v>
      </c>
      <c r="E2339" s="6" t="s">
        <v>46</v>
      </c>
      <c r="F2339" s="6" t="s">
        <v>88</v>
      </c>
      <c r="G2339" s="6" t="s">
        <v>89</v>
      </c>
      <c r="H2339" s="6" t="s">
        <v>22</v>
      </c>
      <c r="I2339" s="8">
        <v>0.54999999999999993</v>
      </c>
      <c r="J2339" s="9">
        <v>7000</v>
      </c>
      <c r="K2339" s="10">
        <f t="shared" si="18"/>
        <v>3849.9999999999995</v>
      </c>
      <c r="L2339" s="10">
        <f t="shared" si="19"/>
        <v>1924.9999999999998</v>
      </c>
      <c r="M2339" s="11">
        <v>0.5</v>
      </c>
      <c r="O2339" s="16"/>
      <c r="P2339" s="14"/>
      <c r="Q2339" s="12"/>
      <c r="R2339" s="13"/>
    </row>
    <row r="2340" spans="1:18" ht="15.75" customHeight="1">
      <c r="A2340" s="1"/>
      <c r="B2340" s="6" t="s">
        <v>14</v>
      </c>
      <c r="C2340" s="6">
        <v>1185732</v>
      </c>
      <c r="D2340" s="7">
        <v>44351</v>
      </c>
      <c r="E2340" s="6" t="s">
        <v>46</v>
      </c>
      <c r="F2340" s="6" t="s">
        <v>88</v>
      </c>
      <c r="G2340" s="6" t="s">
        <v>89</v>
      </c>
      <c r="H2340" s="6" t="s">
        <v>17</v>
      </c>
      <c r="I2340" s="8">
        <v>0.49999999999999994</v>
      </c>
      <c r="J2340" s="9">
        <v>9500</v>
      </c>
      <c r="K2340" s="10">
        <f t="shared" si="18"/>
        <v>4749.9999999999991</v>
      </c>
      <c r="L2340" s="10">
        <f t="shared" si="19"/>
        <v>1899.9999999999998</v>
      </c>
      <c r="M2340" s="11">
        <v>0.4</v>
      </c>
      <c r="O2340" s="16"/>
      <c r="P2340" s="14"/>
      <c r="Q2340" s="12"/>
      <c r="R2340" s="13"/>
    </row>
    <row r="2341" spans="1:18" ht="15.75" customHeight="1">
      <c r="A2341" s="1"/>
      <c r="B2341" s="6" t="s">
        <v>14</v>
      </c>
      <c r="C2341" s="6">
        <v>1185732</v>
      </c>
      <c r="D2341" s="7">
        <v>44351</v>
      </c>
      <c r="E2341" s="6" t="s">
        <v>46</v>
      </c>
      <c r="F2341" s="6" t="s">
        <v>88</v>
      </c>
      <c r="G2341" s="6" t="s">
        <v>89</v>
      </c>
      <c r="H2341" s="6" t="s">
        <v>18</v>
      </c>
      <c r="I2341" s="8">
        <v>0.45</v>
      </c>
      <c r="J2341" s="9">
        <v>7000</v>
      </c>
      <c r="K2341" s="10">
        <f t="shared" si="18"/>
        <v>3150</v>
      </c>
      <c r="L2341" s="10">
        <f t="shared" si="19"/>
        <v>1102.5</v>
      </c>
      <c r="M2341" s="11">
        <v>0.35</v>
      </c>
      <c r="O2341" s="16"/>
      <c r="P2341" s="14"/>
      <c r="Q2341" s="12"/>
      <c r="R2341" s="13"/>
    </row>
    <row r="2342" spans="1:18" ht="15.75" customHeight="1">
      <c r="A2342" s="1"/>
      <c r="B2342" s="6" t="s">
        <v>14</v>
      </c>
      <c r="C2342" s="6">
        <v>1185732</v>
      </c>
      <c r="D2342" s="7">
        <v>44351</v>
      </c>
      <c r="E2342" s="6" t="s">
        <v>46</v>
      </c>
      <c r="F2342" s="6" t="s">
        <v>88</v>
      </c>
      <c r="G2342" s="6" t="s">
        <v>89</v>
      </c>
      <c r="H2342" s="6" t="s">
        <v>19</v>
      </c>
      <c r="I2342" s="8">
        <v>0.5</v>
      </c>
      <c r="J2342" s="9">
        <v>6750</v>
      </c>
      <c r="K2342" s="10">
        <f t="shared" si="18"/>
        <v>3375</v>
      </c>
      <c r="L2342" s="10">
        <f t="shared" si="19"/>
        <v>1350</v>
      </c>
      <c r="M2342" s="11">
        <v>0.4</v>
      </c>
      <c r="O2342" s="16"/>
      <c r="P2342" s="14"/>
      <c r="Q2342" s="12"/>
      <c r="R2342" s="13"/>
    </row>
    <row r="2343" spans="1:18" ht="15.75" customHeight="1">
      <c r="A2343" s="1"/>
      <c r="B2343" s="6" t="s">
        <v>14</v>
      </c>
      <c r="C2343" s="6">
        <v>1185732</v>
      </c>
      <c r="D2343" s="7">
        <v>44351</v>
      </c>
      <c r="E2343" s="6" t="s">
        <v>46</v>
      </c>
      <c r="F2343" s="6" t="s">
        <v>88</v>
      </c>
      <c r="G2343" s="6" t="s">
        <v>89</v>
      </c>
      <c r="H2343" s="6" t="s">
        <v>20</v>
      </c>
      <c r="I2343" s="8">
        <v>0.5</v>
      </c>
      <c r="J2343" s="9">
        <v>6500</v>
      </c>
      <c r="K2343" s="10">
        <f t="shared" si="18"/>
        <v>3250</v>
      </c>
      <c r="L2343" s="10">
        <f t="shared" si="19"/>
        <v>1300</v>
      </c>
      <c r="M2343" s="11">
        <v>0.4</v>
      </c>
      <c r="O2343" s="16"/>
      <c r="P2343" s="14"/>
      <c r="Q2343" s="12"/>
      <c r="R2343" s="13"/>
    </row>
    <row r="2344" spans="1:18" ht="15.75" customHeight="1">
      <c r="A2344" s="1"/>
      <c r="B2344" s="6" t="s">
        <v>14</v>
      </c>
      <c r="C2344" s="6">
        <v>1185732</v>
      </c>
      <c r="D2344" s="7">
        <v>44351</v>
      </c>
      <c r="E2344" s="6" t="s">
        <v>46</v>
      </c>
      <c r="F2344" s="6" t="s">
        <v>88</v>
      </c>
      <c r="G2344" s="6" t="s">
        <v>89</v>
      </c>
      <c r="H2344" s="6" t="s">
        <v>21</v>
      </c>
      <c r="I2344" s="8">
        <v>0.65</v>
      </c>
      <c r="J2344" s="9">
        <v>6500</v>
      </c>
      <c r="K2344" s="10">
        <f t="shared" si="18"/>
        <v>4225</v>
      </c>
      <c r="L2344" s="10">
        <f t="shared" si="19"/>
        <v>1478.75</v>
      </c>
      <c r="M2344" s="11">
        <v>0.35</v>
      </c>
      <c r="O2344" s="16"/>
      <c r="P2344" s="14"/>
      <c r="Q2344" s="12"/>
      <c r="R2344" s="13"/>
    </row>
    <row r="2345" spans="1:18" ht="15.75" customHeight="1">
      <c r="A2345" s="1"/>
      <c r="B2345" s="6" t="s">
        <v>14</v>
      </c>
      <c r="C2345" s="6">
        <v>1185732</v>
      </c>
      <c r="D2345" s="7">
        <v>44351</v>
      </c>
      <c r="E2345" s="6" t="s">
        <v>46</v>
      </c>
      <c r="F2345" s="6" t="s">
        <v>88</v>
      </c>
      <c r="G2345" s="6" t="s">
        <v>89</v>
      </c>
      <c r="H2345" s="6" t="s">
        <v>22</v>
      </c>
      <c r="I2345" s="8">
        <v>0.70000000000000007</v>
      </c>
      <c r="J2345" s="9">
        <v>8250</v>
      </c>
      <c r="K2345" s="10">
        <f t="shared" si="18"/>
        <v>5775.0000000000009</v>
      </c>
      <c r="L2345" s="10">
        <f t="shared" si="19"/>
        <v>2887.5000000000005</v>
      </c>
      <c r="M2345" s="11">
        <v>0.5</v>
      </c>
      <c r="O2345" s="16"/>
      <c r="P2345" s="14"/>
      <c r="Q2345" s="12"/>
      <c r="R2345" s="13"/>
    </row>
    <row r="2346" spans="1:18" ht="15.75" customHeight="1">
      <c r="A2346" s="1"/>
      <c r="B2346" s="6" t="s">
        <v>14</v>
      </c>
      <c r="C2346" s="6">
        <v>1185732</v>
      </c>
      <c r="D2346" s="7">
        <v>44379</v>
      </c>
      <c r="E2346" s="6" t="s">
        <v>46</v>
      </c>
      <c r="F2346" s="6" t="s">
        <v>88</v>
      </c>
      <c r="G2346" s="6" t="s">
        <v>89</v>
      </c>
      <c r="H2346" s="6" t="s">
        <v>17</v>
      </c>
      <c r="I2346" s="8">
        <v>0.65</v>
      </c>
      <c r="J2346" s="9">
        <v>10500</v>
      </c>
      <c r="K2346" s="10">
        <f t="shared" si="18"/>
        <v>6825</v>
      </c>
      <c r="L2346" s="10">
        <f t="shared" si="19"/>
        <v>2730</v>
      </c>
      <c r="M2346" s="11">
        <v>0.4</v>
      </c>
      <c r="O2346" s="16"/>
      <c r="P2346" s="14"/>
      <c r="Q2346" s="12"/>
      <c r="R2346" s="13"/>
    </row>
    <row r="2347" spans="1:18" ht="15.75" customHeight="1">
      <c r="A2347" s="1"/>
      <c r="B2347" s="6" t="s">
        <v>14</v>
      </c>
      <c r="C2347" s="6">
        <v>1185732</v>
      </c>
      <c r="D2347" s="7">
        <v>44379</v>
      </c>
      <c r="E2347" s="6" t="s">
        <v>46</v>
      </c>
      <c r="F2347" s="6" t="s">
        <v>88</v>
      </c>
      <c r="G2347" s="6" t="s">
        <v>89</v>
      </c>
      <c r="H2347" s="6" t="s">
        <v>18</v>
      </c>
      <c r="I2347" s="8">
        <v>0.60000000000000009</v>
      </c>
      <c r="J2347" s="9">
        <v>8000</v>
      </c>
      <c r="K2347" s="10">
        <f t="shared" si="18"/>
        <v>4800.0000000000009</v>
      </c>
      <c r="L2347" s="10">
        <f t="shared" si="19"/>
        <v>1680.0000000000002</v>
      </c>
      <c r="M2347" s="11">
        <v>0.35</v>
      </c>
      <c r="O2347" s="16"/>
      <c r="P2347" s="14"/>
      <c r="Q2347" s="12"/>
      <c r="R2347" s="13"/>
    </row>
    <row r="2348" spans="1:18" ht="15.75" customHeight="1">
      <c r="A2348" s="1"/>
      <c r="B2348" s="6" t="s">
        <v>14</v>
      </c>
      <c r="C2348" s="6">
        <v>1185732</v>
      </c>
      <c r="D2348" s="7">
        <v>44379</v>
      </c>
      <c r="E2348" s="6" t="s">
        <v>46</v>
      </c>
      <c r="F2348" s="6" t="s">
        <v>88</v>
      </c>
      <c r="G2348" s="6" t="s">
        <v>89</v>
      </c>
      <c r="H2348" s="6" t="s">
        <v>19</v>
      </c>
      <c r="I2348" s="8">
        <v>0.55000000000000004</v>
      </c>
      <c r="J2348" s="9">
        <v>7250</v>
      </c>
      <c r="K2348" s="10">
        <f t="shared" si="18"/>
        <v>3987.5000000000005</v>
      </c>
      <c r="L2348" s="10">
        <f t="shared" si="19"/>
        <v>1595.0000000000002</v>
      </c>
      <c r="M2348" s="11">
        <v>0.4</v>
      </c>
      <c r="O2348" s="16"/>
      <c r="P2348" s="14"/>
      <c r="Q2348" s="12"/>
      <c r="R2348" s="13"/>
    </row>
    <row r="2349" spans="1:18" ht="15.75" customHeight="1">
      <c r="A2349" s="1"/>
      <c r="B2349" s="6" t="s">
        <v>14</v>
      </c>
      <c r="C2349" s="6">
        <v>1185732</v>
      </c>
      <c r="D2349" s="7">
        <v>44379</v>
      </c>
      <c r="E2349" s="6" t="s">
        <v>46</v>
      </c>
      <c r="F2349" s="6" t="s">
        <v>88</v>
      </c>
      <c r="G2349" s="6" t="s">
        <v>89</v>
      </c>
      <c r="H2349" s="6" t="s">
        <v>20</v>
      </c>
      <c r="I2349" s="8">
        <v>0.55000000000000004</v>
      </c>
      <c r="J2349" s="9">
        <v>6750</v>
      </c>
      <c r="K2349" s="10">
        <f t="shared" si="18"/>
        <v>3712.5000000000005</v>
      </c>
      <c r="L2349" s="10">
        <f t="shared" si="19"/>
        <v>1485.0000000000002</v>
      </c>
      <c r="M2349" s="11">
        <v>0.4</v>
      </c>
      <c r="O2349" s="16"/>
      <c r="P2349" s="14"/>
      <c r="Q2349" s="12"/>
      <c r="R2349" s="13"/>
    </row>
    <row r="2350" spans="1:18" ht="15.75" customHeight="1">
      <c r="A2350" s="1"/>
      <c r="B2350" s="6" t="s">
        <v>14</v>
      </c>
      <c r="C2350" s="6">
        <v>1185732</v>
      </c>
      <c r="D2350" s="7">
        <v>44379</v>
      </c>
      <c r="E2350" s="6" t="s">
        <v>46</v>
      </c>
      <c r="F2350" s="6" t="s">
        <v>88</v>
      </c>
      <c r="G2350" s="6" t="s">
        <v>89</v>
      </c>
      <c r="H2350" s="6" t="s">
        <v>21</v>
      </c>
      <c r="I2350" s="8">
        <v>0.65</v>
      </c>
      <c r="J2350" s="9">
        <v>7000</v>
      </c>
      <c r="K2350" s="10">
        <f t="shared" si="18"/>
        <v>4550</v>
      </c>
      <c r="L2350" s="10">
        <f t="shared" si="19"/>
        <v>1592.5</v>
      </c>
      <c r="M2350" s="11">
        <v>0.35</v>
      </c>
      <c r="O2350" s="16"/>
      <c r="P2350" s="14"/>
      <c r="Q2350" s="12"/>
      <c r="R2350" s="13"/>
    </row>
    <row r="2351" spans="1:18" ht="15.75" customHeight="1">
      <c r="A2351" s="1"/>
      <c r="B2351" s="6" t="s">
        <v>14</v>
      </c>
      <c r="C2351" s="6">
        <v>1185732</v>
      </c>
      <c r="D2351" s="7">
        <v>44379</v>
      </c>
      <c r="E2351" s="6" t="s">
        <v>46</v>
      </c>
      <c r="F2351" s="6" t="s">
        <v>88</v>
      </c>
      <c r="G2351" s="6" t="s">
        <v>89</v>
      </c>
      <c r="H2351" s="6" t="s">
        <v>22</v>
      </c>
      <c r="I2351" s="8">
        <v>0.70000000000000007</v>
      </c>
      <c r="J2351" s="9">
        <v>8750</v>
      </c>
      <c r="K2351" s="10">
        <f t="shared" si="18"/>
        <v>6125.0000000000009</v>
      </c>
      <c r="L2351" s="10">
        <f t="shared" si="19"/>
        <v>3062.5000000000005</v>
      </c>
      <c r="M2351" s="11">
        <v>0.5</v>
      </c>
      <c r="O2351" s="16"/>
      <c r="P2351" s="14"/>
      <c r="Q2351" s="12"/>
      <c r="R2351" s="13"/>
    </row>
    <row r="2352" spans="1:18" ht="15.75" customHeight="1">
      <c r="A2352" s="1"/>
      <c r="B2352" s="6" t="s">
        <v>14</v>
      </c>
      <c r="C2352" s="6">
        <v>1185732</v>
      </c>
      <c r="D2352" s="7">
        <v>44411</v>
      </c>
      <c r="E2352" s="6" t="s">
        <v>46</v>
      </c>
      <c r="F2352" s="6" t="s">
        <v>88</v>
      </c>
      <c r="G2352" s="6" t="s">
        <v>89</v>
      </c>
      <c r="H2352" s="6" t="s">
        <v>17</v>
      </c>
      <c r="I2352" s="8">
        <v>0.65</v>
      </c>
      <c r="J2352" s="9">
        <v>10250</v>
      </c>
      <c r="K2352" s="10">
        <f t="shared" si="18"/>
        <v>6662.5</v>
      </c>
      <c r="L2352" s="10">
        <f t="shared" si="19"/>
        <v>2665</v>
      </c>
      <c r="M2352" s="11">
        <v>0.4</v>
      </c>
      <c r="O2352" s="16"/>
      <c r="P2352" s="14"/>
      <c r="Q2352" s="12"/>
      <c r="R2352" s="13"/>
    </row>
    <row r="2353" spans="1:18" ht="15.75" customHeight="1">
      <c r="A2353" s="1"/>
      <c r="B2353" s="6" t="s">
        <v>14</v>
      </c>
      <c r="C2353" s="6">
        <v>1185732</v>
      </c>
      <c r="D2353" s="7">
        <v>44411</v>
      </c>
      <c r="E2353" s="6" t="s">
        <v>46</v>
      </c>
      <c r="F2353" s="6" t="s">
        <v>88</v>
      </c>
      <c r="G2353" s="6" t="s">
        <v>89</v>
      </c>
      <c r="H2353" s="6" t="s">
        <v>18</v>
      </c>
      <c r="I2353" s="8">
        <v>0.60000000000000009</v>
      </c>
      <c r="J2353" s="9">
        <v>8000</v>
      </c>
      <c r="K2353" s="10">
        <f t="shared" si="18"/>
        <v>4800.0000000000009</v>
      </c>
      <c r="L2353" s="10">
        <f t="shared" si="19"/>
        <v>1680.0000000000002</v>
      </c>
      <c r="M2353" s="11">
        <v>0.35</v>
      </c>
      <c r="O2353" s="16"/>
      <c r="P2353" s="14"/>
      <c r="Q2353" s="12"/>
      <c r="R2353" s="13"/>
    </row>
    <row r="2354" spans="1:18" ht="15.75" customHeight="1">
      <c r="A2354" s="1"/>
      <c r="B2354" s="6" t="s">
        <v>14</v>
      </c>
      <c r="C2354" s="6">
        <v>1185732</v>
      </c>
      <c r="D2354" s="7">
        <v>44411</v>
      </c>
      <c r="E2354" s="6" t="s">
        <v>46</v>
      </c>
      <c r="F2354" s="6" t="s">
        <v>88</v>
      </c>
      <c r="G2354" s="6" t="s">
        <v>89</v>
      </c>
      <c r="H2354" s="6" t="s">
        <v>19</v>
      </c>
      <c r="I2354" s="8">
        <v>0.55000000000000004</v>
      </c>
      <c r="J2354" s="9">
        <v>7250</v>
      </c>
      <c r="K2354" s="10">
        <f t="shared" si="18"/>
        <v>3987.5000000000005</v>
      </c>
      <c r="L2354" s="10">
        <f t="shared" si="19"/>
        <v>1595.0000000000002</v>
      </c>
      <c r="M2354" s="11">
        <v>0.4</v>
      </c>
      <c r="O2354" s="16"/>
      <c r="P2354" s="14"/>
      <c r="Q2354" s="12"/>
      <c r="R2354" s="13"/>
    </row>
    <row r="2355" spans="1:18" ht="15.75" customHeight="1">
      <c r="A2355" s="1"/>
      <c r="B2355" s="6" t="s">
        <v>14</v>
      </c>
      <c r="C2355" s="6">
        <v>1185732</v>
      </c>
      <c r="D2355" s="7">
        <v>44411</v>
      </c>
      <c r="E2355" s="6" t="s">
        <v>46</v>
      </c>
      <c r="F2355" s="6" t="s">
        <v>88</v>
      </c>
      <c r="G2355" s="6" t="s">
        <v>89</v>
      </c>
      <c r="H2355" s="6" t="s">
        <v>20</v>
      </c>
      <c r="I2355" s="8">
        <v>0.45</v>
      </c>
      <c r="J2355" s="9">
        <v>6750</v>
      </c>
      <c r="K2355" s="10">
        <f t="shared" si="18"/>
        <v>3037.5</v>
      </c>
      <c r="L2355" s="10">
        <f t="shared" si="19"/>
        <v>1215</v>
      </c>
      <c r="M2355" s="11">
        <v>0.4</v>
      </c>
      <c r="O2355" s="16"/>
      <c r="P2355" s="14"/>
      <c r="Q2355" s="12"/>
      <c r="R2355" s="13"/>
    </row>
    <row r="2356" spans="1:18" ht="15.75" customHeight="1">
      <c r="A2356" s="1"/>
      <c r="B2356" s="6" t="s">
        <v>14</v>
      </c>
      <c r="C2356" s="6">
        <v>1185732</v>
      </c>
      <c r="D2356" s="7">
        <v>44411</v>
      </c>
      <c r="E2356" s="6" t="s">
        <v>46</v>
      </c>
      <c r="F2356" s="6" t="s">
        <v>88</v>
      </c>
      <c r="G2356" s="6" t="s">
        <v>89</v>
      </c>
      <c r="H2356" s="6" t="s">
        <v>21</v>
      </c>
      <c r="I2356" s="8">
        <v>0.55000000000000004</v>
      </c>
      <c r="J2356" s="9">
        <v>6500</v>
      </c>
      <c r="K2356" s="10">
        <f t="shared" si="18"/>
        <v>3575.0000000000005</v>
      </c>
      <c r="L2356" s="10">
        <f t="shared" si="19"/>
        <v>1251.25</v>
      </c>
      <c r="M2356" s="11">
        <v>0.35</v>
      </c>
      <c r="O2356" s="16"/>
      <c r="P2356" s="14"/>
      <c r="Q2356" s="12"/>
      <c r="R2356" s="13"/>
    </row>
    <row r="2357" spans="1:18" ht="15.75" customHeight="1">
      <c r="A2357" s="1"/>
      <c r="B2357" s="6" t="s">
        <v>14</v>
      </c>
      <c r="C2357" s="6">
        <v>1185732</v>
      </c>
      <c r="D2357" s="7">
        <v>44411</v>
      </c>
      <c r="E2357" s="6" t="s">
        <v>46</v>
      </c>
      <c r="F2357" s="6" t="s">
        <v>88</v>
      </c>
      <c r="G2357" s="6" t="s">
        <v>89</v>
      </c>
      <c r="H2357" s="6" t="s">
        <v>22</v>
      </c>
      <c r="I2357" s="8">
        <v>0.60000000000000009</v>
      </c>
      <c r="J2357" s="9">
        <v>8250</v>
      </c>
      <c r="K2357" s="10">
        <f t="shared" si="18"/>
        <v>4950.0000000000009</v>
      </c>
      <c r="L2357" s="10">
        <f t="shared" si="19"/>
        <v>2475.0000000000005</v>
      </c>
      <c r="M2357" s="11">
        <v>0.5</v>
      </c>
      <c r="O2357" s="16"/>
      <c r="P2357" s="14"/>
      <c r="Q2357" s="12"/>
      <c r="R2357" s="13"/>
    </row>
    <row r="2358" spans="1:18" ht="15.75" customHeight="1">
      <c r="A2358" s="1"/>
      <c r="B2358" s="6" t="s">
        <v>14</v>
      </c>
      <c r="C2358" s="6">
        <v>1185732</v>
      </c>
      <c r="D2358" s="7">
        <v>44441</v>
      </c>
      <c r="E2358" s="6" t="s">
        <v>46</v>
      </c>
      <c r="F2358" s="6" t="s">
        <v>88</v>
      </c>
      <c r="G2358" s="6" t="s">
        <v>89</v>
      </c>
      <c r="H2358" s="6" t="s">
        <v>17</v>
      </c>
      <c r="I2358" s="8">
        <v>0.55000000000000004</v>
      </c>
      <c r="J2358" s="9">
        <v>9250</v>
      </c>
      <c r="K2358" s="10">
        <f t="shared" si="18"/>
        <v>5087.5</v>
      </c>
      <c r="L2358" s="10">
        <f t="shared" si="19"/>
        <v>2035</v>
      </c>
      <c r="M2358" s="11">
        <v>0.4</v>
      </c>
      <c r="O2358" s="16"/>
      <c r="P2358" s="14"/>
      <c r="Q2358" s="12"/>
      <c r="R2358" s="13"/>
    </row>
    <row r="2359" spans="1:18" ht="15.75" customHeight="1">
      <c r="A2359" s="1"/>
      <c r="B2359" s="6" t="s">
        <v>14</v>
      </c>
      <c r="C2359" s="6">
        <v>1185732</v>
      </c>
      <c r="D2359" s="7">
        <v>44441</v>
      </c>
      <c r="E2359" s="6" t="s">
        <v>46</v>
      </c>
      <c r="F2359" s="6" t="s">
        <v>88</v>
      </c>
      <c r="G2359" s="6" t="s">
        <v>89</v>
      </c>
      <c r="H2359" s="6" t="s">
        <v>18</v>
      </c>
      <c r="I2359" s="8">
        <v>0.50000000000000011</v>
      </c>
      <c r="J2359" s="9">
        <v>7250</v>
      </c>
      <c r="K2359" s="10">
        <f t="shared" si="18"/>
        <v>3625.0000000000009</v>
      </c>
      <c r="L2359" s="10">
        <f t="shared" si="19"/>
        <v>1268.7500000000002</v>
      </c>
      <c r="M2359" s="11">
        <v>0.35</v>
      </c>
      <c r="O2359" s="16"/>
      <c r="P2359" s="14"/>
      <c r="Q2359" s="12"/>
      <c r="R2359" s="13"/>
    </row>
    <row r="2360" spans="1:18" ht="15.75" customHeight="1">
      <c r="A2360" s="1"/>
      <c r="B2360" s="6" t="s">
        <v>14</v>
      </c>
      <c r="C2360" s="6">
        <v>1185732</v>
      </c>
      <c r="D2360" s="7">
        <v>44441</v>
      </c>
      <c r="E2360" s="6" t="s">
        <v>46</v>
      </c>
      <c r="F2360" s="6" t="s">
        <v>88</v>
      </c>
      <c r="G2360" s="6" t="s">
        <v>89</v>
      </c>
      <c r="H2360" s="6" t="s">
        <v>19</v>
      </c>
      <c r="I2360" s="8">
        <v>0.30000000000000004</v>
      </c>
      <c r="J2360" s="9">
        <v>6250</v>
      </c>
      <c r="K2360" s="10">
        <f t="shared" si="18"/>
        <v>1875.0000000000002</v>
      </c>
      <c r="L2360" s="10">
        <f t="shared" si="19"/>
        <v>750.00000000000011</v>
      </c>
      <c r="M2360" s="11">
        <v>0.4</v>
      </c>
      <c r="O2360" s="16"/>
      <c r="P2360" s="14"/>
      <c r="Q2360" s="12"/>
      <c r="R2360" s="13"/>
    </row>
    <row r="2361" spans="1:18" ht="15.75" customHeight="1">
      <c r="A2361" s="1"/>
      <c r="B2361" s="6" t="s">
        <v>14</v>
      </c>
      <c r="C2361" s="6">
        <v>1185732</v>
      </c>
      <c r="D2361" s="7">
        <v>44441</v>
      </c>
      <c r="E2361" s="6" t="s">
        <v>46</v>
      </c>
      <c r="F2361" s="6" t="s">
        <v>88</v>
      </c>
      <c r="G2361" s="6" t="s">
        <v>89</v>
      </c>
      <c r="H2361" s="6" t="s">
        <v>20</v>
      </c>
      <c r="I2361" s="8">
        <v>0.30000000000000004</v>
      </c>
      <c r="J2361" s="9">
        <v>6000</v>
      </c>
      <c r="K2361" s="10">
        <f t="shared" si="18"/>
        <v>1800.0000000000002</v>
      </c>
      <c r="L2361" s="10">
        <f t="shared" si="19"/>
        <v>720.00000000000011</v>
      </c>
      <c r="M2361" s="11">
        <v>0.4</v>
      </c>
      <c r="O2361" s="16"/>
      <c r="P2361" s="14"/>
      <c r="Q2361" s="12"/>
      <c r="R2361" s="13"/>
    </row>
    <row r="2362" spans="1:18" ht="15.75" customHeight="1">
      <c r="A2362" s="1"/>
      <c r="B2362" s="6" t="s">
        <v>14</v>
      </c>
      <c r="C2362" s="6">
        <v>1185732</v>
      </c>
      <c r="D2362" s="7">
        <v>44441</v>
      </c>
      <c r="E2362" s="6" t="s">
        <v>46</v>
      </c>
      <c r="F2362" s="6" t="s">
        <v>88</v>
      </c>
      <c r="G2362" s="6" t="s">
        <v>89</v>
      </c>
      <c r="H2362" s="6" t="s">
        <v>21</v>
      </c>
      <c r="I2362" s="8">
        <v>0.4</v>
      </c>
      <c r="J2362" s="9">
        <v>6000</v>
      </c>
      <c r="K2362" s="10">
        <f t="shared" si="18"/>
        <v>2400</v>
      </c>
      <c r="L2362" s="10">
        <f t="shared" si="19"/>
        <v>840</v>
      </c>
      <c r="M2362" s="11">
        <v>0.35</v>
      </c>
      <c r="O2362" s="16"/>
      <c r="P2362" s="14"/>
      <c r="Q2362" s="12"/>
      <c r="R2362" s="13"/>
    </row>
    <row r="2363" spans="1:18" ht="15.75" customHeight="1">
      <c r="A2363" s="1"/>
      <c r="B2363" s="6" t="s">
        <v>14</v>
      </c>
      <c r="C2363" s="6">
        <v>1185732</v>
      </c>
      <c r="D2363" s="7">
        <v>44441</v>
      </c>
      <c r="E2363" s="6" t="s">
        <v>46</v>
      </c>
      <c r="F2363" s="6" t="s">
        <v>88</v>
      </c>
      <c r="G2363" s="6" t="s">
        <v>89</v>
      </c>
      <c r="H2363" s="6" t="s">
        <v>22</v>
      </c>
      <c r="I2363" s="8">
        <v>0.45000000000000007</v>
      </c>
      <c r="J2363" s="9">
        <v>7000</v>
      </c>
      <c r="K2363" s="10">
        <f t="shared" si="18"/>
        <v>3150.0000000000005</v>
      </c>
      <c r="L2363" s="10">
        <f t="shared" si="19"/>
        <v>1575.0000000000002</v>
      </c>
      <c r="M2363" s="11">
        <v>0.5</v>
      </c>
      <c r="O2363" s="16"/>
      <c r="P2363" s="14"/>
      <c r="Q2363" s="12"/>
      <c r="R2363" s="13"/>
    </row>
    <row r="2364" spans="1:18" ht="15.75" customHeight="1">
      <c r="A2364" s="1"/>
      <c r="B2364" s="6" t="s">
        <v>14</v>
      </c>
      <c r="C2364" s="6">
        <v>1185732</v>
      </c>
      <c r="D2364" s="7">
        <v>44473</v>
      </c>
      <c r="E2364" s="6" t="s">
        <v>46</v>
      </c>
      <c r="F2364" s="6" t="s">
        <v>88</v>
      </c>
      <c r="G2364" s="6" t="s">
        <v>89</v>
      </c>
      <c r="H2364" s="6" t="s">
        <v>17</v>
      </c>
      <c r="I2364" s="8">
        <v>0.45000000000000007</v>
      </c>
      <c r="J2364" s="9">
        <v>8750</v>
      </c>
      <c r="K2364" s="10">
        <f t="shared" si="18"/>
        <v>3937.5000000000005</v>
      </c>
      <c r="L2364" s="10">
        <f t="shared" si="19"/>
        <v>1575.0000000000002</v>
      </c>
      <c r="M2364" s="11">
        <v>0.4</v>
      </c>
      <c r="O2364" s="16"/>
      <c r="P2364" s="14"/>
      <c r="Q2364" s="12"/>
      <c r="R2364" s="13"/>
    </row>
    <row r="2365" spans="1:18" ht="15.75" customHeight="1">
      <c r="A2365" s="1"/>
      <c r="B2365" s="6" t="s">
        <v>14</v>
      </c>
      <c r="C2365" s="6">
        <v>1185732</v>
      </c>
      <c r="D2365" s="7">
        <v>44473</v>
      </c>
      <c r="E2365" s="6" t="s">
        <v>46</v>
      </c>
      <c r="F2365" s="6" t="s">
        <v>88</v>
      </c>
      <c r="G2365" s="6" t="s">
        <v>89</v>
      </c>
      <c r="H2365" s="6" t="s">
        <v>18</v>
      </c>
      <c r="I2365" s="8">
        <v>0.35000000000000009</v>
      </c>
      <c r="J2365" s="9">
        <v>7000</v>
      </c>
      <c r="K2365" s="10">
        <f t="shared" si="18"/>
        <v>2450.0000000000005</v>
      </c>
      <c r="L2365" s="10">
        <f t="shared" si="19"/>
        <v>857.50000000000011</v>
      </c>
      <c r="M2365" s="11">
        <v>0.35</v>
      </c>
      <c r="O2365" s="16"/>
      <c r="P2365" s="14"/>
      <c r="Q2365" s="12"/>
      <c r="R2365" s="13"/>
    </row>
    <row r="2366" spans="1:18" ht="15.75" customHeight="1">
      <c r="A2366" s="1"/>
      <c r="B2366" s="6" t="s">
        <v>14</v>
      </c>
      <c r="C2366" s="6">
        <v>1185732</v>
      </c>
      <c r="D2366" s="7">
        <v>44473</v>
      </c>
      <c r="E2366" s="6" t="s">
        <v>46</v>
      </c>
      <c r="F2366" s="6" t="s">
        <v>88</v>
      </c>
      <c r="G2366" s="6" t="s">
        <v>89</v>
      </c>
      <c r="H2366" s="6" t="s">
        <v>19</v>
      </c>
      <c r="I2366" s="8">
        <v>0.35000000000000009</v>
      </c>
      <c r="J2366" s="9">
        <v>5750</v>
      </c>
      <c r="K2366" s="10">
        <f t="shared" si="18"/>
        <v>2012.5000000000005</v>
      </c>
      <c r="L2366" s="10">
        <f t="shared" si="19"/>
        <v>805.00000000000023</v>
      </c>
      <c r="M2366" s="11">
        <v>0.4</v>
      </c>
      <c r="O2366" s="16"/>
      <c r="P2366" s="14"/>
      <c r="Q2366" s="12"/>
      <c r="R2366" s="13"/>
    </row>
    <row r="2367" spans="1:18" ht="15.75" customHeight="1">
      <c r="A2367" s="1"/>
      <c r="B2367" s="6" t="s">
        <v>14</v>
      </c>
      <c r="C2367" s="6">
        <v>1185732</v>
      </c>
      <c r="D2367" s="7">
        <v>44473</v>
      </c>
      <c r="E2367" s="6" t="s">
        <v>46</v>
      </c>
      <c r="F2367" s="6" t="s">
        <v>88</v>
      </c>
      <c r="G2367" s="6" t="s">
        <v>89</v>
      </c>
      <c r="H2367" s="6" t="s">
        <v>20</v>
      </c>
      <c r="I2367" s="8">
        <v>0.35000000000000009</v>
      </c>
      <c r="J2367" s="9">
        <v>5500</v>
      </c>
      <c r="K2367" s="10">
        <f t="shared" si="18"/>
        <v>1925.0000000000005</v>
      </c>
      <c r="L2367" s="10">
        <f t="shared" si="19"/>
        <v>770.00000000000023</v>
      </c>
      <c r="M2367" s="11">
        <v>0.4</v>
      </c>
      <c r="O2367" s="16"/>
      <c r="P2367" s="14"/>
      <c r="Q2367" s="12"/>
      <c r="R2367" s="13"/>
    </row>
    <row r="2368" spans="1:18" ht="15.75" customHeight="1">
      <c r="A2368" s="1"/>
      <c r="B2368" s="6" t="s">
        <v>14</v>
      </c>
      <c r="C2368" s="6">
        <v>1185732</v>
      </c>
      <c r="D2368" s="7">
        <v>44473</v>
      </c>
      <c r="E2368" s="6" t="s">
        <v>46</v>
      </c>
      <c r="F2368" s="6" t="s">
        <v>88</v>
      </c>
      <c r="G2368" s="6" t="s">
        <v>89</v>
      </c>
      <c r="H2368" s="6" t="s">
        <v>21</v>
      </c>
      <c r="I2368" s="8">
        <v>0.45000000000000007</v>
      </c>
      <c r="J2368" s="9">
        <v>5500</v>
      </c>
      <c r="K2368" s="10">
        <f t="shared" si="18"/>
        <v>2475.0000000000005</v>
      </c>
      <c r="L2368" s="10">
        <f t="shared" si="19"/>
        <v>866.25000000000011</v>
      </c>
      <c r="M2368" s="11">
        <v>0.35</v>
      </c>
      <c r="O2368" s="16"/>
      <c r="P2368" s="14"/>
      <c r="Q2368" s="12"/>
      <c r="R2368" s="13"/>
    </row>
    <row r="2369" spans="1:18" ht="15.75" customHeight="1">
      <c r="A2369" s="1"/>
      <c r="B2369" s="6" t="s">
        <v>14</v>
      </c>
      <c r="C2369" s="6">
        <v>1185732</v>
      </c>
      <c r="D2369" s="7">
        <v>44473</v>
      </c>
      <c r="E2369" s="6" t="s">
        <v>46</v>
      </c>
      <c r="F2369" s="6" t="s">
        <v>88</v>
      </c>
      <c r="G2369" s="6" t="s">
        <v>89</v>
      </c>
      <c r="H2369" s="6" t="s">
        <v>22</v>
      </c>
      <c r="I2369" s="8">
        <v>0.5</v>
      </c>
      <c r="J2369" s="9">
        <v>6750</v>
      </c>
      <c r="K2369" s="10">
        <f t="shared" si="18"/>
        <v>3375</v>
      </c>
      <c r="L2369" s="10">
        <f t="shared" si="19"/>
        <v>1687.5</v>
      </c>
      <c r="M2369" s="11">
        <v>0.5</v>
      </c>
      <c r="O2369" s="16"/>
      <c r="P2369" s="14"/>
      <c r="Q2369" s="12"/>
      <c r="R2369" s="13"/>
    </row>
    <row r="2370" spans="1:18" ht="15.75" customHeight="1">
      <c r="A2370" s="1"/>
      <c r="B2370" s="6" t="s">
        <v>14</v>
      </c>
      <c r="C2370" s="6">
        <v>1185732</v>
      </c>
      <c r="D2370" s="7">
        <v>44503</v>
      </c>
      <c r="E2370" s="6" t="s">
        <v>46</v>
      </c>
      <c r="F2370" s="6" t="s">
        <v>88</v>
      </c>
      <c r="G2370" s="6" t="s">
        <v>89</v>
      </c>
      <c r="H2370" s="6" t="s">
        <v>17</v>
      </c>
      <c r="I2370" s="8">
        <v>0.45000000000000007</v>
      </c>
      <c r="J2370" s="9">
        <v>8250</v>
      </c>
      <c r="K2370" s="10">
        <f t="shared" si="18"/>
        <v>3712.5000000000005</v>
      </c>
      <c r="L2370" s="10">
        <f t="shared" si="19"/>
        <v>1485.0000000000002</v>
      </c>
      <c r="M2370" s="11">
        <v>0.4</v>
      </c>
      <c r="O2370" s="16"/>
      <c r="P2370" s="14"/>
      <c r="Q2370" s="12"/>
      <c r="R2370" s="13"/>
    </row>
    <row r="2371" spans="1:18" ht="15.75" customHeight="1">
      <c r="A2371" s="1"/>
      <c r="B2371" s="6" t="s">
        <v>14</v>
      </c>
      <c r="C2371" s="6">
        <v>1185732</v>
      </c>
      <c r="D2371" s="7">
        <v>44503</v>
      </c>
      <c r="E2371" s="6" t="s">
        <v>46</v>
      </c>
      <c r="F2371" s="6" t="s">
        <v>88</v>
      </c>
      <c r="G2371" s="6" t="s">
        <v>89</v>
      </c>
      <c r="H2371" s="6" t="s">
        <v>18</v>
      </c>
      <c r="I2371" s="8">
        <v>0.35000000000000009</v>
      </c>
      <c r="J2371" s="9">
        <v>6500</v>
      </c>
      <c r="K2371" s="10">
        <f t="shared" si="18"/>
        <v>2275.0000000000005</v>
      </c>
      <c r="L2371" s="10">
        <f t="shared" si="19"/>
        <v>796.25000000000011</v>
      </c>
      <c r="M2371" s="11">
        <v>0.35</v>
      </c>
      <c r="O2371" s="16"/>
      <c r="P2371" s="14"/>
      <c r="Q2371" s="12"/>
      <c r="R2371" s="13"/>
    </row>
    <row r="2372" spans="1:18" ht="15.75" customHeight="1">
      <c r="A2372" s="1"/>
      <c r="B2372" s="6" t="s">
        <v>14</v>
      </c>
      <c r="C2372" s="6">
        <v>1185732</v>
      </c>
      <c r="D2372" s="7">
        <v>44503</v>
      </c>
      <c r="E2372" s="6" t="s">
        <v>46</v>
      </c>
      <c r="F2372" s="6" t="s">
        <v>88</v>
      </c>
      <c r="G2372" s="6" t="s">
        <v>89</v>
      </c>
      <c r="H2372" s="6" t="s">
        <v>19</v>
      </c>
      <c r="I2372" s="8">
        <v>0.40000000000000013</v>
      </c>
      <c r="J2372" s="9">
        <v>5950</v>
      </c>
      <c r="K2372" s="10">
        <f t="shared" si="18"/>
        <v>2380.0000000000009</v>
      </c>
      <c r="L2372" s="10">
        <f t="shared" si="19"/>
        <v>952.00000000000045</v>
      </c>
      <c r="M2372" s="11">
        <v>0.4</v>
      </c>
      <c r="O2372" s="16"/>
      <c r="P2372" s="14"/>
      <c r="Q2372" s="12"/>
      <c r="R2372" s="13"/>
    </row>
    <row r="2373" spans="1:18" ht="15.75" customHeight="1">
      <c r="A2373" s="1"/>
      <c r="B2373" s="6" t="s">
        <v>14</v>
      </c>
      <c r="C2373" s="6">
        <v>1185732</v>
      </c>
      <c r="D2373" s="7">
        <v>44503</v>
      </c>
      <c r="E2373" s="6" t="s">
        <v>46</v>
      </c>
      <c r="F2373" s="6" t="s">
        <v>88</v>
      </c>
      <c r="G2373" s="6" t="s">
        <v>89</v>
      </c>
      <c r="H2373" s="6" t="s">
        <v>20</v>
      </c>
      <c r="I2373" s="8">
        <v>0.6000000000000002</v>
      </c>
      <c r="J2373" s="9">
        <v>6500</v>
      </c>
      <c r="K2373" s="10">
        <f t="shared" si="18"/>
        <v>3900.0000000000014</v>
      </c>
      <c r="L2373" s="10">
        <f t="shared" si="19"/>
        <v>1560.0000000000007</v>
      </c>
      <c r="M2373" s="11">
        <v>0.4</v>
      </c>
      <c r="O2373" s="16"/>
      <c r="P2373" s="14"/>
      <c r="Q2373" s="12"/>
      <c r="R2373" s="13"/>
    </row>
    <row r="2374" spans="1:18" ht="15.75" customHeight="1">
      <c r="A2374" s="1"/>
      <c r="B2374" s="6" t="s">
        <v>14</v>
      </c>
      <c r="C2374" s="6">
        <v>1185732</v>
      </c>
      <c r="D2374" s="7">
        <v>44503</v>
      </c>
      <c r="E2374" s="6" t="s">
        <v>46</v>
      </c>
      <c r="F2374" s="6" t="s">
        <v>88</v>
      </c>
      <c r="G2374" s="6" t="s">
        <v>89</v>
      </c>
      <c r="H2374" s="6" t="s">
        <v>21</v>
      </c>
      <c r="I2374" s="8">
        <v>0.75000000000000011</v>
      </c>
      <c r="J2374" s="9">
        <v>6250</v>
      </c>
      <c r="K2374" s="10">
        <f t="shared" si="18"/>
        <v>4687.5000000000009</v>
      </c>
      <c r="L2374" s="10">
        <f t="shared" si="19"/>
        <v>1640.6250000000002</v>
      </c>
      <c r="M2374" s="11">
        <v>0.35</v>
      </c>
      <c r="O2374" s="16"/>
      <c r="P2374" s="14"/>
      <c r="Q2374" s="12"/>
      <c r="R2374" s="13"/>
    </row>
    <row r="2375" spans="1:18" ht="15.75" customHeight="1">
      <c r="A2375" s="1"/>
      <c r="B2375" s="6" t="s">
        <v>14</v>
      </c>
      <c r="C2375" s="6">
        <v>1185732</v>
      </c>
      <c r="D2375" s="7">
        <v>44503</v>
      </c>
      <c r="E2375" s="6" t="s">
        <v>46</v>
      </c>
      <c r="F2375" s="6" t="s">
        <v>88</v>
      </c>
      <c r="G2375" s="6" t="s">
        <v>89</v>
      </c>
      <c r="H2375" s="6" t="s">
        <v>22</v>
      </c>
      <c r="I2375" s="8">
        <v>0.75</v>
      </c>
      <c r="J2375" s="9">
        <v>7250</v>
      </c>
      <c r="K2375" s="10">
        <f t="shared" si="18"/>
        <v>5437.5</v>
      </c>
      <c r="L2375" s="10">
        <f t="shared" si="19"/>
        <v>2718.75</v>
      </c>
      <c r="M2375" s="11">
        <v>0.5</v>
      </c>
      <c r="O2375" s="16"/>
      <c r="P2375" s="14"/>
      <c r="Q2375" s="12"/>
      <c r="R2375" s="13"/>
    </row>
    <row r="2376" spans="1:18" ht="15.75" customHeight="1">
      <c r="A2376" s="1"/>
      <c r="B2376" s="6" t="s">
        <v>14</v>
      </c>
      <c r="C2376" s="6">
        <v>1185732</v>
      </c>
      <c r="D2376" s="7">
        <v>44532</v>
      </c>
      <c r="E2376" s="6" t="s">
        <v>46</v>
      </c>
      <c r="F2376" s="6" t="s">
        <v>88</v>
      </c>
      <c r="G2376" s="6" t="s">
        <v>89</v>
      </c>
      <c r="H2376" s="6" t="s">
        <v>17</v>
      </c>
      <c r="I2376" s="8">
        <v>0.70000000000000007</v>
      </c>
      <c r="J2376" s="9">
        <v>9750</v>
      </c>
      <c r="K2376" s="10">
        <f t="shared" si="18"/>
        <v>6825.0000000000009</v>
      </c>
      <c r="L2376" s="10">
        <f t="shared" si="19"/>
        <v>2730.0000000000005</v>
      </c>
      <c r="M2376" s="11">
        <v>0.4</v>
      </c>
      <c r="O2376" s="16"/>
      <c r="P2376" s="14"/>
      <c r="Q2376" s="12"/>
      <c r="R2376" s="13"/>
    </row>
    <row r="2377" spans="1:18" ht="15.75" customHeight="1">
      <c r="A2377" s="1"/>
      <c r="B2377" s="6" t="s">
        <v>14</v>
      </c>
      <c r="C2377" s="6">
        <v>1185732</v>
      </c>
      <c r="D2377" s="7">
        <v>44532</v>
      </c>
      <c r="E2377" s="6" t="s">
        <v>46</v>
      </c>
      <c r="F2377" s="6" t="s">
        <v>88</v>
      </c>
      <c r="G2377" s="6" t="s">
        <v>89</v>
      </c>
      <c r="H2377" s="6" t="s">
        <v>18</v>
      </c>
      <c r="I2377" s="8">
        <v>0.60000000000000009</v>
      </c>
      <c r="J2377" s="9">
        <v>7750</v>
      </c>
      <c r="K2377" s="10">
        <f t="shared" si="18"/>
        <v>4650.0000000000009</v>
      </c>
      <c r="L2377" s="10">
        <f t="shared" si="19"/>
        <v>1627.5000000000002</v>
      </c>
      <c r="M2377" s="11">
        <v>0.35</v>
      </c>
      <c r="O2377" s="16"/>
      <c r="P2377" s="14"/>
      <c r="Q2377" s="12"/>
      <c r="R2377" s="13"/>
    </row>
    <row r="2378" spans="1:18" ht="15.75" customHeight="1">
      <c r="A2378" s="1"/>
      <c r="B2378" s="6" t="s">
        <v>14</v>
      </c>
      <c r="C2378" s="6">
        <v>1185732</v>
      </c>
      <c r="D2378" s="7">
        <v>44532</v>
      </c>
      <c r="E2378" s="6" t="s">
        <v>46</v>
      </c>
      <c r="F2378" s="6" t="s">
        <v>88</v>
      </c>
      <c r="G2378" s="6" t="s">
        <v>89</v>
      </c>
      <c r="H2378" s="6" t="s">
        <v>19</v>
      </c>
      <c r="I2378" s="8">
        <v>0.60000000000000009</v>
      </c>
      <c r="J2378" s="9">
        <v>7250</v>
      </c>
      <c r="K2378" s="10">
        <f t="shared" si="18"/>
        <v>4350.0000000000009</v>
      </c>
      <c r="L2378" s="10">
        <f t="shared" si="19"/>
        <v>1740.0000000000005</v>
      </c>
      <c r="M2378" s="11">
        <v>0.4</v>
      </c>
      <c r="O2378" s="16"/>
      <c r="P2378" s="14"/>
      <c r="Q2378" s="12"/>
      <c r="R2378" s="13"/>
    </row>
    <row r="2379" spans="1:18" ht="15.75" customHeight="1">
      <c r="A2379" s="1"/>
      <c r="B2379" s="6" t="s">
        <v>14</v>
      </c>
      <c r="C2379" s="6">
        <v>1185732</v>
      </c>
      <c r="D2379" s="7">
        <v>44532</v>
      </c>
      <c r="E2379" s="6" t="s">
        <v>46</v>
      </c>
      <c r="F2379" s="6" t="s">
        <v>88</v>
      </c>
      <c r="G2379" s="6" t="s">
        <v>89</v>
      </c>
      <c r="H2379" s="6" t="s">
        <v>20</v>
      </c>
      <c r="I2379" s="8">
        <v>0.60000000000000009</v>
      </c>
      <c r="J2379" s="9">
        <v>6750</v>
      </c>
      <c r="K2379" s="10">
        <f t="shared" si="18"/>
        <v>4050.0000000000005</v>
      </c>
      <c r="L2379" s="10">
        <f t="shared" si="19"/>
        <v>1620.0000000000002</v>
      </c>
      <c r="M2379" s="11">
        <v>0.4</v>
      </c>
      <c r="O2379" s="16"/>
      <c r="P2379" s="14"/>
      <c r="Q2379" s="12"/>
      <c r="R2379" s="13"/>
    </row>
    <row r="2380" spans="1:18" ht="15.75" customHeight="1">
      <c r="A2380" s="1"/>
      <c r="B2380" s="6" t="s">
        <v>14</v>
      </c>
      <c r="C2380" s="6">
        <v>1185732</v>
      </c>
      <c r="D2380" s="7">
        <v>44532</v>
      </c>
      <c r="E2380" s="6" t="s">
        <v>46</v>
      </c>
      <c r="F2380" s="6" t="s">
        <v>88</v>
      </c>
      <c r="G2380" s="6" t="s">
        <v>89</v>
      </c>
      <c r="H2380" s="6" t="s">
        <v>21</v>
      </c>
      <c r="I2380" s="8">
        <v>0.70000000000000007</v>
      </c>
      <c r="J2380" s="9">
        <v>6750</v>
      </c>
      <c r="K2380" s="10">
        <f t="shared" si="18"/>
        <v>4725</v>
      </c>
      <c r="L2380" s="10">
        <f t="shared" si="19"/>
        <v>1653.75</v>
      </c>
      <c r="M2380" s="11">
        <v>0.35</v>
      </c>
      <c r="O2380" s="16"/>
      <c r="P2380" s="14"/>
      <c r="Q2380" s="12"/>
      <c r="R2380" s="13"/>
    </row>
    <row r="2381" spans="1:18" ht="15.75" customHeight="1">
      <c r="A2381" s="1"/>
      <c r="B2381" s="6" t="s">
        <v>14</v>
      </c>
      <c r="C2381" s="6">
        <v>1185732</v>
      </c>
      <c r="D2381" s="7">
        <v>44532</v>
      </c>
      <c r="E2381" s="6" t="s">
        <v>46</v>
      </c>
      <c r="F2381" s="6" t="s">
        <v>88</v>
      </c>
      <c r="G2381" s="6" t="s">
        <v>89</v>
      </c>
      <c r="H2381" s="6" t="s">
        <v>22</v>
      </c>
      <c r="I2381" s="8">
        <v>0.75</v>
      </c>
      <c r="J2381" s="9">
        <v>7750</v>
      </c>
      <c r="K2381" s="10">
        <f t="shared" si="18"/>
        <v>5812.5</v>
      </c>
      <c r="L2381" s="10">
        <f t="shared" si="19"/>
        <v>2906.25</v>
      </c>
      <c r="M2381" s="11">
        <v>0.5</v>
      </c>
      <c r="O2381" s="16"/>
      <c r="P2381" s="14"/>
      <c r="Q2381" s="12"/>
      <c r="R2381" s="13"/>
    </row>
    <row r="2382" spans="1:18" ht="15.75" customHeight="1">
      <c r="A2382" s="1" t="s">
        <v>39</v>
      </c>
      <c r="B2382" s="6" t="s">
        <v>14</v>
      </c>
      <c r="C2382" s="6">
        <v>1185732</v>
      </c>
      <c r="D2382" s="7">
        <v>44209</v>
      </c>
      <c r="E2382" s="6" t="s">
        <v>46</v>
      </c>
      <c r="F2382" s="6" t="s">
        <v>90</v>
      </c>
      <c r="G2382" s="6" t="s">
        <v>91</v>
      </c>
      <c r="H2382" s="6" t="s">
        <v>17</v>
      </c>
      <c r="I2382" s="8">
        <v>0.35000000000000003</v>
      </c>
      <c r="J2382" s="9">
        <v>7750</v>
      </c>
      <c r="K2382" s="10">
        <f t="shared" si="18"/>
        <v>2712.5000000000005</v>
      </c>
      <c r="L2382" s="10">
        <f t="shared" si="19"/>
        <v>1085.0000000000002</v>
      </c>
      <c r="M2382" s="11">
        <v>0.4</v>
      </c>
      <c r="O2382" s="16"/>
      <c r="P2382" s="14"/>
      <c r="Q2382" s="12"/>
      <c r="R2382" s="13"/>
    </row>
    <row r="2383" spans="1:18" ht="15.75" customHeight="1">
      <c r="A2383" s="1"/>
      <c r="B2383" s="6" t="s">
        <v>14</v>
      </c>
      <c r="C2383" s="6">
        <v>1185732</v>
      </c>
      <c r="D2383" s="7">
        <v>44209</v>
      </c>
      <c r="E2383" s="6" t="s">
        <v>46</v>
      </c>
      <c r="F2383" s="6" t="s">
        <v>90</v>
      </c>
      <c r="G2383" s="6" t="s">
        <v>91</v>
      </c>
      <c r="H2383" s="6" t="s">
        <v>18</v>
      </c>
      <c r="I2383" s="8">
        <v>0.35000000000000003</v>
      </c>
      <c r="J2383" s="9">
        <v>5750</v>
      </c>
      <c r="K2383" s="10">
        <f t="shared" si="18"/>
        <v>2012.5000000000002</v>
      </c>
      <c r="L2383" s="10">
        <f t="shared" si="19"/>
        <v>704.375</v>
      </c>
      <c r="M2383" s="11">
        <v>0.35</v>
      </c>
      <c r="O2383" s="16"/>
      <c r="P2383" s="14"/>
      <c r="Q2383" s="12"/>
      <c r="R2383" s="13"/>
    </row>
    <row r="2384" spans="1:18" ht="15.75" customHeight="1">
      <c r="A2384" s="1"/>
      <c r="B2384" s="6" t="s">
        <v>14</v>
      </c>
      <c r="C2384" s="6">
        <v>1185732</v>
      </c>
      <c r="D2384" s="7">
        <v>44209</v>
      </c>
      <c r="E2384" s="6" t="s">
        <v>46</v>
      </c>
      <c r="F2384" s="6" t="s">
        <v>90</v>
      </c>
      <c r="G2384" s="6" t="s">
        <v>91</v>
      </c>
      <c r="H2384" s="6" t="s">
        <v>19</v>
      </c>
      <c r="I2384" s="8">
        <v>0.25000000000000006</v>
      </c>
      <c r="J2384" s="9">
        <v>5750</v>
      </c>
      <c r="K2384" s="10">
        <f t="shared" si="18"/>
        <v>1437.5000000000002</v>
      </c>
      <c r="L2384" s="10">
        <f t="shared" si="19"/>
        <v>575.00000000000011</v>
      </c>
      <c r="M2384" s="11">
        <v>0.4</v>
      </c>
      <c r="O2384" s="16"/>
      <c r="P2384" s="14"/>
      <c r="Q2384" s="12"/>
      <c r="R2384" s="13"/>
    </row>
    <row r="2385" spans="1:18" ht="15.75" customHeight="1">
      <c r="A2385" s="1"/>
      <c r="B2385" s="6" t="s">
        <v>14</v>
      </c>
      <c r="C2385" s="6">
        <v>1185732</v>
      </c>
      <c r="D2385" s="7">
        <v>44209</v>
      </c>
      <c r="E2385" s="6" t="s">
        <v>46</v>
      </c>
      <c r="F2385" s="6" t="s">
        <v>90</v>
      </c>
      <c r="G2385" s="6" t="s">
        <v>91</v>
      </c>
      <c r="H2385" s="6" t="s">
        <v>20</v>
      </c>
      <c r="I2385" s="8">
        <v>0.3</v>
      </c>
      <c r="J2385" s="9">
        <v>4250</v>
      </c>
      <c r="K2385" s="10">
        <f t="shared" si="18"/>
        <v>1275</v>
      </c>
      <c r="L2385" s="10">
        <f t="shared" si="19"/>
        <v>510</v>
      </c>
      <c r="M2385" s="11">
        <v>0.4</v>
      </c>
      <c r="O2385" s="16"/>
      <c r="P2385" s="14"/>
      <c r="Q2385" s="12"/>
      <c r="R2385" s="13"/>
    </row>
    <row r="2386" spans="1:18" ht="15.75" customHeight="1">
      <c r="A2386" s="1"/>
      <c r="B2386" s="6" t="s">
        <v>14</v>
      </c>
      <c r="C2386" s="6">
        <v>1185732</v>
      </c>
      <c r="D2386" s="7">
        <v>44209</v>
      </c>
      <c r="E2386" s="6" t="s">
        <v>46</v>
      </c>
      <c r="F2386" s="6" t="s">
        <v>90</v>
      </c>
      <c r="G2386" s="6" t="s">
        <v>91</v>
      </c>
      <c r="H2386" s="6" t="s">
        <v>21</v>
      </c>
      <c r="I2386" s="8">
        <v>0.45</v>
      </c>
      <c r="J2386" s="9">
        <v>4750</v>
      </c>
      <c r="K2386" s="10">
        <f t="shared" si="18"/>
        <v>2137.5</v>
      </c>
      <c r="L2386" s="10">
        <f t="shared" si="19"/>
        <v>748.125</v>
      </c>
      <c r="M2386" s="11">
        <v>0.35</v>
      </c>
      <c r="O2386" s="16"/>
      <c r="P2386" s="14"/>
      <c r="Q2386" s="12"/>
      <c r="R2386" s="13"/>
    </row>
    <row r="2387" spans="1:18" ht="15.75" customHeight="1">
      <c r="A2387" s="1"/>
      <c r="B2387" s="6" t="s">
        <v>14</v>
      </c>
      <c r="C2387" s="6">
        <v>1185732</v>
      </c>
      <c r="D2387" s="7">
        <v>44209</v>
      </c>
      <c r="E2387" s="6" t="s">
        <v>46</v>
      </c>
      <c r="F2387" s="6" t="s">
        <v>90</v>
      </c>
      <c r="G2387" s="6" t="s">
        <v>91</v>
      </c>
      <c r="H2387" s="6" t="s">
        <v>22</v>
      </c>
      <c r="I2387" s="8">
        <v>0.35000000000000003</v>
      </c>
      <c r="J2387" s="9">
        <v>5750</v>
      </c>
      <c r="K2387" s="10">
        <f t="shared" si="18"/>
        <v>2012.5000000000002</v>
      </c>
      <c r="L2387" s="10">
        <f t="shared" si="19"/>
        <v>1006.2500000000001</v>
      </c>
      <c r="M2387" s="11">
        <v>0.5</v>
      </c>
      <c r="O2387" s="16"/>
      <c r="P2387" s="14"/>
      <c r="Q2387" s="12"/>
      <c r="R2387" s="13"/>
    </row>
    <row r="2388" spans="1:18" ht="15.75" customHeight="1">
      <c r="A2388" s="1"/>
      <c r="B2388" s="6" t="s">
        <v>14</v>
      </c>
      <c r="C2388" s="6">
        <v>1185732</v>
      </c>
      <c r="D2388" s="7">
        <v>44238</v>
      </c>
      <c r="E2388" s="6" t="s">
        <v>46</v>
      </c>
      <c r="F2388" s="6" t="s">
        <v>90</v>
      </c>
      <c r="G2388" s="6" t="s">
        <v>91</v>
      </c>
      <c r="H2388" s="6" t="s">
        <v>17</v>
      </c>
      <c r="I2388" s="8">
        <v>0.35000000000000003</v>
      </c>
      <c r="J2388" s="9">
        <v>8250</v>
      </c>
      <c r="K2388" s="10">
        <f t="shared" si="18"/>
        <v>2887.5000000000005</v>
      </c>
      <c r="L2388" s="10">
        <f t="shared" si="19"/>
        <v>1155.0000000000002</v>
      </c>
      <c r="M2388" s="11">
        <v>0.4</v>
      </c>
      <c r="O2388" s="16"/>
      <c r="P2388" s="14"/>
      <c r="Q2388" s="12"/>
      <c r="R2388" s="13"/>
    </row>
    <row r="2389" spans="1:18" ht="15.75" customHeight="1">
      <c r="A2389" s="1"/>
      <c r="B2389" s="6" t="s">
        <v>14</v>
      </c>
      <c r="C2389" s="6">
        <v>1185732</v>
      </c>
      <c r="D2389" s="7">
        <v>44238</v>
      </c>
      <c r="E2389" s="6" t="s">
        <v>46</v>
      </c>
      <c r="F2389" s="6" t="s">
        <v>90</v>
      </c>
      <c r="G2389" s="6" t="s">
        <v>91</v>
      </c>
      <c r="H2389" s="6" t="s">
        <v>18</v>
      </c>
      <c r="I2389" s="8">
        <v>0.35000000000000003</v>
      </c>
      <c r="J2389" s="9">
        <v>4750</v>
      </c>
      <c r="K2389" s="10">
        <f t="shared" si="18"/>
        <v>1662.5000000000002</v>
      </c>
      <c r="L2389" s="10">
        <f t="shared" si="19"/>
        <v>581.875</v>
      </c>
      <c r="M2389" s="11">
        <v>0.35</v>
      </c>
      <c r="O2389" s="16"/>
      <c r="P2389" s="14"/>
      <c r="Q2389" s="12"/>
      <c r="R2389" s="13"/>
    </row>
    <row r="2390" spans="1:18" ht="15.75" customHeight="1">
      <c r="A2390" s="1"/>
      <c r="B2390" s="6" t="s">
        <v>14</v>
      </c>
      <c r="C2390" s="6">
        <v>1185732</v>
      </c>
      <c r="D2390" s="7">
        <v>44238</v>
      </c>
      <c r="E2390" s="6" t="s">
        <v>46</v>
      </c>
      <c r="F2390" s="6" t="s">
        <v>90</v>
      </c>
      <c r="G2390" s="6" t="s">
        <v>91</v>
      </c>
      <c r="H2390" s="6" t="s">
        <v>19</v>
      </c>
      <c r="I2390" s="8">
        <v>0.25000000000000006</v>
      </c>
      <c r="J2390" s="9">
        <v>5250</v>
      </c>
      <c r="K2390" s="10">
        <f t="shared" si="18"/>
        <v>1312.5000000000002</v>
      </c>
      <c r="L2390" s="10">
        <f t="shared" si="19"/>
        <v>525.00000000000011</v>
      </c>
      <c r="M2390" s="11">
        <v>0.4</v>
      </c>
      <c r="O2390" s="16"/>
      <c r="P2390" s="14"/>
      <c r="Q2390" s="12"/>
      <c r="R2390" s="13"/>
    </row>
    <row r="2391" spans="1:18" ht="15.75" customHeight="1">
      <c r="A2391" s="1"/>
      <c r="B2391" s="6" t="s">
        <v>14</v>
      </c>
      <c r="C2391" s="6">
        <v>1185732</v>
      </c>
      <c r="D2391" s="7">
        <v>44238</v>
      </c>
      <c r="E2391" s="6" t="s">
        <v>46</v>
      </c>
      <c r="F2391" s="6" t="s">
        <v>90</v>
      </c>
      <c r="G2391" s="6" t="s">
        <v>91</v>
      </c>
      <c r="H2391" s="6" t="s">
        <v>20</v>
      </c>
      <c r="I2391" s="8">
        <v>0.3</v>
      </c>
      <c r="J2391" s="9">
        <v>3750</v>
      </c>
      <c r="K2391" s="10">
        <f t="shared" si="18"/>
        <v>1125</v>
      </c>
      <c r="L2391" s="10">
        <f t="shared" si="19"/>
        <v>450</v>
      </c>
      <c r="M2391" s="11">
        <v>0.4</v>
      </c>
      <c r="O2391" s="16"/>
      <c r="P2391" s="14"/>
      <c r="Q2391" s="12"/>
      <c r="R2391" s="13"/>
    </row>
    <row r="2392" spans="1:18" ht="15.75" customHeight="1">
      <c r="A2392" s="1"/>
      <c r="B2392" s="6" t="s">
        <v>14</v>
      </c>
      <c r="C2392" s="6">
        <v>1185732</v>
      </c>
      <c r="D2392" s="7">
        <v>44238</v>
      </c>
      <c r="E2392" s="6" t="s">
        <v>46</v>
      </c>
      <c r="F2392" s="6" t="s">
        <v>90</v>
      </c>
      <c r="G2392" s="6" t="s">
        <v>91</v>
      </c>
      <c r="H2392" s="6" t="s">
        <v>21</v>
      </c>
      <c r="I2392" s="8">
        <v>0.45</v>
      </c>
      <c r="J2392" s="9">
        <v>4500</v>
      </c>
      <c r="K2392" s="10">
        <f t="shared" si="18"/>
        <v>2025</v>
      </c>
      <c r="L2392" s="10">
        <f t="shared" si="19"/>
        <v>708.75</v>
      </c>
      <c r="M2392" s="11">
        <v>0.35</v>
      </c>
      <c r="O2392" s="16"/>
      <c r="P2392" s="14"/>
      <c r="Q2392" s="12"/>
      <c r="R2392" s="13"/>
    </row>
    <row r="2393" spans="1:18" ht="15.75" customHeight="1">
      <c r="A2393" s="1"/>
      <c r="B2393" s="6" t="s">
        <v>14</v>
      </c>
      <c r="C2393" s="6">
        <v>1185732</v>
      </c>
      <c r="D2393" s="7">
        <v>44238</v>
      </c>
      <c r="E2393" s="6" t="s">
        <v>46</v>
      </c>
      <c r="F2393" s="6" t="s">
        <v>90</v>
      </c>
      <c r="G2393" s="6" t="s">
        <v>91</v>
      </c>
      <c r="H2393" s="6" t="s">
        <v>22</v>
      </c>
      <c r="I2393" s="8">
        <v>0.3</v>
      </c>
      <c r="J2393" s="9">
        <v>5500</v>
      </c>
      <c r="K2393" s="10">
        <f t="shared" si="18"/>
        <v>1650</v>
      </c>
      <c r="L2393" s="10">
        <f t="shared" si="19"/>
        <v>825</v>
      </c>
      <c r="M2393" s="11">
        <v>0.5</v>
      </c>
      <c r="O2393" s="16"/>
      <c r="P2393" s="14"/>
      <c r="Q2393" s="12"/>
      <c r="R2393" s="13"/>
    </row>
    <row r="2394" spans="1:18" ht="15.75" customHeight="1">
      <c r="A2394" s="1"/>
      <c r="B2394" s="6" t="s">
        <v>14</v>
      </c>
      <c r="C2394" s="6">
        <v>1185732</v>
      </c>
      <c r="D2394" s="7">
        <v>44264</v>
      </c>
      <c r="E2394" s="6" t="s">
        <v>46</v>
      </c>
      <c r="F2394" s="6" t="s">
        <v>90</v>
      </c>
      <c r="G2394" s="6" t="s">
        <v>91</v>
      </c>
      <c r="H2394" s="6" t="s">
        <v>17</v>
      </c>
      <c r="I2394" s="8">
        <v>0.3</v>
      </c>
      <c r="J2394" s="9">
        <v>7700</v>
      </c>
      <c r="K2394" s="10">
        <f t="shared" si="18"/>
        <v>2310</v>
      </c>
      <c r="L2394" s="10">
        <f t="shared" si="19"/>
        <v>924</v>
      </c>
      <c r="M2394" s="11">
        <v>0.4</v>
      </c>
      <c r="O2394" s="16"/>
      <c r="P2394" s="14"/>
      <c r="Q2394" s="12"/>
      <c r="R2394" s="13"/>
    </row>
    <row r="2395" spans="1:18" ht="15.75" customHeight="1">
      <c r="A2395" s="1"/>
      <c r="B2395" s="6" t="s">
        <v>14</v>
      </c>
      <c r="C2395" s="6">
        <v>1185732</v>
      </c>
      <c r="D2395" s="7">
        <v>44264</v>
      </c>
      <c r="E2395" s="6" t="s">
        <v>46</v>
      </c>
      <c r="F2395" s="6" t="s">
        <v>90</v>
      </c>
      <c r="G2395" s="6" t="s">
        <v>91</v>
      </c>
      <c r="H2395" s="6" t="s">
        <v>18</v>
      </c>
      <c r="I2395" s="8">
        <v>0.3</v>
      </c>
      <c r="J2395" s="9">
        <v>4500</v>
      </c>
      <c r="K2395" s="10">
        <f t="shared" si="18"/>
        <v>1350</v>
      </c>
      <c r="L2395" s="10">
        <f t="shared" si="19"/>
        <v>472.49999999999994</v>
      </c>
      <c r="M2395" s="11">
        <v>0.35</v>
      </c>
      <c r="O2395" s="16"/>
      <c r="P2395" s="14"/>
      <c r="Q2395" s="12"/>
      <c r="R2395" s="13"/>
    </row>
    <row r="2396" spans="1:18" ht="15.75" customHeight="1">
      <c r="A2396" s="1"/>
      <c r="B2396" s="6" t="s">
        <v>14</v>
      </c>
      <c r="C2396" s="6">
        <v>1185732</v>
      </c>
      <c r="D2396" s="7">
        <v>44264</v>
      </c>
      <c r="E2396" s="6" t="s">
        <v>46</v>
      </c>
      <c r="F2396" s="6" t="s">
        <v>90</v>
      </c>
      <c r="G2396" s="6" t="s">
        <v>91</v>
      </c>
      <c r="H2396" s="6" t="s">
        <v>19</v>
      </c>
      <c r="I2396" s="8">
        <v>0.2</v>
      </c>
      <c r="J2396" s="9">
        <v>4750</v>
      </c>
      <c r="K2396" s="10">
        <f t="shared" si="18"/>
        <v>950</v>
      </c>
      <c r="L2396" s="10">
        <f t="shared" si="19"/>
        <v>380</v>
      </c>
      <c r="M2396" s="11">
        <v>0.4</v>
      </c>
      <c r="O2396" s="16"/>
      <c r="P2396" s="14"/>
      <c r="Q2396" s="12"/>
      <c r="R2396" s="13"/>
    </row>
    <row r="2397" spans="1:18" ht="15.75" customHeight="1">
      <c r="A2397" s="1"/>
      <c r="B2397" s="6" t="s">
        <v>14</v>
      </c>
      <c r="C2397" s="6">
        <v>1185732</v>
      </c>
      <c r="D2397" s="7">
        <v>44264</v>
      </c>
      <c r="E2397" s="6" t="s">
        <v>46</v>
      </c>
      <c r="F2397" s="6" t="s">
        <v>90</v>
      </c>
      <c r="G2397" s="6" t="s">
        <v>91</v>
      </c>
      <c r="H2397" s="6" t="s">
        <v>20</v>
      </c>
      <c r="I2397" s="8">
        <v>0.24999999999999994</v>
      </c>
      <c r="J2397" s="9">
        <v>3250</v>
      </c>
      <c r="K2397" s="10">
        <f t="shared" si="18"/>
        <v>812.49999999999977</v>
      </c>
      <c r="L2397" s="10">
        <f t="shared" si="19"/>
        <v>324.99999999999994</v>
      </c>
      <c r="M2397" s="11">
        <v>0.4</v>
      </c>
      <c r="O2397" s="16"/>
      <c r="P2397" s="14"/>
      <c r="Q2397" s="12"/>
      <c r="R2397" s="13"/>
    </row>
    <row r="2398" spans="1:18" ht="15.75" customHeight="1">
      <c r="A2398" s="1"/>
      <c r="B2398" s="6" t="s">
        <v>14</v>
      </c>
      <c r="C2398" s="6">
        <v>1185732</v>
      </c>
      <c r="D2398" s="7">
        <v>44264</v>
      </c>
      <c r="E2398" s="6" t="s">
        <v>46</v>
      </c>
      <c r="F2398" s="6" t="s">
        <v>90</v>
      </c>
      <c r="G2398" s="6" t="s">
        <v>91</v>
      </c>
      <c r="H2398" s="6" t="s">
        <v>21</v>
      </c>
      <c r="I2398" s="8">
        <v>0.40000000000000008</v>
      </c>
      <c r="J2398" s="9">
        <v>3750</v>
      </c>
      <c r="K2398" s="10">
        <f t="shared" si="18"/>
        <v>1500.0000000000002</v>
      </c>
      <c r="L2398" s="10">
        <f t="shared" si="19"/>
        <v>525</v>
      </c>
      <c r="M2398" s="11">
        <v>0.35</v>
      </c>
      <c r="O2398" s="16"/>
      <c r="P2398" s="14"/>
      <c r="Q2398" s="12"/>
      <c r="R2398" s="13"/>
    </row>
    <row r="2399" spans="1:18" ht="15.75" customHeight="1">
      <c r="A2399" s="1"/>
      <c r="B2399" s="6" t="s">
        <v>14</v>
      </c>
      <c r="C2399" s="6">
        <v>1185732</v>
      </c>
      <c r="D2399" s="7">
        <v>44264</v>
      </c>
      <c r="E2399" s="6" t="s">
        <v>46</v>
      </c>
      <c r="F2399" s="6" t="s">
        <v>90</v>
      </c>
      <c r="G2399" s="6" t="s">
        <v>91</v>
      </c>
      <c r="H2399" s="6" t="s">
        <v>22</v>
      </c>
      <c r="I2399" s="8">
        <v>0.3</v>
      </c>
      <c r="J2399" s="9">
        <v>4750</v>
      </c>
      <c r="K2399" s="10">
        <f t="shared" si="18"/>
        <v>1425</v>
      </c>
      <c r="L2399" s="10">
        <f t="shared" si="19"/>
        <v>712.5</v>
      </c>
      <c r="M2399" s="11">
        <v>0.5</v>
      </c>
      <c r="O2399" s="16"/>
      <c r="P2399" s="14"/>
      <c r="Q2399" s="12"/>
      <c r="R2399" s="13"/>
    </row>
    <row r="2400" spans="1:18" ht="15.75" customHeight="1">
      <c r="A2400" s="1"/>
      <c r="B2400" s="6" t="s">
        <v>14</v>
      </c>
      <c r="C2400" s="6">
        <v>1185732</v>
      </c>
      <c r="D2400" s="7">
        <v>44296</v>
      </c>
      <c r="E2400" s="6" t="s">
        <v>46</v>
      </c>
      <c r="F2400" s="6" t="s">
        <v>90</v>
      </c>
      <c r="G2400" s="6" t="s">
        <v>91</v>
      </c>
      <c r="H2400" s="6" t="s">
        <v>17</v>
      </c>
      <c r="I2400" s="8">
        <v>0.3</v>
      </c>
      <c r="J2400" s="9">
        <v>7250</v>
      </c>
      <c r="K2400" s="10">
        <f t="shared" si="18"/>
        <v>2175</v>
      </c>
      <c r="L2400" s="10">
        <f t="shared" si="19"/>
        <v>870</v>
      </c>
      <c r="M2400" s="11">
        <v>0.4</v>
      </c>
      <c r="O2400" s="16"/>
      <c r="P2400" s="14"/>
      <c r="Q2400" s="12"/>
      <c r="R2400" s="13"/>
    </row>
    <row r="2401" spans="1:18" ht="15.75" customHeight="1">
      <c r="A2401" s="1"/>
      <c r="B2401" s="6" t="s">
        <v>14</v>
      </c>
      <c r="C2401" s="6">
        <v>1185732</v>
      </c>
      <c r="D2401" s="7">
        <v>44296</v>
      </c>
      <c r="E2401" s="6" t="s">
        <v>46</v>
      </c>
      <c r="F2401" s="6" t="s">
        <v>90</v>
      </c>
      <c r="G2401" s="6" t="s">
        <v>91</v>
      </c>
      <c r="H2401" s="6" t="s">
        <v>18</v>
      </c>
      <c r="I2401" s="8">
        <v>0.3</v>
      </c>
      <c r="J2401" s="9">
        <v>4250</v>
      </c>
      <c r="K2401" s="10">
        <f t="shared" si="18"/>
        <v>1275</v>
      </c>
      <c r="L2401" s="10">
        <f t="shared" si="19"/>
        <v>446.25</v>
      </c>
      <c r="M2401" s="11">
        <v>0.35</v>
      </c>
      <c r="O2401" s="16"/>
      <c r="P2401" s="14"/>
      <c r="Q2401" s="12"/>
      <c r="R2401" s="13"/>
    </row>
    <row r="2402" spans="1:18" ht="15.75" customHeight="1">
      <c r="A2402" s="1"/>
      <c r="B2402" s="6" t="s">
        <v>14</v>
      </c>
      <c r="C2402" s="6">
        <v>1185732</v>
      </c>
      <c r="D2402" s="7">
        <v>44296</v>
      </c>
      <c r="E2402" s="6" t="s">
        <v>46</v>
      </c>
      <c r="F2402" s="6" t="s">
        <v>90</v>
      </c>
      <c r="G2402" s="6" t="s">
        <v>91</v>
      </c>
      <c r="H2402" s="6" t="s">
        <v>19</v>
      </c>
      <c r="I2402" s="8">
        <v>0.2</v>
      </c>
      <c r="J2402" s="9">
        <v>4250</v>
      </c>
      <c r="K2402" s="10">
        <f t="shared" si="18"/>
        <v>850</v>
      </c>
      <c r="L2402" s="10">
        <f t="shared" si="19"/>
        <v>340</v>
      </c>
      <c r="M2402" s="11">
        <v>0.4</v>
      </c>
      <c r="O2402" s="16"/>
      <c r="P2402" s="14"/>
      <c r="Q2402" s="12"/>
      <c r="R2402" s="13"/>
    </row>
    <row r="2403" spans="1:18" ht="15.75" customHeight="1">
      <c r="A2403" s="1"/>
      <c r="B2403" s="6" t="s">
        <v>14</v>
      </c>
      <c r="C2403" s="6">
        <v>1185732</v>
      </c>
      <c r="D2403" s="7">
        <v>44296</v>
      </c>
      <c r="E2403" s="6" t="s">
        <v>46</v>
      </c>
      <c r="F2403" s="6" t="s">
        <v>90</v>
      </c>
      <c r="G2403" s="6" t="s">
        <v>91</v>
      </c>
      <c r="H2403" s="6" t="s">
        <v>20</v>
      </c>
      <c r="I2403" s="8">
        <v>0.24999999999999994</v>
      </c>
      <c r="J2403" s="9">
        <v>3500</v>
      </c>
      <c r="K2403" s="10">
        <f t="shared" si="18"/>
        <v>874.99999999999977</v>
      </c>
      <c r="L2403" s="10">
        <f t="shared" si="19"/>
        <v>349.99999999999994</v>
      </c>
      <c r="M2403" s="11">
        <v>0.4</v>
      </c>
      <c r="O2403" s="16"/>
      <c r="P2403" s="14"/>
      <c r="Q2403" s="12"/>
      <c r="R2403" s="13"/>
    </row>
    <row r="2404" spans="1:18" ht="15.75" customHeight="1">
      <c r="A2404" s="1"/>
      <c r="B2404" s="6" t="s">
        <v>14</v>
      </c>
      <c r="C2404" s="6">
        <v>1185732</v>
      </c>
      <c r="D2404" s="7">
        <v>44296</v>
      </c>
      <c r="E2404" s="6" t="s">
        <v>46</v>
      </c>
      <c r="F2404" s="6" t="s">
        <v>90</v>
      </c>
      <c r="G2404" s="6" t="s">
        <v>91</v>
      </c>
      <c r="H2404" s="6" t="s">
        <v>21</v>
      </c>
      <c r="I2404" s="8">
        <v>0.45</v>
      </c>
      <c r="J2404" s="9">
        <v>3750</v>
      </c>
      <c r="K2404" s="10">
        <f t="shared" si="18"/>
        <v>1687.5</v>
      </c>
      <c r="L2404" s="10">
        <f t="shared" si="19"/>
        <v>590.625</v>
      </c>
      <c r="M2404" s="11">
        <v>0.35</v>
      </c>
      <c r="O2404" s="16"/>
      <c r="P2404" s="14"/>
      <c r="Q2404" s="12"/>
      <c r="R2404" s="13"/>
    </row>
    <row r="2405" spans="1:18" ht="15.75" customHeight="1">
      <c r="A2405" s="1"/>
      <c r="B2405" s="6" t="s">
        <v>14</v>
      </c>
      <c r="C2405" s="6">
        <v>1185732</v>
      </c>
      <c r="D2405" s="7">
        <v>44296</v>
      </c>
      <c r="E2405" s="6" t="s">
        <v>46</v>
      </c>
      <c r="F2405" s="6" t="s">
        <v>90</v>
      </c>
      <c r="G2405" s="6" t="s">
        <v>91</v>
      </c>
      <c r="H2405" s="6" t="s">
        <v>22</v>
      </c>
      <c r="I2405" s="8">
        <v>0.35000000000000003</v>
      </c>
      <c r="J2405" s="9">
        <v>5250</v>
      </c>
      <c r="K2405" s="10">
        <f t="shared" si="18"/>
        <v>1837.5000000000002</v>
      </c>
      <c r="L2405" s="10">
        <f t="shared" si="19"/>
        <v>918.75000000000011</v>
      </c>
      <c r="M2405" s="11">
        <v>0.5</v>
      </c>
      <c r="O2405" s="16"/>
      <c r="P2405" s="14"/>
      <c r="Q2405" s="12"/>
      <c r="R2405" s="13"/>
    </row>
    <row r="2406" spans="1:18" ht="15.75" customHeight="1">
      <c r="A2406" s="1"/>
      <c r="B2406" s="6" t="s">
        <v>14</v>
      </c>
      <c r="C2406" s="6">
        <v>1185732</v>
      </c>
      <c r="D2406" s="7">
        <v>44325</v>
      </c>
      <c r="E2406" s="6" t="s">
        <v>46</v>
      </c>
      <c r="F2406" s="6" t="s">
        <v>90</v>
      </c>
      <c r="G2406" s="6" t="s">
        <v>91</v>
      </c>
      <c r="H2406" s="6" t="s">
        <v>17</v>
      </c>
      <c r="I2406" s="8">
        <v>0.45</v>
      </c>
      <c r="J2406" s="9">
        <v>7950</v>
      </c>
      <c r="K2406" s="10">
        <f t="shared" si="18"/>
        <v>3577.5</v>
      </c>
      <c r="L2406" s="10">
        <f t="shared" si="19"/>
        <v>1431</v>
      </c>
      <c r="M2406" s="11">
        <v>0.4</v>
      </c>
      <c r="O2406" s="16"/>
      <c r="P2406" s="14"/>
      <c r="Q2406" s="12"/>
      <c r="R2406" s="13"/>
    </row>
    <row r="2407" spans="1:18" ht="15.75" customHeight="1">
      <c r="A2407" s="1"/>
      <c r="B2407" s="6" t="s">
        <v>14</v>
      </c>
      <c r="C2407" s="6">
        <v>1185732</v>
      </c>
      <c r="D2407" s="7">
        <v>44325</v>
      </c>
      <c r="E2407" s="6" t="s">
        <v>46</v>
      </c>
      <c r="F2407" s="6" t="s">
        <v>90</v>
      </c>
      <c r="G2407" s="6" t="s">
        <v>91</v>
      </c>
      <c r="H2407" s="6" t="s">
        <v>18</v>
      </c>
      <c r="I2407" s="8">
        <v>0.45</v>
      </c>
      <c r="J2407" s="9">
        <v>5000</v>
      </c>
      <c r="K2407" s="10">
        <f t="shared" si="18"/>
        <v>2250</v>
      </c>
      <c r="L2407" s="10">
        <f t="shared" si="19"/>
        <v>787.5</v>
      </c>
      <c r="M2407" s="11">
        <v>0.35</v>
      </c>
      <c r="O2407" s="16"/>
      <c r="P2407" s="14"/>
      <c r="Q2407" s="12"/>
      <c r="R2407" s="13"/>
    </row>
    <row r="2408" spans="1:18" ht="15.75" customHeight="1">
      <c r="A2408" s="1"/>
      <c r="B2408" s="6" t="s">
        <v>14</v>
      </c>
      <c r="C2408" s="6">
        <v>1185732</v>
      </c>
      <c r="D2408" s="7">
        <v>44325</v>
      </c>
      <c r="E2408" s="6" t="s">
        <v>46</v>
      </c>
      <c r="F2408" s="6" t="s">
        <v>90</v>
      </c>
      <c r="G2408" s="6" t="s">
        <v>91</v>
      </c>
      <c r="H2408" s="6" t="s">
        <v>19</v>
      </c>
      <c r="I2408" s="8">
        <v>0.4</v>
      </c>
      <c r="J2408" s="9">
        <v>4750</v>
      </c>
      <c r="K2408" s="10">
        <f t="shared" si="18"/>
        <v>1900</v>
      </c>
      <c r="L2408" s="10">
        <f t="shared" si="19"/>
        <v>760</v>
      </c>
      <c r="M2408" s="11">
        <v>0.4</v>
      </c>
      <c r="O2408" s="16"/>
      <c r="P2408" s="14"/>
      <c r="Q2408" s="12"/>
      <c r="R2408" s="13"/>
    </row>
    <row r="2409" spans="1:18" ht="15.75" customHeight="1">
      <c r="A2409" s="1"/>
      <c r="B2409" s="6" t="s">
        <v>14</v>
      </c>
      <c r="C2409" s="6">
        <v>1185732</v>
      </c>
      <c r="D2409" s="7">
        <v>44325</v>
      </c>
      <c r="E2409" s="6" t="s">
        <v>46</v>
      </c>
      <c r="F2409" s="6" t="s">
        <v>90</v>
      </c>
      <c r="G2409" s="6" t="s">
        <v>91</v>
      </c>
      <c r="H2409" s="6" t="s">
        <v>20</v>
      </c>
      <c r="I2409" s="8">
        <v>0.4</v>
      </c>
      <c r="J2409" s="9">
        <v>4250</v>
      </c>
      <c r="K2409" s="10">
        <f t="shared" si="18"/>
        <v>1700</v>
      </c>
      <c r="L2409" s="10">
        <f t="shared" si="19"/>
        <v>680</v>
      </c>
      <c r="M2409" s="11">
        <v>0.4</v>
      </c>
      <c r="O2409" s="16"/>
      <c r="P2409" s="14"/>
      <c r="Q2409" s="12"/>
      <c r="R2409" s="13"/>
    </row>
    <row r="2410" spans="1:18" ht="15.75" customHeight="1">
      <c r="A2410" s="1"/>
      <c r="B2410" s="6" t="s">
        <v>14</v>
      </c>
      <c r="C2410" s="6">
        <v>1185732</v>
      </c>
      <c r="D2410" s="7">
        <v>44325</v>
      </c>
      <c r="E2410" s="6" t="s">
        <v>46</v>
      </c>
      <c r="F2410" s="6" t="s">
        <v>90</v>
      </c>
      <c r="G2410" s="6" t="s">
        <v>91</v>
      </c>
      <c r="H2410" s="6" t="s">
        <v>21</v>
      </c>
      <c r="I2410" s="8">
        <v>0.49999999999999994</v>
      </c>
      <c r="J2410" s="9">
        <v>4500</v>
      </c>
      <c r="K2410" s="10">
        <f t="shared" si="18"/>
        <v>2249.9999999999995</v>
      </c>
      <c r="L2410" s="10">
        <f t="shared" si="19"/>
        <v>787.49999999999977</v>
      </c>
      <c r="M2410" s="11">
        <v>0.35</v>
      </c>
      <c r="O2410" s="16"/>
      <c r="P2410" s="14"/>
      <c r="Q2410" s="12"/>
      <c r="R2410" s="13"/>
    </row>
    <row r="2411" spans="1:18" ht="15.75" customHeight="1">
      <c r="A2411" s="1"/>
      <c r="B2411" s="6" t="s">
        <v>14</v>
      </c>
      <c r="C2411" s="6">
        <v>1185732</v>
      </c>
      <c r="D2411" s="7">
        <v>44325</v>
      </c>
      <c r="E2411" s="6" t="s">
        <v>46</v>
      </c>
      <c r="F2411" s="6" t="s">
        <v>90</v>
      </c>
      <c r="G2411" s="6" t="s">
        <v>91</v>
      </c>
      <c r="H2411" s="6" t="s">
        <v>22</v>
      </c>
      <c r="I2411" s="8">
        <v>0.54999999999999993</v>
      </c>
      <c r="J2411" s="9">
        <v>5500</v>
      </c>
      <c r="K2411" s="10">
        <f t="shared" si="18"/>
        <v>3024.9999999999995</v>
      </c>
      <c r="L2411" s="10">
        <f t="shared" si="19"/>
        <v>1512.4999999999998</v>
      </c>
      <c r="M2411" s="11">
        <v>0.5</v>
      </c>
      <c r="O2411" s="16"/>
      <c r="P2411" s="14"/>
      <c r="Q2411" s="12"/>
      <c r="R2411" s="13"/>
    </row>
    <row r="2412" spans="1:18" ht="15.75" customHeight="1">
      <c r="A2412" s="1"/>
      <c r="B2412" s="6" t="s">
        <v>14</v>
      </c>
      <c r="C2412" s="6">
        <v>1185732</v>
      </c>
      <c r="D2412" s="7">
        <v>44358</v>
      </c>
      <c r="E2412" s="6" t="s">
        <v>46</v>
      </c>
      <c r="F2412" s="6" t="s">
        <v>90</v>
      </c>
      <c r="G2412" s="6" t="s">
        <v>91</v>
      </c>
      <c r="H2412" s="6" t="s">
        <v>17</v>
      </c>
      <c r="I2412" s="8">
        <v>0.49999999999999994</v>
      </c>
      <c r="J2412" s="9">
        <v>8000</v>
      </c>
      <c r="K2412" s="10">
        <f t="shared" si="18"/>
        <v>3999.9999999999995</v>
      </c>
      <c r="L2412" s="10">
        <f t="shared" si="19"/>
        <v>1600</v>
      </c>
      <c r="M2412" s="11">
        <v>0.4</v>
      </c>
      <c r="O2412" s="16"/>
      <c r="P2412" s="14"/>
      <c r="Q2412" s="12"/>
      <c r="R2412" s="13"/>
    </row>
    <row r="2413" spans="1:18" ht="15.75" customHeight="1">
      <c r="A2413" s="1"/>
      <c r="B2413" s="6" t="s">
        <v>14</v>
      </c>
      <c r="C2413" s="6">
        <v>1185732</v>
      </c>
      <c r="D2413" s="7">
        <v>44358</v>
      </c>
      <c r="E2413" s="6" t="s">
        <v>46</v>
      </c>
      <c r="F2413" s="6" t="s">
        <v>90</v>
      </c>
      <c r="G2413" s="6" t="s">
        <v>91</v>
      </c>
      <c r="H2413" s="6" t="s">
        <v>18</v>
      </c>
      <c r="I2413" s="8">
        <v>0.45</v>
      </c>
      <c r="J2413" s="9">
        <v>5500</v>
      </c>
      <c r="K2413" s="10">
        <f t="shared" si="18"/>
        <v>2475</v>
      </c>
      <c r="L2413" s="10">
        <f t="shared" si="19"/>
        <v>866.25</v>
      </c>
      <c r="M2413" s="11">
        <v>0.35</v>
      </c>
      <c r="O2413" s="16"/>
      <c r="P2413" s="14"/>
      <c r="Q2413" s="12"/>
      <c r="R2413" s="13"/>
    </row>
    <row r="2414" spans="1:18" ht="15.75" customHeight="1">
      <c r="A2414" s="1"/>
      <c r="B2414" s="6" t="s">
        <v>14</v>
      </c>
      <c r="C2414" s="6">
        <v>1185732</v>
      </c>
      <c r="D2414" s="7">
        <v>44358</v>
      </c>
      <c r="E2414" s="6" t="s">
        <v>46</v>
      </c>
      <c r="F2414" s="6" t="s">
        <v>90</v>
      </c>
      <c r="G2414" s="6" t="s">
        <v>91</v>
      </c>
      <c r="H2414" s="6" t="s">
        <v>19</v>
      </c>
      <c r="I2414" s="8">
        <v>0.5</v>
      </c>
      <c r="J2414" s="9">
        <v>5250</v>
      </c>
      <c r="K2414" s="10">
        <f t="shared" si="18"/>
        <v>2625</v>
      </c>
      <c r="L2414" s="10">
        <f t="shared" si="19"/>
        <v>1050</v>
      </c>
      <c r="M2414" s="11">
        <v>0.4</v>
      </c>
      <c r="O2414" s="16"/>
      <c r="P2414" s="14"/>
      <c r="Q2414" s="12"/>
      <c r="R2414" s="13"/>
    </row>
    <row r="2415" spans="1:18" ht="15.75" customHeight="1">
      <c r="A2415" s="1"/>
      <c r="B2415" s="6" t="s">
        <v>14</v>
      </c>
      <c r="C2415" s="6">
        <v>1185732</v>
      </c>
      <c r="D2415" s="7">
        <v>44358</v>
      </c>
      <c r="E2415" s="6" t="s">
        <v>46</v>
      </c>
      <c r="F2415" s="6" t="s">
        <v>90</v>
      </c>
      <c r="G2415" s="6" t="s">
        <v>91</v>
      </c>
      <c r="H2415" s="6" t="s">
        <v>20</v>
      </c>
      <c r="I2415" s="8">
        <v>0.5</v>
      </c>
      <c r="J2415" s="9">
        <v>5000</v>
      </c>
      <c r="K2415" s="10">
        <f t="shared" si="18"/>
        <v>2500</v>
      </c>
      <c r="L2415" s="10">
        <f t="shared" si="19"/>
        <v>1000</v>
      </c>
      <c r="M2415" s="11">
        <v>0.4</v>
      </c>
      <c r="O2415" s="16"/>
      <c r="P2415" s="14"/>
      <c r="Q2415" s="12"/>
      <c r="R2415" s="13"/>
    </row>
    <row r="2416" spans="1:18" ht="15.75" customHeight="1">
      <c r="A2416" s="1"/>
      <c r="B2416" s="6" t="s">
        <v>14</v>
      </c>
      <c r="C2416" s="6">
        <v>1185732</v>
      </c>
      <c r="D2416" s="7">
        <v>44358</v>
      </c>
      <c r="E2416" s="6" t="s">
        <v>46</v>
      </c>
      <c r="F2416" s="6" t="s">
        <v>90</v>
      </c>
      <c r="G2416" s="6" t="s">
        <v>91</v>
      </c>
      <c r="H2416" s="6" t="s">
        <v>21</v>
      </c>
      <c r="I2416" s="8">
        <v>0.65</v>
      </c>
      <c r="J2416" s="9">
        <v>5000</v>
      </c>
      <c r="K2416" s="10">
        <f t="shared" si="18"/>
        <v>3250</v>
      </c>
      <c r="L2416" s="10">
        <f t="shared" si="19"/>
        <v>1137.5</v>
      </c>
      <c r="M2416" s="11">
        <v>0.35</v>
      </c>
      <c r="O2416" s="16"/>
      <c r="P2416" s="14"/>
      <c r="Q2416" s="12"/>
      <c r="R2416" s="13"/>
    </row>
    <row r="2417" spans="1:18" ht="15.75" customHeight="1">
      <c r="A2417" s="1"/>
      <c r="B2417" s="6" t="s">
        <v>14</v>
      </c>
      <c r="C2417" s="6">
        <v>1185732</v>
      </c>
      <c r="D2417" s="7">
        <v>44358</v>
      </c>
      <c r="E2417" s="6" t="s">
        <v>46</v>
      </c>
      <c r="F2417" s="6" t="s">
        <v>90</v>
      </c>
      <c r="G2417" s="6" t="s">
        <v>91</v>
      </c>
      <c r="H2417" s="6" t="s">
        <v>22</v>
      </c>
      <c r="I2417" s="8">
        <v>0.70000000000000007</v>
      </c>
      <c r="J2417" s="9">
        <v>6750</v>
      </c>
      <c r="K2417" s="10">
        <f t="shared" si="18"/>
        <v>4725</v>
      </c>
      <c r="L2417" s="10">
        <f t="shared" si="19"/>
        <v>2362.5</v>
      </c>
      <c r="M2417" s="11">
        <v>0.5</v>
      </c>
      <c r="O2417" s="16"/>
      <c r="P2417" s="14"/>
      <c r="Q2417" s="12"/>
      <c r="R2417" s="13"/>
    </row>
    <row r="2418" spans="1:18" ht="15.75" customHeight="1">
      <c r="A2418" s="1"/>
      <c r="B2418" s="6" t="s">
        <v>14</v>
      </c>
      <c r="C2418" s="6">
        <v>1185732</v>
      </c>
      <c r="D2418" s="7">
        <v>44386</v>
      </c>
      <c r="E2418" s="6" t="s">
        <v>46</v>
      </c>
      <c r="F2418" s="6" t="s">
        <v>90</v>
      </c>
      <c r="G2418" s="6" t="s">
        <v>91</v>
      </c>
      <c r="H2418" s="6" t="s">
        <v>17</v>
      </c>
      <c r="I2418" s="8">
        <v>0.65</v>
      </c>
      <c r="J2418" s="9">
        <v>9000</v>
      </c>
      <c r="K2418" s="10">
        <f t="shared" si="18"/>
        <v>5850</v>
      </c>
      <c r="L2418" s="10">
        <f t="shared" si="19"/>
        <v>2340</v>
      </c>
      <c r="M2418" s="11">
        <v>0.4</v>
      </c>
      <c r="O2418" s="16"/>
      <c r="P2418" s="14"/>
      <c r="Q2418" s="12"/>
      <c r="R2418" s="13"/>
    </row>
    <row r="2419" spans="1:18" ht="15.75" customHeight="1">
      <c r="A2419" s="1"/>
      <c r="B2419" s="6" t="s">
        <v>14</v>
      </c>
      <c r="C2419" s="6">
        <v>1185732</v>
      </c>
      <c r="D2419" s="7">
        <v>44386</v>
      </c>
      <c r="E2419" s="6" t="s">
        <v>46</v>
      </c>
      <c r="F2419" s="6" t="s">
        <v>90</v>
      </c>
      <c r="G2419" s="6" t="s">
        <v>91</v>
      </c>
      <c r="H2419" s="6" t="s">
        <v>18</v>
      </c>
      <c r="I2419" s="8">
        <v>0.60000000000000009</v>
      </c>
      <c r="J2419" s="9">
        <v>6500</v>
      </c>
      <c r="K2419" s="10">
        <f t="shared" si="18"/>
        <v>3900.0000000000005</v>
      </c>
      <c r="L2419" s="10">
        <f t="shared" si="19"/>
        <v>1365</v>
      </c>
      <c r="M2419" s="11">
        <v>0.35</v>
      </c>
      <c r="O2419" s="16"/>
      <c r="P2419" s="14"/>
      <c r="Q2419" s="12"/>
      <c r="R2419" s="13"/>
    </row>
    <row r="2420" spans="1:18" ht="15.75" customHeight="1">
      <c r="A2420" s="1"/>
      <c r="B2420" s="6" t="s">
        <v>14</v>
      </c>
      <c r="C2420" s="6">
        <v>1185732</v>
      </c>
      <c r="D2420" s="7">
        <v>44386</v>
      </c>
      <c r="E2420" s="6" t="s">
        <v>46</v>
      </c>
      <c r="F2420" s="6" t="s">
        <v>90</v>
      </c>
      <c r="G2420" s="6" t="s">
        <v>91</v>
      </c>
      <c r="H2420" s="6" t="s">
        <v>19</v>
      </c>
      <c r="I2420" s="8">
        <v>0.55000000000000004</v>
      </c>
      <c r="J2420" s="9">
        <v>5750</v>
      </c>
      <c r="K2420" s="10">
        <f t="shared" si="18"/>
        <v>3162.5000000000005</v>
      </c>
      <c r="L2420" s="10">
        <f t="shared" si="19"/>
        <v>1265.0000000000002</v>
      </c>
      <c r="M2420" s="11">
        <v>0.4</v>
      </c>
      <c r="O2420" s="16"/>
      <c r="P2420" s="14"/>
      <c r="Q2420" s="12"/>
      <c r="R2420" s="13"/>
    </row>
    <row r="2421" spans="1:18" ht="15.75" customHeight="1">
      <c r="A2421" s="1"/>
      <c r="B2421" s="6" t="s">
        <v>14</v>
      </c>
      <c r="C2421" s="6">
        <v>1185732</v>
      </c>
      <c r="D2421" s="7">
        <v>44386</v>
      </c>
      <c r="E2421" s="6" t="s">
        <v>46</v>
      </c>
      <c r="F2421" s="6" t="s">
        <v>90</v>
      </c>
      <c r="G2421" s="6" t="s">
        <v>91</v>
      </c>
      <c r="H2421" s="6" t="s">
        <v>20</v>
      </c>
      <c r="I2421" s="8">
        <v>0.55000000000000004</v>
      </c>
      <c r="J2421" s="9">
        <v>5250</v>
      </c>
      <c r="K2421" s="10">
        <f t="shared" si="18"/>
        <v>2887.5000000000005</v>
      </c>
      <c r="L2421" s="10">
        <f t="shared" si="19"/>
        <v>1155.0000000000002</v>
      </c>
      <c r="M2421" s="11">
        <v>0.4</v>
      </c>
      <c r="O2421" s="16"/>
      <c r="P2421" s="14"/>
      <c r="Q2421" s="12"/>
      <c r="R2421" s="13"/>
    </row>
    <row r="2422" spans="1:18" ht="15.75" customHeight="1">
      <c r="A2422" s="1"/>
      <c r="B2422" s="6" t="s">
        <v>14</v>
      </c>
      <c r="C2422" s="6">
        <v>1185732</v>
      </c>
      <c r="D2422" s="7">
        <v>44386</v>
      </c>
      <c r="E2422" s="6" t="s">
        <v>46</v>
      </c>
      <c r="F2422" s="6" t="s">
        <v>90</v>
      </c>
      <c r="G2422" s="6" t="s">
        <v>91</v>
      </c>
      <c r="H2422" s="6" t="s">
        <v>21</v>
      </c>
      <c r="I2422" s="8">
        <v>0.65</v>
      </c>
      <c r="J2422" s="9">
        <v>5500</v>
      </c>
      <c r="K2422" s="10">
        <f t="shared" si="18"/>
        <v>3575</v>
      </c>
      <c r="L2422" s="10">
        <f t="shared" si="19"/>
        <v>1251.25</v>
      </c>
      <c r="M2422" s="11">
        <v>0.35</v>
      </c>
      <c r="O2422" s="16"/>
      <c r="P2422" s="14"/>
      <c r="Q2422" s="12"/>
      <c r="R2422" s="13"/>
    </row>
    <row r="2423" spans="1:18" ht="15.75" customHeight="1">
      <c r="A2423" s="1"/>
      <c r="B2423" s="6" t="s">
        <v>14</v>
      </c>
      <c r="C2423" s="6">
        <v>1185732</v>
      </c>
      <c r="D2423" s="7">
        <v>44386</v>
      </c>
      <c r="E2423" s="6" t="s">
        <v>46</v>
      </c>
      <c r="F2423" s="6" t="s">
        <v>90</v>
      </c>
      <c r="G2423" s="6" t="s">
        <v>91</v>
      </c>
      <c r="H2423" s="6" t="s">
        <v>22</v>
      </c>
      <c r="I2423" s="8">
        <v>0.70000000000000007</v>
      </c>
      <c r="J2423" s="9">
        <v>7250</v>
      </c>
      <c r="K2423" s="10">
        <f t="shared" si="18"/>
        <v>5075.0000000000009</v>
      </c>
      <c r="L2423" s="10">
        <f t="shared" si="19"/>
        <v>2537.5000000000005</v>
      </c>
      <c r="M2423" s="11">
        <v>0.5</v>
      </c>
      <c r="O2423" s="16"/>
      <c r="P2423" s="14"/>
      <c r="Q2423" s="12"/>
      <c r="R2423" s="13"/>
    </row>
    <row r="2424" spans="1:18" ht="15.75" customHeight="1">
      <c r="A2424" s="1"/>
      <c r="B2424" s="6" t="s">
        <v>14</v>
      </c>
      <c r="C2424" s="6">
        <v>1185732</v>
      </c>
      <c r="D2424" s="7">
        <v>44418</v>
      </c>
      <c r="E2424" s="6" t="s">
        <v>46</v>
      </c>
      <c r="F2424" s="6" t="s">
        <v>90</v>
      </c>
      <c r="G2424" s="6" t="s">
        <v>91</v>
      </c>
      <c r="H2424" s="6" t="s">
        <v>17</v>
      </c>
      <c r="I2424" s="8">
        <v>0.65</v>
      </c>
      <c r="J2424" s="9">
        <v>8750</v>
      </c>
      <c r="K2424" s="10">
        <f t="shared" si="18"/>
        <v>5687.5</v>
      </c>
      <c r="L2424" s="10">
        <f t="shared" si="19"/>
        <v>2275</v>
      </c>
      <c r="M2424" s="11">
        <v>0.4</v>
      </c>
      <c r="O2424" s="16"/>
      <c r="P2424" s="14"/>
      <c r="Q2424" s="12"/>
      <c r="R2424" s="13"/>
    </row>
    <row r="2425" spans="1:18" ht="15.75" customHeight="1">
      <c r="A2425" s="1"/>
      <c r="B2425" s="6" t="s">
        <v>14</v>
      </c>
      <c r="C2425" s="6">
        <v>1185732</v>
      </c>
      <c r="D2425" s="7">
        <v>44418</v>
      </c>
      <c r="E2425" s="6" t="s">
        <v>46</v>
      </c>
      <c r="F2425" s="6" t="s">
        <v>90</v>
      </c>
      <c r="G2425" s="6" t="s">
        <v>91</v>
      </c>
      <c r="H2425" s="6" t="s">
        <v>18</v>
      </c>
      <c r="I2425" s="8">
        <v>0.60000000000000009</v>
      </c>
      <c r="J2425" s="9">
        <v>6500</v>
      </c>
      <c r="K2425" s="10">
        <f t="shared" si="18"/>
        <v>3900.0000000000005</v>
      </c>
      <c r="L2425" s="10">
        <f t="shared" si="19"/>
        <v>1365</v>
      </c>
      <c r="M2425" s="11">
        <v>0.35</v>
      </c>
      <c r="O2425" s="16"/>
      <c r="P2425" s="14"/>
      <c r="Q2425" s="12"/>
      <c r="R2425" s="13"/>
    </row>
    <row r="2426" spans="1:18" ht="15.75" customHeight="1">
      <c r="A2426" s="1"/>
      <c r="B2426" s="6" t="s">
        <v>14</v>
      </c>
      <c r="C2426" s="6">
        <v>1185732</v>
      </c>
      <c r="D2426" s="7">
        <v>44418</v>
      </c>
      <c r="E2426" s="6" t="s">
        <v>46</v>
      </c>
      <c r="F2426" s="6" t="s">
        <v>90</v>
      </c>
      <c r="G2426" s="6" t="s">
        <v>91</v>
      </c>
      <c r="H2426" s="6" t="s">
        <v>19</v>
      </c>
      <c r="I2426" s="8">
        <v>0.55000000000000004</v>
      </c>
      <c r="J2426" s="9">
        <v>5750</v>
      </c>
      <c r="K2426" s="10">
        <f t="shared" si="18"/>
        <v>3162.5000000000005</v>
      </c>
      <c r="L2426" s="10">
        <f t="shared" si="19"/>
        <v>1265.0000000000002</v>
      </c>
      <c r="M2426" s="11">
        <v>0.4</v>
      </c>
      <c r="O2426" s="16"/>
      <c r="P2426" s="14"/>
      <c r="Q2426" s="12"/>
      <c r="R2426" s="13"/>
    </row>
    <row r="2427" spans="1:18" ht="15.75" customHeight="1">
      <c r="A2427" s="1"/>
      <c r="B2427" s="6" t="s">
        <v>14</v>
      </c>
      <c r="C2427" s="6">
        <v>1185732</v>
      </c>
      <c r="D2427" s="7">
        <v>44418</v>
      </c>
      <c r="E2427" s="6" t="s">
        <v>46</v>
      </c>
      <c r="F2427" s="6" t="s">
        <v>90</v>
      </c>
      <c r="G2427" s="6" t="s">
        <v>91</v>
      </c>
      <c r="H2427" s="6" t="s">
        <v>20</v>
      </c>
      <c r="I2427" s="8">
        <v>0.45</v>
      </c>
      <c r="J2427" s="9">
        <v>5250</v>
      </c>
      <c r="K2427" s="10">
        <f t="shared" si="18"/>
        <v>2362.5</v>
      </c>
      <c r="L2427" s="10">
        <f t="shared" si="19"/>
        <v>945</v>
      </c>
      <c r="M2427" s="11">
        <v>0.4</v>
      </c>
      <c r="O2427" s="16"/>
      <c r="P2427" s="14"/>
      <c r="Q2427" s="12"/>
      <c r="R2427" s="13"/>
    </row>
    <row r="2428" spans="1:18" ht="15.75" customHeight="1">
      <c r="A2428" s="1"/>
      <c r="B2428" s="6" t="s">
        <v>14</v>
      </c>
      <c r="C2428" s="6">
        <v>1185732</v>
      </c>
      <c r="D2428" s="7">
        <v>44418</v>
      </c>
      <c r="E2428" s="6" t="s">
        <v>46</v>
      </c>
      <c r="F2428" s="6" t="s">
        <v>90</v>
      </c>
      <c r="G2428" s="6" t="s">
        <v>91</v>
      </c>
      <c r="H2428" s="6" t="s">
        <v>21</v>
      </c>
      <c r="I2428" s="8">
        <v>0.55000000000000004</v>
      </c>
      <c r="J2428" s="9">
        <v>5000</v>
      </c>
      <c r="K2428" s="10">
        <f t="shared" si="18"/>
        <v>2750</v>
      </c>
      <c r="L2428" s="10">
        <f t="shared" si="19"/>
        <v>962.49999999999989</v>
      </c>
      <c r="M2428" s="11">
        <v>0.35</v>
      </c>
      <c r="O2428" s="16"/>
      <c r="P2428" s="14"/>
      <c r="Q2428" s="12"/>
      <c r="R2428" s="13"/>
    </row>
    <row r="2429" spans="1:18" ht="15.75" customHeight="1">
      <c r="A2429" s="1"/>
      <c r="B2429" s="6" t="s">
        <v>14</v>
      </c>
      <c r="C2429" s="6">
        <v>1185732</v>
      </c>
      <c r="D2429" s="7">
        <v>44418</v>
      </c>
      <c r="E2429" s="6" t="s">
        <v>46</v>
      </c>
      <c r="F2429" s="6" t="s">
        <v>90</v>
      </c>
      <c r="G2429" s="6" t="s">
        <v>91</v>
      </c>
      <c r="H2429" s="6" t="s">
        <v>22</v>
      </c>
      <c r="I2429" s="8">
        <v>0.60000000000000009</v>
      </c>
      <c r="J2429" s="9">
        <v>6750</v>
      </c>
      <c r="K2429" s="10">
        <f t="shared" si="18"/>
        <v>4050.0000000000005</v>
      </c>
      <c r="L2429" s="10">
        <f t="shared" si="19"/>
        <v>2025.0000000000002</v>
      </c>
      <c r="M2429" s="11">
        <v>0.5</v>
      </c>
      <c r="O2429" s="16"/>
      <c r="P2429" s="14"/>
      <c r="Q2429" s="12"/>
      <c r="R2429" s="13"/>
    </row>
    <row r="2430" spans="1:18" ht="15.75" customHeight="1">
      <c r="A2430" s="1"/>
      <c r="B2430" s="6" t="s">
        <v>14</v>
      </c>
      <c r="C2430" s="6">
        <v>1185732</v>
      </c>
      <c r="D2430" s="7">
        <v>44448</v>
      </c>
      <c r="E2430" s="6" t="s">
        <v>46</v>
      </c>
      <c r="F2430" s="6" t="s">
        <v>90</v>
      </c>
      <c r="G2430" s="6" t="s">
        <v>91</v>
      </c>
      <c r="H2430" s="6" t="s">
        <v>17</v>
      </c>
      <c r="I2430" s="8">
        <v>0.55000000000000004</v>
      </c>
      <c r="J2430" s="9">
        <v>7750</v>
      </c>
      <c r="K2430" s="10">
        <f t="shared" si="18"/>
        <v>4262.5</v>
      </c>
      <c r="L2430" s="10">
        <f t="shared" si="19"/>
        <v>1705</v>
      </c>
      <c r="M2430" s="11">
        <v>0.4</v>
      </c>
      <c r="O2430" s="16"/>
      <c r="P2430" s="14"/>
      <c r="Q2430" s="12"/>
      <c r="R2430" s="13"/>
    </row>
    <row r="2431" spans="1:18" ht="15.75" customHeight="1">
      <c r="A2431" s="1"/>
      <c r="B2431" s="6" t="s">
        <v>14</v>
      </c>
      <c r="C2431" s="6">
        <v>1185732</v>
      </c>
      <c r="D2431" s="7">
        <v>44448</v>
      </c>
      <c r="E2431" s="6" t="s">
        <v>46</v>
      </c>
      <c r="F2431" s="6" t="s">
        <v>90</v>
      </c>
      <c r="G2431" s="6" t="s">
        <v>91</v>
      </c>
      <c r="H2431" s="6" t="s">
        <v>18</v>
      </c>
      <c r="I2431" s="8">
        <v>0.50000000000000011</v>
      </c>
      <c r="J2431" s="9">
        <v>5750</v>
      </c>
      <c r="K2431" s="10">
        <f t="shared" si="18"/>
        <v>2875.0000000000005</v>
      </c>
      <c r="L2431" s="10">
        <f t="shared" si="19"/>
        <v>1006.2500000000001</v>
      </c>
      <c r="M2431" s="11">
        <v>0.35</v>
      </c>
      <c r="O2431" s="16"/>
      <c r="P2431" s="14"/>
      <c r="Q2431" s="12"/>
      <c r="R2431" s="13"/>
    </row>
    <row r="2432" spans="1:18" ht="15.75" customHeight="1">
      <c r="A2432" s="1"/>
      <c r="B2432" s="6" t="s">
        <v>14</v>
      </c>
      <c r="C2432" s="6">
        <v>1185732</v>
      </c>
      <c r="D2432" s="7">
        <v>44448</v>
      </c>
      <c r="E2432" s="6" t="s">
        <v>46</v>
      </c>
      <c r="F2432" s="6" t="s">
        <v>90</v>
      </c>
      <c r="G2432" s="6" t="s">
        <v>91</v>
      </c>
      <c r="H2432" s="6" t="s">
        <v>19</v>
      </c>
      <c r="I2432" s="8">
        <v>0.25000000000000006</v>
      </c>
      <c r="J2432" s="9">
        <v>4750</v>
      </c>
      <c r="K2432" s="10">
        <f t="shared" si="18"/>
        <v>1187.5000000000002</v>
      </c>
      <c r="L2432" s="10">
        <f t="shared" si="19"/>
        <v>475.00000000000011</v>
      </c>
      <c r="M2432" s="11">
        <v>0.4</v>
      </c>
      <c r="O2432" s="16"/>
      <c r="P2432" s="14"/>
      <c r="Q2432" s="12"/>
      <c r="R2432" s="13"/>
    </row>
    <row r="2433" spans="1:18" ht="15.75" customHeight="1">
      <c r="A2433" s="1"/>
      <c r="B2433" s="6" t="s">
        <v>14</v>
      </c>
      <c r="C2433" s="6">
        <v>1185732</v>
      </c>
      <c r="D2433" s="7">
        <v>44448</v>
      </c>
      <c r="E2433" s="6" t="s">
        <v>46</v>
      </c>
      <c r="F2433" s="6" t="s">
        <v>90</v>
      </c>
      <c r="G2433" s="6" t="s">
        <v>91</v>
      </c>
      <c r="H2433" s="6" t="s">
        <v>20</v>
      </c>
      <c r="I2433" s="8">
        <v>0.25000000000000006</v>
      </c>
      <c r="J2433" s="9">
        <v>4500</v>
      </c>
      <c r="K2433" s="10">
        <f t="shared" si="18"/>
        <v>1125.0000000000002</v>
      </c>
      <c r="L2433" s="10">
        <f t="shared" si="19"/>
        <v>450.00000000000011</v>
      </c>
      <c r="M2433" s="11">
        <v>0.4</v>
      </c>
      <c r="O2433" s="16"/>
      <c r="P2433" s="14"/>
      <c r="Q2433" s="12"/>
      <c r="R2433" s="13"/>
    </row>
    <row r="2434" spans="1:18" ht="15.75" customHeight="1">
      <c r="A2434" s="1"/>
      <c r="B2434" s="6" t="s">
        <v>14</v>
      </c>
      <c r="C2434" s="6">
        <v>1185732</v>
      </c>
      <c r="D2434" s="7">
        <v>44448</v>
      </c>
      <c r="E2434" s="6" t="s">
        <v>46</v>
      </c>
      <c r="F2434" s="6" t="s">
        <v>90</v>
      </c>
      <c r="G2434" s="6" t="s">
        <v>91</v>
      </c>
      <c r="H2434" s="6" t="s">
        <v>21</v>
      </c>
      <c r="I2434" s="8">
        <v>0.35000000000000003</v>
      </c>
      <c r="J2434" s="9">
        <v>4500</v>
      </c>
      <c r="K2434" s="10">
        <f t="shared" si="18"/>
        <v>1575.0000000000002</v>
      </c>
      <c r="L2434" s="10">
        <f t="shared" si="19"/>
        <v>551.25</v>
      </c>
      <c r="M2434" s="11">
        <v>0.35</v>
      </c>
      <c r="O2434" s="16"/>
      <c r="P2434" s="14"/>
      <c r="Q2434" s="12"/>
      <c r="R2434" s="13"/>
    </row>
    <row r="2435" spans="1:18" ht="15.75" customHeight="1">
      <c r="A2435" s="1"/>
      <c r="B2435" s="6" t="s">
        <v>14</v>
      </c>
      <c r="C2435" s="6">
        <v>1185732</v>
      </c>
      <c r="D2435" s="7">
        <v>44448</v>
      </c>
      <c r="E2435" s="6" t="s">
        <v>46</v>
      </c>
      <c r="F2435" s="6" t="s">
        <v>90</v>
      </c>
      <c r="G2435" s="6" t="s">
        <v>91</v>
      </c>
      <c r="H2435" s="6" t="s">
        <v>22</v>
      </c>
      <c r="I2435" s="8">
        <v>0.40000000000000008</v>
      </c>
      <c r="J2435" s="9">
        <v>5500</v>
      </c>
      <c r="K2435" s="10">
        <f t="shared" si="18"/>
        <v>2200.0000000000005</v>
      </c>
      <c r="L2435" s="10">
        <f t="shared" si="19"/>
        <v>1100.0000000000002</v>
      </c>
      <c r="M2435" s="11">
        <v>0.5</v>
      </c>
      <c r="O2435" s="16"/>
      <c r="P2435" s="14"/>
      <c r="Q2435" s="12"/>
      <c r="R2435" s="13"/>
    </row>
    <row r="2436" spans="1:18" ht="15.75" customHeight="1">
      <c r="A2436" s="1"/>
      <c r="B2436" s="6" t="s">
        <v>14</v>
      </c>
      <c r="C2436" s="6">
        <v>1185732</v>
      </c>
      <c r="D2436" s="7">
        <v>44480</v>
      </c>
      <c r="E2436" s="6" t="s">
        <v>46</v>
      </c>
      <c r="F2436" s="6" t="s">
        <v>90</v>
      </c>
      <c r="G2436" s="6" t="s">
        <v>91</v>
      </c>
      <c r="H2436" s="6" t="s">
        <v>17</v>
      </c>
      <c r="I2436" s="8">
        <v>0.40000000000000008</v>
      </c>
      <c r="J2436" s="9">
        <v>7250</v>
      </c>
      <c r="K2436" s="10">
        <f t="shared" si="18"/>
        <v>2900.0000000000005</v>
      </c>
      <c r="L2436" s="10">
        <f t="shared" si="19"/>
        <v>1160.0000000000002</v>
      </c>
      <c r="M2436" s="11">
        <v>0.4</v>
      </c>
      <c r="O2436" s="16"/>
      <c r="P2436" s="14"/>
      <c r="Q2436" s="12"/>
      <c r="R2436" s="13"/>
    </row>
    <row r="2437" spans="1:18" ht="15.75" customHeight="1">
      <c r="A2437" s="1"/>
      <c r="B2437" s="6" t="s">
        <v>14</v>
      </c>
      <c r="C2437" s="6">
        <v>1185732</v>
      </c>
      <c r="D2437" s="7">
        <v>44480</v>
      </c>
      <c r="E2437" s="6" t="s">
        <v>46</v>
      </c>
      <c r="F2437" s="6" t="s">
        <v>90</v>
      </c>
      <c r="G2437" s="6" t="s">
        <v>91</v>
      </c>
      <c r="H2437" s="6" t="s">
        <v>18</v>
      </c>
      <c r="I2437" s="8">
        <v>0.3000000000000001</v>
      </c>
      <c r="J2437" s="9">
        <v>5500</v>
      </c>
      <c r="K2437" s="10">
        <f t="shared" si="18"/>
        <v>1650.0000000000005</v>
      </c>
      <c r="L2437" s="10">
        <f t="shared" si="19"/>
        <v>577.50000000000011</v>
      </c>
      <c r="M2437" s="11">
        <v>0.35</v>
      </c>
      <c r="O2437" s="16"/>
      <c r="P2437" s="14"/>
      <c r="Q2437" s="12"/>
      <c r="R2437" s="13"/>
    </row>
    <row r="2438" spans="1:18" ht="15.75" customHeight="1">
      <c r="A2438" s="1"/>
      <c r="B2438" s="6" t="s">
        <v>14</v>
      </c>
      <c r="C2438" s="6">
        <v>1185732</v>
      </c>
      <c r="D2438" s="7">
        <v>44480</v>
      </c>
      <c r="E2438" s="6" t="s">
        <v>46</v>
      </c>
      <c r="F2438" s="6" t="s">
        <v>90</v>
      </c>
      <c r="G2438" s="6" t="s">
        <v>91</v>
      </c>
      <c r="H2438" s="6" t="s">
        <v>19</v>
      </c>
      <c r="I2438" s="8">
        <v>0.3000000000000001</v>
      </c>
      <c r="J2438" s="9">
        <v>4250</v>
      </c>
      <c r="K2438" s="10">
        <f t="shared" si="18"/>
        <v>1275.0000000000005</v>
      </c>
      <c r="L2438" s="10">
        <f t="shared" si="19"/>
        <v>510.00000000000023</v>
      </c>
      <c r="M2438" s="11">
        <v>0.4</v>
      </c>
      <c r="O2438" s="16"/>
      <c r="P2438" s="14"/>
      <c r="Q2438" s="12"/>
      <c r="R2438" s="13"/>
    </row>
    <row r="2439" spans="1:18" ht="15.75" customHeight="1">
      <c r="A2439" s="1"/>
      <c r="B2439" s="6" t="s">
        <v>14</v>
      </c>
      <c r="C2439" s="6">
        <v>1185732</v>
      </c>
      <c r="D2439" s="7">
        <v>44480</v>
      </c>
      <c r="E2439" s="6" t="s">
        <v>46</v>
      </c>
      <c r="F2439" s="6" t="s">
        <v>90</v>
      </c>
      <c r="G2439" s="6" t="s">
        <v>91</v>
      </c>
      <c r="H2439" s="6" t="s">
        <v>20</v>
      </c>
      <c r="I2439" s="8">
        <v>0.3000000000000001</v>
      </c>
      <c r="J2439" s="9">
        <v>4000</v>
      </c>
      <c r="K2439" s="10">
        <f t="shared" si="18"/>
        <v>1200.0000000000005</v>
      </c>
      <c r="L2439" s="10">
        <f t="shared" si="19"/>
        <v>480.00000000000023</v>
      </c>
      <c r="M2439" s="11">
        <v>0.4</v>
      </c>
      <c r="O2439" s="16"/>
      <c r="P2439" s="14"/>
      <c r="Q2439" s="12"/>
      <c r="R2439" s="13"/>
    </row>
    <row r="2440" spans="1:18" ht="15.75" customHeight="1">
      <c r="A2440" s="1"/>
      <c r="B2440" s="6" t="s">
        <v>14</v>
      </c>
      <c r="C2440" s="6">
        <v>1185732</v>
      </c>
      <c r="D2440" s="7">
        <v>44480</v>
      </c>
      <c r="E2440" s="6" t="s">
        <v>46</v>
      </c>
      <c r="F2440" s="6" t="s">
        <v>90</v>
      </c>
      <c r="G2440" s="6" t="s">
        <v>91</v>
      </c>
      <c r="H2440" s="6" t="s">
        <v>21</v>
      </c>
      <c r="I2440" s="8">
        <v>0.40000000000000008</v>
      </c>
      <c r="J2440" s="9">
        <v>4000</v>
      </c>
      <c r="K2440" s="10">
        <f t="shared" si="18"/>
        <v>1600.0000000000002</v>
      </c>
      <c r="L2440" s="10">
        <f t="shared" si="19"/>
        <v>560</v>
      </c>
      <c r="M2440" s="11">
        <v>0.35</v>
      </c>
      <c r="O2440" s="16"/>
      <c r="P2440" s="14"/>
      <c r="Q2440" s="12"/>
      <c r="R2440" s="13"/>
    </row>
    <row r="2441" spans="1:18" ht="15.75" customHeight="1">
      <c r="A2441" s="1"/>
      <c r="B2441" s="6" t="s">
        <v>14</v>
      </c>
      <c r="C2441" s="6">
        <v>1185732</v>
      </c>
      <c r="D2441" s="7">
        <v>44480</v>
      </c>
      <c r="E2441" s="6" t="s">
        <v>46</v>
      </c>
      <c r="F2441" s="6" t="s">
        <v>90</v>
      </c>
      <c r="G2441" s="6" t="s">
        <v>91</v>
      </c>
      <c r="H2441" s="6" t="s">
        <v>22</v>
      </c>
      <c r="I2441" s="8">
        <v>0.4</v>
      </c>
      <c r="J2441" s="9">
        <v>5250</v>
      </c>
      <c r="K2441" s="10">
        <f t="shared" si="18"/>
        <v>2100</v>
      </c>
      <c r="L2441" s="10">
        <f t="shared" si="19"/>
        <v>1050</v>
      </c>
      <c r="M2441" s="11">
        <v>0.5</v>
      </c>
      <c r="O2441" s="16"/>
      <c r="P2441" s="14"/>
      <c r="Q2441" s="12"/>
      <c r="R2441" s="13"/>
    </row>
    <row r="2442" spans="1:18" ht="15.75" customHeight="1">
      <c r="A2442" s="1"/>
      <c r="B2442" s="6" t="s">
        <v>14</v>
      </c>
      <c r="C2442" s="6">
        <v>1185732</v>
      </c>
      <c r="D2442" s="7">
        <v>44510</v>
      </c>
      <c r="E2442" s="6" t="s">
        <v>46</v>
      </c>
      <c r="F2442" s="6" t="s">
        <v>90</v>
      </c>
      <c r="G2442" s="6" t="s">
        <v>91</v>
      </c>
      <c r="H2442" s="6" t="s">
        <v>17</v>
      </c>
      <c r="I2442" s="8">
        <v>0.35000000000000009</v>
      </c>
      <c r="J2442" s="9">
        <v>6750</v>
      </c>
      <c r="K2442" s="10">
        <f t="shared" si="18"/>
        <v>2362.5000000000005</v>
      </c>
      <c r="L2442" s="10">
        <f t="shared" si="19"/>
        <v>945.00000000000023</v>
      </c>
      <c r="M2442" s="11">
        <v>0.4</v>
      </c>
      <c r="O2442" s="16"/>
      <c r="P2442" s="14"/>
      <c r="Q2442" s="12"/>
      <c r="R2442" s="13"/>
    </row>
    <row r="2443" spans="1:18" ht="15.75" customHeight="1">
      <c r="A2443" s="1"/>
      <c r="B2443" s="6" t="s">
        <v>14</v>
      </c>
      <c r="C2443" s="6">
        <v>1185732</v>
      </c>
      <c r="D2443" s="7">
        <v>44510</v>
      </c>
      <c r="E2443" s="6" t="s">
        <v>46</v>
      </c>
      <c r="F2443" s="6" t="s">
        <v>90</v>
      </c>
      <c r="G2443" s="6" t="s">
        <v>91</v>
      </c>
      <c r="H2443" s="6" t="s">
        <v>18</v>
      </c>
      <c r="I2443" s="8">
        <v>0.25000000000000011</v>
      </c>
      <c r="J2443" s="9">
        <v>5000</v>
      </c>
      <c r="K2443" s="10">
        <f t="shared" si="18"/>
        <v>1250.0000000000005</v>
      </c>
      <c r="L2443" s="10">
        <f t="shared" si="19"/>
        <v>437.50000000000011</v>
      </c>
      <c r="M2443" s="11">
        <v>0.35</v>
      </c>
      <c r="O2443" s="16"/>
      <c r="P2443" s="14"/>
      <c r="Q2443" s="12"/>
      <c r="R2443" s="13"/>
    </row>
    <row r="2444" spans="1:18" ht="15.75" customHeight="1">
      <c r="A2444" s="1"/>
      <c r="B2444" s="6" t="s">
        <v>14</v>
      </c>
      <c r="C2444" s="6">
        <v>1185732</v>
      </c>
      <c r="D2444" s="7">
        <v>44510</v>
      </c>
      <c r="E2444" s="6" t="s">
        <v>46</v>
      </c>
      <c r="F2444" s="6" t="s">
        <v>90</v>
      </c>
      <c r="G2444" s="6" t="s">
        <v>91</v>
      </c>
      <c r="H2444" s="6" t="s">
        <v>19</v>
      </c>
      <c r="I2444" s="8">
        <v>0.35000000000000014</v>
      </c>
      <c r="J2444" s="9">
        <v>4450</v>
      </c>
      <c r="K2444" s="10">
        <f t="shared" si="18"/>
        <v>1557.5000000000007</v>
      </c>
      <c r="L2444" s="10">
        <f t="shared" si="19"/>
        <v>623.00000000000034</v>
      </c>
      <c r="M2444" s="11">
        <v>0.4</v>
      </c>
      <c r="O2444" s="16"/>
      <c r="P2444" s="14"/>
      <c r="Q2444" s="12"/>
      <c r="R2444" s="13"/>
    </row>
    <row r="2445" spans="1:18" ht="15.75" customHeight="1">
      <c r="A2445" s="1"/>
      <c r="B2445" s="6" t="s">
        <v>14</v>
      </c>
      <c r="C2445" s="6">
        <v>1185732</v>
      </c>
      <c r="D2445" s="7">
        <v>44510</v>
      </c>
      <c r="E2445" s="6" t="s">
        <v>46</v>
      </c>
      <c r="F2445" s="6" t="s">
        <v>90</v>
      </c>
      <c r="G2445" s="6" t="s">
        <v>91</v>
      </c>
      <c r="H2445" s="6" t="s">
        <v>20</v>
      </c>
      <c r="I2445" s="8">
        <v>0.65000000000000024</v>
      </c>
      <c r="J2445" s="9">
        <v>5000</v>
      </c>
      <c r="K2445" s="10">
        <f t="shared" si="18"/>
        <v>3250.0000000000014</v>
      </c>
      <c r="L2445" s="10">
        <f t="shared" si="19"/>
        <v>1300.0000000000007</v>
      </c>
      <c r="M2445" s="11">
        <v>0.4</v>
      </c>
      <c r="O2445" s="16"/>
      <c r="P2445" s="14"/>
      <c r="Q2445" s="12"/>
      <c r="R2445" s="13"/>
    </row>
    <row r="2446" spans="1:18" ht="15.75" customHeight="1">
      <c r="A2446" s="1"/>
      <c r="B2446" s="6" t="s">
        <v>14</v>
      </c>
      <c r="C2446" s="6">
        <v>1185732</v>
      </c>
      <c r="D2446" s="7">
        <v>44510</v>
      </c>
      <c r="E2446" s="6" t="s">
        <v>46</v>
      </c>
      <c r="F2446" s="6" t="s">
        <v>90</v>
      </c>
      <c r="G2446" s="6" t="s">
        <v>91</v>
      </c>
      <c r="H2446" s="6" t="s">
        <v>21</v>
      </c>
      <c r="I2446" s="8">
        <v>0.80000000000000016</v>
      </c>
      <c r="J2446" s="9">
        <v>4750</v>
      </c>
      <c r="K2446" s="10">
        <f t="shared" si="18"/>
        <v>3800.0000000000009</v>
      </c>
      <c r="L2446" s="10">
        <f t="shared" si="19"/>
        <v>1330.0000000000002</v>
      </c>
      <c r="M2446" s="11">
        <v>0.35</v>
      </c>
      <c r="O2446" s="16"/>
      <c r="P2446" s="14"/>
      <c r="Q2446" s="12"/>
      <c r="R2446" s="13"/>
    </row>
    <row r="2447" spans="1:18" ht="15.75" customHeight="1">
      <c r="A2447" s="1"/>
      <c r="B2447" s="6" t="s">
        <v>14</v>
      </c>
      <c r="C2447" s="6">
        <v>1185732</v>
      </c>
      <c r="D2447" s="7">
        <v>44510</v>
      </c>
      <c r="E2447" s="6" t="s">
        <v>46</v>
      </c>
      <c r="F2447" s="6" t="s">
        <v>90</v>
      </c>
      <c r="G2447" s="6" t="s">
        <v>91</v>
      </c>
      <c r="H2447" s="6" t="s">
        <v>22</v>
      </c>
      <c r="I2447" s="8">
        <v>0.8</v>
      </c>
      <c r="J2447" s="9">
        <v>5750</v>
      </c>
      <c r="K2447" s="10">
        <f t="shared" si="18"/>
        <v>4600</v>
      </c>
      <c r="L2447" s="10">
        <f t="shared" si="19"/>
        <v>2300</v>
      </c>
      <c r="M2447" s="11">
        <v>0.5</v>
      </c>
      <c r="O2447" s="16"/>
      <c r="P2447" s="14"/>
      <c r="Q2447" s="12"/>
      <c r="R2447" s="13"/>
    </row>
    <row r="2448" spans="1:18" ht="15.75" customHeight="1">
      <c r="A2448" s="1"/>
      <c r="B2448" s="6" t="s">
        <v>14</v>
      </c>
      <c r="C2448" s="6">
        <v>1185732</v>
      </c>
      <c r="D2448" s="7">
        <v>44539</v>
      </c>
      <c r="E2448" s="6" t="s">
        <v>46</v>
      </c>
      <c r="F2448" s="6" t="s">
        <v>90</v>
      </c>
      <c r="G2448" s="6" t="s">
        <v>91</v>
      </c>
      <c r="H2448" s="6" t="s">
        <v>17</v>
      </c>
      <c r="I2448" s="8">
        <v>0.75000000000000011</v>
      </c>
      <c r="J2448" s="9">
        <v>8250</v>
      </c>
      <c r="K2448" s="10">
        <f t="shared" si="18"/>
        <v>6187.5000000000009</v>
      </c>
      <c r="L2448" s="10">
        <f t="shared" si="19"/>
        <v>2475.0000000000005</v>
      </c>
      <c r="M2448" s="11">
        <v>0.4</v>
      </c>
      <c r="O2448" s="16"/>
      <c r="P2448" s="14"/>
      <c r="Q2448" s="12"/>
      <c r="R2448" s="13"/>
    </row>
    <row r="2449" spans="1:18" ht="15.75" customHeight="1">
      <c r="A2449" s="1"/>
      <c r="B2449" s="6" t="s">
        <v>14</v>
      </c>
      <c r="C2449" s="6">
        <v>1185732</v>
      </c>
      <c r="D2449" s="7">
        <v>44539</v>
      </c>
      <c r="E2449" s="6" t="s">
        <v>46</v>
      </c>
      <c r="F2449" s="6" t="s">
        <v>90</v>
      </c>
      <c r="G2449" s="6" t="s">
        <v>91</v>
      </c>
      <c r="H2449" s="6" t="s">
        <v>18</v>
      </c>
      <c r="I2449" s="8">
        <v>0.65000000000000013</v>
      </c>
      <c r="J2449" s="9">
        <v>6250</v>
      </c>
      <c r="K2449" s="10">
        <f t="shared" si="18"/>
        <v>4062.5000000000009</v>
      </c>
      <c r="L2449" s="10">
        <f t="shared" si="19"/>
        <v>1421.8750000000002</v>
      </c>
      <c r="M2449" s="11">
        <v>0.35</v>
      </c>
      <c r="O2449" s="16"/>
      <c r="P2449" s="14"/>
      <c r="Q2449" s="12"/>
      <c r="R2449" s="13"/>
    </row>
    <row r="2450" spans="1:18" ht="15.75" customHeight="1">
      <c r="A2450" s="1"/>
      <c r="B2450" s="6" t="s">
        <v>14</v>
      </c>
      <c r="C2450" s="6">
        <v>1185732</v>
      </c>
      <c r="D2450" s="7">
        <v>44539</v>
      </c>
      <c r="E2450" s="6" t="s">
        <v>46</v>
      </c>
      <c r="F2450" s="6" t="s">
        <v>90</v>
      </c>
      <c r="G2450" s="6" t="s">
        <v>91</v>
      </c>
      <c r="H2450" s="6" t="s">
        <v>19</v>
      </c>
      <c r="I2450" s="8">
        <v>0.65000000000000013</v>
      </c>
      <c r="J2450" s="9">
        <v>5750</v>
      </c>
      <c r="K2450" s="10">
        <f t="shared" si="18"/>
        <v>3737.5000000000009</v>
      </c>
      <c r="L2450" s="10">
        <f t="shared" si="19"/>
        <v>1495.0000000000005</v>
      </c>
      <c r="M2450" s="11">
        <v>0.4</v>
      </c>
      <c r="O2450" s="16"/>
      <c r="P2450" s="14"/>
      <c r="Q2450" s="12"/>
      <c r="R2450" s="13"/>
    </row>
    <row r="2451" spans="1:18" ht="15.75" customHeight="1">
      <c r="A2451" s="1"/>
      <c r="B2451" s="6" t="s">
        <v>14</v>
      </c>
      <c r="C2451" s="6">
        <v>1185732</v>
      </c>
      <c r="D2451" s="7">
        <v>44539</v>
      </c>
      <c r="E2451" s="6" t="s">
        <v>46</v>
      </c>
      <c r="F2451" s="6" t="s">
        <v>90</v>
      </c>
      <c r="G2451" s="6" t="s">
        <v>91</v>
      </c>
      <c r="H2451" s="6" t="s">
        <v>20</v>
      </c>
      <c r="I2451" s="8">
        <v>0.65000000000000013</v>
      </c>
      <c r="J2451" s="9">
        <v>5250</v>
      </c>
      <c r="K2451" s="10">
        <f t="shared" si="18"/>
        <v>3412.5000000000009</v>
      </c>
      <c r="L2451" s="10">
        <f t="shared" si="19"/>
        <v>1365.0000000000005</v>
      </c>
      <c r="M2451" s="11">
        <v>0.4</v>
      </c>
      <c r="O2451" s="16"/>
      <c r="P2451" s="14"/>
      <c r="Q2451" s="12"/>
      <c r="R2451" s="13"/>
    </row>
    <row r="2452" spans="1:18" ht="15.75" customHeight="1">
      <c r="A2452" s="1"/>
      <c r="B2452" s="6" t="s">
        <v>14</v>
      </c>
      <c r="C2452" s="6">
        <v>1185732</v>
      </c>
      <c r="D2452" s="7">
        <v>44539</v>
      </c>
      <c r="E2452" s="6" t="s">
        <v>46</v>
      </c>
      <c r="F2452" s="6" t="s">
        <v>90</v>
      </c>
      <c r="G2452" s="6" t="s">
        <v>91</v>
      </c>
      <c r="H2452" s="6" t="s">
        <v>21</v>
      </c>
      <c r="I2452" s="8">
        <v>0.75000000000000011</v>
      </c>
      <c r="J2452" s="9">
        <v>5250</v>
      </c>
      <c r="K2452" s="10">
        <f t="shared" si="18"/>
        <v>3937.5000000000005</v>
      </c>
      <c r="L2452" s="10">
        <f t="shared" si="19"/>
        <v>1378.125</v>
      </c>
      <c r="M2452" s="11">
        <v>0.35</v>
      </c>
      <c r="O2452" s="16"/>
      <c r="P2452" s="14"/>
      <c r="Q2452" s="12"/>
      <c r="R2452" s="13"/>
    </row>
    <row r="2453" spans="1:18" ht="15.75" customHeight="1">
      <c r="A2453" s="1"/>
      <c r="B2453" s="6" t="s">
        <v>14</v>
      </c>
      <c r="C2453" s="6">
        <v>1185732</v>
      </c>
      <c r="D2453" s="7">
        <v>44539</v>
      </c>
      <c r="E2453" s="6" t="s">
        <v>46</v>
      </c>
      <c r="F2453" s="6" t="s">
        <v>90</v>
      </c>
      <c r="G2453" s="6" t="s">
        <v>91</v>
      </c>
      <c r="H2453" s="6" t="s">
        <v>22</v>
      </c>
      <c r="I2453" s="8">
        <v>0.8</v>
      </c>
      <c r="J2453" s="9">
        <v>6250</v>
      </c>
      <c r="K2453" s="10">
        <f t="shared" si="18"/>
        <v>5000</v>
      </c>
      <c r="L2453" s="10">
        <f t="shared" si="19"/>
        <v>2500</v>
      </c>
      <c r="M2453" s="11">
        <v>0.5</v>
      </c>
      <c r="O2453" s="16"/>
      <c r="P2453" s="14"/>
      <c r="Q2453" s="12"/>
      <c r="R2453" s="13"/>
    </row>
    <row r="2454" spans="1:18" ht="15.75" customHeight="1">
      <c r="A2454" s="1" t="s">
        <v>39</v>
      </c>
      <c r="B2454" s="6" t="s">
        <v>14</v>
      </c>
      <c r="C2454" s="6">
        <v>1185732</v>
      </c>
      <c r="D2454" s="7">
        <v>44218</v>
      </c>
      <c r="E2454" s="6" t="s">
        <v>33</v>
      </c>
      <c r="F2454" s="6" t="s">
        <v>92</v>
      </c>
      <c r="G2454" s="6" t="s">
        <v>93</v>
      </c>
      <c r="H2454" s="6" t="s">
        <v>17</v>
      </c>
      <c r="I2454" s="8">
        <v>0.4</v>
      </c>
      <c r="J2454" s="9">
        <v>5000</v>
      </c>
      <c r="K2454" s="10">
        <f t="shared" si="18"/>
        <v>2000</v>
      </c>
      <c r="L2454" s="10">
        <f t="shared" si="19"/>
        <v>800</v>
      </c>
      <c r="M2454" s="11">
        <v>0.4</v>
      </c>
      <c r="O2454" s="16"/>
      <c r="P2454" s="14"/>
      <c r="Q2454" s="12"/>
      <c r="R2454" s="13"/>
    </row>
    <row r="2455" spans="1:18" ht="15.75" customHeight="1">
      <c r="A2455" s="1"/>
      <c r="B2455" s="6" t="s">
        <v>14</v>
      </c>
      <c r="C2455" s="6">
        <v>1185732</v>
      </c>
      <c r="D2455" s="7">
        <v>44218</v>
      </c>
      <c r="E2455" s="6" t="s">
        <v>33</v>
      </c>
      <c r="F2455" s="6" t="s">
        <v>92</v>
      </c>
      <c r="G2455" s="6" t="s">
        <v>93</v>
      </c>
      <c r="H2455" s="6" t="s">
        <v>18</v>
      </c>
      <c r="I2455" s="8">
        <v>0.4</v>
      </c>
      <c r="J2455" s="9">
        <v>3000</v>
      </c>
      <c r="K2455" s="10">
        <f t="shared" si="18"/>
        <v>1200</v>
      </c>
      <c r="L2455" s="10">
        <f t="shared" si="19"/>
        <v>420</v>
      </c>
      <c r="M2455" s="11">
        <v>0.35</v>
      </c>
      <c r="O2455" s="16"/>
      <c r="P2455" s="14"/>
      <c r="Q2455" s="12"/>
      <c r="R2455" s="13"/>
    </row>
    <row r="2456" spans="1:18" ht="15.75" customHeight="1">
      <c r="A2456" s="1"/>
      <c r="B2456" s="6" t="s">
        <v>14</v>
      </c>
      <c r="C2456" s="6">
        <v>1185732</v>
      </c>
      <c r="D2456" s="7">
        <v>44218</v>
      </c>
      <c r="E2456" s="6" t="s">
        <v>33</v>
      </c>
      <c r="F2456" s="6" t="s">
        <v>92</v>
      </c>
      <c r="G2456" s="6" t="s">
        <v>93</v>
      </c>
      <c r="H2456" s="6" t="s">
        <v>19</v>
      </c>
      <c r="I2456" s="8">
        <v>0.30000000000000004</v>
      </c>
      <c r="J2456" s="9">
        <v>3000</v>
      </c>
      <c r="K2456" s="10">
        <f t="shared" si="18"/>
        <v>900.00000000000011</v>
      </c>
      <c r="L2456" s="10">
        <f t="shared" si="19"/>
        <v>360.00000000000006</v>
      </c>
      <c r="M2456" s="11">
        <v>0.4</v>
      </c>
      <c r="O2456" s="16"/>
      <c r="P2456" s="14"/>
      <c r="Q2456" s="12"/>
      <c r="R2456" s="13"/>
    </row>
    <row r="2457" spans="1:18" ht="15.75" customHeight="1">
      <c r="A2457" s="1"/>
      <c r="B2457" s="6" t="s">
        <v>14</v>
      </c>
      <c r="C2457" s="6">
        <v>1185732</v>
      </c>
      <c r="D2457" s="7">
        <v>44218</v>
      </c>
      <c r="E2457" s="6" t="s">
        <v>33</v>
      </c>
      <c r="F2457" s="6" t="s">
        <v>92</v>
      </c>
      <c r="G2457" s="6" t="s">
        <v>93</v>
      </c>
      <c r="H2457" s="6" t="s">
        <v>20</v>
      </c>
      <c r="I2457" s="8">
        <v>0.35000000000000003</v>
      </c>
      <c r="J2457" s="9">
        <v>1500</v>
      </c>
      <c r="K2457" s="10">
        <f t="shared" si="18"/>
        <v>525</v>
      </c>
      <c r="L2457" s="10">
        <f t="shared" si="19"/>
        <v>210</v>
      </c>
      <c r="M2457" s="11">
        <v>0.4</v>
      </c>
      <c r="O2457" s="16"/>
      <c r="P2457" s="14"/>
      <c r="Q2457" s="12"/>
      <c r="R2457" s="13"/>
    </row>
    <row r="2458" spans="1:18" ht="15.75" customHeight="1">
      <c r="A2458" s="1"/>
      <c r="B2458" s="6" t="s">
        <v>14</v>
      </c>
      <c r="C2458" s="6">
        <v>1185732</v>
      </c>
      <c r="D2458" s="7">
        <v>44218</v>
      </c>
      <c r="E2458" s="6" t="s">
        <v>33</v>
      </c>
      <c r="F2458" s="6" t="s">
        <v>92</v>
      </c>
      <c r="G2458" s="6" t="s">
        <v>93</v>
      </c>
      <c r="H2458" s="6" t="s">
        <v>21</v>
      </c>
      <c r="I2458" s="8">
        <v>0.49999999999999994</v>
      </c>
      <c r="J2458" s="9">
        <v>2000</v>
      </c>
      <c r="K2458" s="10">
        <f t="shared" si="18"/>
        <v>999.99999999999989</v>
      </c>
      <c r="L2458" s="10">
        <f t="shared" si="19"/>
        <v>349.99999999999994</v>
      </c>
      <c r="M2458" s="11">
        <v>0.35</v>
      </c>
      <c r="O2458" s="16"/>
      <c r="P2458" s="14"/>
      <c r="Q2458" s="12"/>
      <c r="R2458" s="13"/>
    </row>
    <row r="2459" spans="1:18" ht="15.75" customHeight="1">
      <c r="A2459" s="1"/>
      <c r="B2459" s="6" t="s">
        <v>14</v>
      </c>
      <c r="C2459" s="6">
        <v>1185732</v>
      </c>
      <c r="D2459" s="7">
        <v>44218</v>
      </c>
      <c r="E2459" s="6" t="s">
        <v>33</v>
      </c>
      <c r="F2459" s="6" t="s">
        <v>92</v>
      </c>
      <c r="G2459" s="6" t="s">
        <v>93</v>
      </c>
      <c r="H2459" s="6" t="s">
        <v>22</v>
      </c>
      <c r="I2459" s="8">
        <v>0.4</v>
      </c>
      <c r="J2459" s="9">
        <v>3000</v>
      </c>
      <c r="K2459" s="10">
        <f t="shared" si="18"/>
        <v>1200</v>
      </c>
      <c r="L2459" s="10">
        <f t="shared" si="19"/>
        <v>480</v>
      </c>
      <c r="M2459" s="11">
        <v>0.4</v>
      </c>
      <c r="O2459" s="16"/>
      <c r="P2459" s="14"/>
      <c r="Q2459" s="12"/>
      <c r="R2459" s="13"/>
    </row>
    <row r="2460" spans="1:18" ht="15.75" customHeight="1">
      <c r="A2460" s="1"/>
      <c r="B2460" s="6" t="s">
        <v>14</v>
      </c>
      <c r="C2460" s="6">
        <v>1185732</v>
      </c>
      <c r="D2460" s="7">
        <v>44249</v>
      </c>
      <c r="E2460" s="6" t="s">
        <v>33</v>
      </c>
      <c r="F2460" s="6" t="s">
        <v>92</v>
      </c>
      <c r="G2460" s="6" t="s">
        <v>93</v>
      </c>
      <c r="H2460" s="6" t="s">
        <v>17</v>
      </c>
      <c r="I2460" s="8">
        <v>0.4</v>
      </c>
      <c r="J2460" s="9">
        <v>5500</v>
      </c>
      <c r="K2460" s="10">
        <f t="shared" si="18"/>
        <v>2200</v>
      </c>
      <c r="L2460" s="10">
        <f t="shared" si="19"/>
        <v>880</v>
      </c>
      <c r="M2460" s="11">
        <v>0.4</v>
      </c>
      <c r="O2460" s="16"/>
      <c r="P2460" s="14"/>
      <c r="Q2460" s="12"/>
      <c r="R2460" s="13"/>
    </row>
    <row r="2461" spans="1:18" ht="15.75" customHeight="1">
      <c r="A2461" s="1"/>
      <c r="B2461" s="6" t="s">
        <v>14</v>
      </c>
      <c r="C2461" s="6">
        <v>1185732</v>
      </c>
      <c r="D2461" s="7">
        <v>44249</v>
      </c>
      <c r="E2461" s="6" t="s">
        <v>33</v>
      </c>
      <c r="F2461" s="6" t="s">
        <v>92</v>
      </c>
      <c r="G2461" s="6" t="s">
        <v>93</v>
      </c>
      <c r="H2461" s="6" t="s">
        <v>18</v>
      </c>
      <c r="I2461" s="8">
        <v>0.4</v>
      </c>
      <c r="J2461" s="9">
        <v>2000</v>
      </c>
      <c r="K2461" s="10">
        <f t="shared" si="18"/>
        <v>800</v>
      </c>
      <c r="L2461" s="10">
        <f t="shared" si="19"/>
        <v>280</v>
      </c>
      <c r="M2461" s="11">
        <v>0.35</v>
      </c>
      <c r="O2461" s="16"/>
      <c r="P2461" s="14"/>
      <c r="Q2461" s="12"/>
      <c r="R2461" s="13"/>
    </row>
    <row r="2462" spans="1:18" ht="15.75" customHeight="1">
      <c r="A2462" s="1"/>
      <c r="B2462" s="6" t="s">
        <v>14</v>
      </c>
      <c r="C2462" s="6">
        <v>1185732</v>
      </c>
      <c r="D2462" s="7">
        <v>44249</v>
      </c>
      <c r="E2462" s="6" t="s">
        <v>33</v>
      </c>
      <c r="F2462" s="6" t="s">
        <v>92</v>
      </c>
      <c r="G2462" s="6" t="s">
        <v>93</v>
      </c>
      <c r="H2462" s="6" t="s">
        <v>19</v>
      </c>
      <c r="I2462" s="8">
        <v>0.30000000000000004</v>
      </c>
      <c r="J2462" s="9">
        <v>2500</v>
      </c>
      <c r="K2462" s="10">
        <f t="shared" si="18"/>
        <v>750.00000000000011</v>
      </c>
      <c r="L2462" s="10">
        <f t="shared" si="19"/>
        <v>300.00000000000006</v>
      </c>
      <c r="M2462" s="11">
        <v>0.4</v>
      </c>
      <c r="O2462" s="16"/>
      <c r="P2462" s="14"/>
      <c r="Q2462" s="12"/>
      <c r="R2462" s="13"/>
    </row>
    <row r="2463" spans="1:18" ht="15.75" customHeight="1">
      <c r="A2463" s="1"/>
      <c r="B2463" s="6" t="s">
        <v>14</v>
      </c>
      <c r="C2463" s="6">
        <v>1185732</v>
      </c>
      <c r="D2463" s="7">
        <v>44249</v>
      </c>
      <c r="E2463" s="6" t="s">
        <v>33</v>
      </c>
      <c r="F2463" s="6" t="s">
        <v>92</v>
      </c>
      <c r="G2463" s="6" t="s">
        <v>93</v>
      </c>
      <c r="H2463" s="6" t="s">
        <v>20</v>
      </c>
      <c r="I2463" s="8">
        <v>0.35000000000000003</v>
      </c>
      <c r="J2463" s="9">
        <v>1250</v>
      </c>
      <c r="K2463" s="10">
        <f t="shared" si="18"/>
        <v>437.50000000000006</v>
      </c>
      <c r="L2463" s="10">
        <f t="shared" si="19"/>
        <v>175.00000000000003</v>
      </c>
      <c r="M2463" s="11">
        <v>0.4</v>
      </c>
      <c r="O2463" s="16"/>
      <c r="P2463" s="14"/>
      <c r="Q2463" s="12"/>
      <c r="R2463" s="13"/>
    </row>
    <row r="2464" spans="1:18" ht="15.75" customHeight="1">
      <c r="A2464" s="1"/>
      <c r="B2464" s="6" t="s">
        <v>14</v>
      </c>
      <c r="C2464" s="6">
        <v>1185732</v>
      </c>
      <c r="D2464" s="7">
        <v>44249</v>
      </c>
      <c r="E2464" s="6" t="s">
        <v>33</v>
      </c>
      <c r="F2464" s="6" t="s">
        <v>92</v>
      </c>
      <c r="G2464" s="6" t="s">
        <v>93</v>
      </c>
      <c r="H2464" s="6" t="s">
        <v>21</v>
      </c>
      <c r="I2464" s="8">
        <v>0.49999999999999994</v>
      </c>
      <c r="J2464" s="9">
        <v>2000</v>
      </c>
      <c r="K2464" s="10">
        <f t="shared" si="18"/>
        <v>999.99999999999989</v>
      </c>
      <c r="L2464" s="10">
        <f t="shared" si="19"/>
        <v>349.99999999999994</v>
      </c>
      <c r="M2464" s="11">
        <v>0.35</v>
      </c>
      <c r="O2464" s="16"/>
      <c r="P2464" s="14"/>
      <c r="Q2464" s="12"/>
      <c r="R2464" s="13"/>
    </row>
    <row r="2465" spans="1:18" ht="15.75" customHeight="1">
      <c r="A2465" s="1"/>
      <c r="B2465" s="6" t="s">
        <v>14</v>
      </c>
      <c r="C2465" s="6">
        <v>1185732</v>
      </c>
      <c r="D2465" s="7">
        <v>44249</v>
      </c>
      <c r="E2465" s="6" t="s">
        <v>33</v>
      </c>
      <c r="F2465" s="6" t="s">
        <v>92</v>
      </c>
      <c r="G2465" s="6" t="s">
        <v>93</v>
      </c>
      <c r="H2465" s="6" t="s">
        <v>22</v>
      </c>
      <c r="I2465" s="8">
        <v>0.4</v>
      </c>
      <c r="J2465" s="9">
        <v>3000</v>
      </c>
      <c r="K2465" s="10">
        <f t="shared" si="18"/>
        <v>1200</v>
      </c>
      <c r="L2465" s="10">
        <f t="shared" si="19"/>
        <v>480</v>
      </c>
      <c r="M2465" s="11">
        <v>0.4</v>
      </c>
      <c r="O2465" s="16"/>
      <c r="P2465" s="14"/>
      <c r="Q2465" s="12"/>
      <c r="R2465" s="13"/>
    </row>
    <row r="2466" spans="1:18" ht="15.75" customHeight="1">
      <c r="A2466" s="1"/>
      <c r="B2466" s="6" t="s">
        <v>14</v>
      </c>
      <c r="C2466" s="6">
        <v>1185732</v>
      </c>
      <c r="D2466" s="7">
        <v>44276</v>
      </c>
      <c r="E2466" s="6" t="s">
        <v>33</v>
      </c>
      <c r="F2466" s="6" t="s">
        <v>92</v>
      </c>
      <c r="G2466" s="6" t="s">
        <v>93</v>
      </c>
      <c r="H2466" s="6" t="s">
        <v>17</v>
      </c>
      <c r="I2466" s="8">
        <v>0.45</v>
      </c>
      <c r="J2466" s="9">
        <v>5200</v>
      </c>
      <c r="K2466" s="10">
        <f t="shared" si="18"/>
        <v>2340</v>
      </c>
      <c r="L2466" s="10">
        <f t="shared" si="19"/>
        <v>936</v>
      </c>
      <c r="M2466" s="11">
        <v>0.4</v>
      </c>
      <c r="O2466" s="16"/>
      <c r="P2466" s="14"/>
      <c r="Q2466" s="12"/>
      <c r="R2466" s="13"/>
    </row>
    <row r="2467" spans="1:18" ht="15.75" customHeight="1">
      <c r="A2467" s="1"/>
      <c r="B2467" s="6" t="s">
        <v>14</v>
      </c>
      <c r="C2467" s="6">
        <v>1185732</v>
      </c>
      <c r="D2467" s="7">
        <v>44276</v>
      </c>
      <c r="E2467" s="6" t="s">
        <v>33</v>
      </c>
      <c r="F2467" s="6" t="s">
        <v>92</v>
      </c>
      <c r="G2467" s="6" t="s">
        <v>93</v>
      </c>
      <c r="H2467" s="6" t="s">
        <v>18</v>
      </c>
      <c r="I2467" s="8">
        <v>0.45</v>
      </c>
      <c r="J2467" s="9">
        <v>2250</v>
      </c>
      <c r="K2467" s="10">
        <f t="shared" si="18"/>
        <v>1012.5</v>
      </c>
      <c r="L2467" s="10">
        <f t="shared" si="19"/>
        <v>354.375</v>
      </c>
      <c r="M2467" s="11">
        <v>0.35</v>
      </c>
      <c r="O2467" s="16"/>
      <c r="P2467" s="14"/>
      <c r="Q2467" s="12"/>
      <c r="R2467" s="13"/>
    </row>
    <row r="2468" spans="1:18" ht="15.75" customHeight="1">
      <c r="A2468" s="1"/>
      <c r="B2468" s="6" t="s">
        <v>14</v>
      </c>
      <c r="C2468" s="6">
        <v>1185732</v>
      </c>
      <c r="D2468" s="7">
        <v>44276</v>
      </c>
      <c r="E2468" s="6" t="s">
        <v>33</v>
      </c>
      <c r="F2468" s="6" t="s">
        <v>92</v>
      </c>
      <c r="G2468" s="6" t="s">
        <v>93</v>
      </c>
      <c r="H2468" s="6" t="s">
        <v>19</v>
      </c>
      <c r="I2468" s="8">
        <v>0.35000000000000003</v>
      </c>
      <c r="J2468" s="9">
        <v>2500</v>
      </c>
      <c r="K2468" s="10">
        <f t="shared" si="18"/>
        <v>875.00000000000011</v>
      </c>
      <c r="L2468" s="10">
        <f t="shared" si="19"/>
        <v>350.00000000000006</v>
      </c>
      <c r="M2468" s="11">
        <v>0.4</v>
      </c>
      <c r="O2468" s="16"/>
      <c r="P2468" s="14"/>
      <c r="Q2468" s="12"/>
      <c r="R2468" s="13"/>
    </row>
    <row r="2469" spans="1:18" ht="15.75" customHeight="1">
      <c r="A2469" s="1"/>
      <c r="B2469" s="6" t="s">
        <v>14</v>
      </c>
      <c r="C2469" s="6">
        <v>1185732</v>
      </c>
      <c r="D2469" s="7">
        <v>44276</v>
      </c>
      <c r="E2469" s="6" t="s">
        <v>33</v>
      </c>
      <c r="F2469" s="6" t="s">
        <v>92</v>
      </c>
      <c r="G2469" s="6" t="s">
        <v>93</v>
      </c>
      <c r="H2469" s="6" t="s">
        <v>20</v>
      </c>
      <c r="I2469" s="8">
        <v>0.4</v>
      </c>
      <c r="J2469" s="9">
        <v>1000</v>
      </c>
      <c r="K2469" s="10">
        <f t="shared" si="18"/>
        <v>400</v>
      </c>
      <c r="L2469" s="10">
        <f t="shared" si="19"/>
        <v>160</v>
      </c>
      <c r="M2469" s="11">
        <v>0.4</v>
      </c>
      <c r="O2469" s="16"/>
      <c r="P2469" s="14"/>
      <c r="Q2469" s="12"/>
      <c r="R2469" s="13"/>
    </row>
    <row r="2470" spans="1:18" ht="15.75" customHeight="1">
      <c r="A2470" s="1"/>
      <c r="B2470" s="6" t="s">
        <v>14</v>
      </c>
      <c r="C2470" s="6">
        <v>1185732</v>
      </c>
      <c r="D2470" s="7">
        <v>44276</v>
      </c>
      <c r="E2470" s="6" t="s">
        <v>33</v>
      </c>
      <c r="F2470" s="6" t="s">
        <v>92</v>
      </c>
      <c r="G2470" s="6" t="s">
        <v>93</v>
      </c>
      <c r="H2470" s="6" t="s">
        <v>21</v>
      </c>
      <c r="I2470" s="8">
        <v>0.54999999999999993</v>
      </c>
      <c r="J2470" s="9">
        <v>1500</v>
      </c>
      <c r="K2470" s="10">
        <f t="shared" si="18"/>
        <v>824.99999999999989</v>
      </c>
      <c r="L2470" s="10">
        <f t="shared" si="19"/>
        <v>288.74999999999994</v>
      </c>
      <c r="M2470" s="11">
        <v>0.35</v>
      </c>
      <c r="O2470" s="16"/>
      <c r="P2470" s="14"/>
      <c r="Q2470" s="12"/>
      <c r="R2470" s="13"/>
    </row>
    <row r="2471" spans="1:18" ht="15.75" customHeight="1">
      <c r="A2471" s="1"/>
      <c r="B2471" s="6" t="s">
        <v>14</v>
      </c>
      <c r="C2471" s="6">
        <v>1185732</v>
      </c>
      <c r="D2471" s="7">
        <v>44276</v>
      </c>
      <c r="E2471" s="6" t="s">
        <v>33</v>
      </c>
      <c r="F2471" s="6" t="s">
        <v>92</v>
      </c>
      <c r="G2471" s="6" t="s">
        <v>93</v>
      </c>
      <c r="H2471" s="6" t="s">
        <v>22</v>
      </c>
      <c r="I2471" s="8">
        <v>0.45</v>
      </c>
      <c r="J2471" s="9">
        <v>2500</v>
      </c>
      <c r="K2471" s="10">
        <f t="shared" si="18"/>
        <v>1125</v>
      </c>
      <c r="L2471" s="10">
        <f t="shared" si="19"/>
        <v>450</v>
      </c>
      <c r="M2471" s="11">
        <v>0.4</v>
      </c>
      <c r="O2471" s="16"/>
      <c r="P2471" s="14"/>
      <c r="Q2471" s="12"/>
      <c r="R2471" s="13"/>
    </row>
    <row r="2472" spans="1:18" ht="15.75" customHeight="1">
      <c r="A2472" s="1"/>
      <c r="B2472" s="6" t="s">
        <v>14</v>
      </c>
      <c r="C2472" s="6">
        <v>1185732</v>
      </c>
      <c r="D2472" s="7">
        <v>44308</v>
      </c>
      <c r="E2472" s="6" t="s">
        <v>33</v>
      </c>
      <c r="F2472" s="6" t="s">
        <v>92</v>
      </c>
      <c r="G2472" s="6" t="s">
        <v>93</v>
      </c>
      <c r="H2472" s="6" t="s">
        <v>17</v>
      </c>
      <c r="I2472" s="8">
        <v>0.45</v>
      </c>
      <c r="J2472" s="9">
        <v>4750</v>
      </c>
      <c r="K2472" s="10">
        <f t="shared" si="18"/>
        <v>2137.5</v>
      </c>
      <c r="L2472" s="10">
        <f t="shared" si="19"/>
        <v>855</v>
      </c>
      <c r="M2472" s="11">
        <v>0.4</v>
      </c>
      <c r="O2472" s="16"/>
      <c r="P2472" s="14"/>
      <c r="Q2472" s="12"/>
      <c r="R2472" s="13"/>
    </row>
    <row r="2473" spans="1:18" ht="15.75" customHeight="1">
      <c r="A2473" s="1"/>
      <c r="B2473" s="6" t="s">
        <v>14</v>
      </c>
      <c r="C2473" s="6">
        <v>1185732</v>
      </c>
      <c r="D2473" s="7">
        <v>44308</v>
      </c>
      <c r="E2473" s="6" t="s">
        <v>33</v>
      </c>
      <c r="F2473" s="6" t="s">
        <v>92</v>
      </c>
      <c r="G2473" s="6" t="s">
        <v>93</v>
      </c>
      <c r="H2473" s="6" t="s">
        <v>18</v>
      </c>
      <c r="I2473" s="8">
        <v>0.45</v>
      </c>
      <c r="J2473" s="9">
        <v>1750</v>
      </c>
      <c r="K2473" s="10">
        <f t="shared" si="18"/>
        <v>787.5</v>
      </c>
      <c r="L2473" s="10">
        <f t="shared" si="19"/>
        <v>275.625</v>
      </c>
      <c r="M2473" s="11">
        <v>0.35</v>
      </c>
      <c r="O2473" s="16"/>
      <c r="P2473" s="14"/>
      <c r="Q2473" s="12"/>
      <c r="R2473" s="13"/>
    </row>
    <row r="2474" spans="1:18" ht="15.75" customHeight="1">
      <c r="A2474" s="1"/>
      <c r="B2474" s="6" t="s">
        <v>14</v>
      </c>
      <c r="C2474" s="6">
        <v>1185732</v>
      </c>
      <c r="D2474" s="7">
        <v>44308</v>
      </c>
      <c r="E2474" s="6" t="s">
        <v>33</v>
      </c>
      <c r="F2474" s="6" t="s">
        <v>92</v>
      </c>
      <c r="G2474" s="6" t="s">
        <v>93</v>
      </c>
      <c r="H2474" s="6" t="s">
        <v>19</v>
      </c>
      <c r="I2474" s="8">
        <v>0.4</v>
      </c>
      <c r="J2474" s="9">
        <v>1750</v>
      </c>
      <c r="K2474" s="10">
        <f t="shared" si="18"/>
        <v>700</v>
      </c>
      <c r="L2474" s="10">
        <f t="shared" si="19"/>
        <v>280</v>
      </c>
      <c r="M2474" s="11">
        <v>0.4</v>
      </c>
      <c r="O2474" s="16"/>
      <c r="P2474" s="14"/>
      <c r="Q2474" s="12"/>
      <c r="R2474" s="13"/>
    </row>
    <row r="2475" spans="1:18" ht="15.75" customHeight="1">
      <c r="A2475" s="1"/>
      <c r="B2475" s="6" t="s">
        <v>14</v>
      </c>
      <c r="C2475" s="6">
        <v>1185732</v>
      </c>
      <c r="D2475" s="7">
        <v>44308</v>
      </c>
      <c r="E2475" s="6" t="s">
        <v>33</v>
      </c>
      <c r="F2475" s="6" t="s">
        <v>92</v>
      </c>
      <c r="G2475" s="6" t="s">
        <v>93</v>
      </c>
      <c r="H2475" s="6" t="s">
        <v>20</v>
      </c>
      <c r="I2475" s="8">
        <v>0.45</v>
      </c>
      <c r="J2475" s="9">
        <v>1000</v>
      </c>
      <c r="K2475" s="10">
        <f t="shared" si="18"/>
        <v>450</v>
      </c>
      <c r="L2475" s="10">
        <f t="shared" si="19"/>
        <v>180</v>
      </c>
      <c r="M2475" s="11">
        <v>0.4</v>
      </c>
      <c r="O2475" s="16"/>
      <c r="P2475" s="14"/>
      <c r="Q2475" s="12"/>
      <c r="R2475" s="13"/>
    </row>
    <row r="2476" spans="1:18" ht="15.75" customHeight="1">
      <c r="A2476" s="1"/>
      <c r="B2476" s="6" t="s">
        <v>14</v>
      </c>
      <c r="C2476" s="6">
        <v>1185732</v>
      </c>
      <c r="D2476" s="7">
        <v>44308</v>
      </c>
      <c r="E2476" s="6" t="s">
        <v>33</v>
      </c>
      <c r="F2476" s="6" t="s">
        <v>92</v>
      </c>
      <c r="G2476" s="6" t="s">
        <v>93</v>
      </c>
      <c r="H2476" s="6" t="s">
        <v>21</v>
      </c>
      <c r="I2476" s="8">
        <v>0.5</v>
      </c>
      <c r="J2476" s="9">
        <v>1250</v>
      </c>
      <c r="K2476" s="10">
        <f t="shared" si="18"/>
        <v>625</v>
      </c>
      <c r="L2476" s="10">
        <f t="shared" si="19"/>
        <v>218.75</v>
      </c>
      <c r="M2476" s="11">
        <v>0.35</v>
      </c>
      <c r="O2476" s="16"/>
      <c r="P2476" s="14"/>
      <c r="Q2476" s="12"/>
      <c r="R2476" s="13"/>
    </row>
    <row r="2477" spans="1:18" ht="15.75" customHeight="1">
      <c r="A2477" s="1"/>
      <c r="B2477" s="6" t="s">
        <v>14</v>
      </c>
      <c r="C2477" s="6">
        <v>1185732</v>
      </c>
      <c r="D2477" s="7">
        <v>44308</v>
      </c>
      <c r="E2477" s="6" t="s">
        <v>33</v>
      </c>
      <c r="F2477" s="6" t="s">
        <v>92</v>
      </c>
      <c r="G2477" s="6" t="s">
        <v>93</v>
      </c>
      <c r="H2477" s="6" t="s">
        <v>22</v>
      </c>
      <c r="I2477" s="8">
        <v>0.4</v>
      </c>
      <c r="J2477" s="9">
        <v>2500</v>
      </c>
      <c r="K2477" s="10">
        <f t="shared" si="18"/>
        <v>1000</v>
      </c>
      <c r="L2477" s="10">
        <f t="shared" si="19"/>
        <v>400</v>
      </c>
      <c r="M2477" s="11">
        <v>0.4</v>
      </c>
      <c r="O2477" s="16"/>
      <c r="P2477" s="14"/>
      <c r="Q2477" s="12"/>
      <c r="R2477" s="13"/>
    </row>
    <row r="2478" spans="1:18" ht="15.75" customHeight="1">
      <c r="A2478" s="1"/>
      <c r="B2478" s="6" t="s">
        <v>14</v>
      </c>
      <c r="C2478" s="6">
        <v>1185732</v>
      </c>
      <c r="D2478" s="7">
        <v>44339</v>
      </c>
      <c r="E2478" s="6" t="s">
        <v>33</v>
      </c>
      <c r="F2478" s="6" t="s">
        <v>92</v>
      </c>
      <c r="G2478" s="6" t="s">
        <v>93</v>
      </c>
      <c r="H2478" s="6" t="s">
        <v>17</v>
      </c>
      <c r="I2478" s="8">
        <v>0.5</v>
      </c>
      <c r="J2478" s="9">
        <v>5200</v>
      </c>
      <c r="K2478" s="10">
        <f t="shared" si="18"/>
        <v>2600</v>
      </c>
      <c r="L2478" s="10">
        <f t="shared" si="19"/>
        <v>1040</v>
      </c>
      <c r="M2478" s="11">
        <v>0.4</v>
      </c>
      <c r="O2478" s="16"/>
      <c r="P2478" s="14"/>
      <c r="Q2478" s="12"/>
      <c r="R2478" s="13"/>
    </row>
    <row r="2479" spans="1:18" ht="15.75" customHeight="1">
      <c r="A2479" s="1"/>
      <c r="B2479" s="6" t="s">
        <v>14</v>
      </c>
      <c r="C2479" s="6">
        <v>1185732</v>
      </c>
      <c r="D2479" s="7">
        <v>44339</v>
      </c>
      <c r="E2479" s="6" t="s">
        <v>33</v>
      </c>
      <c r="F2479" s="6" t="s">
        <v>92</v>
      </c>
      <c r="G2479" s="6" t="s">
        <v>93</v>
      </c>
      <c r="H2479" s="6" t="s">
        <v>18</v>
      </c>
      <c r="I2479" s="8">
        <v>0.45000000000000007</v>
      </c>
      <c r="J2479" s="9">
        <v>2250</v>
      </c>
      <c r="K2479" s="10">
        <f t="shared" si="18"/>
        <v>1012.5000000000001</v>
      </c>
      <c r="L2479" s="10">
        <f t="shared" si="19"/>
        <v>354.375</v>
      </c>
      <c r="M2479" s="11">
        <v>0.35</v>
      </c>
      <c r="O2479" s="16"/>
      <c r="P2479" s="14"/>
      <c r="Q2479" s="12"/>
      <c r="R2479" s="13"/>
    </row>
    <row r="2480" spans="1:18" ht="15.75" customHeight="1">
      <c r="A2480" s="1"/>
      <c r="B2480" s="6" t="s">
        <v>14</v>
      </c>
      <c r="C2480" s="6">
        <v>1185732</v>
      </c>
      <c r="D2480" s="7">
        <v>44339</v>
      </c>
      <c r="E2480" s="6" t="s">
        <v>33</v>
      </c>
      <c r="F2480" s="6" t="s">
        <v>92</v>
      </c>
      <c r="G2480" s="6" t="s">
        <v>93</v>
      </c>
      <c r="H2480" s="6" t="s">
        <v>19</v>
      </c>
      <c r="I2480" s="8">
        <v>0.4</v>
      </c>
      <c r="J2480" s="9">
        <v>2000</v>
      </c>
      <c r="K2480" s="10">
        <f t="shared" si="18"/>
        <v>800</v>
      </c>
      <c r="L2480" s="10">
        <f t="shared" si="19"/>
        <v>320</v>
      </c>
      <c r="M2480" s="11">
        <v>0.4</v>
      </c>
      <c r="O2480" s="16"/>
      <c r="P2480" s="14"/>
      <c r="Q2480" s="12"/>
      <c r="R2480" s="13"/>
    </row>
    <row r="2481" spans="1:18" ht="15.75" customHeight="1">
      <c r="A2481" s="1"/>
      <c r="B2481" s="6" t="s">
        <v>14</v>
      </c>
      <c r="C2481" s="6">
        <v>1185732</v>
      </c>
      <c r="D2481" s="7">
        <v>44339</v>
      </c>
      <c r="E2481" s="6" t="s">
        <v>33</v>
      </c>
      <c r="F2481" s="6" t="s">
        <v>92</v>
      </c>
      <c r="G2481" s="6" t="s">
        <v>93</v>
      </c>
      <c r="H2481" s="6" t="s">
        <v>20</v>
      </c>
      <c r="I2481" s="8">
        <v>0.4</v>
      </c>
      <c r="J2481" s="9">
        <v>1250</v>
      </c>
      <c r="K2481" s="10">
        <f t="shared" si="18"/>
        <v>500</v>
      </c>
      <c r="L2481" s="10">
        <f t="shared" si="19"/>
        <v>200</v>
      </c>
      <c r="M2481" s="11">
        <v>0.4</v>
      </c>
      <c r="O2481" s="16"/>
      <c r="P2481" s="14"/>
      <c r="Q2481" s="12"/>
      <c r="R2481" s="13"/>
    </row>
    <row r="2482" spans="1:18" ht="15.75" customHeight="1">
      <c r="A2482" s="1"/>
      <c r="B2482" s="6" t="s">
        <v>14</v>
      </c>
      <c r="C2482" s="6">
        <v>1185732</v>
      </c>
      <c r="D2482" s="7">
        <v>44339</v>
      </c>
      <c r="E2482" s="6" t="s">
        <v>33</v>
      </c>
      <c r="F2482" s="6" t="s">
        <v>92</v>
      </c>
      <c r="G2482" s="6" t="s">
        <v>93</v>
      </c>
      <c r="H2482" s="6" t="s">
        <v>21</v>
      </c>
      <c r="I2482" s="8">
        <v>0.5</v>
      </c>
      <c r="J2482" s="9">
        <v>1500</v>
      </c>
      <c r="K2482" s="10">
        <f t="shared" si="18"/>
        <v>750</v>
      </c>
      <c r="L2482" s="10">
        <f t="shared" si="19"/>
        <v>262.5</v>
      </c>
      <c r="M2482" s="11">
        <v>0.35</v>
      </c>
      <c r="O2482" s="16"/>
      <c r="P2482" s="14"/>
      <c r="Q2482" s="12"/>
      <c r="R2482" s="13"/>
    </row>
    <row r="2483" spans="1:18" ht="15.75" customHeight="1">
      <c r="A2483" s="1"/>
      <c r="B2483" s="6" t="s">
        <v>14</v>
      </c>
      <c r="C2483" s="6">
        <v>1185732</v>
      </c>
      <c r="D2483" s="7">
        <v>44339</v>
      </c>
      <c r="E2483" s="6" t="s">
        <v>33</v>
      </c>
      <c r="F2483" s="6" t="s">
        <v>92</v>
      </c>
      <c r="G2483" s="6" t="s">
        <v>93</v>
      </c>
      <c r="H2483" s="6" t="s">
        <v>22</v>
      </c>
      <c r="I2483" s="8">
        <v>0.55000000000000004</v>
      </c>
      <c r="J2483" s="9">
        <v>2750</v>
      </c>
      <c r="K2483" s="10">
        <f t="shared" si="18"/>
        <v>1512.5000000000002</v>
      </c>
      <c r="L2483" s="10">
        <f t="shared" si="19"/>
        <v>605.00000000000011</v>
      </c>
      <c r="M2483" s="11">
        <v>0.4</v>
      </c>
      <c r="O2483" s="16"/>
      <c r="P2483" s="14"/>
      <c r="Q2483" s="12"/>
      <c r="R2483" s="13"/>
    </row>
    <row r="2484" spans="1:18" ht="15.75" customHeight="1">
      <c r="A2484" s="1"/>
      <c r="B2484" s="6" t="s">
        <v>14</v>
      </c>
      <c r="C2484" s="6">
        <v>1185732</v>
      </c>
      <c r="D2484" s="7">
        <v>44369</v>
      </c>
      <c r="E2484" s="6" t="s">
        <v>33</v>
      </c>
      <c r="F2484" s="6" t="s">
        <v>92</v>
      </c>
      <c r="G2484" s="6" t="s">
        <v>93</v>
      </c>
      <c r="H2484" s="6" t="s">
        <v>17</v>
      </c>
      <c r="I2484" s="8">
        <v>0.4</v>
      </c>
      <c r="J2484" s="9">
        <v>5250</v>
      </c>
      <c r="K2484" s="10">
        <f t="shared" si="18"/>
        <v>2100</v>
      </c>
      <c r="L2484" s="10">
        <f t="shared" si="19"/>
        <v>840</v>
      </c>
      <c r="M2484" s="11">
        <v>0.4</v>
      </c>
      <c r="O2484" s="16"/>
      <c r="P2484" s="14"/>
      <c r="Q2484" s="12"/>
      <c r="R2484" s="13"/>
    </row>
    <row r="2485" spans="1:18" ht="15.75" customHeight="1">
      <c r="A2485" s="1"/>
      <c r="B2485" s="6" t="s">
        <v>14</v>
      </c>
      <c r="C2485" s="6">
        <v>1185732</v>
      </c>
      <c r="D2485" s="7">
        <v>44369</v>
      </c>
      <c r="E2485" s="6" t="s">
        <v>33</v>
      </c>
      <c r="F2485" s="6" t="s">
        <v>92</v>
      </c>
      <c r="G2485" s="6" t="s">
        <v>93</v>
      </c>
      <c r="H2485" s="6" t="s">
        <v>18</v>
      </c>
      <c r="I2485" s="8">
        <v>0.35000000000000009</v>
      </c>
      <c r="J2485" s="9">
        <v>2750</v>
      </c>
      <c r="K2485" s="10">
        <f t="shared" si="18"/>
        <v>962.50000000000023</v>
      </c>
      <c r="L2485" s="10">
        <f t="shared" si="19"/>
        <v>336.87500000000006</v>
      </c>
      <c r="M2485" s="11">
        <v>0.35</v>
      </c>
      <c r="O2485" s="16"/>
      <c r="P2485" s="14"/>
      <c r="Q2485" s="12"/>
      <c r="R2485" s="13"/>
    </row>
    <row r="2486" spans="1:18" ht="15.75" customHeight="1">
      <c r="A2486" s="1"/>
      <c r="B2486" s="6" t="s">
        <v>14</v>
      </c>
      <c r="C2486" s="6">
        <v>1185732</v>
      </c>
      <c r="D2486" s="7">
        <v>44369</v>
      </c>
      <c r="E2486" s="6" t="s">
        <v>33</v>
      </c>
      <c r="F2486" s="6" t="s">
        <v>92</v>
      </c>
      <c r="G2486" s="6" t="s">
        <v>93</v>
      </c>
      <c r="H2486" s="6" t="s">
        <v>19</v>
      </c>
      <c r="I2486" s="8">
        <v>0.30000000000000004</v>
      </c>
      <c r="J2486" s="9">
        <v>2250</v>
      </c>
      <c r="K2486" s="10">
        <f t="shared" si="18"/>
        <v>675.00000000000011</v>
      </c>
      <c r="L2486" s="10">
        <f t="shared" si="19"/>
        <v>270.00000000000006</v>
      </c>
      <c r="M2486" s="11">
        <v>0.4</v>
      </c>
      <c r="O2486" s="16"/>
      <c r="P2486" s="14"/>
      <c r="Q2486" s="12"/>
      <c r="R2486" s="13"/>
    </row>
    <row r="2487" spans="1:18" ht="15.75" customHeight="1">
      <c r="A2487" s="1"/>
      <c r="B2487" s="6" t="s">
        <v>14</v>
      </c>
      <c r="C2487" s="6">
        <v>1185732</v>
      </c>
      <c r="D2487" s="7">
        <v>44369</v>
      </c>
      <c r="E2487" s="6" t="s">
        <v>33</v>
      </c>
      <c r="F2487" s="6" t="s">
        <v>92</v>
      </c>
      <c r="G2487" s="6" t="s">
        <v>93</v>
      </c>
      <c r="H2487" s="6" t="s">
        <v>20</v>
      </c>
      <c r="I2487" s="8">
        <v>0.30000000000000004</v>
      </c>
      <c r="J2487" s="9">
        <v>2000</v>
      </c>
      <c r="K2487" s="10">
        <f t="shared" si="18"/>
        <v>600.00000000000011</v>
      </c>
      <c r="L2487" s="10">
        <f t="shared" si="19"/>
        <v>240.00000000000006</v>
      </c>
      <c r="M2487" s="11">
        <v>0.4</v>
      </c>
      <c r="O2487" s="16"/>
      <c r="P2487" s="14"/>
      <c r="Q2487" s="12"/>
      <c r="R2487" s="13"/>
    </row>
    <row r="2488" spans="1:18" ht="15.75" customHeight="1">
      <c r="A2488" s="1"/>
      <c r="B2488" s="6" t="s">
        <v>14</v>
      </c>
      <c r="C2488" s="6">
        <v>1185732</v>
      </c>
      <c r="D2488" s="7">
        <v>44369</v>
      </c>
      <c r="E2488" s="6" t="s">
        <v>33</v>
      </c>
      <c r="F2488" s="6" t="s">
        <v>92</v>
      </c>
      <c r="G2488" s="6" t="s">
        <v>93</v>
      </c>
      <c r="H2488" s="6" t="s">
        <v>21</v>
      </c>
      <c r="I2488" s="8">
        <v>0.5</v>
      </c>
      <c r="J2488" s="9">
        <v>2000</v>
      </c>
      <c r="K2488" s="10">
        <f t="shared" si="18"/>
        <v>1000</v>
      </c>
      <c r="L2488" s="10">
        <f t="shared" si="19"/>
        <v>350</v>
      </c>
      <c r="M2488" s="11">
        <v>0.35</v>
      </c>
      <c r="O2488" s="16"/>
      <c r="P2488" s="14"/>
      <c r="Q2488" s="12"/>
      <c r="R2488" s="13"/>
    </row>
    <row r="2489" spans="1:18" ht="15.75" customHeight="1">
      <c r="A2489" s="1"/>
      <c r="B2489" s="6" t="s">
        <v>14</v>
      </c>
      <c r="C2489" s="6">
        <v>1185732</v>
      </c>
      <c r="D2489" s="7">
        <v>44369</v>
      </c>
      <c r="E2489" s="6" t="s">
        <v>33</v>
      </c>
      <c r="F2489" s="6" t="s">
        <v>92</v>
      </c>
      <c r="G2489" s="6" t="s">
        <v>93</v>
      </c>
      <c r="H2489" s="6" t="s">
        <v>22</v>
      </c>
      <c r="I2489" s="8">
        <v>0.55000000000000004</v>
      </c>
      <c r="J2489" s="9">
        <v>3750</v>
      </c>
      <c r="K2489" s="10">
        <f t="shared" si="18"/>
        <v>2062.5</v>
      </c>
      <c r="L2489" s="10">
        <f t="shared" si="19"/>
        <v>825</v>
      </c>
      <c r="M2489" s="11">
        <v>0.4</v>
      </c>
      <c r="O2489" s="16"/>
      <c r="P2489" s="14"/>
      <c r="Q2489" s="12"/>
      <c r="R2489" s="13"/>
    </row>
    <row r="2490" spans="1:18" ht="15.75" customHeight="1">
      <c r="A2490" s="1"/>
      <c r="B2490" s="6" t="s">
        <v>14</v>
      </c>
      <c r="C2490" s="6">
        <v>1185732</v>
      </c>
      <c r="D2490" s="7">
        <v>44398</v>
      </c>
      <c r="E2490" s="6" t="s">
        <v>33</v>
      </c>
      <c r="F2490" s="6" t="s">
        <v>92</v>
      </c>
      <c r="G2490" s="6" t="s">
        <v>93</v>
      </c>
      <c r="H2490" s="6" t="s">
        <v>17</v>
      </c>
      <c r="I2490" s="8">
        <v>0.5</v>
      </c>
      <c r="J2490" s="9">
        <v>6000</v>
      </c>
      <c r="K2490" s="10">
        <f t="shared" si="18"/>
        <v>3000</v>
      </c>
      <c r="L2490" s="10">
        <f t="shared" si="19"/>
        <v>1200</v>
      </c>
      <c r="M2490" s="11">
        <v>0.4</v>
      </c>
      <c r="O2490" s="16"/>
      <c r="P2490" s="14"/>
      <c r="Q2490" s="12"/>
      <c r="R2490" s="13"/>
    </row>
    <row r="2491" spans="1:18" ht="15.75" customHeight="1">
      <c r="A2491" s="1"/>
      <c r="B2491" s="6" t="s">
        <v>14</v>
      </c>
      <c r="C2491" s="6">
        <v>1185732</v>
      </c>
      <c r="D2491" s="7">
        <v>44398</v>
      </c>
      <c r="E2491" s="6" t="s">
        <v>33</v>
      </c>
      <c r="F2491" s="6" t="s">
        <v>92</v>
      </c>
      <c r="G2491" s="6" t="s">
        <v>93</v>
      </c>
      <c r="H2491" s="6" t="s">
        <v>18</v>
      </c>
      <c r="I2491" s="8">
        <v>0.45000000000000007</v>
      </c>
      <c r="J2491" s="9">
        <v>3500</v>
      </c>
      <c r="K2491" s="10">
        <f t="shared" si="18"/>
        <v>1575.0000000000002</v>
      </c>
      <c r="L2491" s="10">
        <f t="shared" si="19"/>
        <v>551.25</v>
      </c>
      <c r="M2491" s="11">
        <v>0.35</v>
      </c>
      <c r="O2491" s="16"/>
      <c r="P2491" s="14"/>
      <c r="Q2491" s="12"/>
      <c r="R2491" s="13"/>
    </row>
    <row r="2492" spans="1:18" ht="15.75" customHeight="1">
      <c r="A2492" s="1"/>
      <c r="B2492" s="6" t="s">
        <v>14</v>
      </c>
      <c r="C2492" s="6">
        <v>1185732</v>
      </c>
      <c r="D2492" s="7">
        <v>44398</v>
      </c>
      <c r="E2492" s="6" t="s">
        <v>33</v>
      </c>
      <c r="F2492" s="6" t="s">
        <v>92</v>
      </c>
      <c r="G2492" s="6" t="s">
        <v>93</v>
      </c>
      <c r="H2492" s="6" t="s">
        <v>19</v>
      </c>
      <c r="I2492" s="8">
        <v>0.4</v>
      </c>
      <c r="J2492" s="9">
        <v>2750</v>
      </c>
      <c r="K2492" s="10">
        <f t="shared" si="18"/>
        <v>1100</v>
      </c>
      <c r="L2492" s="10">
        <f t="shared" si="19"/>
        <v>440</v>
      </c>
      <c r="M2492" s="11">
        <v>0.4</v>
      </c>
      <c r="O2492" s="16"/>
      <c r="P2492" s="14"/>
      <c r="Q2492" s="12"/>
      <c r="R2492" s="13"/>
    </row>
    <row r="2493" spans="1:18" ht="15.75" customHeight="1">
      <c r="A2493" s="1"/>
      <c r="B2493" s="6" t="s">
        <v>14</v>
      </c>
      <c r="C2493" s="6">
        <v>1185732</v>
      </c>
      <c r="D2493" s="7">
        <v>44398</v>
      </c>
      <c r="E2493" s="6" t="s">
        <v>33</v>
      </c>
      <c r="F2493" s="6" t="s">
        <v>92</v>
      </c>
      <c r="G2493" s="6" t="s">
        <v>93</v>
      </c>
      <c r="H2493" s="6" t="s">
        <v>20</v>
      </c>
      <c r="I2493" s="8">
        <v>0.4</v>
      </c>
      <c r="J2493" s="9">
        <v>2250</v>
      </c>
      <c r="K2493" s="10">
        <f t="shared" si="18"/>
        <v>900</v>
      </c>
      <c r="L2493" s="10">
        <f t="shared" si="19"/>
        <v>360</v>
      </c>
      <c r="M2493" s="11">
        <v>0.4</v>
      </c>
      <c r="O2493" s="16"/>
      <c r="P2493" s="14"/>
      <c r="Q2493" s="12"/>
      <c r="R2493" s="13"/>
    </row>
    <row r="2494" spans="1:18" ht="15.75" customHeight="1">
      <c r="A2494" s="1"/>
      <c r="B2494" s="6" t="s">
        <v>14</v>
      </c>
      <c r="C2494" s="6">
        <v>1185732</v>
      </c>
      <c r="D2494" s="7">
        <v>44398</v>
      </c>
      <c r="E2494" s="6" t="s">
        <v>33</v>
      </c>
      <c r="F2494" s="6" t="s">
        <v>92</v>
      </c>
      <c r="G2494" s="6" t="s">
        <v>93</v>
      </c>
      <c r="H2494" s="6" t="s">
        <v>21</v>
      </c>
      <c r="I2494" s="8">
        <v>0.5</v>
      </c>
      <c r="J2494" s="9">
        <v>2500</v>
      </c>
      <c r="K2494" s="10">
        <f t="shared" si="18"/>
        <v>1250</v>
      </c>
      <c r="L2494" s="10">
        <f t="shared" si="19"/>
        <v>437.5</v>
      </c>
      <c r="M2494" s="11">
        <v>0.35</v>
      </c>
      <c r="O2494" s="16"/>
      <c r="P2494" s="14"/>
      <c r="Q2494" s="12"/>
      <c r="R2494" s="13"/>
    </row>
    <row r="2495" spans="1:18" ht="15.75" customHeight="1">
      <c r="A2495" s="1"/>
      <c r="B2495" s="6" t="s">
        <v>14</v>
      </c>
      <c r="C2495" s="6">
        <v>1185732</v>
      </c>
      <c r="D2495" s="7">
        <v>44398</v>
      </c>
      <c r="E2495" s="6" t="s">
        <v>33</v>
      </c>
      <c r="F2495" s="6" t="s">
        <v>92</v>
      </c>
      <c r="G2495" s="6" t="s">
        <v>93</v>
      </c>
      <c r="H2495" s="6" t="s">
        <v>22</v>
      </c>
      <c r="I2495" s="8">
        <v>0.55000000000000004</v>
      </c>
      <c r="J2495" s="9">
        <v>4250</v>
      </c>
      <c r="K2495" s="10">
        <f t="shared" si="18"/>
        <v>2337.5</v>
      </c>
      <c r="L2495" s="10">
        <f t="shared" si="19"/>
        <v>935</v>
      </c>
      <c r="M2495" s="11">
        <v>0.4</v>
      </c>
      <c r="O2495" s="16"/>
      <c r="P2495" s="14"/>
      <c r="Q2495" s="12"/>
      <c r="R2495" s="13"/>
    </row>
    <row r="2496" spans="1:18" ht="15.75" customHeight="1">
      <c r="A2496" s="1"/>
      <c r="B2496" s="6" t="s">
        <v>14</v>
      </c>
      <c r="C2496" s="6">
        <v>1185732</v>
      </c>
      <c r="D2496" s="7">
        <v>44430</v>
      </c>
      <c r="E2496" s="6" t="s">
        <v>33</v>
      </c>
      <c r="F2496" s="6" t="s">
        <v>92</v>
      </c>
      <c r="G2496" s="6" t="s">
        <v>93</v>
      </c>
      <c r="H2496" s="6" t="s">
        <v>17</v>
      </c>
      <c r="I2496" s="8">
        <v>0.5</v>
      </c>
      <c r="J2496" s="9">
        <v>5750</v>
      </c>
      <c r="K2496" s="10">
        <f t="shared" si="18"/>
        <v>2875</v>
      </c>
      <c r="L2496" s="10">
        <f t="shared" si="19"/>
        <v>1150</v>
      </c>
      <c r="M2496" s="11">
        <v>0.4</v>
      </c>
      <c r="O2496" s="16"/>
      <c r="P2496" s="14"/>
      <c r="Q2496" s="12"/>
      <c r="R2496" s="13"/>
    </row>
    <row r="2497" spans="1:18" ht="15.75" customHeight="1">
      <c r="A2497" s="1"/>
      <c r="B2497" s="6" t="s">
        <v>14</v>
      </c>
      <c r="C2497" s="6">
        <v>1185732</v>
      </c>
      <c r="D2497" s="7">
        <v>44430</v>
      </c>
      <c r="E2497" s="6" t="s">
        <v>33</v>
      </c>
      <c r="F2497" s="6" t="s">
        <v>92</v>
      </c>
      <c r="G2497" s="6" t="s">
        <v>93</v>
      </c>
      <c r="H2497" s="6" t="s">
        <v>18</v>
      </c>
      <c r="I2497" s="8">
        <v>0.45000000000000007</v>
      </c>
      <c r="J2497" s="9">
        <v>3500</v>
      </c>
      <c r="K2497" s="10">
        <f t="shared" si="18"/>
        <v>1575.0000000000002</v>
      </c>
      <c r="L2497" s="10">
        <f t="shared" si="19"/>
        <v>551.25</v>
      </c>
      <c r="M2497" s="11">
        <v>0.35</v>
      </c>
      <c r="O2497" s="16"/>
      <c r="P2497" s="14"/>
      <c r="Q2497" s="12"/>
      <c r="R2497" s="13"/>
    </row>
    <row r="2498" spans="1:18" ht="15.75" customHeight="1">
      <c r="A2498" s="1"/>
      <c r="B2498" s="6" t="s">
        <v>14</v>
      </c>
      <c r="C2498" s="6">
        <v>1185732</v>
      </c>
      <c r="D2498" s="7">
        <v>44430</v>
      </c>
      <c r="E2498" s="6" t="s">
        <v>33</v>
      </c>
      <c r="F2498" s="6" t="s">
        <v>92</v>
      </c>
      <c r="G2498" s="6" t="s">
        <v>93</v>
      </c>
      <c r="H2498" s="6" t="s">
        <v>19</v>
      </c>
      <c r="I2498" s="8">
        <v>0.4</v>
      </c>
      <c r="J2498" s="9">
        <v>2750</v>
      </c>
      <c r="K2498" s="10">
        <f t="shared" si="18"/>
        <v>1100</v>
      </c>
      <c r="L2498" s="10">
        <f t="shared" si="19"/>
        <v>440</v>
      </c>
      <c r="M2498" s="11">
        <v>0.4</v>
      </c>
      <c r="O2498" s="16"/>
      <c r="P2498" s="14"/>
      <c r="Q2498" s="12"/>
      <c r="R2498" s="13"/>
    </row>
    <row r="2499" spans="1:18" ht="15.75" customHeight="1">
      <c r="A2499" s="1"/>
      <c r="B2499" s="6" t="s">
        <v>14</v>
      </c>
      <c r="C2499" s="6">
        <v>1185732</v>
      </c>
      <c r="D2499" s="7">
        <v>44430</v>
      </c>
      <c r="E2499" s="6" t="s">
        <v>33</v>
      </c>
      <c r="F2499" s="6" t="s">
        <v>92</v>
      </c>
      <c r="G2499" s="6" t="s">
        <v>93</v>
      </c>
      <c r="H2499" s="6" t="s">
        <v>20</v>
      </c>
      <c r="I2499" s="8">
        <v>0.4</v>
      </c>
      <c r="J2499" s="9">
        <v>2500</v>
      </c>
      <c r="K2499" s="10">
        <f t="shared" si="18"/>
        <v>1000</v>
      </c>
      <c r="L2499" s="10">
        <f t="shared" si="19"/>
        <v>400</v>
      </c>
      <c r="M2499" s="11">
        <v>0.4</v>
      </c>
      <c r="O2499" s="16"/>
      <c r="P2499" s="14"/>
      <c r="Q2499" s="12"/>
      <c r="R2499" s="13"/>
    </row>
    <row r="2500" spans="1:18" ht="15.75" customHeight="1">
      <c r="A2500" s="1"/>
      <c r="B2500" s="6" t="s">
        <v>14</v>
      </c>
      <c r="C2500" s="6">
        <v>1185732</v>
      </c>
      <c r="D2500" s="7">
        <v>44430</v>
      </c>
      <c r="E2500" s="6" t="s">
        <v>33</v>
      </c>
      <c r="F2500" s="6" t="s">
        <v>92</v>
      </c>
      <c r="G2500" s="6" t="s">
        <v>93</v>
      </c>
      <c r="H2500" s="6" t="s">
        <v>21</v>
      </c>
      <c r="I2500" s="8">
        <v>0.5</v>
      </c>
      <c r="J2500" s="9">
        <v>2250</v>
      </c>
      <c r="K2500" s="10">
        <f t="shared" si="18"/>
        <v>1125</v>
      </c>
      <c r="L2500" s="10">
        <f t="shared" si="19"/>
        <v>393.75</v>
      </c>
      <c r="M2500" s="11">
        <v>0.35</v>
      </c>
      <c r="O2500" s="16"/>
      <c r="P2500" s="14"/>
      <c r="Q2500" s="12"/>
      <c r="R2500" s="13"/>
    </row>
    <row r="2501" spans="1:18" ht="15.75" customHeight="1">
      <c r="A2501" s="1"/>
      <c r="B2501" s="6" t="s">
        <v>14</v>
      </c>
      <c r="C2501" s="6">
        <v>1185732</v>
      </c>
      <c r="D2501" s="7">
        <v>44430</v>
      </c>
      <c r="E2501" s="6" t="s">
        <v>33</v>
      </c>
      <c r="F2501" s="6" t="s">
        <v>92</v>
      </c>
      <c r="G2501" s="6" t="s">
        <v>93</v>
      </c>
      <c r="H2501" s="6" t="s">
        <v>22</v>
      </c>
      <c r="I2501" s="8">
        <v>0.55000000000000004</v>
      </c>
      <c r="J2501" s="9">
        <v>4000</v>
      </c>
      <c r="K2501" s="10">
        <f t="shared" si="18"/>
        <v>2200</v>
      </c>
      <c r="L2501" s="10">
        <f t="shared" si="19"/>
        <v>880</v>
      </c>
      <c r="M2501" s="11">
        <v>0.4</v>
      </c>
      <c r="O2501" s="16"/>
      <c r="P2501" s="14"/>
      <c r="Q2501" s="12"/>
      <c r="R2501" s="13"/>
    </row>
    <row r="2502" spans="1:18" ht="15.75" customHeight="1">
      <c r="A2502" s="1"/>
      <c r="B2502" s="6" t="s">
        <v>14</v>
      </c>
      <c r="C2502" s="6">
        <v>1185732</v>
      </c>
      <c r="D2502" s="7">
        <v>44462</v>
      </c>
      <c r="E2502" s="6" t="s">
        <v>33</v>
      </c>
      <c r="F2502" s="6" t="s">
        <v>92</v>
      </c>
      <c r="G2502" s="6" t="s">
        <v>93</v>
      </c>
      <c r="H2502" s="6" t="s">
        <v>17</v>
      </c>
      <c r="I2502" s="8">
        <v>0.5</v>
      </c>
      <c r="J2502" s="9">
        <v>5250</v>
      </c>
      <c r="K2502" s="10">
        <f t="shared" si="18"/>
        <v>2625</v>
      </c>
      <c r="L2502" s="10">
        <f t="shared" si="19"/>
        <v>1050</v>
      </c>
      <c r="M2502" s="11">
        <v>0.4</v>
      </c>
      <c r="O2502" s="16"/>
      <c r="P2502" s="14"/>
      <c r="Q2502" s="12"/>
      <c r="R2502" s="13"/>
    </row>
    <row r="2503" spans="1:18" ht="15.75" customHeight="1">
      <c r="A2503" s="1"/>
      <c r="B2503" s="6" t="s">
        <v>14</v>
      </c>
      <c r="C2503" s="6">
        <v>1185732</v>
      </c>
      <c r="D2503" s="7">
        <v>44462</v>
      </c>
      <c r="E2503" s="6" t="s">
        <v>33</v>
      </c>
      <c r="F2503" s="6" t="s">
        <v>92</v>
      </c>
      <c r="G2503" s="6" t="s">
        <v>93</v>
      </c>
      <c r="H2503" s="6" t="s">
        <v>18</v>
      </c>
      <c r="I2503" s="8">
        <v>0.45000000000000007</v>
      </c>
      <c r="J2503" s="9">
        <v>3250</v>
      </c>
      <c r="K2503" s="10">
        <f t="shared" si="18"/>
        <v>1462.5000000000002</v>
      </c>
      <c r="L2503" s="10">
        <f t="shared" si="19"/>
        <v>511.87500000000006</v>
      </c>
      <c r="M2503" s="11">
        <v>0.35</v>
      </c>
      <c r="O2503" s="16"/>
      <c r="P2503" s="14"/>
      <c r="Q2503" s="12"/>
      <c r="R2503" s="13"/>
    </row>
    <row r="2504" spans="1:18" ht="15.75" customHeight="1">
      <c r="A2504" s="1"/>
      <c r="B2504" s="6" t="s">
        <v>14</v>
      </c>
      <c r="C2504" s="6">
        <v>1185732</v>
      </c>
      <c r="D2504" s="7">
        <v>44462</v>
      </c>
      <c r="E2504" s="6" t="s">
        <v>33</v>
      </c>
      <c r="F2504" s="6" t="s">
        <v>92</v>
      </c>
      <c r="G2504" s="6" t="s">
        <v>93</v>
      </c>
      <c r="H2504" s="6" t="s">
        <v>19</v>
      </c>
      <c r="I2504" s="8">
        <v>0.35000000000000003</v>
      </c>
      <c r="J2504" s="9">
        <v>2250</v>
      </c>
      <c r="K2504" s="10">
        <f t="shared" si="18"/>
        <v>787.50000000000011</v>
      </c>
      <c r="L2504" s="10">
        <f t="shared" si="19"/>
        <v>315.00000000000006</v>
      </c>
      <c r="M2504" s="11">
        <v>0.4</v>
      </c>
      <c r="O2504" s="16"/>
      <c r="P2504" s="14"/>
      <c r="Q2504" s="12"/>
      <c r="R2504" s="13"/>
    </row>
    <row r="2505" spans="1:18" ht="15.75" customHeight="1">
      <c r="A2505" s="1"/>
      <c r="B2505" s="6" t="s">
        <v>14</v>
      </c>
      <c r="C2505" s="6">
        <v>1185732</v>
      </c>
      <c r="D2505" s="7">
        <v>44462</v>
      </c>
      <c r="E2505" s="6" t="s">
        <v>33</v>
      </c>
      <c r="F2505" s="6" t="s">
        <v>92</v>
      </c>
      <c r="G2505" s="6" t="s">
        <v>93</v>
      </c>
      <c r="H2505" s="6" t="s">
        <v>20</v>
      </c>
      <c r="I2505" s="8">
        <v>0.35000000000000003</v>
      </c>
      <c r="J2505" s="9">
        <v>2000</v>
      </c>
      <c r="K2505" s="10">
        <f t="shared" si="18"/>
        <v>700.00000000000011</v>
      </c>
      <c r="L2505" s="10">
        <f t="shared" si="19"/>
        <v>280.00000000000006</v>
      </c>
      <c r="M2505" s="11">
        <v>0.4</v>
      </c>
      <c r="O2505" s="16"/>
      <c r="P2505" s="14"/>
      <c r="Q2505" s="12"/>
      <c r="R2505" s="13"/>
    </row>
    <row r="2506" spans="1:18" ht="15.75" customHeight="1">
      <c r="A2506" s="1"/>
      <c r="B2506" s="6" t="s">
        <v>14</v>
      </c>
      <c r="C2506" s="6">
        <v>1185732</v>
      </c>
      <c r="D2506" s="7">
        <v>44462</v>
      </c>
      <c r="E2506" s="6" t="s">
        <v>33</v>
      </c>
      <c r="F2506" s="6" t="s">
        <v>92</v>
      </c>
      <c r="G2506" s="6" t="s">
        <v>93</v>
      </c>
      <c r="H2506" s="6" t="s">
        <v>21</v>
      </c>
      <c r="I2506" s="8">
        <v>0.45</v>
      </c>
      <c r="J2506" s="9">
        <v>2000</v>
      </c>
      <c r="K2506" s="10">
        <f t="shared" si="18"/>
        <v>900</v>
      </c>
      <c r="L2506" s="10">
        <f t="shared" si="19"/>
        <v>315</v>
      </c>
      <c r="M2506" s="11">
        <v>0.35</v>
      </c>
      <c r="O2506" s="16"/>
      <c r="P2506" s="14"/>
      <c r="Q2506" s="12"/>
      <c r="R2506" s="13"/>
    </row>
    <row r="2507" spans="1:18" ht="15.75" customHeight="1">
      <c r="A2507" s="1"/>
      <c r="B2507" s="6" t="s">
        <v>14</v>
      </c>
      <c r="C2507" s="6">
        <v>1185732</v>
      </c>
      <c r="D2507" s="7">
        <v>44462</v>
      </c>
      <c r="E2507" s="6" t="s">
        <v>33</v>
      </c>
      <c r="F2507" s="6" t="s">
        <v>92</v>
      </c>
      <c r="G2507" s="6" t="s">
        <v>93</v>
      </c>
      <c r="H2507" s="6" t="s">
        <v>22</v>
      </c>
      <c r="I2507" s="8">
        <v>0.5</v>
      </c>
      <c r="J2507" s="9">
        <v>2750</v>
      </c>
      <c r="K2507" s="10">
        <f t="shared" si="18"/>
        <v>1375</v>
      </c>
      <c r="L2507" s="10">
        <f t="shared" si="19"/>
        <v>550</v>
      </c>
      <c r="M2507" s="11">
        <v>0.4</v>
      </c>
      <c r="O2507" s="16"/>
      <c r="P2507" s="14"/>
      <c r="Q2507" s="12"/>
      <c r="R2507" s="13"/>
    </row>
    <row r="2508" spans="1:18" ht="15.75" customHeight="1">
      <c r="A2508" s="1"/>
      <c r="B2508" s="6" t="s">
        <v>14</v>
      </c>
      <c r="C2508" s="6">
        <v>1185732</v>
      </c>
      <c r="D2508" s="7">
        <v>44491</v>
      </c>
      <c r="E2508" s="6" t="s">
        <v>33</v>
      </c>
      <c r="F2508" s="6" t="s">
        <v>92</v>
      </c>
      <c r="G2508" s="6" t="s">
        <v>93</v>
      </c>
      <c r="H2508" s="6" t="s">
        <v>17</v>
      </c>
      <c r="I2508" s="8">
        <v>0.54999999999999993</v>
      </c>
      <c r="J2508" s="9">
        <v>4500</v>
      </c>
      <c r="K2508" s="10">
        <f t="shared" si="18"/>
        <v>2474.9999999999995</v>
      </c>
      <c r="L2508" s="10">
        <f t="shared" si="19"/>
        <v>989.99999999999989</v>
      </c>
      <c r="M2508" s="11">
        <v>0.4</v>
      </c>
      <c r="O2508" s="16"/>
      <c r="P2508" s="14"/>
      <c r="Q2508" s="12"/>
      <c r="R2508" s="13"/>
    </row>
    <row r="2509" spans="1:18" ht="15.75" customHeight="1">
      <c r="A2509" s="1"/>
      <c r="B2509" s="6" t="s">
        <v>14</v>
      </c>
      <c r="C2509" s="6">
        <v>1185732</v>
      </c>
      <c r="D2509" s="7">
        <v>44491</v>
      </c>
      <c r="E2509" s="6" t="s">
        <v>33</v>
      </c>
      <c r="F2509" s="6" t="s">
        <v>92</v>
      </c>
      <c r="G2509" s="6" t="s">
        <v>93</v>
      </c>
      <c r="H2509" s="6" t="s">
        <v>18</v>
      </c>
      <c r="I2509" s="8">
        <v>0.45</v>
      </c>
      <c r="J2509" s="9">
        <v>2750</v>
      </c>
      <c r="K2509" s="10">
        <f t="shared" si="18"/>
        <v>1237.5</v>
      </c>
      <c r="L2509" s="10">
        <f t="shared" si="19"/>
        <v>433.125</v>
      </c>
      <c r="M2509" s="11">
        <v>0.35</v>
      </c>
      <c r="O2509" s="16"/>
      <c r="P2509" s="14"/>
      <c r="Q2509" s="12"/>
      <c r="R2509" s="13"/>
    </row>
    <row r="2510" spans="1:18" ht="15.75" customHeight="1">
      <c r="A2510" s="1"/>
      <c r="B2510" s="6" t="s">
        <v>14</v>
      </c>
      <c r="C2510" s="6">
        <v>1185732</v>
      </c>
      <c r="D2510" s="7">
        <v>44491</v>
      </c>
      <c r="E2510" s="6" t="s">
        <v>33</v>
      </c>
      <c r="F2510" s="6" t="s">
        <v>92</v>
      </c>
      <c r="G2510" s="6" t="s">
        <v>93</v>
      </c>
      <c r="H2510" s="6" t="s">
        <v>19</v>
      </c>
      <c r="I2510" s="8">
        <v>0.45</v>
      </c>
      <c r="J2510" s="9">
        <v>1750</v>
      </c>
      <c r="K2510" s="10">
        <f t="shared" si="18"/>
        <v>787.5</v>
      </c>
      <c r="L2510" s="10">
        <f t="shared" si="19"/>
        <v>315</v>
      </c>
      <c r="M2510" s="11">
        <v>0.4</v>
      </c>
      <c r="O2510" s="16"/>
      <c r="P2510" s="14"/>
      <c r="Q2510" s="12"/>
      <c r="R2510" s="13"/>
    </row>
    <row r="2511" spans="1:18" ht="15.75" customHeight="1">
      <c r="A2511" s="1"/>
      <c r="B2511" s="6" t="s">
        <v>14</v>
      </c>
      <c r="C2511" s="6">
        <v>1185732</v>
      </c>
      <c r="D2511" s="7">
        <v>44491</v>
      </c>
      <c r="E2511" s="6" t="s">
        <v>33</v>
      </c>
      <c r="F2511" s="6" t="s">
        <v>92</v>
      </c>
      <c r="G2511" s="6" t="s">
        <v>93</v>
      </c>
      <c r="H2511" s="6" t="s">
        <v>20</v>
      </c>
      <c r="I2511" s="8">
        <v>0.45</v>
      </c>
      <c r="J2511" s="9">
        <v>1500</v>
      </c>
      <c r="K2511" s="10">
        <f t="shared" si="18"/>
        <v>675</v>
      </c>
      <c r="L2511" s="10">
        <f t="shared" si="19"/>
        <v>270</v>
      </c>
      <c r="M2511" s="11">
        <v>0.4</v>
      </c>
      <c r="O2511" s="16"/>
      <c r="P2511" s="14"/>
      <c r="Q2511" s="12"/>
      <c r="R2511" s="13"/>
    </row>
    <row r="2512" spans="1:18" ht="15.75" customHeight="1">
      <c r="A2512" s="1"/>
      <c r="B2512" s="6" t="s">
        <v>14</v>
      </c>
      <c r="C2512" s="6">
        <v>1185732</v>
      </c>
      <c r="D2512" s="7">
        <v>44491</v>
      </c>
      <c r="E2512" s="6" t="s">
        <v>33</v>
      </c>
      <c r="F2512" s="6" t="s">
        <v>92</v>
      </c>
      <c r="G2512" s="6" t="s">
        <v>93</v>
      </c>
      <c r="H2512" s="6" t="s">
        <v>21</v>
      </c>
      <c r="I2512" s="8">
        <v>0.54999999999999993</v>
      </c>
      <c r="J2512" s="9">
        <v>1500</v>
      </c>
      <c r="K2512" s="10">
        <f t="shared" si="18"/>
        <v>824.99999999999989</v>
      </c>
      <c r="L2512" s="10">
        <f t="shared" si="19"/>
        <v>288.74999999999994</v>
      </c>
      <c r="M2512" s="11">
        <v>0.35</v>
      </c>
      <c r="O2512" s="16"/>
      <c r="P2512" s="14"/>
      <c r="Q2512" s="12"/>
      <c r="R2512" s="13"/>
    </row>
    <row r="2513" spans="1:18" ht="15.75" customHeight="1">
      <c r="A2513" s="1"/>
      <c r="B2513" s="6" t="s">
        <v>14</v>
      </c>
      <c r="C2513" s="6">
        <v>1185732</v>
      </c>
      <c r="D2513" s="7">
        <v>44491</v>
      </c>
      <c r="E2513" s="6" t="s">
        <v>33</v>
      </c>
      <c r="F2513" s="6" t="s">
        <v>92</v>
      </c>
      <c r="G2513" s="6" t="s">
        <v>93</v>
      </c>
      <c r="H2513" s="6" t="s">
        <v>22</v>
      </c>
      <c r="I2513" s="8">
        <v>0.54999999999999993</v>
      </c>
      <c r="J2513" s="9">
        <v>2750</v>
      </c>
      <c r="K2513" s="10">
        <f t="shared" si="18"/>
        <v>1512.4999999999998</v>
      </c>
      <c r="L2513" s="10">
        <f t="shared" si="19"/>
        <v>604.99999999999989</v>
      </c>
      <c r="M2513" s="11">
        <v>0.4</v>
      </c>
      <c r="O2513" s="16"/>
      <c r="P2513" s="14"/>
      <c r="Q2513" s="12"/>
      <c r="R2513" s="13"/>
    </row>
    <row r="2514" spans="1:18" ht="15.75" customHeight="1">
      <c r="A2514" s="1"/>
      <c r="B2514" s="6" t="s">
        <v>14</v>
      </c>
      <c r="C2514" s="6">
        <v>1185732</v>
      </c>
      <c r="D2514" s="7">
        <v>44522</v>
      </c>
      <c r="E2514" s="6" t="s">
        <v>33</v>
      </c>
      <c r="F2514" s="6" t="s">
        <v>92</v>
      </c>
      <c r="G2514" s="6" t="s">
        <v>93</v>
      </c>
      <c r="H2514" s="6" t="s">
        <v>17</v>
      </c>
      <c r="I2514" s="8">
        <v>0.5</v>
      </c>
      <c r="J2514" s="9">
        <v>4250</v>
      </c>
      <c r="K2514" s="10">
        <f t="shared" si="18"/>
        <v>2125</v>
      </c>
      <c r="L2514" s="10">
        <f t="shared" si="19"/>
        <v>850</v>
      </c>
      <c r="M2514" s="11">
        <v>0.4</v>
      </c>
      <c r="O2514" s="16"/>
      <c r="P2514" s="14"/>
      <c r="Q2514" s="12"/>
      <c r="R2514" s="13"/>
    </row>
    <row r="2515" spans="1:18" ht="15.75" customHeight="1">
      <c r="A2515" s="1"/>
      <c r="B2515" s="6" t="s">
        <v>14</v>
      </c>
      <c r="C2515" s="6">
        <v>1185732</v>
      </c>
      <c r="D2515" s="7">
        <v>44522</v>
      </c>
      <c r="E2515" s="6" t="s">
        <v>33</v>
      </c>
      <c r="F2515" s="6" t="s">
        <v>92</v>
      </c>
      <c r="G2515" s="6" t="s">
        <v>93</v>
      </c>
      <c r="H2515" s="6" t="s">
        <v>18</v>
      </c>
      <c r="I2515" s="8">
        <v>0.4</v>
      </c>
      <c r="J2515" s="9">
        <v>2750</v>
      </c>
      <c r="K2515" s="10">
        <f t="shared" si="18"/>
        <v>1100</v>
      </c>
      <c r="L2515" s="10">
        <f t="shared" si="19"/>
        <v>385</v>
      </c>
      <c r="M2515" s="11">
        <v>0.35</v>
      </c>
      <c r="O2515" s="16"/>
      <c r="P2515" s="14"/>
      <c r="Q2515" s="12"/>
      <c r="R2515" s="13"/>
    </row>
    <row r="2516" spans="1:18" ht="15.75" customHeight="1">
      <c r="A2516" s="1"/>
      <c r="B2516" s="6" t="s">
        <v>14</v>
      </c>
      <c r="C2516" s="6">
        <v>1185732</v>
      </c>
      <c r="D2516" s="7">
        <v>44522</v>
      </c>
      <c r="E2516" s="6" t="s">
        <v>33</v>
      </c>
      <c r="F2516" s="6" t="s">
        <v>92</v>
      </c>
      <c r="G2516" s="6" t="s">
        <v>93</v>
      </c>
      <c r="H2516" s="6" t="s">
        <v>19</v>
      </c>
      <c r="I2516" s="8">
        <v>0.45</v>
      </c>
      <c r="J2516" s="9">
        <v>2200</v>
      </c>
      <c r="K2516" s="10">
        <f t="shared" si="18"/>
        <v>990</v>
      </c>
      <c r="L2516" s="10">
        <f t="shared" si="19"/>
        <v>396</v>
      </c>
      <c r="M2516" s="11">
        <v>0.4</v>
      </c>
      <c r="O2516" s="16"/>
      <c r="P2516" s="14"/>
      <c r="Q2516" s="12"/>
      <c r="R2516" s="13"/>
    </row>
    <row r="2517" spans="1:18" ht="15.75" customHeight="1">
      <c r="A2517" s="1"/>
      <c r="B2517" s="6" t="s">
        <v>14</v>
      </c>
      <c r="C2517" s="6">
        <v>1185732</v>
      </c>
      <c r="D2517" s="7">
        <v>44522</v>
      </c>
      <c r="E2517" s="6" t="s">
        <v>33</v>
      </c>
      <c r="F2517" s="6" t="s">
        <v>92</v>
      </c>
      <c r="G2517" s="6" t="s">
        <v>93</v>
      </c>
      <c r="H2517" s="6" t="s">
        <v>20</v>
      </c>
      <c r="I2517" s="8">
        <v>0.55000000000000004</v>
      </c>
      <c r="J2517" s="9">
        <v>2000</v>
      </c>
      <c r="K2517" s="10">
        <f t="shared" si="18"/>
        <v>1100</v>
      </c>
      <c r="L2517" s="10">
        <f t="shared" si="19"/>
        <v>440</v>
      </c>
      <c r="M2517" s="11">
        <v>0.4</v>
      </c>
      <c r="O2517" s="16"/>
      <c r="P2517" s="14"/>
      <c r="Q2517" s="12"/>
      <c r="R2517" s="13"/>
    </row>
    <row r="2518" spans="1:18" ht="15.75" customHeight="1">
      <c r="A2518" s="1"/>
      <c r="B2518" s="6" t="s">
        <v>14</v>
      </c>
      <c r="C2518" s="6">
        <v>1185732</v>
      </c>
      <c r="D2518" s="7">
        <v>44522</v>
      </c>
      <c r="E2518" s="6" t="s">
        <v>33</v>
      </c>
      <c r="F2518" s="6" t="s">
        <v>92</v>
      </c>
      <c r="G2518" s="6" t="s">
        <v>93</v>
      </c>
      <c r="H2518" s="6" t="s">
        <v>21</v>
      </c>
      <c r="I2518" s="8">
        <v>0.65</v>
      </c>
      <c r="J2518" s="9">
        <v>1750</v>
      </c>
      <c r="K2518" s="10">
        <f t="shared" si="18"/>
        <v>1137.5</v>
      </c>
      <c r="L2518" s="10">
        <f t="shared" si="19"/>
        <v>398.125</v>
      </c>
      <c r="M2518" s="11">
        <v>0.35</v>
      </c>
      <c r="O2518" s="16"/>
      <c r="P2518" s="14"/>
      <c r="Q2518" s="12"/>
      <c r="R2518" s="13"/>
    </row>
    <row r="2519" spans="1:18" ht="15.75" customHeight="1">
      <c r="A2519" s="1"/>
      <c r="B2519" s="6" t="s">
        <v>14</v>
      </c>
      <c r="C2519" s="6">
        <v>1185732</v>
      </c>
      <c r="D2519" s="7">
        <v>44522</v>
      </c>
      <c r="E2519" s="6" t="s">
        <v>33</v>
      </c>
      <c r="F2519" s="6" t="s">
        <v>92</v>
      </c>
      <c r="G2519" s="6" t="s">
        <v>93</v>
      </c>
      <c r="H2519" s="6" t="s">
        <v>22</v>
      </c>
      <c r="I2519" s="8">
        <v>0.7</v>
      </c>
      <c r="J2519" s="9">
        <v>2750</v>
      </c>
      <c r="K2519" s="10">
        <f t="shared" si="18"/>
        <v>1924.9999999999998</v>
      </c>
      <c r="L2519" s="10">
        <f t="shared" si="19"/>
        <v>770</v>
      </c>
      <c r="M2519" s="11">
        <v>0.4</v>
      </c>
      <c r="O2519" s="16"/>
      <c r="P2519" s="14"/>
      <c r="Q2519" s="12"/>
      <c r="R2519" s="13"/>
    </row>
    <row r="2520" spans="1:18" ht="15.75" customHeight="1">
      <c r="A2520" s="1"/>
      <c r="B2520" s="6" t="s">
        <v>14</v>
      </c>
      <c r="C2520" s="6">
        <v>1185732</v>
      </c>
      <c r="D2520" s="7">
        <v>44551</v>
      </c>
      <c r="E2520" s="6" t="s">
        <v>33</v>
      </c>
      <c r="F2520" s="6" t="s">
        <v>92</v>
      </c>
      <c r="G2520" s="6" t="s">
        <v>93</v>
      </c>
      <c r="H2520" s="6" t="s">
        <v>17</v>
      </c>
      <c r="I2520" s="8">
        <v>0.65</v>
      </c>
      <c r="J2520" s="9">
        <v>5250</v>
      </c>
      <c r="K2520" s="10">
        <f t="shared" si="18"/>
        <v>3412.5</v>
      </c>
      <c r="L2520" s="10">
        <f t="shared" si="19"/>
        <v>1365</v>
      </c>
      <c r="M2520" s="11">
        <v>0.4</v>
      </c>
      <c r="O2520" s="16"/>
      <c r="P2520" s="14"/>
      <c r="Q2520" s="12"/>
      <c r="R2520" s="13"/>
    </row>
    <row r="2521" spans="1:18" ht="15.75" customHeight="1">
      <c r="A2521" s="1"/>
      <c r="B2521" s="6" t="s">
        <v>14</v>
      </c>
      <c r="C2521" s="6">
        <v>1185732</v>
      </c>
      <c r="D2521" s="7">
        <v>44551</v>
      </c>
      <c r="E2521" s="6" t="s">
        <v>33</v>
      </c>
      <c r="F2521" s="6" t="s">
        <v>92</v>
      </c>
      <c r="G2521" s="6" t="s">
        <v>93</v>
      </c>
      <c r="H2521" s="6" t="s">
        <v>18</v>
      </c>
      <c r="I2521" s="8">
        <v>0.55000000000000004</v>
      </c>
      <c r="J2521" s="9">
        <v>3250</v>
      </c>
      <c r="K2521" s="10">
        <f t="shared" si="18"/>
        <v>1787.5000000000002</v>
      </c>
      <c r="L2521" s="10">
        <f t="shared" si="19"/>
        <v>625.625</v>
      </c>
      <c r="M2521" s="11">
        <v>0.35</v>
      </c>
      <c r="O2521" s="16"/>
      <c r="P2521" s="14"/>
      <c r="Q2521" s="12"/>
      <c r="R2521" s="13"/>
    </row>
    <row r="2522" spans="1:18" ht="15.75" customHeight="1">
      <c r="A2522" s="1"/>
      <c r="B2522" s="6" t="s">
        <v>14</v>
      </c>
      <c r="C2522" s="6">
        <v>1185732</v>
      </c>
      <c r="D2522" s="7">
        <v>44551</v>
      </c>
      <c r="E2522" s="6" t="s">
        <v>33</v>
      </c>
      <c r="F2522" s="6" t="s">
        <v>92</v>
      </c>
      <c r="G2522" s="6" t="s">
        <v>93</v>
      </c>
      <c r="H2522" s="6" t="s">
        <v>19</v>
      </c>
      <c r="I2522" s="8">
        <v>0.55000000000000004</v>
      </c>
      <c r="J2522" s="9">
        <v>2750</v>
      </c>
      <c r="K2522" s="10">
        <f t="shared" si="18"/>
        <v>1512.5000000000002</v>
      </c>
      <c r="L2522" s="10">
        <f t="shared" si="19"/>
        <v>605.00000000000011</v>
      </c>
      <c r="M2522" s="11">
        <v>0.4</v>
      </c>
      <c r="O2522" s="16"/>
      <c r="P2522" s="14"/>
      <c r="Q2522" s="12"/>
      <c r="R2522" s="13"/>
    </row>
    <row r="2523" spans="1:18" ht="15.75" customHeight="1">
      <c r="A2523" s="1"/>
      <c r="B2523" s="6" t="s">
        <v>14</v>
      </c>
      <c r="C2523" s="6">
        <v>1185732</v>
      </c>
      <c r="D2523" s="7">
        <v>44551</v>
      </c>
      <c r="E2523" s="6" t="s">
        <v>33</v>
      </c>
      <c r="F2523" s="6" t="s">
        <v>92</v>
      </c>
      <c r="G2523" s="6" t="s">
        <v>93</v>
      </c>
      <c r="H2523" s="6" t="s">
        <v>20</v>
      </c>
      <c r="I2523" s="8">
        <v>0.5</v>
      </c>
      <c r="J2523" s="9">
        <v>2250</v>
      </c>
      <c r="K2523" s="10">
        <f t="shared" si="18"/>
        <v>1125</v>
      </c>
      <c r="L2523" s="10">
        <f t="shared" si="19"/>
        <v>450</v>
      </c>
      <c r="M2523" s="11">
        <v>0.4</v>
      </c>
      <c r="O2523" s="16"/>
      <c r="P2523" s="14"/>
      <c r="Q2523" s="12"/>
      <c r="R2523" s="13"/>
    </row>
    <row r="2524" spans="1:18" ht="15.75" customHeight="1">
      <c r="A2524" s="1"/>
      <c r="B2524" s="6" t="s">
        <v>14</v>
      </c>
      <c r="C2524" s="6">
        <v>1185732</v>
      </c>
      <c r="D2524" s="7">
        <v>44551</v>
      </c>
      <c r="E2524" s="6" t="s">
        <v>33</v>
      </c>
      <c r="F2524" s="6" t="s">
        <v>92</v>
      </c>
      <c r="G2524" s="6" t="s">
        <v>93</v>
      </c>
      <c r="H2524" s="6" t="s">
        <v>21</v>
      </c>
      <c r="I2524" s="8">
        <v>0.6</v>
      </c>
      <c r="J2524" s="9">
        <v>2250</v>
      </c>
      <c r="K2524" s="10">
        <f t="shared" si="18"/>
        <v>1350</v>
      </c>
      <c r="L2524" s="10">
        <f t="shared" si="19"/>
        <v>472.49999999999994</v>
      </c>
      <c r="M2524" s="11">
        <v>0.35</v>
      </c>
      <c r="O2524" s="16"/>
      <c r="P2524" s="14"/>
      <c r="Q2524" s="12"/>
      <c r="R2524" s="13"/>
    </row>
    <row r="2525" spans="1:18" ht="15.75" customHeight="1">
      <c r="A2525" s="1"/>
      <c r="B2525" s="6" t="s">
        <v>14</v>
      </c>
      <c r="C2525" s="6">
        <v>1185732</v>
      </c>
      <c r="D2525" s="7">
        <v>44551</v>
      </c>
      <c r="E2525" s="6" t="s">
        <v>33</v>
      </c>
      <c r="F2525" s="6" t="s">
        <v>92</v>
      </c>
      <c r="G2525" s="6" t="s">
        <v>93</v>
      </c>
      <c r="H2525" s="6" t="s">
        <v>22</v>
      </c>
      <c r="I2525" s="8">
        <v>0.64999999999999991</v>
      </c>
      <c r="J2525" s="9">
        <v>3250</v>
      </c>
      <c r="K2525" s="10">
        <f t="shared" si="18"/>
        <v>2112.4999999999995</v>
      </c>
      <c r="L2525" s="10">
        <f t="shared" si="19"/>
        <v>844.99999999999989</v>
      </c>
      <c r="M2525" s="11">
        <v>0.4</v>
      </c>
      <c r="O2525" s="16"/>
      <c r="P2525" s="14"/>
      <c r="Q2525" s="12"/>
      <c r="R2525" s="13"/>
    </row>
    <row r="2526" spans="1:18" ht="15.75" customHeight="1">
      <c r="A2526" s="1" t="s">
        <v>39</v>
      </c>
      <c r="B2526" s="6" t="s">
        <v>14</v>
      </c>
      <c r="C2526" s="6">
        <v>1185732</v>
      </c>
      <c r="D2526" s="7">
        <v>44216</v>
      </c>
      <c r="E2526" s="6" t="s">
        <v>46</v>
      </c>
      <c r="F2526" s="6" t="s">
        <v>94</v>
      </c>
      <c r="G2526" s="6" t="s">
        <v>95</v>
      </c>
      <c r="H2526" s="6" t="s">
        <v>17</v>
      </c>
      <c r="I2526" s="8">
        <v>0.30000000000000004</v>
      </c>
      <c r="J2526" s="9">
        <v>7250</v>
      </c>
      <c r="K2526" s="10">
        <f t="shared" si="18"/>
        <v>2175.0000000000005</v>
      </c>
      <c r="L2526" s="10">
        <f t="shared" si="19"/>
        <v>870.00000000000023</v>
      </c>
      <c r="M2526" s="11">
        <v>0.4</v>
      </c>
      <c r="O2526" s="16"/>
      <c r="P2526" s="14"/>
      <c r="Q2526" s="12"/>
      <c r="R2526" s="13"/>
    </row>
    <row r="2527" spans="1:18" ht="15.75" customHeight="1">
      <c r="A2527" s="1"/>
      <c r="B2527" s="6" t="s">
        <v>14</v>
      </c>
      <c r="C2527" s="6">
        <v>1185732</v>
      </c>
      <c r="D2527" s="7">
        <v>44216</v>
      </c>
      <c r="E2527" s="6" t="s">
        <v>46</v>
      </c>
      <c r="F2527" s="6" t="s">
        <v>94</v>
      </c>
      <c r="G2527" s="6" t="s">
        <v>95</v>
      </c>
      <c r="H2527" s="6" t="s">
        <v>18</v>
      </c>
      <c r="I2527" s="8">
        <v>0.30000000000000004</v>
      </c>
      <c r="J2527" s="9">
        <v>5250</v>
      </c>
      <c r="K2527" s="10">
        <f t="shared" si="18"/>
        <v>1575.0000000000002</v>
      </c>
      <c r="L2527" s="10">
        <f t="shared" si="19"/>
        <v>551.25</v>
      </c>
      <c r="M2527" s="11">
        <v>0.35</v>
      </c>
      <c r="O2527" s="16"/>
      <c r="P2527" s="14"/>
      <c r="Q2527" s="12"/>
      <c r="R2527" s="13"/>
    </row>
    <row r="2528" spans="1:18" ht="15.75" customHeight="1">
      <c r="A2528" s="1"/>
      <c r="B2528" s="6" t="s">
        <v>14</v>
      </c>
      <c r="C2528" s="6">
        <v>1185732</v>
      </c>
      <c r="D2528" s="7">
        <v>44216</v>
      </c>
      <c r="E2528" s="6" t="s">
        <v>46</v>
      </c>
      <c r="F2528" s="6" t="s">
        <v>94</v>
      </c>
      <c r="G2528" s="6" t="s">
        <v>95</v>
      </c>
      <c r="H2528" s="6" t="s">
        <v>19</v>
      </c>
      <c r="I2528" s="8">
        <v>0.20000000000000007</v>
      </c>
      <c r="J2528" s="9">
        <v>5250</v>
      </c>
      <c r="K2528" s="10">
        <f t="shared" si="18"/>
        <v>1050.0000000000005</v>
      </c>
      <c r="L2528" s="10">
        <f t="shared" si="19"/>
        <v>420.00000000000023</v>
      </c>
      <c r="M2528" s="11">
        <v>0.4</v>
      </c>
      <c r="O2528" s="16"/>
      <c r="P2528" s="14"/>
      <c r="Q2528" s="12"/>
      <c r="R2528" s="13"/>
    </row>
    <row r="2529" spans="1:18" ht="15.75" customHeight="1">
      <c r="A2529" s="1"/>
      <c r="B2529" s="6" t="s">
        <v>14</v>
      </c>
      <c r="C2529" s="6">
        <v>1185732</v>
      </c>
      <c r="D2529" s="7">
        <v>44216</v>
      </c>
      <c r="E2529" s="6" t="s">
        <v>46</v>
      </c>
      <c r="F2529" s="6" t="s">
        <v>94</v>
      </c>
      <c r="G2529" s="6" t="s">
        <v>95</v>
      </c>
      <c r="H2529" s="6" t="s">
        <v>20</v>
      </c>
      <c r="I2529" s="8">
        <v>0.25</v>
      </c>
      <c r="J2529" s="9">
        <v>3750</v>
      </c>
      <c r="K2529" s="10">
        <f t="shared" si="18"/>
        <v>937.5</v>
      </c>
      <c r="L2529" s="10">
        <f t="shared" si="19"/>
        <v>375</v>
      </c>
      <c r="M2529" s="11">
        <v>0.4</v>
      </c>
      <c r="O2529" s="16"/>
      <c r="P2529" s="14"/>
      <c r="Q2529" s="12"/>
      <c r="R2529" s="13"/>
    </row>
    <row r="2530" spans="1:18" ht="15.75" customHeight="1">
      <c r="A2530" s="1"/>
      <c r="B2530" s="6" t="s">
        <v>14</v>
      </c>
      <c r="C2530" s="6">
        <v>1185732</v>
      </c>
      <c r="D2530" s="7">
        <v>44216</v>
      </c>
      <c r="E2530" s="6" t="s">
        <v>46</v>
      </c>
      <c r="F2530" s="6" t="s">
        <v>94</v>
      </c>
      <c r="G2530" s="6" t="s">
        <v>95</v>
      </c>
      <c r="H2530" s="6" t="s">
        <v>21</v>
      </c>
      <c r="I2530" s="8">
        <v>0.4</v>
      </c>
      <c r="J2530" s="9">
        <v>4250</v>
      </c>
      <c r="K2530" s="10">
        <f t="shared" si="18"/>
        <v>1700</v>
      </c>
      <c r="L2530" s="10">
        <f t="shared" si="19"/>
        <v>595</v>
      </c>
      <c r="M2530" s="11">
        <v>0.35</v>
      </c>
      <c r="O2530" s="16"/>
      <c r="P2530" s="14"/>
      <c r="Q2530" s="12"/>
      <c r="R2530" s="13"/>
    </row>
    <row r="2531" spans="1:18" ht="15.75" customHeight="1">
      <c r="A2531" s="1"/>
      <c r="B2531" s="6" t="s">
        <v>14</v>
      </c>
      <c r="C2531" s="6">
        <v>1185732</v>
      </c>
      <c r="D2531" s="7">
        <v>44216</v>
      </c>
      <c r="E2531" s="6" t="s">
        <v>46</v>
      </c>
      <c r="F2531" s="6" t="s">
        <v>94</v>
      </c>
      <c r="G2531" s="6" t="s">
        <v>95</v>
      </c>
      <c r="H2531" s="6" t="s">
        <v>22</v>
      </c>
      <c r="I2531" s="8">
        <v>0.30000000000000004</v>
      </c>
      <c r="J2531" s="9">
        <v>5250</v>
      </c>
      <c r="K2531" s="10">
        <f t="shared" si="18"/>
        <v>1575.0000000000002</v>
      </c>
      <c r="L2531" s="10">
        <f t="shared" si="19"/>
        <v>787.50000000000011</v>
      </c>
      <c r="M2531" s="11">
        <v>0.5</v>
      </c>
      <c r="O2531" s="16"/>
      <c r="P2531" s="14"/>
      <c r="Q2531" s="12"/>
      <c r="R2531" s="13"/>
    </row>
    <row r="2532" spans="1:18" ht="15.75" customHeight="1">
      <c r="A2532" s="1"/>
      <c r="B2532" s="6" t="s">
        <v>14</v>
      </c>
      <c r="C2532" s="6">
        <v>1185732</v>
      </c>
      <c r="D2532" s="7">
        <v>44245</v>
      </c>
      <c r="E2532" s="6" t="s">
        <v>46</v>
      </c>
      <c r="F2532" s="6" t="s">
        <v>94</v>
      </c>
      <c r="G2532" s="6" t="s">
        <v>95</v>
      </c>
      <c r="H2532" s="6" t="s">
        <v>17</v>
      </c>
      <c r="I2532" s="8">
        <v>0.30000000000000004</v>
      </c>
      <c r="J2532" s="9">
        <v>7750</v>
      </c>
      <c r="K2532" s="10">
        <f t="shared" si="18"/>
        <v>2325.0000000000005</v>
      </c>
      <c r="L2532" s="10">
        <f t="shared" si="19"/>
        <v>930.00000000000023</v>
      </c>
      <c r="M2532" s="11">
        <v>0.4</v>
      </c>
      <c r="O2532" s="16"/>
      <c r="P2532" s="14"/>
      <c r="Q2532" s="12"/>
      <c r="R2532" s="13"/>
    </row>
    <row r="2533" spans="1:18" ht="15.75" customHeight="1">
      <c r="A2533" s="1"/>
      <c r="B2533" s="6" t="s">
        <v>14</v>
      </c>
      <c r="C2533" s="6">
        <v>1185732</v>
      </c>
      <c r="D2533" s="7">
        <v>44245</v>
      </c>
      <c r="E2533" s="6" t="s">
        <v>46</v>
      </c>
      <c r="F2533" s="6" t="s">
        <v>94</v>
      </c>
      <c r="G2533" s="6" t="s">
        <v>95</v>
      </c>
      <c r="H2533" s="6" t="s">
        <v>18</v>
      </c>
      <c r="I2533" s="8">
        <v>0.30000000000000004</v>
      </c>
      <c r="J2533" s="9">
        <v>4250</v>
      </c>
      <c r="K2533" s="10">
        <f t="shared" si="18"/>
        <v>1275.0000000000002</v>
      </c>
      <c r="L2533" s="10">
        <f t="shared" si="19"/>
        <v>446.25000000000006</v>
      </c>
      <c r="M2533" s="11">
        <v>0.35</v>
      </c>
      <c r="O2533" s="16"/>
      <c r="P2533" s="14"/>
      <c r="Q2533" s="12"/>
      <c r="R2533" s="13"/>
    </row>
    <row r="2534" spans="1:18" ht="15.75" customHeight="1">
      <c r="A2534" s="1"/>
      <c r="B2534" s="6" t="s">
        <v>14</v>
      </c>
      <c r="C2534" s="6">
        <v>1185732</v>
      </c>
      <c r="D2534" s="7">
        <v>44245</v>
      </c>
      <c r="E2534" s="6" t="s">
        <v>46</v>
      </c>
      <c r="F2534" s="6" t="s">
        <v>94</v>
      </c>
      <c r="G2534" s="6" t="s">
        <v>95</v>
      </c>
      <c r="H2534" s="6" t="s">
        <v>19</v>
      </c>
      <c r="I2534" s="8">
        <v>0.20000000000000007</v>
      </c>
      <c r="J2534" s="9">
        <v>4750</v>
      </c>
      <c r="K2534" s="10">
        <f t="shared" si="18"/>
        <v>950.00000000000034</v>
      </c>
      <c r="L2534" s="10">
        <f t="shared" si="19"/>
        <v>380.00000000000017</v>
      </c>
      <c r="M2534" s="11">
        <v>0.4</v>
      </c>
      <c r="O2534" s="16"/>
      <c r="P2534" s="14"/>
      <c r="Q2534" s="12"/>
      <c r="R2534" s="13"/>
    </row>
    <row r="2535" spans="1:18" ht="15.75" customHeight="1">
      <c r="A2535" s="1"/>
      <c r="B2535" s="6" t="s">
        <v>14</v>
      </c>
      <c r="C2535" s="6">
        <v>1185732</v>
      </c>
      <c r="D2535" s="7">
        <v>44245</v>
      </c>
      <c r="E2535" s="6" t="s">
        <v>46</v>
      </c>
      <c r="F2535" s="6" t="s">
        <v>94</v>
      </c>
      <c r="G2535" s="6" t="s">
        <v>95</v>
      </c>
      <c r="H2535" s="6" t="s">
        <v>20</v>
      </c>
      <c r="I2535" s="8">
        <v>0.25</v>
      </c>
      <c r="J2535" s="9">
        <v>3250</v>
      </c>
      <c r="K2535" s="10">
        <f t="shared" si="18"/>
        <v>812.5</v>
      </c>
      <c r="L2535" s="10">
        <f t="shared" si="19"/>
        <v>325</v>
      </c>
      <c r="M2535" s="11">
        <v>0.4</v>
      </c>
      <c r="O2535" s="16"/>
      <c r="P2535" s="14"/>
      <c r="Q2535" s="12"/>
      <c r="R2535" s="13"/>
    </row>
    <row r="2536" spans="1:18" ht="15.75" customHeight="1">
      <c r="A2536" s="1"/>
      <c r="B2536" s="6" t="s">
        <v>14</v>
      </c>
      <c r="C2536" s="6">
        <v>1185732</v>
      </c>
      <c r="D2536" s="7">
        <v>44245</v>
      </c>
      <c r="E2536" s="6" t="s">
        <v>46</v>
      </c>
      <c r="F2536" s="6" t="s">
        <v>94</v>
      </c>
      <c r="G2536" s="6" t="s">
        <v>95</v>
      </c>
      <c r="H2536" s="6" t="s">
        <v>21</v>
      </c>
      <c r="I2536" s="8">
        <v>0.4</v>
      </c>
      <c r="J2536" s="9">
        <v>4000</v>
      </c>
      <c r="K2536" s="10">
        <f t="shared" si="18"/>
        <v>1600</v>
      </c>
      <c r="L2536" s="10">
        <f t="shared" si="19"/>
        <v>560</v>
      </c>
      <c r="M2536" s="11">
        <v>0.35</v>
      </c>
      <c r="O2536" s="16"/>
      <c r="P2536" s="14"/>
      <c r="Q2536" s="12"/>
      <c r="R2536" s="13"/>
    </row>
    <row r="2537" spans="1:18" ht="15.75" customHeight="1">
      <c r="A2537" s="1"/>
      <c r="B2537" s="6" t="s">
        <v>14</v>
      </c>
      <c r="C2537" s="6">
        <v>1185732</v>
      </c>
      <c r="D2537" s="7">
        <v>44245</v>
      </c>
      <c r="E2537" s="6" t="s">
        <v>46</v>
      </c>
      <c r="F2537" s="6" t="s">
        <v>94</v>
      </c>
      <c r="G2537" s="6" t="s">
        <v>95</v>
      </c>
      <c r="H2537" s="6" t="s">
        <v>22</v>
      </c>
      <c r="I2537" s="8">
        <v>0.25</v>
      </c>
      <c r="J2537" s="9">
        <v>5000</v>
      </c>
      <c r="K2537" s="10">
        <f t="shared" si="18"/>
        <v>1250</v>
      </c>
      <c r="L2537" s="10">
        <f t="shared" si="19"/>
        <v>625</v>
      </c>
      <c r="M2537" s="11">
        <v>0.5</v>
      </c>
      <c r="O2537" s="16"/>
      <c r="P2537" s="14"/>
      <c r="Q2537" s="12"/>
      <c r="R2537" s="13"/>
    </row>
    <row r="2538" spans="1:18" ht="15.75" customHeight="1">
      <c r="A2538" s="1"/>
      <c r="B2538" s="6" t="s">
        <v>14</v>
      </c>
      <c r="C2538" s="6">
        <v>1185732</v>
      </c>
      <c r="D2538" s="7">
        <v>44271</v>
      </c>
      <c r="E2538" s="6" t="s">
        <v>46</v>
      </c>
      <c r="F2538" s="6" t="s">
        <v>94</v>
      </c>
      <c r="G2538" s="6" t="s">
        <v>95</v>
      </c>
      <c r="H2538" s="6" t="s">
        <v>17</v>
      </c>
      <c r="I2538" s="8">
        <v>0.25</v>
      </c>
      <c r="J2538" s="9">
        <v>7200</v>
      </c>
      <c r="K2538" s="10">
        <f t="shared" si="18"/>
        <v>1800</v>
      </c>
      <c r="L2538" s="10">
        <f t="shared" si="19"/>
        <v>720</v>
      </c>
      <c r="M2538" s="11">
        <v>0.4</v>
      </c>
      <c r="O2538" s="16"/>
      <c r="P2538" s="14"/>
      <c r="Q2538" s="12"/>
      <c r="R2538" s="13"/>
    </row>
    <row r="2539" spans="1:18" ht="15.75" customHeight="1">
      <c r="A2539" s="1"/>
      <c r="B2539" s="6" t="s">
        <v>14</v>
      </c>
      <c r="C2539" s="6">
        <v>1185732</v>
      </c>
      <c r="D2539" s="7">
        <v>44271</v>
      </c>
      <c r="E2539" s="6" t="s">
        <v>46</v>
      </c>
      <c r="F2539" s="6" t="s">
        <v>94</v>
      </c>
      <c r="G2539" s="6" t="s">
        <v>95</v>
      </c>
      <c r="H2539" s="6" t="s">
        <v>18</v>
      </c>
      <c r="I2539" s="8">
        <v>0.25</v>
      </c>
      <c r="J2539" s="9">
        <v>4000</v>
      </c>
      <c r="K2539" s="10">
        <f t="shared" si="18"/>
        <v>1000</v>
      </c>
      <c r="L2539" s="10">
        <f t="shared" si="19"/>
        <v>350</v>
      </c>
      <c r="M2539" s="11">
        <v>0.35</v>
      </c>
      <c r="O2539" s="16"/>
      <c r="P2539" s="14"/>
      <c r="Q2539" s="12"/>
      <c r="R2539" s="13"/>
    </row>
    <row r="2540" spans="1:18" ht="15.75" customHeight="1">
      <c r="A2540" s="1"/>
      <c r="B2540" s="6" t="s">
        <v>14</v>
      </c>
      <c r="C2540" s="6">
        <v>1185732</v>
      </c>
      <c r="D2540" s="7">
        <v>44271</v>
      </c>
      <c r="E2540" s="6" t="s">
        <v>46</v>
      </c>
      <c r="F2540" s="6" t="s">
        <v>94</v>
      </c>
      <c r="G2540" s="6" t="s">
        <v>95</v>
      </c>
      <c r="H2540" s="6" t="s">
        <v>19</v>
      </c>
      <c r="I2540" s="8">
        <v>0.15000000000000002</v>
      </c>
      <c r="J2540" s="9">
        <v>4250</v>
      </c>
      <c r="K2540" s="10">
        <f t="shared" si="18"/>
        <v>637.50000000000011</v>
      </c>
      <c r="L2540" s="10">
        <f t="shared" si="19"/>
        <v>255.00000000000006</v>
      </c>
      <c r="M2540" s="11">
        <v>0.4</v>
      </c>
      <c r="O2540" s="16"/>
      <c r="P2540" s="14"/>
      <c r="Q2540" s="12"/>
      <c r="R2540" s="13"/>
    </row>
    <row r="2541" spans="1:18" ht="15.75" customHeight="1">
      <c r="A2541" s="1"/>
      <c r="B2541" s="6" t="s">
        <v>14</v>
      </c>
      <c r="C2541" s="6">
        <v>1185732</v>
      </c>
      <c r="D2541" s="7">
        <v>44271</v>
      </c>
      <c r="E2541" s="6" t="s">
        <v>46</v>
      </c>
      <c r="F2541" s="6" t="s">
        <v>94</v>
      </c>
      <c r="G2541" s="6" t="s">
        <v>95</v>
      </c>
      <c r="H2541" s="6" t="s">
        <v>20</v>
      </c>
      <c r="I2541" s="8">
        <v>0.19999999999999996</v>
      </c>
      <c r="J2541" s="9">
        <v>2750</v>
      </c>
      <c r="K2541" s="10">
        <f t="shared" si="18"/>
        <v>549.99999999999989</v>
      </c>
      <c r="L2541" s="10">
        <f t="shared" si="19"/>
        <v>219.99999999999997</v>
      </c>
      <c r="M2541" s="11">
        <v>0.4</v>
      </c>
      <c r="O2541" s="16"/>
      <c r="P2541" s="14"/>
      <c r="Q2541" s="12"/>
      <c r="R2541" s="13"/>
    </row>
    <row r="2542" spans="1:18" ht="15.75" customHeight="1">
      <c r="A2542" s="1"/>
      <c r="B2542" s="6" t="s">
        <v>14</v>
      </c>
      <c r="C2542" s="6">
        <v>1185732</v>
      </c>
      <c r="D2542" s="7">
        <v>44271</v>
      </c>
      <c r="E2542" s="6" t="s">
        <v>46</v>
      </c>
      <c r="F2542" s="6" t="s">
        <v>94</v>
      </c>
      <c r="G2542" s="6" t="s">
        <v>95</v>
      </c>
      <c r="H2542" s="6" t="s">
        <v>21</v>
      </c>
      <c r="I2542" s="8">
        <v>0.35000000000000009</v>
      </c>
      <c r="J2542" s="9">
        <v>3250</v>
      </c>
      <c r="K2542" s="10">
        <f t="shared" si="18"/>
        <v>1137.5000000000002</v>
      </c>
      <c r="L2542" s="10">
        <f t="shared" si="19"/>
        <v>398.12500000000006</v>
      </c>
      <c r="M2542" s="11">
        <v>0.35</v>
      </c>
      <c r="O2542" s="16"/>
      <c r="P2542" s="14"/>
      <c r="Q2542" s="12"/>
      <c r="R2542" s="13"/>
    </row>
    <row r="2543" spans="1:18" ht="15.75" customHeight="1">
      <c r="A2543" s="1"/>
      <c r="B2543" s="6" t="s">
        <v>14</v>
      </c>
      <c r="C2543" s="6">
        <v>1185732</v>
      </c>
      <c r="D2543" s="7">
        <v>44271</v>
      </c>
      <c r="E2543" s="6" t="s">
        <v>46</v>
      </c>
      <c r="F2543" s="6" t="s">
        <v>94</v>
      </c>
      <c r="G2543" s="6" t="s">
        <v>95</v>
      </c>
      <c r="H2543" s="6" t="s">
        <v>22</v>
      </c>
      <c r="I2543" s="8">
        <v>0.25</v>
      </c>
      <c r="J2543" s="9">
        <v>4250</v>
      </c>
      <c r="K2543" s="10">
        <f t="shared" si="18"/>
        <v>1062.5</v>
      </c>
      <c r="L2543" s="10">
        <f t="shared" si="19"/>
        <v>531.25</v>
      </c>
      <c r="M2543" s="11">
        <v>0.5</v>
      </c>
      <c r="O2543" s="16"/>
      <c r="P2543" s="14"/>
      <c r="Q2543" s="12"/>
      <c r="R2543" s="13"/>
    </row>
    <row r="2544" spans="1:18" ht="15.75" customHeight="1">
      <c r="A2544" s="1"/>
      <c r="B2544" s="6" t="s">
        <v>14</v>
      </c>
      <c r="C2544" s="6">
        <v>1185732</v>
      </c>
      <c r="D2544" s="7">
        <v>44303</v>
      </c>
      <c r="E2544" s="6" t="s">
        <v>46</v>
      </c>
      <c r="F2544" s="6" t="s">
        <v>94</v>
      </c>
      <c r="G2544" s="6" t="s">
        <v>95</v>
      </c>
      <c r="H2544" s="6" t="s">
        <v>17</v>
      </c>
      <c r="I2544" s="8">
        <v>0.25</v>
      </c>
      <c r="J2544" s="9">
        <v>6750</v>
      </c>
      <c r="K2544" s="10">
        <f t="shared" si="18"/>
        <v>1687.5</v>
      </c>
      <c r="L2544" s="10">
        <f t="shared" si="19"/>
        <v>675</v>
      </c>
      <c r="M2544" s="11">
        <v>0.4</v>
      </c>
      <c r="O2544" s="16"/>
      <c r="P2544" s="14"/>
      <c r="Q2544" s="12"/>
      <c r="R2544" s="13"/>
    </row>
    <row r="2545" spans="1:18" ht="15.75" customHeight="1">
      <c r="A2545" s="1"/>
      <c r="B2545" s="6" t="s">
        <v>14</v>
      </c>
      <c r="C2545" s="6">
        <v>1185732</v>
      </c>
      <c r="D2545" s="7">
        <v>44303</v>
      </c>
      <c r="E2545" s="6" t="s">
        <v>46</v>
      </c>
      <c r="F2545" s="6" t="s">
        <v>94</v>
      </c>
      <c r="G2545" s="6" t="s">
        <v>95</v>
      </c>
      <c r="H2545" s="6" t="s">
        <v>18</v>
      </c>
      <c r="I2545" s="8">
        <v>0.25</v>
      </c>
      <c r="J2545" s="9">
        <v>3750</v>
      </c>
      <c r="K2545" s="10">
        <f t="shared" si="18"/>
        <v>937.5</v>
      </c>
      <c r="L2545" s="10">
        <f t="shared" si="19"/>
        <v>328.125</v>
      </c>
      <c r="M2545" s="11">
        <v>0.35</v>
      </c>
      <c r="O2545" s="16"/>
      <c r="P2545" s="14"/>
      <c r="Q2545" s="12"/>
      <c r="R2545" s="13"/>
    </row>
    <row r="2546" spans="1:18" ht="15.75" customHeight="1">
      <c r="A2546" s="1"/>
      <c r="B2546" s="6" t="s">
        <v>14</v>
      </c>
      <c r="C2546" s="6">
        <v>1185732</v>
      </c>
      <c r="D2546" s="7">
        <v>44303</v>
      </c>
      <c r="E2546" s="6" t="s">
        <v>46</v>
      </c>
      <c r="F2546" s="6" t="s">
        <v>94</v>
      </c>
      <c r="G2546" s="6" t="s">
        <v>95</v>
      </c>
      <c r="H2546" s="6" t="s">
        <v>19</v>
      </c>
      <c r="I2546" s="8">
        <v>0.15000000000000002</v>
      </c>
      <c r="J2546" s="9">
        <v>3750</v>
      </c>
      <c r="K2546" s="10">
        <f t="shared" si="18"/>
        <v>562.50000000000011</v>
      </c>
      <c r="L2546" s="10">
        <f t="shared" si="19"/>
        <v>225.00000000000006</v>
      </c>
      <c r="M2546" s="11">
        <v>0.4</v>
      </c>
      <c r="O2546" s="16"/>
      <c r="P2546" s="14"/>
      <c r="Q2546" s="12"/>
      <c r="R2546" s="13"/>
    </row>
    <row r="2547" spans="1:18" ht="15.75" customHeight="1">
      <c r="A2547" s="1"/>
      <c r="B2547" s="6" t="s">
        <v>14</v>
      </c>
      <c r="C2547" s="6">
        <v>1185732</v>
      </c>
      <c r="D2547" s="7">
        <v>44303</v>
      </c>
      <c r="E2547" s="6" t="s">
        <v>46</v>
      </c>
      <c r="F2547" s="6" t="s">
        <v>94</v>
      </c>
      <c r="G2547" s="6" t="s">
        <v>95</v>
      </c>
      <c r="H2547" s="6" t="s">
        <v>20</v>
      </c>
      <c r="I2547" s="8">
        <v>0.19999999999999996</v>
      </c>
      <c r="J2547" s="9">
        <v>3000</v>
      </c>
      <c r="K2547" s="10">
        <f t="shared" si="18"/>
        <v>599.99999999999989</v>
      </c>
      <c r="L2547" s="10">
        <f t="shared" si="19"/>
        <v>239.99999999999997</v>
      </c>
      <c r="M2547" s="11">
        <v>0.4</v>
      </c>
      <c r="O2547" s="16"/>
      <c r="P2547" s="14"/>
      <c r="Q2547" s="12"/>
      <c r="R2547" s="13"/>
    </row>
    <row r="2548" spans="1:18" ht="15.75" customHeight="1">
      <c r="A2548" s="1"/>
      <c r="B2548" s="6" t="s">
        <v>14</v>
      </c>
      <c r="C2548" s="6">
        <v>1185732</v>
      </c>
      <c r="D2548" s="7">
        <v>44303</v>
      </c>
      <c r="E2548" s="6" t="s">
        <v>46</v>
      </c>
      <c r="F2548" s="6" t="s">
        <v>94</v>
      </c>
      <c r="G2548" s="6" t="s">
        <v>95</v>
      </c>
      <c r="H2548" s="6" t="s">
        <v>21</v>
      </c>
      <c r="I2548" s="8">
        <v>0.4</v>
      </c>
      <c r="J2548" s="9">
        <v>3250</v>
      </c>
      <c r="K2548" s="10">
        <f t="shared" si="18"/>
        <v>1300</v>
      </c>
      <c r="L2548" s="10">
        <f t="shared" si="19"/>
        <v>454.99999999999994</v>
      </c>
      <c r="M2548" s="11">
        <v>0.35</v>
      </c>
      <c r="O2548" s="16"/>
      <c r="P2548" s="14"/>
      <c r="Q2548" s="12"/>
      <c r="R2548" s="13"/>
    </row>
    <row r="2549" spans="1:18" ht="15.75" customHeight="1">
      <c r="A2549" s="1"/>
      <c r="B2549" s="6" t="s">
        <v>14</v>
      </c>
      <c r="C2549" s="6">
        <v>1185732</v>
      </c>
      <c r="D2549" s="7">
        <v>44303</v>
      </c>
      <c r="E2549" s="6" t="s">
        <v>46</v>
      </c>
      <c r="F2549" s="6" t="s">
        <v>94</v>
      </c>
      <c r="G2549" s="6" t="s">
        <v>95</v>
      </c>
      <c r="H2549" s="6" t="s">
        <v>22</v>
      </c>
      <c r="I2549" s="8">
        <v>0.30000000000000004</v>
      </c>
      <c r="J2549" s="9">
        <v>4750</v>
      </c>
      <c r="K2549" s="10">
        <f t="shared" si="18"/>
        <v>1425.0000000000002</v>
      </c>
      <c r="L2549" s="10">
        <f t="shared" si="19"/>
        <v>712.50000000000011</v>
      </c>
      <c r="M2549" s="11">
        <v>0.5</v>
      </c>
      <c r="O2549" s="16"/>
      <c r="P2549" s="14"/>
      <c r="Q2549" s="12"/>
      <c r="R2549" s="13"/>
    </row>
    <row r="2550" spans="1:18" ht="15.75" customHeight="1">
      <c r="A2550" s="1"/>
      <c r="B2550" s="6" t="s">
        <v>14</v>
      </c>
      <c r="C2550" s="6">
        <v>1185732</v>
      </c>
      <c r="D2550" s="7">
        <v>44332</v>
      </c>
      <c r="E2550" s="6" t="s">
        <v>46</v>
      </c>
      <c r="F2550" s="6" t="s">
        <v>94</v>
      </c>
      <c r="G2550" s="6" t="s">
        <v>95</v>
      </c>
      <c r="H2550" s="6" t="s">
        <v>17</v>
      </c>
      <c r="I2550" s="8">
        <v>0.4</v>
      </c>
      <c r="J2550" s="9">
        <v>7450</v>
      </c>
      <c r="K2550" s="10">
        <f t="shared" si="18"/>
        <v>2980</v>
      </c>
      <c r="L2550" s="10">
        <f t="shared" si="19"/>
        <v>1192</v>
      </c>
      <c r="M2550" s="11">
        <v>0.4</v>
      </c>
      <c r="O2550" s="16"/>
      <c r="P2550" s="14"/>
      <c r="Q2550" s="12"/>
      <c r="R2550" s="13"/>
    </row>
    <row r="2551" spans="1:18" ht="15.75" customHeight="1">
      <c r="A2551" s="1"/>
      <c r="B2551" s="6" t="s">
        <v>14</v>
      </c>
      <c r="C2551" s="6">
        <v>1185732</v>
      </c>
      <c r="D2551" s="7">
        <v>44332</v>
      </c>
      <c r="E2551" s="6" t="s">
        <v>46</v>
      </c>
      <c r="F2551" s="6" t="s">
        <v>94</v>
      </c>
      <c r="G2551" s="6" t="s">
        <v>95</v>
      </c>
      <c r="H2551" s="6" t="s">
        <v>18</v>
      </c>
      <c r="I2551" s="8">
        <v>0.4</v>
      </c>
      <c r="J2551" s="9">
        <v>4500</v>
      </c>
      <c r="K2551" s="10">
        <f t="shared" si="18"/>
        <v>1800</v>
      </c>
      <c r="L2551" s="10">
        <f t="shared" si="19"/>
        <v>630</v>
      </c>
      <c r="M2551" s="11">
        <v>0.35</v>
      </c>
      <c r="O2551" s="16"/>
      <c r="P2551" s="14"/>
      <c r="Q2551" s="12"/>
      <c r="R2551" s="13"/>
    </row>
    <row r="2552" spans="1:18" ht="15.75" customHeight="1">
      <c r="A2552" s="1"/>
      <c r="B2552" s="6" t="s">
        <v>14</v>
      </c>
      <c r="C2552" s="6">
        <v>1185732</v>
      </c>
      <c r="D2552" s="7">
        <v>44332</v>
      </c>
      <c r="E2552" s="6" t="s">
        <v>46</v>
      </c>
      <c r="F2552" s="6" t="s">
        <v>94</v>
      </c>
      <c r="G2552" s="6" t="s">
        <v>95</v>
      </c>
      <c r="H2552" s="6" t="s">
        <v>19</v>
      </c>
      <c r="I2552" s="8">
        <v>0.35000000000000003</v>
      </c>
      <c r="J2552" s="9">
        <v>4250</v>
      </c>
      <c r="K2552" s="10">
        <f t="shared" si="18"/>
        <v>1487.5000000000002</v>
      </c>
      <c r="L2552" s="10">
        <f t="shared" si="19"/>
        <v>595.00000000000011</v>
      </c>
      <c r="M2552" s="11">
        <v>0.4</v>
      </c>
      <c r="O2552" s="16"/>
      <c r="P2552" s="14"/>
      <c r="Q2552" s="12"/>
      <c r="R2552" s="13"/>
    </row>
    <row r="2553" spans="1:18" ht="15.75" customHeight="1">
      <c r="A2553" s="1"/>
      <c r="B2553" s="6" t="s">
        <v>14</v>
      </c>
      <c r="C2553" s="6">
        <v>1185732</v>
      </c>
      <c r="D2553" s="7">
        <v>44332</v>
      </c>
      <c r="E2553" s="6" t="s">
        <v>46</v>
      </c>
      <c r="F2553" s="6" t="s">
        <v>94</v>
      </c>
      <c r="G2553" s="6" t="s">
        <v>95</v>
      </c>
      <c r="H2553" s="6" t="s">
        <v>20</v>
      </c>
      <c r="I2553" s="8">
        <v>0.35000000000000003</v>
      </c>
      <c r="J2553" s="9">
        <v>3750</v>
      </c>
      <c r="K2553" s="10">
        <f t="shared" si="18"/>
        <v>1312.5000000000002</v>
      </c>
      <c r="L2553" s="10">
        <f t="shared" si="19"/>
        <v>525.00000000000011</v>
      </c>
      <c r="M2553" s="11">
        <v>0.4</v>
      </c>
      <c r="O2553" s="16"/>
      <c r="P2553" s="14"/>
      <c r="Q2553" s="12"/>
      <c r="R2553" s="13"/>
    </row>
    <row r="2554" spans="1:18" ht="15.75" customHeight="1">
      <c r="A2554" s="1"/>
      <c r="B2554" s="6" t="s">
        <v>14</v>
      </c>
      <c r="C2554" s="6">
        <v>1185732</v>
      </c>
      <c r="D2554" s="7">
        <v>44332</v>
      </c>
      <c r="E2554" s="6" t="s">
        <v>46</v>
      </c>
      <c r="F2554" s="6" t="s">
        <v>94</v>
      </c>
      <c r="G2554" s="6" t="s">
        <v>95</v>
      </c>
      <c r="H2554" s="6" t="s">
        <v>21</v>
      </c>
      <c r="I2554" s="8">
        <v>0.44999999999999996</v>
      </c>
      <c r="J2554" s="9">
        <v>4000</v>
      </c>
      <c r="K2554" s="10">
        <f t="shared" si="18"/>
        <v>1799.9999999999998</v>
      </c>
      <c r="L2554" s="10">
        <f t="shared" si="19"/>
        <v>629.99999999999989</v>
      </c>
      <c r="M2554" s="11">
        <v>0.35</v>
      </c>
      <c r="O2554" s="16"/>
      <c r="P2554" s="14"/>
      <c r="Q2554" s="12"/>
      <c r="R2554" s="13"/>
    </row>
    <row r="2555" spans="1:18" ht="15.75" customHeight="1">
      <c r="A2555" s="1"/>
      <c r="B2555" s="6" t="s">
        <v>14</v>
      </c>
      <c r="C2555" s="6">
        <v>1185732</v>
      </c>
      <c r="D2555" s="7">
        <v>44332</v>
      </c>
      <c r="E2555" s="6" t="s">
        <v>46</v>
      </c>
      <c r="F2555" s="6" t="s">
        <v>94</v>
      </c>
      <c r="G2555" s="6" t="s">
        <v>95</v>
      </c>
      <c r="H2555" s="6" t="s">
        <v>22</v>
      </c>
      <c r="I2555" s="8">
        <v>0.49999999999999994</v>
      </c>
      <c r="J2555" s="9">
        <v>5000</v>
      </c>
      <c r="K2555" s="10">
        <f t="shared" si="18"/>
        <v>2499.9999999999995</v>
      </c>
      <c r="L2555" s="10">
        <f t="shared" si="19"/>
        <v>1249.9999999999998</v>
      </c>
      <c r="M2555" s="11">
        <v>0.5</v>
      </c>
      <c r="O2555" s="16"/>
      <c r="P2555" s="14"/>
      <c r="Q2555" s="12"/>
      <c r="R2555" s="13"/>
    </row>
    <row r="2556" spans="1:18" ht="15.75" customHeight="1">
      <c r="A2556" s="1"/>
      <c r="B2556" s="6" t="s">
        <v>14</v>
      </c>
      <c r="C2556" s="6">
        <v>1185732</v>
      </c>
      <c r="D2556" s="7">
        <v>44365</v>
      </c>
      <c r="E2556" s="6" t="s">
        <v>46</v>
      </c>
      <c r="F2556" s="6" t="s">
        <v>94</v>
      </c>
      <c r="G2556" s="6" t="s">
        <v>95</v>
      </c>
      <c r="H2556" s="6" t="s">
        <v>17</v>
      </c>
      <c r="I2556" s="8">
        <v>0.44999999999999996</v>
      </c>
      <c r="J2556" s="9">
        <v>7500</v>
      </c>
      <c r="K2556" s="10">
        <f t="shared" ref="K2556:K2810" si="20">I2556*J2556</f>
        <v>3374.9999999999995</v>
      </c>
      <c r="L2556" s="10">
        <f t="shared" ref="L2556:L2810" si="21">K2556*M2556</f>
        <v>1350</v>
      </c>
      <c r="M2556" s="11">
        <v>0.4</v>
      </c>
      <c r="O2556" s="16"/>
      <c r="P2556" s="14"/>
      <c r="Q2556" s="12"/>
      <c r="R2556" s="13"/>
    </row>
    <row r="2557" spans="1:18" ht="15.75" customHeight="1">
      <c r="A2557" s="1"/>
      <c r="B2557" s="6" t="s">
        <v>14</v>
      </c>
      <c r="C2557" s="6">
        <v>1185732</v>
      </c>
      <c r="D2557" s="7">
        <v>44365</v>
      </c>
      <c r="E2557" s="6" t="s">
        <v>46</v>
      </c>
      <c r="F2557" s="6" t="s">
        <v>94</v>
      </c>
      <c r="G2557" s="6" t="s">
        <v>95</v>
      </c>
      <c r="H2557" s="6" t="s">
        <v>18</v>
      </c>
      <c r="I2557" s="8">
        <v>0.4</v>
      </c>
      <c r="J2557" s="9">
        <v>5000</v>
      </c>
      <c r="K2557" s="10">
        <f t="shared" si="20"/>
        <v>2000</v>
      </c>
      <c r="L2557" s="10">
        <f t="shared" si="21"/>
        <v>700</v>
      </c>
      <c r="M2557" s="11">
        <v>0.35</v>
      </c>
      <c r="O2557" s="16"/>
      <c r="P2557" s="14"/>
      <c r="Q2557" s="12"/>
      <c r="R2557" s="13"/>
    </row>
    <row r="2558" spans="1:18" ht="15.75" customHeight="1">
      <c r="A2558" s="1"/>
      <c r="B2558" s="6" t="s">
        <v>14</v>
      </c>
      <c r="C2558" s="6">
        <v>1185732</v>
      </c>
      <c r="D2558" s="7">
        <v>44365</v>
      </c>
      <c r="E2558" s="6" t="s">
        <v>46</v>
      </c>
      <c r="F2558" s="6" t="s">
        <v>94</v>
      </c>
      <c r="G2558" s="6" t="s">
        <v>95</v>
      </c>
      <c r="H2558" s="6" t="s">
        <v>19</v>
      </c>
      <c r="I2558" s="8">
        <v>0.45</v>
      </c>
      <c r="J2558" s="9">
        <v>4750</v>
      </c>
      <c r="K2558" s="10">
        <f t="shared" si="20"/>
        <v>2137.5</v>
      </c>
      <c r="L2558" s="10">
        <f t="shared" si="21"/>
        <v>855</v>
      </c>
      <c r="M2558" s="11">
        <v>0.4</v>
      </c>
      <c r="O2558" s="16"/>
      <c r="P2558" s="14"/>
      <c r="Q2558" s="12"/>
      <c r="R2558" s="13"/>
    </row>
    <row r="2559" spans="1:18" ht="15.75" customHeight="1">
      <c r="A2559" s="1"/>
      <c r="B2559" s="6" t="s">
        <v>14</v>
      </c>
      <c r="C2559" s="6">
        <v>1185732</v>
      </c>
      <c r="D2559" s="7">
        <v>44365</v>
      </c>
      <c r="E2559" s="6" t="s">
        <v>46</v>
      </c>
      <c r="F2559" s="6" t="s">
        <v>94</v>
      </c>
      <c r="G2559" s="6" t="s">
        <v>95</v>
      </c>
      <c r="H2559" s="6" t="s">
        <v>20</v>
      </c>
      <c r="I2559" s="8">
        <v>0.45</v>
      </c>
      <c r="J2559" s="9">
        <v>4500</v>
      </c>
      <c r="K2559" s="10">
        <f t="shared" si="20"/>
        <v>2025</v>
      </c>
      <c r="L2559" s="10">
        <f t="shared" si="21"/>
        <v>810</v>
      </c>
      <c r="M2559" s="11">
        <v>0.4</v>
      </c>
      <c r="O2559" s="16"/>
      <c r="P2559" s="14"/>
      <c r="Q2559" s="12"/>
      <c r="R2559" s="13"/>
    </row>
    <row r="2560" spans="1:18" ht="15.75" customHeight="1">
      <c r="A2560" s="1"/>
      <c r="B2560" s="6" t="s">
        <v>14</v>
      </c>
      <c r="C2560" s="6">
        <v>1185732</v>
      </c>
      <c r="D2560" s="7">
        <v>44365</v>
      </c>
      <c r="E2560" s="6" t="s">
        <v>46</v>
      </c>
      <c r="F2560" s="6" t="s">
        <v>94</v>
      </c>
      <c r="G2560" s="6" t="s">
        <v>95</v>
      </c>
      <c r="H2560" s="6" t="s">
        <v>21</v>
      </c>
      <c r="I2560" s="8">
        <v>0.6</v>
      </c>
      <c r="J2560" s="9">
        <v>4500</v>
      </c>
      <c r="K2560" s="10">
        <f t="shared" si="20"/>
        <v>2700</v>
      </c>
      <c r="L2560" s="10">
        <f t="shared" si="21"/>
        <v>944.99999999999989</v>
      </c>
      <c r="M2560" s="11">
        <v>0.35</v>
      </c>
      <c r="O2560" s="16"/>
      <c r="P2560" s="14"/>
      <c r="Q2560" s="12"/>
      <c r="R2560" s="13"/>
    </row>
    <row r="2561" spans="1:18" ht="15.75" customHeight="1">
      <c r="A2561" s="1"/>
      <c r="B2561" s="6" t="s">
        <v>14</v>
      </c>
      <c r="C2561" s="6">
        <v>1185732</v>
      </c>
      <c r="D2561" s="7">
        <v>44365</v>
      </c>
      <c r="E2561" s="6" t="s">
        <v>46</v>
      </c>
      <c r="F2561" s="6" t="s">
        <v>94</v>
      </c>
      <c r="G2561" s="6" t="s">
        <v>95</v>
      </c>
      <c r="H2561" s="6" t="s">
        <v>22</v>
      </c>
      <c r="I2561" s="8">
        <v>0.65</v>
      </c>
      <c r="J2561" s="9">
        <v>6250</v>
      </c>
      <c r="K2561" s="10">
        <f t="shared" si="20"/>
        <v>4062.5</v>
      </c>
      <c r="L2561" s="10">
        <f t="shared" si="21"/>
        <v>2031.25</v>
      </c>
      <c r="M2561" s="11">
        <v>0.5</v>
      </c>
      <c r="O2561" s="16"/>
      <c r="P2561" s="14"/>
      <c r="Q2561" s="12"/>
      <c r="R2561" s="13"/>
    </row>
    <row r="2562" spans="1:18" ht="15.75" customHeight="1">
      <c r="A2562" s="1"/>
      <c r="B2562" s="6" t="s">
        <v>14</v>
      </c>
      <c r="C2562" s="6">
        <v>1185732</v>
      </c>
      <c r="D2562" s="7">
        <v>44393</v>
      </c>
      <c r="E2562" s="6" t="s">
        <v>46</v>
      </c>
      <c r="F2562" s="6" t="s">
        <v>94</v>
      </c>
      <c r="G2562" s="6" t="s">
        <v>95</v>
      </c>
      <c r="H2562" s="6" t="s">
        <v>17</v>
      </c>
      <c r="I2562" s="8">
        <v>0.6</v>
      </c>
      <c r="J2562" s="9">
        <v>8500</v>
      </c>
      <c r="K2562" s="10">
        <f t="shared" si="20"/>
        <v>5100</v>
      </c>
      <c r="L2562" s="10">
        <f t="shared" si="21"/>
        <v>2040</v>
      </c>
      <c r="M2562" s="11">
        <v>0.4</v>
      </c>
      <c r="O2562" s="16"/>
      <c r="P2562" s="14"/>
      <c r="Q2562" s="12"/>
      <c r="R2562" s="13"/>
    </row>
    <row r="2563" spans="1:18" ht="15.75" customHeight="1">
      <c r="A2563" s="1"/>
      <c r="B2563" s="6" t="s">
        <v>14</v>
      </c>
      <c r="C2563" s="6">
        <v>1185732</v>
      </c>
      <c r="D2563" s="7">
        <v>44393</v>
      </c>
      <c r="E2563" s="6" t="s">
        <v>46</v>
      </c>
      <c r="F2563" s="6" t="s">
        <v>94</v>
      </c>
      <c r="G2563" s="6" t="s">
        <v>95</v>
      </c>
      <c r="H2563" s="6" t="s">
        <v>18</v>
      </c>
      <c r="I2563" s="8">
        <v>0.55000000000000004</v>
      </c>
      <c r="J2563" s="9">
        <v>6000</v>
      </c>
      <c r="K2563" s="10">
        <f t="shared" si="20"/>
        <v>3300.0000000000005</v>
      </c>
      <c r="L2563" s="10">
        <f t="shared" si="21"/>
        <v>1155</v>
      </c>
      <c r="M2563" s="11">
        <v>0.35</v>
      </c>
      <c r="O2563" s="16"/>
      <c r="P2563" s="14"/>
      <c r="Q2563" s="12"/>
      <c r="R2563" s="13"/>
    </row>
    <row r="2564" spans="1:18" ht="15.75" customHeight="1">
      <c r="A2564" s="1"/>
      <c r="B2564" s="6" t="s">
        <v>14</v>
      </c>
      <c r="C2564" s="6">
        <v>1185732</v>
      </c>
      <c r="D2564" s="7">
        <v>44393</v>
      </c>
      <c r="E2564" s="6" t="s">
        <v>46</v>
      </c>
      <c r="F2564" s="6" t="s">
        <v>94</v>
      </c>
      <c r="G2564" s="6" t="s">
        <v>95</v>
      </c>
      <c r="H2564" s="6" t="s">
        <v>19</v>
      </c>
      <c r="I2564" s="8">
        <v>0.5</v>
      </c>
      <c r="J2564" s="9">
        <v>5250</v>
      </c>
      <c r="K2564" s="10">
        <f t="shared" si="20"/>
        <v>2625</v>
      </c>
      <c r="L2564" s="10">
        <f t="shared" si="21"/>
        <v>1050</v>
      </c>
      <c r="M2564" s="11">
        <v>0.4</v>
      </c>
      <c r="O2564" s="16"/>
      <c r="P2564" s="14"/>
      <c r="Q2564" s="12"/>
      <c r="R2564" s="13"/>
    </row>
    <row r="2565" spans="1:18" ht="15.75" customHeight="1">
      <c r="A2565" s="1"/>
      <c r="B2565" s="6" t="s">
        <v>14</v>
      </c>
      <c r="C2565" s="6">
        <v>1185732</v>
      </c>
      <c r="D2565" s="7">
        <v>44393</v>
      </c>
      <c r="E2565" s="6" t="s">
        <v>46</v>
      </c>
      <c r="F2565" s="6" t="s">
        <v>94</v>
      </c>
      <c r="G2565" s="6" t="s">
        <v>95</v>
      </c>
      <c r="H2565" s="6" t="s">
        <v>20</v>
      </c>
      <c r="I2565" s="8">
        <v>0.5</v>
      </c>
      <c r="J2565" s="9">
        <v>4750</v>
      </c>
      <c r="K2565" s="10">
        <f t="shared" si="20"/>
        <v>2375</v>
      </c>
      <c r="L2565" s="10">
        <f t="shared" si="21"/>
        <v>950</v>
      </c>
      <c r="M2565" s="11">
        <v>0.4</v>
      </c>
      <c r="O2565" s="16"/>
      <c r="P2565" s="14"/>
      <c r="Q2565" s="12"/>
      <c r="R2565" s="13"/>
    </row>
    <row r="2566" spans="1:18" ht="15.75" customHeight="1">
      <c r="A2566" s="1"/>
      <c r="B2566" s="6" t="s">
        <v>14</v>
      </c>
      <c r="C2566" s="6">
        <v>1185732</v>
      </c>
      <c r="D2566" s="7">
        <v>44393</v>
      </c>
      <c r="E2566" s="6" t="s">
        <v>46</v>
      </c>
      <c r="F2566" s="6" t="s">
        <v>94</v>
      </c>
      <c r="G2566" s="6" t="s">
        <v>95</v>
      </c>
      <c r="H2566" s="6" t="s">
        <v>21</v>
      </c>
      <c r="I2566" s="8">
        <v>0.6</v>
      </c>
      <c r="J2566" s="9">
        <v>5000</v>
      </c>
      <c r="K2566" s="10">
        <f t="shared" si="20"/>
        <v>3000</v>
      </c>
      <c r="L2566" s="10">
        <f t="shared" si="21"/>
        <v>1050</v>
      </c>
      <c r="M2566" s="11">
        <v>0.35</v>
      </c>
      <c r="O2566" s="16"/>
      <c r="P2566" s="14"/>
      <c r="Q2566" s="12"/>
      <c r="R2566" s="13"/>
    </row>
    <row r="2567" spans="1:18" ht="15.75" customHeight="1">
      <c r="A2567" s="1"/>
      <c r="B2567" s="6" t="s">
        <v>14</v>
      </c>
      <c r="C2567" s="6">
        <v>1185732</v>
      </c>
      <c r="D2567" s="7">
        <v>44393</v>
      </c>
      <c r="E2567" s="6" t="s">
        <v>46</v>
      </c>
      <c r="F2567" s="6" t="s">
        <v>94</v>
      </c>
      <c r="G2567" s="6" t="s">
        <v>95</v>
      </c>
      <c r="H2567" s="6" t="s">
        <v>22</v>
      </c>
      <c r="I2567" s="8">
        <v>0.65</v>
      </c>
      <c r="J2567" s="9">
        <v>6750</v>
      </c>
      <c r="K2567" s="10">
        <f t="shared" si="20"/>
        <v>4387.5</v>
      </c>
      <c r="L2567" s="10">
        <f t="shared" si="21"/>
        <v>2193.75</v>
      </c>
      <c r="M2567" s="11">
        <v>0.5</v>
      </c>
      <c r="O2567" s="16"/>
      <c r="P2567" s="14"/>
      <c r="Q2567" s="12"/>
      <c r="R2567" s="13"/>
    </row>
    <row r="2568" spans="1:18" ht="15.75" customHeight="1">
      <c r="A2568" s="1"/>
      <c r="B2568" s="6" t="s">
        <v>14</v>
      </c>
      <c r="C2568" s="6">
        <v>1185732</v>
      </c>
      <c r="D2568" s="7">
        <v>44425</v>
      </c>
      <c r="E2568" s="6" t="s">
        <v>46</v>
      </c>
      <c r="F2568" s="6" t="s">
        <v>94</v>
      </c>
      <c r="G2568" s="6" t="s">
        <v>95</v>
      </c>
      <c r="H2568" s="6" t="s">
        <v>17</v>
      </c>
      <c r="I2568" s="8">
        <v>0.6</v>
      </c>
      <c r="J2568" s="9">
        <v>8250</v>
      </c>
      <c r="K2568" s="10">
        <f t="shared" si="20"/>
        <v>4950</v>
      </c>
      <c r="L2568" s="10">
        <f t="shared" si="21"/>
        <v>1980</v>
      </c>
      <c r="M2568" s="11">
        <v>0.4</v>
      </c>
      <c r="O2568" s="16"/>
      <c r="P2568" s="14"/>
      <c r="Q2568" s="12"/>
      <c r="R2568" s="13"/>
    </row>
    <row r="2569" spans="1:18" ht="15.75" customHeight="1">
      <c r="A2569" s="1"/>
      <c r="B2569" s="6" t="s">
        <v>14</v>
      </c>
      <c r="C2569" s="6">
        <v>1185732</v>
      </c>
      <c r="D2569" s="7">
        <v>44425</v>
      </c>
      <c r="E2569" s="6" t="s">
        <v>46</v>
      </c>
      <c r="F2569" s="6" t="s">
        <v>94</v>
      </c>
      <c r="G2569" s="6" t="s">
        <v>95</v>
      </c>
      <c r="H2569" s="6" t="s">
        <v>18</v>
      </c>
      <c r="I2569" s="8">
        <v>0.55000000000000004</v>
      </c>
      <c r="J2569" s="9">
        <v>6000</v>
      </c>
      <c r="K2569" s="10">
        <f t="shared" si="20"/>
        <v>3300.0000000000005</v>
      </c>
      <c r="L2569" s="10">
        <f t="shared" si="21"/>
        <v>1155</v>
      </c>
      <c r="M2569" s="11">
        <v>0.35</v>
      </c>
      <c r="O2569" s="16"/>
      <c r="P2569" s="14"/>
      <c r="Q2569" s="12"/>
      <c r="R2569" s="13"/>
    </row>
    <row r="2570" spans="1:18" ht="15.75" customHeight="1">
      <c r="A2570" s="1"/>
      <c r="B2570" s="6" t="s">
        <v>14</v>
      </c>
      <c r="C2570" s="6">
        <v>1185732</v>
      </c>
      <c r="D2570" s="7">
        <v>44425</v>
      </c>
      <c r="E2570" s="6" t="s">
        <v>46</v>
      </c>
      <c r="F2570" s="6" t="s">
        <v>94</v>
      </c>
      <c r="G2570" s="6" t="s">
        <v>95</v>
      </c>
      <c r="H2570" s="6" t="s">
        <v>19</v>
      </c>
      <c r="I2570" s="8">
        <v>0.5</v>
      </c>
      <c r="J2570" s="9">
        <v>5250</v>
      </c>
      <c r="K2570" s="10">
        <f t="shared" si="20"/>
        <v>2625</v>
      </c>
      <c r="L2570" s="10">
        <f t="shared" si="21"/>
        <v>1050</v>
      </c>
      <c r="M2570" s="11">
        <v>0.4</v>
      </c>
      <c r="O2570" s="16"/>
      <c r="P2570" s="14"/>
      <c r="Q2570" s="12"/>
      <c r="R2570" s="13"/>
    </row>
    <row r="2571" spans="1:18" ht="15.75" customHeight="1">
      <c r="A2571" s="1"/>
      <c r="B2571" s="6" t="s">
        <v>14</v>
      </c>
      <c r="C2571" s="6">
        <v>1185732</v>
      </c>
      <c r="D2571" s="7">
        <v>44425</v>
      </c>
      <c r="E2571" s="6" t="s">
        <v>46</v>
      </c>
      <c r="F2571" s="6" t="s">
        <v>94</v>
      </c>
      <c r="G2571" s="6" t="s">
        <v>95</v>
      </c>
      <c r="H2571" s="6" t="s">
        <v>20</v>
      </c>
      <c r="I2571" s="8">
        <v>0.4</v>
      </c>
      <c r="J2571" s="9">
        <v>4750</v>
      </c>
      <c r="K2571" s="10">
        <f t="shared" si="20"/>
        <v>1900</v>
      </c>
      <c r="L2571" s="10">
        <f t="shared" si="21"/>
        <v>760</v>
      </c>
      <c r="M2571" s="11">
        <v>0.4</v>
      </c>
      <c r="O2571" s="16"/>
      <c r="P2571" s="14"/>
      <c r="Q2571" s="12"/>
      <c r="R2571" s="13"/>
    </row>
    <row r="2572" spans="1:18" ht="15.75" customHeight="1">
      <c r="A2572" s="1"/>
      <c r="B2572" s="6" t="s">
        <v>14</v>
      </c>
      <c r="C2572" s="6">
        <v>1185732</v>
      </c>
      <c r="D2572" s="7">
        <v>44425</v>
      </c>
      <c r="E2572" s="6" t="s">
        <v>46</v>
      </c>
      <c r="F2572" s="6" t="s">
        <v>94</v>
      </c>
      <c r="G2572" s="6" t="s">
        <v>95</v>
      </c>
      <c r="H2572" s="6" t="s">
        <v>21</v>
      </c>
      <c r="I2572" s="8">
        <v>0.5</v>
      </c>
      <c r="J2572" s="9">
        <v>4500</v>
      </c>
      <c r="K2572" s="10">
        <f t="shared" si="20"/>
        <v>2250</v>
      </c>
      <c r="L2572" s="10">
        <f t="shared" si="21"/>
        <v>787.5</v>
      </c>
      <c r="M2572" s="11">
        <v>0.35</v>
      </c>
      <c r="O2572" s="16"/>
      <c r="P2572" s="14"/>
      <c r="Q2572" s="12"/>
      <c r="R2572" s="13"/>
    </row>
    <row r="2573" spans="1:18" ht="15.75" customHeight="1">
      <c r="A2573" s="1"/>
      <c r="B2573" s="6" t="s">
        <v>14</v>
      </c>
      <c r="C2573" s="6">
        <v>1185732</v>
      </c>
      <c r="D2573" s="7">
        <v>44425</v>
      </c>
      <c r="E2573" s="6" t="s">
        <v>46</v>
      </c>
      <c r="F2573" s="6" t="s">
        <v>94</v>
      </c>
      <c r="G2573" s="6" t="s">
        <v>95</v>
      </c>
      <c r="H2573" s="6" t="s">
        <v>22</v>
      </c>
      <c r="I2573" s="8">
        <v>0.55000000000000004</v>
      </c>
      <c r="J2573" s="9">
        <v>6250</v>
      </c>
      <c r="K2573" s="10">
        <f t="shared" si="20"/>
        <v>3437.5000000000005</v>
      </c>
      <c r="L2573" s="10">
        <f t="shared" si="21"/>
        <v>1718.7500000000002</v>
      </c>
      <c r="M2573" s="11">
        <v>0.5</v>
      </c>
      <c r="O2573" s="16"/>
      <c r="P2573" s="14"/>
      <c r="Q2573" s="12"/>
      <c r="R2573" s="13"/>
    </row>
    <row r="2574" spans="1:18" ht="15.75" customHeight="1">
      <c r="A2574" s="1"/>
      <c r="B2574" s="6" t="s">
        <v>14</v>
      </c>
      <c r="C2574" s="6">
        <v>1185732</v>
      </c>
      <c r="D2574" s="7">
        <v>44455</v>
      </c>
      <c r="E2574" s="6" t="s">
        <v>46</v>
      </c>
      <c r="F2574" s="6" t="s">
        <v>94</v>
      </c>
      <c r="G2574" s="6" t="s">
        <v>95</v>
      </c>
      <c r="H2574" s="6" t="s">
        <v>17</v>
      </c>
      <c r="I2574" s="8">
        <v>0.5</v>
      </c>
      <c r="J2574" s="9">
        <v>7250</v>
      </c>
      <c r="K2574" s="10">
        <f t="shared" si="20"/>
        <v>3625</v>
      </c>
      <c r="L2574" s="10">
        <f t="shared" si="21"/>
        <v>1450</v>
      </c>
      <c r="M2574" s="11">
        <v>0.4</v>
      </c>
      <c r="O2574" s="16"/>
      <c r="P2574" s="14"/>
      <c r="Q2574" s="12"/>
      <c r="R2574" s="13"/>
    </row>
    <row r="2575" spans="1:18" ht="15.75" customHeight="1">
      <c r="A2575" s="1"/>
      <c r="B2575" s="6" t="s">
        <v>14</v>
      </c>
      <c r="C2575" s="6">
        <v>1185732</v>
      </c>
      <c r="D2575" s="7">
        <v>44455</v>
      </c>
      <c r="E2575" s="6" t="s">
        <v>46</v>
      </c>
      <c r="F2575" s="6" t="s">
        <v>94</v>
      </c>
      <c r="G2575" s="6" t="s">
        <v>95</v>
      </c>
      <c r="H2575" s="6" t="s">
        <v>18</v>
      </c>
      <c r="I2575" s="8">
        <v>0.45000000000000012</v>
      </c>
      <c r="J2575" s="9">
        <v>5250</v>
      </c>
      <c r="K2575" s="10">
        <f t="shared" si="20"/>
        <v>2362.5000000000005</v>
      </c>
      <c r="L2575" s="10">
        <f t="shared" si="21"/>
        <v>826.87500000000011</v>
      </c>
      <c r="M2575" s="11">
        <v>0.35</v>
      </c>
      <c r="O2575" s="16"/>
      <c r="P2575" s="14"/>
      <c r="Q2575" s="12"/>
      <c r="R2575" s="13"/>
    </row>
    <row r="2576" spans="1:18" ht="15.75" customHeight="1">
      <c r="A2576" s="1"/>
      <c r="B2576" s="6" t="s">
        <v>14</v>
      </c>
      <c r="C2576" s="6">
        <v>1185732</v>
      </c>
      <c r="D2576" s="7">
        <v>44455</v>
      </c>
      <c r="E2576" s="6" t="s">
        <v>46</v>
      </c>
      <c r="F2576" s="6" t="s">
        <v>94</v>
      </c>
      <c r="G2576" s="6" t="s">
        <v>95</v>
      </c>
      <c r="H2576" s="6" t="s">
        <v>19</v>
      </c>
      <c r="I2576" s="8">
        <v>0.20000000000000007</v>
      </c>
      <c r="J2576" s="9">
        <v>4250</v>
      </c>
      <c r="K2576" s="10">
        <f t="shared" si="20"/>
        <v>850.00000000000023</v>
      </c>
      <c r="L2576" s="10">
        <f t="shared" si="21"/>
        <v>340.00000000000011</v>
      </c>
      <c r="M2576" s="11">
        <v>0.4</v>
      </c>
      <c r="O2576" s="16"/>
      <c r="P2576" s="14"/>
      <c r="Q2576" s="12"/>
      <c r="R2576" s="13"/>
    </row>
    <row r="2577" spans="1:18" ht="15.75" customHeight="1">
      <c r="A2577" s="1"/>
      <c r="B2577" s="6" t="s">
        <v>14</v>
      </c>
      <c r="C2577" s="6">
        <v>1185732</v>
      </c>
      <c r="D2577" s="7">
        <v>44455</v>
      </c>
      <c r="E2577" s="6" t="s">
        <v>46</v>
      </c>
      <c r="F2577" s="6" t="s">
        <v>94</v>
      </c>
      <c r="G2577" s="6" t="s">
        <v>95</v>
      </c>
      <c r="H2577" s="6" t="s">
        <v>20</v>
      </c>
      <c r="I2577" s="8">
        <v>0.20000000000000007</v>
      </c>
      <c r="J2577" s="9">
        <v>4000</v>
      </c>
      <c r="K2577" s="10">
        <f t="shared" si="20"/>
        <v>800.00000000000023</v>
      </c>
      <c r="L2577" s="10">
        <f t="shared" si="21"/>
        <v>320.00000000000011</v>
      </c>
      <c r="M2577" s="11">
        <v>0.4</v>
      </c>
      <c r="O2577" s="16"/>
      <c r="P2577" s="14"/>
      <c r="Q2577" s="12"/>
      <c r="R2577" s="13"/>
    </row>
    <row r="2578" spans="1:18" ht="15.75" customHeight="1">
      <c r="A2578" s="1"/>
      <c r="B2578" s="6" t="s">
        <v>14</v>
      </c>
      <c r="C2578" s="6">
        <v>1185732</v>
      </c>
      <c r="D2578" s="7">
        <v>44455</v>
      </c>
      <c r="E2578" s="6" t="s">
        <v>46</v>
      </c>
      <c r="F2578" s="6" t="s">
        <v>94</v>
      </c>
      <c r="G2578" s="6" t="s">
        <v>95</v>
      </c>
      <c r="H2578" s="6" t="s">
        <v>21</v>
      </c>
      <c r="I2578" s="8">
        <v>0.30000000000000004</v>
      </c>
      <c r="J2578" s="9">
        <v>4000</v>
      </c>
      <c r="K2578" s="10">
        <f t="shared" si="20"/>
        <v>1200.0000000000002</v>
      </c>
      <c r="L2578" s="10">
        <f t="shared" si="21"/>
        <v>420.00000000000006</v>
      </c>
      <c r="M2578" s="11">
        <v>0.35</v>
      </c>
      <c r="O2578" s="16"/>
      <c r="P2578" s="14"/>
      <c r="Q2578" s="12"/>
      <c r="R2578" s="13"/>
    </row>
    <row r="2579" spans="1:18" ht="15.75" customHeight="1">
      <c r="A2579" s="1"/>
      <c r="B2579" s="6" t="s">
        <v>14</v>
      </c>
      <c r="C2579" s="6">
        <v>1185732</v>
      </c>
      <c r="D2579" s="7">
        <v>44455</v>
      </c>
      <c r="E2579" s="6" t="s">
        <v>46</v>
      </c>
      <c r="F2579" s="6" t="s">
        <v>94</v>
      </c>
      <c r="G2579" s="6" t="s">
        <v>95</v>
      </c>
      <c r="H2579" s="6" t="s">
        <v>22</v>
      </c>
      <c r="I2579" s="8">
        <v>0.35000000000000009</v>
      </c>
      <c r="J2579" s="9">
        <v>5000</v>
      </c>
      <c r="K2579" s="10">
        <f t="shared" si="20"/>
        <v>1750.0000000000005</v>
      </c>
      <c r="L2579" s="10">
        <f t="shared" si="21"/>
        <v>875.00000000000023</v>
      </c>
      <c r="M2579" s="11">
        <v>0.5</v>
      </c>
      <c r="O2579" s="16"/>
      <c r="P2579" s="14"/>
      <c r="Q2579" s="12"/>
      <c r="R2579" s="13"/>
    </row>
    <row r="2580" spans="1:18" ht="15.75" customHeight="1">
      <c r="A2580" s="1"/>
      <c r="B2580" s="6" t="s">
        <v>14</v>
      </c>
      <c r="C2580" s="6">
        <v>1185732</v>
      </c>
      <c r="D2580" s="7">
        <v>44487</v>
      </c>
      <c r="E2580" s="6" t="s">
        <v>46</v>
      </c>
      <c r="F2580" s="6" t="s">
        <v>94</v>
      </c>
      <c r="G2580" s="6" t="s">
        <v>95</v>
      </c>
      <c r="H2580" s="6" t="s">
        <v>17</v>
      </c>
      <c r="I2580" s="8">
        <v>0.35000000000000009</v>
      </c>
      <c r="J2580" s="9">
        <v>6750</v>
      </c>
      <c r="K2580" s="10">
        <f t="shared" si="20"/>
        <v>2362.5000000000005</v>
      </c>
      <c r="L2580" s="10">
        <f t="shared" si="21"/>
        <v>945.00000000000023</v>
      </c>
      <c r="M2580" s="11">
        <v>0.4</v>
      </c>
      <c r="O2580" s="16"/>
      <c r="P2580" s="14"/>
      <c r="Q2580" s="12"/>
      <c r="R2580" s="13"/>
    </row>
    <row r="2581" spans="1:18" ht="15.75" customHeight="1">
      <c r="A2581" s="1"/>
      <c r="B2581" s="6" t="s">
        <v>14</v>
      </c>
      <c r="C2581" s="6">
        <v>1185732</v>
      </c>
      <c r="D2581" s="7">
        <v>44487</v>
      </c>
      <c r="E2581" s="6" t="s">
        <v>46</v>
      </c>
      <c r="F2581" s="6" t="s">
        <v>94</v>
      </c>
      <c r="G2581" s="6" t="s">
        <v>95</v>
      </c>
      <c r="H2581" s="6" t="s">
        <v>18</v>
      </c>
      <c r="I2581" s="8">
        <v>0.25000000000000011</v>
      </c>
      <c r="J2581" s="9">
        <v>5000</v>
      </c>
      <c r="K2581" s="10">
        <f t="shared" si="20"/>
        <v>1250.0000000000005</v>
      </c>
      <c r="L2581" s="10">
        <f t="shared" si="21"/>
        <v>437.50000000000011</v>
      </c>
      <c r="M2581" s="11">
        <v>0.35</v>
      </c>
      <c r="O2581" s="16"/>
      <c r="P2581" s="14"/>
      <c r="Q2581" s="12"/>
      <c r="R2581" s="13"/>
    </row>
    <row r="2582" spans="1:18" ht="15.75" customHeight="1">
      <c r="A2582" s="1"/>
      <c r="B2582" s="6" t="s">
        <v>14</v>
      </c>
      <c r="C2582" s="6">
        <v>1185732</v>
      </c>
      <c r="D2582" s="7">
        <v>44487</v>
      </c>
      <c r="E2582" s="6" t="s">
        <v>46</v>
      </c>
      <c r="F2582" s="6" t="s">
        <v>94</v>
      </c>
      <c r="G2582" s="6" t="s">
        <v>95</v>
      </c>
      <c r="H2582" s="6" t="s">
        <v>19</v>
      </c>
      <c r="I2582" s="8">
        <v>0.25000000000000011</v>
      </c>
      <c r="J2582" s="9">
        <v>3750</v>
      </c>
      <c r="K2582" s="10">
        <f t="shared" si="20"/>
        <v>937.50000000000045</v>
      </c>
      <c r="L2582" s="10">
        <f t="shared" si="21"/>
        <v>375.00000000000023</v>
      </c>
      <c r="M2582" s="11">
        <v>0.4</v>
      </c>
      <c r="O2582" s="16"/>
      <c r="P2582" s="14"/>
      <c r="Q2582" s="12"/>
      <c r="R2582" s="13"/>
    </row>
    <row r="2583" spans="1:18" ht="15.75" customHeight="1">
      <c r="A2583" s="1"/>
      <c r="B2583" s="6" t="s">
        <v>14</v>
      </c>
      <c r="C2583" s="6">
        <v>1185732</v>
      </c>
      <c r="D2583" s="7">
        <v>44487</v>
      </c>
      <c r="E2583" s="6" t="s">
        <v>46</v>
      </c>
      <c r="F2583" s="6" t="s">
        <v>94</v>
      </c>
      <c r="G2583" s="6" t="s">
        <v>95</v>
      </c>
      <c r="H2583" s="6" t="s">
        <v>20</v>
      </c>
      <c r="I2583" s="8">
        <v>0.25000000000000011</v>
      </c>
      <c r="J2583" s="9">
        <v>3500</v>
      </c>
      <c r="K2583" s="10">
        <f t="shared" si="20"/>
        <v>875.00000000000034</v>
      </c>
      <c r="L2583" s="10">
        <f t="shared" si="21"/>
        <v>350.00000000000017</v>
      </c>
      <c r="M2583" s="11">
        <v>0.4</v>
      </c>
      <c r="O2583" s="16"/>
      <c r="P2583" s="14"/>
      <c r="Q2583" s="12"/>
      <c r="R2583" s="13"/>
    </row>
    <row r="2584" spans="1:18" ht="15.75" customHeight="1">
      <c r="A2584" s="1"/>
      <c r="B2584" s="6" t="s">
        <v>14</v>
      </c>
      <c r="C2584" s="6">
        <v>1185732</v>
      </c>
      <c r="D2584" s="7">
        <v>44487</v>
      </c>
      <c r="E2584" s="6" t="s">
        <v>46</v>
      </c>
      <c r="F2584" s="6" t="s">
        <v>94</v>
      </c>
      <c r="G2584" s="6" t="s">
        <v>95</v>
      </c>
      <c r="H2584" s="6" t="s">
        <v>21</v>
      </c>
      <c r="I2584" s="8">
        <v>0.35000000000000009</v>
      </c>
      <c r="J2584" s="9">
        <v>3500</v>
      </c>
      <c r="K2584" s="10">
        <f t="shared" si="20"/>
        <v>1225.0000000000002</v>
      </c>
      <c r="L2584" s="10">
        <f t="shared" si="21"/>
        <v>428.75000000000006</v>
      </c>
      <c r="M2584" s="11">
        <v>0.35</v>
      </c>
      <c r="O2584" s="16"/>
      <c r="P2584" s="14"/>
      <c r="Q2584" s="12"/>
      <c r="R2584" s="13"/>
    </row>
    <row r="2585" spans="1:18" ht="15.75" customHeight="1">
      <c r="A2585" s="1"/>
      <c r="B2585" s="6" t="s">
        <v>14</v>
      </c>
      <c r="C2585" s="6">
        <v>1185732</v>
      </c>
      <c r="D2585" s="7">
        <v>44487</v>
      </c>
      <c r="E2585" s="6" t="s">
        <v>46</v>
      </c>
      <c r="F2585" s="6" t="s">
        <v>94</v>
      </c>
      <c r="G2585" s="6" t="s">
        <v>95</v>
      </c>
      <c r="H2585" s="6" t="s">
        <v>22</v>
      </c>
      <c r="I2585" s="8">
        <v>0.35000000000000003</v>
      </c>
      <c r="J2585" s="9">
        <v>4750</v>
      </c>
      <c r="K2585" s="10">
        <f t="shared" si="20"/>
        <v>1662.5000000000002</v>
      </c>
      <c r="L2585" s="10">
        <f t="shared" si="21"/>
        <v>831.25000000000011</v>
      </c>
      <c r="M2585" s="11">
        <v>0.5</v>
      </c>
      <c r="O2585" s="16"/>
      <c r="P2585" s="14"/>
      <c r="Q2585" s="12"/>
      <c r="R2585" s="13"/>
    </row>
    <row r="2586" spans="1:18" ht="15.75" customHeight="1">
      <c r="A2586" s="1"/>
      <c r="B2586" s="6" t="s">
        <v>14</v>
      </c>
      <c r="C2586" s="6">
        <v>1185732</v>
      </c>
      <c r="D2586" s="7">
        <v>44517</v>
      </c>
      <c r="E2586" s="6" t="s">
        <v>46</v>
      </c>
      <c r="F2586" s="6" t="s">
        <v>94</v>
      </c>
      <c r="G2586" s="6" t="s">
        <v>95</v>
      </c>
      <c r="H2586" s="6" t="s">
        <v>17</v>
      </c>
      <c r="I2586" s="8">
        <v>0.3000000000000001</v>
      </c>
      <c r="J2586" s="9">
        <v>6250</v>
      </c>
      <c r="K2586" s="10">
        <f t="shared" si="20"/>
        <v>1875.0000000000007</v>
      </c>
      <c r="L2586" s="10">
        <f t="shared" si="21"/>
        <v>750.00000000000034</v>
      </c>
      <c r="M2586" s="11">
        <v>0.4</v>
      </c>
      <c r="O2586" s="16"/>
      <c r="P2586" s="14"/>
      <c r="Q2586" s="12"/>
      <c r="R2586" s="13"/>
    </row>
    <row r="2587" spans="1:18" ht="15.75" customHeight="1">
      <c r="A2587" s="1"/>
      <c r="B2587" s="6" t="s">
        <v>14</v>
      </c>
      <c r="C2587" s="6">
        <v>1185732</v>
      </c>
      <c r="D2587" s="7">
        <v>44517</v>
      </c>
      <c r="E2587" s="6" t="s">
        <v>46</v>
      </c>
      <c r="F2587" s="6" t="s">
        <v>94</v>
      </c>
      <c r="G2587" s="6" t="s">
        <v>95</v>
      </c>
      <c r="H2587" s="6" t="s">
        <v>18</v>
      </c>
      <c r="I2587" s="8">
        <v>0.20000000000000012</v>
      </c>
      <c r="J2587" s="9">
        <v>4500</v>
      </c>
      <c r="K2587" s="10">
        <f t="shared" si="20"/>
        <v>900.00000000000057</v>
      </c>
      <c r="L2587" s="10">
        <f t="shared" si="21"/>
        <v>315.00000000000017</v>
      </c>
      <c r="M2587" s="11">
        <v>0.35</v>
      </c>
      <c r="O2587" s="16"/>
      <c r="P2587" s="14"/>
      <c r="Q2587" s="12"/>
      <c r="R2587" s="13"/>
    </row>
    <row r="2588" spans="1:18" ht="15.75" customHeight="1">
      <c r="A2588" s="1"/>
      <c r="B2588" s="6" t="s">
        <v>14</v>
      </c>
      <c r="C2588" s="6">
        <v>1185732</v>
      </c>
      <c r="D2588" s="7">
        <v>44517</v>
      </c>
      <c r="E2588" s="6" t="s">
        <v>46</v>
      </c>
      <c r="F2588" s="6" t="s">
        <v>94</v>
      </c>
      <c r="G2588" s="6" t="s">
        <v>95</v>
      </c>
      <c r="H2588" s="6" t="s">
        <v>19</v>
      </c>
      <c r="I2588" s="8">
        <v>0.30000000000000016</v>
      </c>
      <c r="J2588" s="9">
        <v>3950</v>
      </c>
      <c r="K2588" s="10">
        <f t="shared" si="20"/>
        <v>1185.0000000000007</v>
      </c>
      <c r="L2588" s="10">
        <f t="shared" si="21"/>
        <v>474.00000000000028</v>
      </c>
      <c r="M2588" s="11">
        <v>0.4</v>
      </c>
      <c r="O2588" s="16"/>
      <c r="P2588" s="14"/>
      <c r="Q2588" s="12"/>
      <c r="R2588" s="13"/>
    </row>
    <row r="2589" spans="1:18" ht="15.75" customHeight="1">
      <c r="A2589" s="1"/>
      <c r="B2589" s="6" t="s">
        <v>14</v>
      </c>
      <c r="C2589" s="6">
        <v>1185732</v>
      </c>
      <c r="D2589" s="7">
        <v>44517</v>
      </c>
      <c r="E2589" s="6" t="s">
        <v>46</v>
      </c>
      <c r="F2589" s="6" t="s">
        <v>94</v>
      </c>
      <c r="G2589" s="6" t="s">
        <v>95</v>
      </c>
      <c r="H2589" s="6" t="s">
        <v>20</v>
      </c>
      <c r="I2589" s="8">
        <v>0.6000000000000002</v>
      </c>
      <c r="J2589" s="9">
        <v>4500</v>
      </c>
      <c r="K2589" s="10">
        <f t="shared" si="20"/>
        <v>2700.0000000000009</v>
      </c>
      <c r="L2589" s="10">
        <f t="shared" si="21"/>
        <v>1080.0000000000005</v>
      </c>
      <c r="M2589" s="11">
        <v>0.4</v>
      </c>
      <c r="O2589" s="16"/>
      <c r="P2589" s="14"/>
      <c r="Q2589" s="12"/>
      <c r="R2589" s="13"/>
    </row>
    <row r="2590" spans="1:18" ht="15.75" customHeight="1">
      <c r="A2590" s="1"/>
      <c r="B2590" s="6" t="s">
        <v>14</v>
      </c>
      <c r="C2590" s="6">
        <v>1185732</v>
      </c>
      <c r="D2590" s="7">
        <v>44517</v>
      </c>
      <c r="E2590" s="6" t="s">
        <v>46</v>
      </c>
      <c r="F2590" s="6" t="s">
        <v>94</v>
      </c>
      <c r="G2590" s="6" t="s">
        <v>95</v>
      </c>
      <c r="H2590" s="6" t="s">
        <v>21</v>
      </c>
      <c r="I2590" s="8">
        <v>0.75000000000000011</v>
      </c>
      <c r="J2590" s="9">
        <v>4250</v>
      </c>
      <c r="K2590" s="10">
        <f t="shared" si="20"/>
        <v>3187.5000000000005</v>
      </c>
      <c r="L2590" s="10">
        <f t="shared" si="21"/>
        <v>1115.625</v>
      </c>
      <c r="M2590" s="11">
        <v>0.35</v>
      </c>
      <c r="O2590" s="16"/>
      <c r="P2590" s="14"/>
      <c r="Q2590" s="12"/>
      <c r="R2590" s="13"/>
    </row>
    <row r="2591" spans="1:18" ht="15.75" customHeight="1">
      <c r="A2591" s="1"/>
      <c r="B2591" s="6" t="s">
        <v>14</v>
      </c>
      <c r="C2591" s="6">
        <v>1185732</v>
      </c>
      <c r="D2591" s="7">
        <v>44517</v>
      </c>
      <c r="E2591" s="6" t="s">
        <v>46</v>
      </c>
      <c r="F2591" s="6" t="s">
        <v>94</v>
      </c>
      <c r="G2591" s="6" t="s">
        <v>95</v>
      </c>
      <c r="H2591" s="6" t="s">
        <v>22</v>
      </c>
      <c r="I2591" s="8">
        <v>0.75</v>
      </c>
      <c r="J2591" s="9">
        <v>5250</v>
      </c>
      <c r="K2591" s="10">
        <f t="shared" si="20"/>
        <v>3937.5</v>
      </c>
      <c r="L2591" s="10">
        <f t="shared" si="21"/>
        <v>1968.75</v>
      </c>
      <c r="M2591" s="11">
        <v>0.5</v>
      </c>
      <c r="O2591" s="16"/>
      <c r="P2591" s="14"/>
      <c r="Q2591" s="12"/>
      <c r="R2591" s="13"/>
    </row>
    <row r="2592" spans="1:18" ht="15.75" customHeight="1">
      <c r="A2592" s="1"/>
      <c r="B2592" s="6" t="s">
        <v>14</v>
      </c>
      <c r="C2592" s="6">
        <v>1185732</v>
      </c>
      <c r="D2592" s="7">
        <v>44546</v>
      </c>
      <c r="E2592" s="6" t="s">
        <v>46</v>
      </c>
      <c r="F2592" s="6" t="s">
        <v>94</v>
      </c>
      <c r="G2592" s="6" t="s">
        <v>95</v>
      </c>
      <c r="H2592" s="6" t="s">
        <v>17</v>
      </c>
      <c r="I2592" s="8">
        <v>0.70000000000000007</v>
      </c>
      <c r="J2592" s="9">
        <v>7750</v>
      </c>
      <c r="K2592" s="10">
        <f t="shared" si="20"/>
        <v>5425.0000000000009</v>
      </c>
      <c r="L2592" s="10">
        <f t="shared" si="21"/>
        <v>2170.0000000000005</v>
      </c>
      <c r="M2592" s="11">
        <v>0.4</v>
      </c>
      <c r="O2592" s="16"/>
      <c r="P2592" s="14"/>
      <c r="Q2592" s="12"/>
      <c r="R2592" s="13"/>
    </row>
    <row r="2593" spans="1:18" ht="15.75" customHeight="1">
      <c r="A2593" s="1"/>
      <c r="B2593" s="6" t="s">
        <v>14</v>
      </c>
      <c r="C2593" s="6">
        <v>1185732</v>
      </c>
      <c r="D2593" s="7">
        <v>44546</v>
      </c>
      <c r="E2593" s="6" t="s">
        <v>46</v>
      </c>
      <c r="F2593" s="6" t="s">
        <v>94</v>
      </c>
      <c r="G2593" s="6" t="s">
        <v>95</v>
      </c>
      <c r="H2593" s="6" t="s">
        <v>18</v>
      </c>
      <c r="I2593" s="8">
        <v>0.60000000000000009</v>
      </c>
      <c r="J2593" s="9">
        <v>5750</v>
      </c>
      <c r="K2593" s="10">
        <f t="shared" si="20"/>
        <v>3450.0000000000005</v>
      </c>
      <c r="L2593" s="10">
        <f t="shared" si="21"/>
        <v>1207.5</v>
      </c>
      <c r="M2593" s="11">
        <v>0.35</v>
      </c>
      <c r="O2593" s="16"/>
      <c r="P2593" s="14"/>
      <c r="Q2593" s="12"/>
      <c r="R2593" s="13"/>
    </row>
    <row r="2594" spans="1:18" ht="15.75" customHeight="1">
      <c r="A2594" s="1"/>
      <c r="B2594" s="6" t="s">
        <v>14</v>
      </c>
      <c r="C2594" s="6">
        <v>1185732</v>
      </c>
      <c r="D2594" s="7">
        <v>44546</v>
      </c>
      <c r="E2594" s="6" t="s">
        <v>46</v>
      </c>
      <c r="F2594" s="6" t="s">
        <v>94</v>
      </c>
      <c r="G2594" s="6" t="s">
        <v>95</v>
      </c>
      <c r="H2594" s="6" t="s">
        <v>19</v>
      </c>
      <c r="I2594" s="8">
        <v>0.60000000000000009</v>
      </c>
      <c r="J2594" s="9">
        <v>5250</v>
      </c>
      <c r="K2594" s="10">
        <f t="shared" si="20"/>
        <v>3150.0000000000005</v>
      </c>
      <c r="L2594" s="10">
        <f t="shared" si="21"/>
        <v>1260.0000000000002</v>
      </c>
      <c r="M2594" s="11">
        <v>0.4</v>
      </c>
      <c r="O2594" s="16"/>
      <c r="P2594" s="14"/>
      <c r="Q2594" s="12"/>
      <c r="R2594" s="13"/>
    </row>
    <row r="2595" spans="1:18" ht="15.75" customHeight="1">
      <c r="A2595" s="1"/>
      <c r="B2595" s="6" t="s">
        <v>14</v>
      </c>
      <c r="C2595" s="6">
        <v>1185732</v>
      </c>
      <c r="D2595" s="7">
        <v>44546</v>
      </c>
      <c r="E2595" s="6" t="s">
        <v>46</v>
      </c>
      <c r="F2595" s="6" t="s">
        <v>94</v>
      </c>
      <c r="G2595" s="6" t="s">
        <v>95</v>
      </c>
      <c r="H2595" s="6" t="s">
        <v>20</v>
      </c>
      <c r="I2595" s="8">
        <v>0.60000000000000009</v>
      </c>
      <c r="J2595" s="9">
        <v>4750</v>
      </c>
      <c r="K2595" s="10">
        <f t="shared" si="20"/>
        <v>2850.0000000000005</v>
      </c>
      <c r="L2595" s="10">
        <f t="shared" si="21"/>
        <v>1140.0000000000002</v>
      </c>
      <c r="M2595" s="11">
        <v>0.4</v>
      </c>
      <c r="O2595" s="16"/>
      <c r="P2595" s="14"/>
      <c r="Q2595" s="12"/>
      <c r="R2595" s="13"/>
    </row>
    <row r="2596" spans="1:18" ht="15.75" customHeight="1">
      <c r="A2596" s="1"/>
      <c r="B2596" s="6" t="s">
        <v>14</v>
      </c>
      <c r="C2596" s="6">
        <v>1185732</v>
      </c>
      <c r="D2596" s="7">
        <v>44546</v>
      </c>
      <c r="E2596" s="6" t="s">
        <v>46</v>
      </c>
      <c r="F2596" s="6" t="s">
        <v>94</v>
      </c>
      <c r="G2596" s="6" t="s">
        <v>95</v>
      </c>
      <c r="H2596" s="6" t="s">
        <v>21</v>
      </c>
      <c r="I2596" s="8">
        <v>0.70000000000000007</v>
      </c>
      <c r="J2596" s="9">
        <v>4750</v>
      </c>
      <c r="K2596" s="10">
        <f t="shared" si="20"/>
        <v>3325.0000000000005</v>
      </c>
      <c r="L2596" s="10">
        <f t="shared" si="21"/>
        <v>1163.75</v>
      </c>
      <c r="M2596" s="11">
        <v>0.35</v>
      </c>
      <c r="O2596" s="16"/>
      <c r="P2596" s="14"/>
      <c r="Q2596" s="12"/>
      <c r="R2596" s="13"/>
    </row>
    <row r="2597" spans="1:18" ht="15.75" customHeight="1">
      <c r="A2597" s="1"/>
      <c r="B2597" s="6" t="s">
        <v>14</v>
      </c>
      <c r="C2597" s="6">
        <v>1185732</v>
      </c>
      <c r="D2597" s="7">
        <v>44546</v>
      </c>
      <c r="E2597" s="6" t="s">
        <v>46</v>
      </c>
      <c r="F2597" s="6" t="s">
        <v>94</v>
      </c>
      <c r="G2597" s="6" t="s">
        <v>95</v>
      </c>
      <c r="H2597" s="6" t="s">
        <v>22</v>
      </c>
      <c r="I2597" s="8">
        <v>0.75</v>
      </c>
      <c r="J2597" s="9">
        <v>5750</v>
      </c>
      <c r="K2597" s="10">
        <f t="shared" si="20"/>
        <v>4312.5</v>
      </c>
      <c r="L2597" s="10">
        <f t="shared" si="21"/>
        <v>2156.25</v>
      </c>
      <c r="M2597" s="11">
        <v>0.5</v>
      </c>
      <c r="O2597" s="16"/>
      <c r="P2597" s="14"/>
      <c r="Q2597" s="12"/>
      <c r="R2597" s="13"/>
    </row>
    <row r="2598" spans="1:18" ht="15.75" customHeight="1">
      <c r="A2598" s="1" t="s">
        <v>39</v>
      </c>
      <c r="B2598" s="6" t="s">
        <v>23</v>
      </c>
      <c r="C2598" s="6">
        <v>1197831</v>
      </c>
      <c r="D2598" s="7">
        <v>44219</v>
      </c>
      <c r="E2598" s="6" t="s">
        <v>24</v>
      </c>
      <c r="F2598" s="6" t="s">
        <v>96</v>
      </c>
      <c r="G2598" s="6" t="s">
        <v>97</v>
      </c>
      <c r="H2598" s="6" t="s">
        <v>17</v>
      </c>
      <c r="I2598" s="8">
        <v>0.25000000000000006</v>
      </c>
      <c r="J2598" s="9">
        <v>6500</v>
      </c>
      <c r="K2598" s="10">
        <f t="shared" si="20"/>
        <v>1625.0000000000005</v>
      </c>
      <c r="L2598" s="10">
        <f t="shared" si="21"/>
        <v>650.00000000000023</v>
      </c>
      <c r="M2598" s="11">
        <v>0.4</v>
      </c>
      <c r="O2598" s="16"/>
      <c r="P2598" s="14"/>
      <c r="Q2598" s="12"/>
      <c r="R2598" s="13"/>
    </row>
    <row r="2599" spans="1:18" ht="15.75" customHeight="1">
      <c r="A2599" s="1"/>
      <c r="B2599" s="6" t="s">
        <v>23</v>
      </c>
      <c r="C2599" s="6">
        <v>1197831</v>
      </c>
      <c r="D2599" s="7">
        <v>44219</v>
      </c>
      <c r="E2599" s="6" t="s">
        <v>24</v>
      </c>
      <c r="F2599" s="6" t="s">
        <v>96</v>
      </c>
      <c r="G2599" s="6" t="s">
        <v>97</v>
      </c>
      <c r="H2599" s="6" t="s">
        <v>18</v>
      </c>
      <c r="I2599" s="8">
        <v>0.25000000000000006</v>
      </c>
      <c r="J2599" s="9">
        <v>4500</v>
      </c>
      <c r="K2599" s="10">
        <f t="shared" si="20"/>
        <v>1125.0000000000002</v>
      </c>
      <c r="L2599" s="10">
        <f t="shared" si="21"/>
        <v>393.75000000000006</v>
      </c>
      <c r="M2599" s="11">
        <v>0.35</v>
      </c>
      <c r="O2599" s="16"/>
      <c r="P2599" s="14"/>
      <c r="Q2599" s="12"/>
      <c r="R2599" s="13"/>
    </row>
    <row r="2600" spans="1:18" ht="15.75" customHeight="1">
      <c r="A2600" s="1"/>
      <c r="B2600" s="6" t="s">
        <v>23</v>
      </c>
      <c r="C2600" s="6">
        <v>1197831</v>
      </c>
      <c r="D2600" s="7">
        <v>44219</v>
      </c>
      <c r="E2600" s="6" t="s">
        <v>24</v>
      </c>
      <c r="F2600" s="6" t="s">
        <v>96</v>
      </c>
      <c r="G2600" s="6" t="s">
        <v>97</v>
      </c>
      <c r="H2600" s="6" t="s">
        <v>19</v>
      </c>
      <c r="I2600" s="8">
        <v>0.15000000000000008</v>
      </c>
      <c r="J2600" s="9">
        <v>4500</v>
      </c>
      <c r="K2600" s="10">
        <f t="shared" si="20"/>
        <v>675.00000000000034</v>
      </c>
      <c r="L2600" s="10">
        <f t="shared" si="21"/>
        <v>270.00000000000017</v>
      </c>
      <c r="M2600" s="11">
        <v>0.4</v>
      </c>
      <c r="O2600" s="16"/>
      <c r="P2600" s="14"/>
      <c r="Q2600" s="12"/>
      <c r="R2600" s="13"/>
    </row>
    <row r="2601" spans="1:18" ht="15.75" customHeight="1">
      <c r="A2601" s="1"/>
      <c r="B2601" s="6" t="s">
        <v>23</v>
      </c>
      <c r="C2601" s="6">
        <v>1197831</v>
      </c>
      <c r="D2601" s="7">
        <v>44219</v>
      </c>
      <c r="E2601" s="6" t="s">
        <v>24</v>
      </c>
      <c r="F2601" s="6" t="s">
        <v>96</v>
      </c>
      <c r="G2601" s="6" t="s">
        <v>97</v>
      </c>
      <c r="H2601" s="6" t="s">
        <v>20</v>
      </c>
      <c r="I2601" s="8">
        <v>0.2</v>
      </c>
      <c r="J2601" s="9">
        <v>3000</v>
      </c>
      <c r="K2601" s="10">
        <f t="shared" si="20"/>
        <v>600</v>
      </c>
      <c r="L2601" s="10">
        <f t="shared" si="21"/>
        <v>240</v>
      </c>
      <c r="M2601" s="11">
        <v>0.4</v>
      </c>
      <c r="O2601" s="16"/>
      <c r="P2601" s="14"/>
      <c r="Q2601" s="12"/>
      <c r="R2601" s="13"/>
    </row>
    <row r="2602" spans="1:18" ht="15.75" customHeight="1">
      <c r="A2602" s="1"/>
      <c r="B2602" s="6" t="s">
        <v>23</v>
      </c>
      <c r="C2602" s="6">
        <v>1197831</v>
      </c>
      <c r="D2602" s="7">
        <v>44219</v>
      </c>
      <c r="E2602" s="6" t="s">
        <v>24</v>
      </c>
      <c r="F2602" s="6" t="s">
        <v>96</v>
      </c>
      <c r="G2602" s="6" t="s">
        <v>97</v>
      </c>
      <c r="H2602" s="6" t="s">
        <v>21</v>
      </c>
      <c r="I2602" s="8">
        <v>0.35000000000000003</v>
      </c>
      <c r="J2602" s="9">
        <v>3500</v>
      </c>
      <c r="K2602" s="10">
        <f t="shared" si="20"/>
        <v>1225.0000000000002</v>
      </c>
      <c r="L2602" s="10">
        <f t="shared" si="21"/>
        <v>428.75000000000006</v>
      </c>
      <c r="M2602" s="11">
        <v>0.35</v>
      </c>
      <c r="O2602" s="16"/>
      <c r="P2602" s="14"/>
      <c r="Q2602" s="12"/>
      <c r="R2602" s="13"/>
    </row>
    <row r="2603" spans="1:18" ht="15.75" customHeight="1">
      <c r="A2603" s="1"/>
      <c r="B2603" s="6" t="s">
        <v>23</v>
      </c>
      <c r="C2603" s="6">
        <v>1197831</v>
      </c>
      <c r="D2603" s="7">
        <v>44219</v>
      </c>
      <c r="E2603" s="6" t="s">
        <v>24</v>
      </c>
      <c r="F2603" s="6" t="s">
        <v>96</v>
      </c>
      <c r="G2603" s="6" t="s">
        <v>97</v>
      </c>
      <c r="H2603" s="6" t="s">
        <v>22</v>
      </c>
      <c r="I2603" s="8">
        <v>0.25000000000000006</v>
      </c>
      <c r="J2603" s="9">
        <v>4500</v>
      </c>
      <c r="K2603" s="10">
        <f t="shared" si="20"/>
        <v>1125.0000000000002</v>
      </c>
      <c r="L2603" s="10">
        <f t="shared" si="21"/>
        <v>450.00000000000011</v>
      </c>
      <c r="M2603" s="11">
        <v>0.4</v>
      </c>
      <c r="O2603" s="16"/>
      <c r="P2603" s="14"/>
      <c r="Q2603" s="12"/>
      <c r="R2603" s="13"/>
    </row>
    <row r="2604" spans="1:18" ht="15.75" customHeight="1">
      <c r="A2604" s="1"/>
      <c r="B2604" s="6" t="s">
        <v>23</v>
      </c>
      <c r="C2604" s="6">
        <v>1197831</v>
      </c>
      <c r="D2604" s="7">
        <v>44248</v>
      </c>
      <c r="E2604" s="6" t="s">
        <v>24</v>
      </c>
      <c r="F2604" s="6" t="s">
        <v>96</v>
      </c>
      <c r="G2604" s="6" t="s">
        <v>97</v>
      </c>
      <c r="H2604" s="6" t="s">
        <v>17</v>
      </c>
      <c r="I2604" s="8">
        <v>0.25000000000000006</v>
      </c>
      <c r="J2604" s="9">
        <v>7000</v>
      </c>
      <c r="K2604" s="10">
        <f t="shared" si="20"/>
        <v>1750.0000000000005</v>
      </c>
      <c r="L2604" s="10">
        <f t="shared" si="21"/>
        <v>700.00000000000023</v>
      </c>
      <c r="M2604" s="11">
        <v>0.4</v>
      </c>
      <c r="O2604" s="16"/>
      <c r="P2604" s="14"/>
      <c r="Q2604" s="12"/>
      <c r="R2604" s="13"/>
    </row>
    <row r="2605" spans="1:18" ht="15.75" customHeight="1">
      <c r="A2605" s="1"/>
      <c r="B2605" s="6" t="s">
        <v>23</v>
      </c>
      <c r="C2605" s="6">
        <v>1197831</v>
      </c>
      <c r="D2605" s="7">
        <v>44248</v>
      </c>
      <c r="E2605" s="6" t="s">
        <v>24</v>
      </c>
      <c r="F2605" s="6" t="s">
        <v>96</v>
      </c>
      <c r="G2605" s="6" t="s">
        <v>97</v>
      </c>
      <c r="H2605" s="6" t="s">
        <v>18</v>
      </c>
      <c r="I2605" s="8">
        <v>0.25000000000000006</v>
      </c>
      <c r="J2605" s="9">
        <v>3500</v>
      </c>
      <c r="K2605" s="10">
        <f t="shared" si="20"/>
        <v>875.00000000000023</v>
      </c>
      <c r="L2605" s="10">
        <f t="shared" si="21"/>
        <v>306.25000000000006</v>
      </c>
      <c r="M2605" s="11">
        <v>0.35</v>
      </c>
      <c r="O2605" s="16"/>
      <c r="P2605" s="14"/>
      <c r="Q2605" s="12"/>
      <c r="R2605" s="13"/>
    </row>
    <row r="2606" spans="1:18" ht="15.75" customHeight="1">
      <c r="A2606" s="1"/>
      <c r="B2606" s="6" t="s">
        <v>23</v>
      </c>
      <c r="C2606" s="6">
        <v>1197831</v>
      </c>
      <c r="D2606" s="7">
        <v>44248</v>
      </c>
      <c r="E2606" s="6" t="s">
        <v>24</v>
      </c>
      <c r="F2606" s="6" t="s">
        <v>96</v>
      </c>
      <c r="G2606" s="6" t="s">
        <v>97</v>
      </c>
      <c r="H2606" s="6" t="s">
        <v>19</v>
      </c>
      <c r="I2606" s="8">
        <v>0.15000000000000008</v>
      </c>
      <c r="J2606" s="9">
        <v>4000</v>
      </c>
      <c r="K2606" s="10">
        <f t="shared" si="20"/>
        <v>600.00000000000034</v>
      </c>
      <c r="L2606" s="10">
        <f t="shared" si="21"/>
        <v>240.00000000000014</v>
      </c>
      <c r="M2606" s="11">
        <v>0.4</v>
      </c>
      <c r="O2606" s="16"/>
      <c r="P2606" s="14"/>
      <c r="Q2606" s="12"/>
      <c r="R2606" s="13"/>
    </row>
    <row r="2607" spans="1:18" ht="15.75" customHeight="1">
      <c r="A2607" s="1"/>
      <c r="B2607" s="6" t="s">
        <v>23</v>
      </c>
      <c r="C2607" s="6">
        <v>1197831</v>
      </c>
      <c r="D2607" s="7">
        <v>44248</v>
      </c>
      <c r="E2607" s="6" t="s">
        <v>24</v>
      </c>
      <c r="F2607" s="6" t="s">
        <v>96</v>
      </c>
      <c r="G2607" s="6" t="s">
        <v>97</v>
      </c>
      <c r="H2607" s="6" t="s">
        <v>20</v>
      </c>
      <c r="I2607" s="8">
        <v>0.2</v>
      </c>
      <c r="J2607" s="9">
        <v>2500</v>
      </c>
      <c r="K2607" s="10">
        <f t="shared" si="20"/>
        <v>500</v>
      </c>
      <c r="L2607" s="10">
        <f t="shared" si="21"/>
        <v>200</v>
      </c>
      <c r="M2607" s="11">
        <v>0.4</v>
      </c>
      <c r="O2607" s="16"/>
      <c r="P2607" s="14"/>
      <c r="Q2607" s="12"/>
      <c r="R2607" s="13"/>
    </row>
    <row r="2608" spans="1:18" ht="15.75" customHeight="1">
      <c r="A2608" s="1"/>
      <c r="B2608" s="6" t="s">
        <v>23</v>
      </c>
      <c r="C2608" s="6">
        <v>1197831</v>
      </c>
      <c r="D2608" s="7">
        <v>44248</v>
      </c>
      <c r="E2608" s="6" t="s">
        <v>24</v>
      </c>
      <c r="F2608" s="6" t="s">
        <v>96</v>
      </c>
      <c r="G2608" s="6" t="s">
        <v>97</v>
      </c>
      <c r="H2608" s="6" t="s">
        <v>21</v>
      </c>
      <c r="I2608" s="8">
        <v>0.35000000000000003</v>
      </c>
      <c r="J2608" s="9">
        <v>3250</v>
      </c>
      <c r="K2608" s="10">
        <f t="shared" si="20"/>
        <v>1137.5</v>
      </c>
      <c r="L2608" s="10">
        <f t="shared" si="21"/>
        <v>398.125</v>
      </c>
      <c r="M2608" s="11">
        <v>0.35</v>
      </c>
      <c r="O2608" s="16"/>
      <c r="P2608" s="14"/>
      <c r="Q2608" s="12"/>
      <c r="R2608" s="13"/>
    </row>
    <row r="2609" spans="1:18" ht="15.75" customHeight="1">
      <c r="A2609" s="1"/>
      <c r="B2609" s="6" t="s">
        <v>23</v>
      </c>
      <c r="C2609" s="6">
        <v>1197831</v>
      </c>
      <c r="D2609" s="7">
        <v>44248</v>
      </c>
      <c r="E2609" s="6" t="s">
        <v>24</v>
      </c>
      <c r="F2609" s="6" t="s">
        <v>96</v>
      </c>
      <c r="G2609" s="6" t="s">
        <v>97</v>
      </c>
      <c r="H2609" s="6" t="s">
        <v>22</v>
      </c>
      <c r="I2609" s="8">
        <v>0.2</v>
      </c>
      <c r="J2609" s="9">
        <v>4250</v>
      </c>
      <c r="K2609" s="10">
        <f t="shared" si="20"/>
        <v>850</v>
      </c>
      <c r="L2609" s="10">
        <f t="shared" si="21"/>
        <v>340</v>
      </c>
      <c r="M2609" s="11">
        <v>0.4</v>
      </c>
      <c r="O2609" s="16"/>
      <c r="P2609" s="14"/>
      <c r="Q2609" s="12"/>
      <c r="R2609" s="13"/>
    </row>
    <row r="2610" spans="1:18" ht="15.75" customHeight="1">
      <c r="A2610" s="1"/>
      <c r="B2610" s="6" t="s">
        <v>23</v>
      </c>
      <c r="C2610" s="6">
        <v>1197831</v>
      </c>
      <c r="D2610" s="7">
        <v>44274</v>
      </c>
      <c r="E2610" s="6" t="s">
        <v>24</v>
      </c>
      <c r="F2610" s="6" t="s">
        <v>96</v>
      </c>
      <c r="G2610" s="6" t="s">
        <v>97</v>
      </c>
      <c r="H2610" s="6" t="s">
        <v>17</v>
      </c>
      <c r="I2610" s="8">
        <v>0.2</v>
      </c>
      <c r="J2610" s="9">
        <v>6450</v>
      </c>
      <c r="K2610" s="10">
        <f t="shared" si="20"/>
        <v>1290</v>
      </c>
      <c r="L2610" s="10">
        <f t="shared" si="21"/>
        <v>516</v>
      </c>
      <c r="M2610" s="11">
        <v>0.4</v>
      </c>
      <c r="O2610" s="16"/>
      <c r="P2610" s="14"/>
      <c r="Q2610" s="12"/>
      <c r="R2610" s="13"/>
    </row>
    <row r="2611" spans="1:18" ht="15.75" customHeight="1">
      <c r="A2611" s="1"/>
      <c r="B2611" s="6" t="s">
        <v>23</v>
      </c>
      <c r="C2611" s="6">
        <v>1197831</v>
      </c>
      <c r="D2611" s="7">
        <v>44274</v>
      </c>
      <c r="E2611" s="6" t="s">
        <v>24</v>
      </c>
      <c r="F2611" s="6" t="s">
        <v>96</v>
      </c>
      <c r="G2611" s="6" t="s">
        <v>97</v>
      </c>
      <c r="H2611" s="6" t="s">
        <v>18</v>
      </c>
      <c r="I2611" s="8">
        <v>0.2</v>
      </c>
      <c r="J2611" s="9">
        <v>3250</v>
      </c>
      <c r="K2611" s="10">
        <f t="shared" si="20"/>
        <v>650</v>
      </c>
      <c r="L2611" s="10">
        <f t="shared" si="21"/>
        <v>227.49999999999997</v>
      </c>
      <c r="M2611" s="11">
        <v>0.35</v>
      </c>
      <c r="O2611" s="16"/>
      <c r="P2611" s="14"/>
      <c r="Q2611" s="12"/>
      <c r="R2611" s="13"/>
    </row>
    <row r="2612" spans="1:18" ht="15.75" customHeight="1">
      <c r="A2612" s="1"/>
      <c r="B2612" s="6" t="s">
        <v>23</v>
      </c>
      <c r="C2612" s="6">
        <v>1197831</v>
      </c>
      <c r="D2612" s="7">
        <v>44274</v>
      </c>
      <c r="E2612" s="6" t="s">
        <v>24</v>
      </c>
      <c r="F2612" s="6" t="s">
        <v>96</v>
      </c>
      <c r="G2612" s="6" t="s">
        <v>97</v>
      </c>
      <c r="H2612" s="6" t="s">
        <v>19</v>
      </c>
      <c r="I2612" s="8">
        <v>0.10000000000000002</v>
      </c>
      <c r="J2612" s="9">
        <v>3500</v>
      </c>
      <c r="K2612" s="10">
        <f t="shared" si="20"/>
        <v>350.00000000000006</v>
      </c>
      <c r="L2612" s="10">
        <f t="shared" si="21"/>
        <v>140.00000000000003</v>
      </c>
      <c r="M2612" s="11">
        <v>0.4</v>
      </c>
      <c r="O2612" s="16"/>
      <c r="P2612" s="14"/>
      <c r="Q2612" s="12"/>
      <c r="R2612" s="13"/>
    </row>
    <row r="2613" spans="1:18" ht="15.75" customHeight="1">
      <c r="A2613" s="1"/>
      <c r="B2613" s="6" t="s">
        <v>23</v>
      </c>
      <c r="C2613" s="6">
        <v>1197831</v>
      </c>
      <c r="D2613" s="7">
        <v>44274</v>
      </c>
      <c r="E2613" s="6" t="s">
        <v>24</v>
      </c>
      <c r="F2613" s="6" t="s">
        <v>96</v>
      </c>
      <c r="G2613" s="6" t="s">
        <v>97</v>
      </c>
      <c r="H2613" s="6" t="s">
        <v>20</v>
      </c>
      <c r="I2613" s="8">
        <v>0.19999999999999996</v>
      </c>
      <c r="J2613" s="9">
        <v>2000</v>
      </c>
      <c r="K2613" s="10">
        <f t="shared" si="20"/>
        <v>399.99999999999989</v>
      </c>
      <c r="L2613" s="10">
        <f t="shared" si="21"/>
        <v>159.99999999999997</v>
      </c>
      <c r="M2613" s="11">
        <v>0.4</v>
      </c>
      <c r="O2613" s="16"/>
      <c r="P2613" s="14"/>
      <c r="Q2613" s="12"/>
      <c r="R2613" s="13"/>
    </row>
    <row r="2614" spans="1:18" ht="15.75" customHeight="1">
      <c r="A2614" s="1"/>
      <c r="B2614" s="6" t="s">
        <v>23</v>
      </c>
      <c r="C2614" s="6">
        <v>1197831</v>
      </c>
      <c r="D2614" s="7">
        <v>44274</v>
      </c>
      <c r="E2614" s="6" t="s">
        <v>24</v>
      </c>
      <c r="F2614" s="6" t="s">
        <v>96</v>
      </c>
      <c r="G2614" s="6" t="s">
        <v>97</v>
      </c>
      <c r="H2614" s="6" t="s">
        <v>21</v>
      </c>
      <c r="I2614" s="8">
        <v>0.35000000000000009</v>
      </c>
      <c r="J2614" s="9">
        <v>2500</v>
      </c>
      <c r="K2614" s="10">
        <f t="shared" si="20"/>
        <v>875.00000000000023</v>
      </c>
      <c r="L2614" s="10">
        <f t="shared" si="21"/>
        <v>306.25000000000006</v>
      </c>
      <c r="M2614" s="11">
        <v>0.35</v>
      </c>
      <c r="O2614" s="16"/>
      <c r="P2614" s="14"/>
      <c r="Q2614" s="12"/>
      <c r="R2614" s="13"/>
    </row>
    <row r="2615" spans="1:18" ht="15.75" customHeight="1">
      <c r="A2615" s="1"/>
      <c r="B2615" s="6" t="s">
        <v>23</v>
      </c>
      <c r="C2615" s="6">
        <v>1197831</v>
      </c>
      <c r="D2615" s="7">
        <v>44274</v>
      </c>
      <c r="E2615" s="6" t="s">
        <v>24</v>
      </c>
      <c r="F2615" s="6" t="s">
        <v>96</v>
      </c>
      <c r="G2615" s="6" t="s">
        <v>97</v>
      </c>
      <c r="H2615" s="6" t="s">
        <v>22</v>
      </c>
      <c r="I2615" s="8">
        <v>0.25</v>
      </c>
      <c r="J2615" s="9">
        <v>3500</v>
      </c>
      <c r="K2615" s="10">
        <f t="shared" si="20"/>
        <v>875</v>
      </c>
      <c r="L2615" s="10">
        <f t="shared" si="21"/>
        <v>350</v>
      </c>
      <c r="M2615" s="11">
        <v>0.4</v>
      </c>
      <c r="O2615" s="16"/>
      <c r="P2615" s="14"/>
      <c r="Q2615" s="12"/>
      <c r="R2615" s="13"/>
    </row>
    <row r="2616" spans="1:18" ht="15.75" customHeight="1">
      <c r="A2616" s="1"/>
      <c r="B2616" s="6" t="s">
        <v>23</v>
      </c>
      <c r="C2616" s="6">
        <v>1197831</v>
      </c>
      <c r="D2616" s="7">
        <v>44306</v>
      </c>
      <c r="E2616" s="6" t="s">
        <v>24</v>
      </c>
      <c r="F2616" s="6" t="s">
        <v>96</v>
      </c>
      <c r="G2616" s="6" t="s">
        <v>97</v>
      </c>
      <c r="H2616" s="6" t="s">
        <v>17</v>
      </c>
      <c r="I2616" s="8">
        <v>0.25</v>
      </c>
      <c r="J2616" s="9">
        <v>6000</v>
      </c>
      <c r="K2616" s="10">
        <f t="shared" si="20"/>
        <v>1500</v>
      </c>
      <c r="L2616" s="10">
        <f t="shared" si="21"/>
        <v>600</v>
      </c>
      <c r="M2616" s="11">
        <v>0.4</v>
      </c>
      <c r="O2616" s="16"/>
      <c r="P2616" s="14"/>
      <c r="Q2616" s="12"/>
      <c r="R2616" s="13"/>
    </row>
    <row r="2617" spans="1:18" ht="15.75" customHeight="1">
      <c r="A2617" s="1"/>
      <c r="B2617" s="6" t="s">
        <v>23</v>
      </c>
      <c r="C2617" s="6">
        <v>1197831</v>
      </c>
      <c r="D2617" s="7">
        <v>44306</v>
      </c>
      <c r="E2617" s="6" t="s">
        <v>24</v>
      </c>
      <c r="F2617" s="6" t="s">
        <v>96</v>
      </c>
      <c r="G2617" s="6" t="s">
        <v>97</v>
      </c>
      <c r="H2617" s="6" t="s">
        <v>18</v>
      </c>
      <c r="I2617" s="8">
        <v>0.25</v>
      </c>
      <c r="J2617" s="9">
        <v>3000</v>
      </c>
      <c r="K2617" s="10">
        <f t="shared" si="20"/>
        <v>750</v>
      </c>
      <c r="L2617" s="10">
        <f t="shared" si="21"/>
        <v>262.5</v>
      </c>
      <c r="M2617" s="11">
        <v>0.35</v>
      </c>
      <c r="O2617" s="16"/>
      <c r="P2617" s="14"/>
      <c r="Q2617" s="12"/>
      <c r="R2617" s="13"/>
    </row>
    <row r="2618" spans="1:18" ht="15.75" customHeight="1">
      <c r="A2618" s="1"/>
      <c r="B2618" s="6" t="s">
        <v>23</v>
      </c>
      <c r="C2618" s="6">
        <v>1197831</v>
      </c>
      <c r="D2618" s="7">
        <v>44306</v>
      </c>
      <c r="E2618" s="6" t="s">
        <v>24</v>
      </c>
      <c r="F2618" s="6" t="s">
        <v>96</v>
      </c>
      <c r="G2618" s="6" t="s">
        <v>97</v>
      </c>
      <c r="H2618" s="6" t="s">
        <v>19</v>
      </c>
      <c r="I2618" s="8">
        <v>0.15000000000000002</v>
      </c>
      <c r="J2618" s="9">
        <v>3000</v>
      </c>
      <c r="K2618" s="10">
        <f t="shared" si="20"/>
        <v>450.00000000000006</v>
      </c>
      <c r="L2618" s="10">
        <f t="shared" si="21"/>
        <v>180.00000000000003</v>
      </c>
      <c r="M2618" s="11">
        <v>0.4</v>
      </c>
      <c r="O2618" s="16"/>
      <c r="P2618" s="14"/>
      <c r="Q2618" s="12"/>
      <c r="R2618" s="13"/>
    </row>
    <row r="2619" spans="1:18" ht="15.75" customHeight="1">
      <c r="A2619" s="1"/>
      <c r="B2619" s="6" t="s">
        <v>23</v>
      </c>
      <c r="C2619" s="6">
        <v>1197831</v>
      </c>
      <c r="D2619" s="7">
        <v>44306</v>
      </c>
      <c r="E2619" s="6" t="s">
        <v>24</v>
      </c>
      <c r="F2619" s="6" t="s">
        <v>96</v>
      </c>
      <c r="G2619" s="6" t="s">
        <v>97</v>
      </c>
      <c r="H2619" s="6" t="s">
        <v>20</v>
      </c>
      <c r="I2619" s="8">
        <v>0.19999999999999996</v>
      </c>
      <c r="J2619" s="9">
        <v>2250</v>
      </c>
      <c r="K2619" s="10">
        <f t="shared" si="20"/>
        <v>449.99999999999989</v>
      </c>
      <c r="L2619" s="10">
        <f t="shared" si="21"/>
        <v>179.99999999999997</v>
      </c>
      <c r="M2619" s="11">
        <v>0.4</v>
      </c>
      <c r="O2619" s="16"/>
      <c r="P2619" s="14"/>
      <c r="Q2619" s="12"/>
      <c r="R2619" s="13"/>
    </row>
    <row r="2620" spans="1:18" ht="15.75" customHeight="1">
      <c r="A2620" s="1"/>
      <c r="B2620" s="6" t="s">
        <v>23</v>
      </c>
      <c r="C2620" s="6">
        <v>1197831</v>
      </c>
      <c r="D2620" s="7">
        <v>44306</v>
      </c>
      <c r="E2620" s="6" t="s">
        <v>24</v>
      </c>
      <c r="F2620" s="6" t="s">
        <v>96</v>
      </c>
      <c r="G2620" s="6" t="s">
        <v>97</v>
      </c>
      <c r="H2620" s="6" t="s">
        <v>21</v>
      </c>
      <c r="I2620" s="8">
        <v>0.4</v>
      </c>
      <c r="J2620" s="9">
        <v>2500</v>
      </c>
      <c r="K2620" s="10">
        <f t="shared" si="20"/>
        <v>1000</v>
      </c>
      <c r="L2620" s="10">
        <f t="shared" si="21"/>
        <v>350</v>
      </c>
      <c r="M2620" s="11">
        <v>0.35</v>
      </c>
      <c r="O2620" s="16"/>
      <c r="P2620" s="14"/>
      <c r="Q2620" s="12"/>
      <c r="R2620" s="13"/>
    </row>
    <row r="2621" spans="1:18" ht="15.75" customHeight="1">
      <c r="A2621" s="1"/>
      <c r="B2621" s="6" t="s">
        <v>23</v>
      </c>
      <c r="C2621" s="6">
        <v>1197831</v>
      </c>
      <c r="D2621" s="7">
        <v>44306</v>
      </c>
      <c r="E2621" s="6" t="s">
        <v>24</v>
      </c>
      <c r="F2621" s="6" t="s">
        <v>96</v>
      </c>
      <c r="G2621" s="6" t="s">
        <v>97</v>
      </c>
      <c r="H2621" s="6" t="s">
        <v>22</v>
      </c>
      <c r="I2621" s="8">
        <v>0.30000000000000004</v>
      </c>
      <c r="J2621" s="9">
        <v>4000</v>
      </c>
      <c r="K2621" s="10">
        <f t="shared" si="20"/>
        <v>1200.0000000000002</v>
      </c>
      <c r="L2621" s="10">
        <f t="shared" si="21"/>
        <v>480.00000000000011</v>
      </c>
      <c r="M2621" s="11">
        <v>0.4</v>
      </c>
      <c r="O2621" s="16"/>
      <c r="P2621" s="14"/>
      <c r="Q2621" s="12"/>
      <c r="R2621" s="13"/>
    </row>
    <row r="2622" spans="1:18" ht="15.75" customHeight="1">
      <c r="A2622" s="1"/>
      <c r="B2622" s="6" t="s">
        <v>23</v>
      </c>
      <c r="C2622" s="6">
        <v>1197831</v>
      </c>
      <c r="D2622" s="7">
        <v>44335</v>
      </c>
      <c r="E2622" s="6" t="s">
        <v>24</v>
      </c>
      <c r="F2622" s="6" t="s">
        <v>96</v>
      </c>
      <c r="G2622" s="6" t="s">
        <v>97</v>
      </c>
      <c r="H2622" s="6" t="s">
        <v>17</v>
      </c>
      <c r="I2622" s="8">
        <v>0.4</v>
      </c>
      <c r="J2622" s="9">
        <v>6700</v>
      </c>
      <c r="K2622" s="10">
        <f t="shared" si="20"/>
        <v>2680</v>
      </c>
      <c r="L2622" s="10">
        <f t="shared" si="21"/>
        <v>1072</v>
      </c>
      <c r="M2622" s="11">
        <v>0.4</v>
      </c>
      <c r="O2622" s="16"/>
      <c r="P2622" s="14"/>
      <c r="Q2622" s="12"/>
      <c r="R2622" s="13"/>
    </row>
    <row r="2623" spans="1:18" ht="15.75" customHeight="1">
      <c r="A2623" s="1"/>
      <c r="B2623" s="6" t="s">
        <v>23</v>
      </c>
      <c r="C2623" s="6">
        <v>1197831</v>
      </c>
      <c r="D2623" s="7">
        <v>44335</v>
      </c>
      <c r="E2623" s="6" t="s">
        <v>24</v>
      </c>
      <c r="F2623" s="6" t="s">
        <v>96</v>
      </c>
      <c r="G2623" s="6" t="s">
        <v>97</v>
      </c>
      <c r="H2623" s="6" t="s">
        <v>18</v>
      </c>
      <c r="I2623" s="8">
        <v>0.4</v>
      </c>
      <c r="J2623" s="9">
        <v>3750</v>
      </c>
      <c r="K2623" s="10">
        <f t="shared" si="20"/>
        <v>1500</v>
      </c>
      <c r="L2623" s="10">
        <f t="shared" si="21"/>
        <v>525</v>
      </c>
      <c r="M2623" s="11">
        <v>0.35</v>
      </c>
      <c r="O2623" s="16"/>
      <c r="P2623" s="14"/>
      <c r="Q2623" s="12"/>
      <c r="R2623" s="13"/>
    </row>
    <row r="2624" spans="1:18" ht="15.75" customHeight="1">
      <c r="A2624" s="1"/>
      <c r="B2624" s="6" t="s">
        <v>23</v>
      </c>
      <c r="C2624" s="6">
        <v>1197831</v>
      </c>
      <c r="D2624" s="7">
        <v>44335</v>
      </c>
      <c r="E2624" s="6" t="s">
        <v>24</v>
      </c>
      <c r="F2624" s="6" t="s">
        <v>96</v>
      </c>
      <c r="G2624" s="6" t="s">
        <v>97</v>
      </c>
      <c r="H2624" s="6" t="s">
        <v>19</v>
      </c>
      <c r="I2624" s="8">
        <v>0.35000000000000003</v>
      </c>
      <c r="J2624" s="9">
        <v>3500</v>
      </c>
      <c r="K2624" s="10">
        <f t="shared" si="20"/>
        <v>1225.0000000000002</v>
      </c>
      <c r="L2624" s="10">
        <f t="shared" si="21"/>
        <v>490.00000000000011</v>
      </c>
      <c r="M2624" s="11">
        <v>0.4</v>
      </c>
      <c r="O2624" s="16"/>
      <c r="P2624" s="14"/>
      <c r="Q2624" s="12"/>
      <c r="R2624" s="13"/>
    </row>
    <row r="2625" spans="1:18" ht="15.75" customHeight="1">
      <c r="A2625" s="1"/>
      <c r="B2625" s="6" t="s">
        <v>23</v>
      </c>
      <c r="C2625" s="6">
        <v>1197831</v>
      </c>
      <c r="D2625" s="7">
        <v>44335</v>
      </c>
      <c r="E2625" s="6" t="s">
        <v>24</v>
      </c>
      <c r="F2625" s="6" t="s">
        <v>96</v>
      </c>
      <c r="G2625" s="6" t="s">
        <v>97</v>
      </c>
      <c r="H2625" s="6" t="s">
        <v>20</v>
      </c>
      <c r="I2625" s="8">
        <v>0.35000000000000003</v>
      </c>
      <c r="J2625" s="9">
        <v>3000</v>
      </c>
      <c r="K2625" s="10">
        <f t="shared" si="20"/>
        <v>1050</v>
      </c>
      <c r="L2625" s="10">
        <f t="shared" si="21"/>
        <v>420</v>
      </c>
      <c r="M2625" s="11">
        <v>0.4</v>
      </c>
      <c r="O2625" s="16"/>
      <c r="P2625" s="14"/>
      <c r="Q2625" s="12"/>
      <c r="R2625" s="13"/>
    </row>
    <row r="2626" spans="1:18" ht="15.75" customHeight="1">
      <c r="A2626" s="1"/>
      <c r="B2626" s="6" t="s">
        <v>23</v>
      </c>
      <c r="C2626" s="6">
        <v>1197831</v>
      </c>
      <c r="D2626" s="7">
        <v>44335</v>
      </c>
      <c r="E2626" s="6" t="s">
        <v>24</v>
      </c>
      <c r="F2626" s="6" t="s">
        <v>96</v>
      </c>
      <c r="G2626" s="6" t="s">
        <v>97</v>
      </c>
      <c r="H2626" s="6" t="s">
        <v>21</v>
      </c>
      <c r="I2626" s="8">
        <v>0.44999999999999996</v>
      </c>
      <c r="J2626" s="9">
        <v>3250</v>
      </c>
      <c r="K2626" s="10">
        <f t="shared" si="20"/>
        <v>1462.4999999999998</v>
      </c>
      <c r="L2626" s="10">
        <f t="shared" si="21"/>
        <v>511.87499999999989</v>
      </c>
      <c r="M2626" s="11">
        <v>0.35</v>
      </c>
      <c r="O2626" s="16"/>
      <c r="P2626" s="14"/>
      <c r="Q2626" s="12"/>
      <c r="R2626" s="13"/>
    </row>
    <row r="2627" spans="1:18" ht="15.75" customHeight="1">
      <c r="A2627" s="1"/>
      <c r="B2627" s="6" t="s">
        <v>23</v>
      </c>
      <c r="C2627" s="6">
        <v>1197831</v>
      </c>
      <c r="D2627" s="7">
        <v>44335</v>
      </c>
      <c r="E2627" s="6" t="s">
        <v>24</v>
      </c>
      <c r="F2627" s="6" t="s">
        <v>96</v>
      </c>
      <c r="G2627" s="6" t="s">
        <v>97</v>
      </c>
      <c r="H2627" s="6" t="s">
        <v>22</v>
      </c>
      <c r="I2627" s="8">
        <v>0.44999999999999996</v>
      </c>
      <c r="J2627" s="9">
        <v>4250</v>
      </c>
      <c r="K2627" s="10">
        <f t="shared" si="20"/>
        <v>1912.4999999999998</v>
      </c>
      <c r="L2627" s="10">
        <f t="shared" si="21"/>
        <v>765</v>
      </c>
      <c r="M2627" s="11">
        <v>0.4</v>
      </c>
      <c r="O2627" s="16"/>
      <c r="P2627" s="14"/>
      <c r="Q2627" s="12"/>
      <c r="R2627" s="13"/>
    </row>
    <row r="2628" spans="1:18" ht="15.75" customHeight="1">
      <c r="A2628" s="1"/>
      <c r="B2628" s="6" t="s">
        <v>23</v>
      </c>
      <c r="C2628" s="6">
        <v>1197831</v>
      </c>
      <c r="D2628" s="7">
        <v>44368</v>
      </c>
      <c r="E2628" s="6" t="s">
        <v>24</v>
      </c>
      <c r="F2628" s="6" t="s">
        <v>96</v>
      </c>
      <c r="G2628" s="6" t="s">
        <v>97</v>
      </c>
      <c r="H2628" s="6" t="s">
        <v>17</v>
      </c>
      <c r="I2628" s="8">
        <v>0.39999999999999997</v>
      </c>
      <c r="J2628" s="9">
        <v>6750</v>
      </c>
      <c r="K2628" s="10">
        <f t="shared" si="20"/>
        <v>2700</v>
      </c>
      <c r="L2628" s="10">
        <f t="shared" si="21"/>
        <v>1080</v>
      </c>
      <c r="M2628" s="11">
        <v>0.4</v>
      </c>
      <c r="O2628" s="16"/>
      <c r="P2628" s="14"/>
      <c r="Q2628" s="12"/>
      <c r="R2628" s="13"/>
    </row>
    <row r="2629" spans="1:18" ht="15.75" customHeight="1">
      <c r="A2629" s="1"/>
      <c r="B2629" s="6" t="s">
        <v>23</v>
      </c>
      <c r="C2629" s="6">
        <v>1197831</v>
      </c>
      <c r="D2629" s="7">
        <v>44368</v>
      </c>
      <c r="E2629" s="6" t="s">
        <v>24</v>
      </c>
      <c r="F2629" s="6" t="s">
        <v>96</v>
      </c>
      <c r="G2629" s="6" t="s">
        <v>97</v>
      </c>
      <c r="H2629" s="6" t="s">
        <v>18</v>
      </c>
      <c r="I2629" s="8">
        <v>0.35000000000000003</v>
      </c>
      <c r="J2629" s="9">
        <v>4250</v>
      </c>
      <c r="K2629" s="10">
        <f t="shared" si="20"/>
        <v>1487.5000000000002</v>
      </c>
      <c r="L2629" s="10">
        <f t="shared" si="21"/>
        <v>520.625</v>
      </c>
      <c r="M2629" s="11">
        <v>0.35</v>
      </c>
      <c r="O2629" s="16"/>
      <c r="P2629" s="14"/>
      <c r="Q2629" s="12"/>
      <c r="R2629" s="13"/>
    </row>
    <row r="2630" spans="1:18" ht="15.75" customHeight="1">
      <c r="A2630" s="1"/>
      <c r="B2630" s="6" t="s">
        <v>23</v>
      </c>
      <c r="C2630" s="6">
        <v>1197831</v>
      </c>
      <c r="D2630" s="7">
        <v>44368</v>
      </c>
      <c r="E2630" s="6" t="s">
        <v>24</v>
      </c>
      <c r="F2630" s="6" t="s">
        <v>96</v>
      </c>
      <c r="G2630" s="6" t="s">
        <v>97</v>
      </c>
      <c r="H2630" s="6" t="s">
        <v>19</v>
      </c>
      <c r="I2630" s="8">
        <v>0.4</v>
      </c>
      <c r="J2630" s="9">
        <v>4000</v>
      </c>
      <c r="K2630" s="10">
        <f t="shared" si="20"/>
        <v>1600</v>
      </c>
      <c r="L2630" s="10">
        <f t="shared" si="21"/>
        <v>640</v>
      </c>
      <c r="M2630" s="11">
        <v>0.4</v>
      </c>
      <c r="O2630" s="16"/>
      <c r="P2630" s="14"/>
      <c r="Q2630" s="12"/>
      <c r="R2630" s="13"/>
    </row>
    <row r="2631" spans="1:18" ht="15.75" customHeight="1">
      <c r="A2631" s="1"/>
      <c r="B2631" s="6" t="s">
        <v>23</v>
      </c>
      <c r="C2631" s="6">
        <v>1197831</v>
      </c>
      <c r="D2631" s="7">
        <v>44368</v>
      </c>
      <c r="E2631" s="6" t="s">
        <v>24</v>
      </c>
      <c r="F2631" s="6" t="s">
        <v>96</v>
      </c>
      <c r="G2631" s="6" t="s">
        <v>97</v>
      </c>
      <c r="H2631" s="6" t="s">
        <v>20</v>
      </c>
      <c r="I2631" s="8">
        <v>0.4</v>
      </c>
      <c r="J2631" s="9">
        <v>3750</v>
      </c>
      <c r="K2631" s="10">
        <f t="shared" si="20"/>
        <v>1500</v>
      </c>
      <c r="L2631" s="10">
        <f t="shared" si="21"/>
        <v>600</v>
      </c>
      <c r="M2631" s="11">
        <v>0.4</v>
      </c>
      <c r="O2631" s="16"/>
      <c r="P2631" s="14"/>
      <c r="Q2631" s="12"/>
      <c r="R2631" s="13"/>
    </row>
    <row r="2632" spans="1:18" ht="15.75" customHeight="1">
      <c r="A2632" s="1"/>
      <c r="B2632" s="6" t="s">
        <v>23</v>
      </c>
      <c r="C2632" s="6">
        <v>1197831</v>
      </c>
      <c r="D2632" s="7">
        <v>44368</v>
      </c>
      <c r="E2632" s="6" t="s">
        <v>24</v>
      </c>
      <c r="F2632" s="6" t="s">
        <v>96</v>
      </c>
      <c r="G2632" s="6" t="s">
        <v>97</v>
      </c>
      <c r="H2632" s="6" t="s">
        <v>21</v>
      </c>
      <c r="I2632" s="8">
        <v>0.54999999999999993</v>
      </c>
      <c r="J2632" s="9">
        <v>3750</v>
      </c>
      <c r="K2632" s="10">
        <f t="shared" si="20"/>
        <v>2062.4999999999995</v>
      </c>
      <c r="L2632" s="10">
        <f t="shared" si="21"/>
        <v>721.87499999999977</v>
      </c>
      <c r="M2632" s="11">
        <v>0.35</v>
      </c>
      <c r="O2632" s="16"/>
      <c r="P2632" s="14"/>
      <c r="Q2632" s="12"/>
      <c r="R2632" s="13"/>
    </row>
    <row r="2633" spans="1:18" ht="15.75" customHeight="1">
      <c r="A2633" s="1"/>
      <c r="B2633" s="6" t="s">
        <v>23</v>
      </c>
      <c r="C2633" s="6">
        <v>1197831</v>
      </c>
      <c r="D2633" s="7">
        <v>44368</v>
      </c>
      <c r="E2633" s="6" t="s">
        <v>24</v>
      </c>
      <c r="F2633" s="6" t="s">
        <v>96</v>
      </c>
      <c r="G2633" s="6" t="s">
        <v>97</v>
      </c>
      <c r="H2633" s="6" t="s">
        <v>22</v>
      </c>
      <c r="I2633" s="8">
        <v>0.6</v>
      </c>
      <c r="J2633" s="9">
        <v>5500</v>
      </c>
      <c r="K2633" s="10">
        <f t="shared" si="20"/>
        <v>3300</v>
      </c>
      <c r="L2633" s="10">
        <f t="shared" si="21"/>
        <v>1320</v>
      </c>
      <c r="M2633" s="11">
        <v>0.4</v>
      </c>
      <c r="O2633" s="16"/>
      <c r="P2633" s="14"/>
      <c r="Q2633" s="12"/>
      <c r="R2633" s="13"/>
    </row>
    <row r="2634" spans="1:18" ht="15.75" customHeight="1">
      <c r="A2634" s="1"/>
      <c r="B2634" s="6" t="s">
        <v>23</v>
      </c>
      <c r="C2634" s="6">
        <v>1197831</v>
      </c>
      <c r="D2634" s="7">
        <v>44396</v>
      </c>
      <c r="E2634" s="6" t="s">
        <v>24</v>
      </c>
      <c r="F2634" s="6" t="s">
        <v>96</v>
      </c>
      <c r="G2634" s="6" t="s">
        <v>97</v>
      </c>
      <c r="H2634" s="6" t="s">
        <v>17</v>
      </c>
      <c r="I2634" s="8">
        <v>0.54999999999999993</v>
      </c>
      <c r="J2634" s="9">
        <v>7750</v>
      </c>
      <c r="K2634" s="10">
        <f t="shared" si="20"/>
        <v>4262.4999999999991</v>
      </c>
      <c r="L2634" s="10">
        <f t="shared" si="21"/>
        <v>1704.9999999999998</v>
      </c>
      <c r="M2634" s="11">
        <v>0.4</v>
      </c>
      <c r="O2634" s="16"/>
      <c r="P2634" s="14"/>
      <c r="Q2634" s="12"/>
      <c r="R2634" s="13"/>
    </row>
    <row r="2635" spans="1:18" ht="15.75" customHeight="1">
      <c r="A2635" s="1"/>
      <c r="B2635" s="6" t="s">
        <v>23</v>
      </c>
      <c r="C2635" s="6">
        <v>1197831</v>
      </c>
      <c r="D2635" s="7">
        <v>44396</v>
      </c>
      <c r="E2635" s="6" t="s">
        <v>24</v>
      </c>
      <c r="F2635" s="6" t="s">
        <v>96</v>
      </c>
      <c r="G2635" s="6" t="s">
        <v>97</v>
      </c>
      <c r="H2635" s="6" t="s">
        <v>18</v>
      </c>
      <c r="I2635" s="8">
        <v>0.5</v>
      </c>
      <c r="J2635" s="9">
        <v>5250</v>
      </c>
      <c r="K2635" s="10">
        <f t="shared" si="20"/>
        <v>2625</v>
      </c>
      <c r="L2635" s="10">
        <f t="shared" si="21"/>
        <v>918.74999999999989</v>
      </c>
      <c r="M2635" s="11">
        <v>0.35</v>
      </c>
      <c r="O2635" s="16"/>
      <c r="P2635" s="14"/>
      <c r="Q2635" s="12"/>
      <c r="R2635" s="13"/>
    </row>
    <row r="2636" spans="1:18" ht="15.75" customHeight="1">
      <c r="A2636" s="1"/>
      <c r="B2636" s="6" t="s">
        <v>23</v>
      </c>
      <c r="C2636" s="6">
        <v>1197831</v>
      </c>
      <c r="D2636" s="7">
        <v>44396</v>
      </c>
      <c r="E2636" s="6" t="s">
        <v>24</v>
      </c>
      <c r="F2636" s="6" t="s">
        <v>96</v>
      </c>
      <c r="G2636" s="6" t="s">
        <v>97</v>
      </c>
      <c r="H2636" s="6" t="s">
        <v>19</v>
      </c>
      <c r="I2636" s="8">
        <v>0.45</v>
      </c>
      <c r="J2636" s="9">
        <v>4500</v>
      </c>
      <c r="K2636" s="10">
        <f t="shared" si="20"/>
        <v>2025</v>
      </c>
      <c r="L2636" s="10">
        <f t="shared" si="21"/>
        <v>810</v>
      </c>
      <c r="M2636" s="11">
        <v>0.4</v>
      </c>
      <c r="O2636" s="16"/>
      <c r="P2636" s="14"/>
      <c r="Q2636" s="12"/>
      <c r="R2636" s="13"/>
    </row>
    <row r="2637" spans="1:18" ht="15.75" customHeight="1">
      <c r="A2637" s="1"/>
      <c r="B2637" s="6" t="s">
        <v>23</v>
      </c>
      <c r="C2637" s="6">
        <v>1197831</v>
      </c>
      <c r="D2637" s="7">
        <v>44396</v>
      </c>
      <c r="E2637" s="6" t="s">
        <v>24</v>
      </c>
      <c r="F2637" s="6" t="s">
        <v>96</v>
      </c>
      <c r="G2637" s="6" t="s">
        <v>97</v>
      </c>
      <c r="H2637" s="6" t="s">
        <v>20</v>
      </c>
      <c r="I2637" s="8">
        <v>0.45</v>
      </c>
      <c r="J2637" s="9">
        <v>4000</v>
      </c>
      <c r="K2637" s="10">
        <f t="shared" si="20"/>
        <v>1800</v>
      </c>
      <c r="L2637" s="10">
        <f t="shared" si="21"/>
        <v>720</v>
      </c>
      <c r="M2637" s="11">
        <v>0.4</v>
      </c>
      <c r="O2637" s="16"/>
      <c r="P2637" s="14"/>
      <c r="Q2637" s="12"/>
      <c r="R2637" s="13"/>
    </row>
    <row r="2638" spans="1:18" ht="15.75" customHeight="1">
      <c r="A2638" s="1"/>
      <c r="B2638" s="6" t="s">
        <v>23</v>
      </c>
      <c r="C2638" s="6">
        <v>1197831</v>
      </c>
      <c r="D2638" s="7">
        <v>44396</v>
      </c>
      <c r="E2638" s="6" t="s">
        <v>24</v>
      </c>
      <c r="F2638" s="6" t="s">
        <v>96</v>
      </c>
      <c r="G2638" s="6" t="s">
        <v>97</v>
      </c>
      <c r="H2638" s="6" t="s">
        <v>21</v>
      </c>
      <c r="I2638" s="8">
        <v>0.6</v>
      </c>
      <c r="J2638" s="9">
        <v>4250</v>
      </c>
      <c r="K2638" s="10">
        <f t="shared" si="20"/>
        <v>2550</v>
      </c>
      <c r="L2638" s="10">
        <f t="shared" si="21"/>
        <v>892.5</v>
      </c>
      <c r="M2638" s="11">
        <v>0.35</v>
      </c>
      <c r="O2638" s="16"/>
      <c r="P2638" s="14"/>
      <c r="Q2638" s="12"/>
      <c r="R2638" s="13"/>
    </row>
    <row r="2639" spans="1:18" ht="15.75" customHeight="1">
      <c r="A2639" s="1"/>
      <c r="B2639" s="6" t="s">
        <v>23</v>
      </c>
      <c r="C2639" s="6">
        <v>1197831</v>
      </c>
      <c r="D2639" s="7">
        <v>44396</v>
      </c>
      <c r="E2639" s="6" t="s">
        <v>24</v>
      </c>
      <c r="F2639" s="6" t="s">
        <v>96</v>
      </c>
      <c r="G2639" s="6" t="s">
        <v>97</v>
      </c>
      <c r="H2639" s="6" t="s">
        <v>22</v>
      </c>
      <c r="I2639" s="8">
        <v>0.65</v>
      </c>
      <c r="J2639" s="9">
        <v>6000</v>
      </c>
      <c r="K2639" s="10">
        <f t="shared" si="20"/>
        <v>3900</v>
      </c>
      <c r="L2639" s="10">
        <f t="shared" si="21"/>
        <v>1560</v>
      </c>
      <c r="M2639" s="11">
        <v>0.4</v>
      </c>
      <c r="O2639" s="16"/>
      <c r="P2639" s="14"/>
      <c r="Q2639" s="12"/>
      <c r="R2639" s="13"/>
    </row>
    <row r="2640" spans="1:18" ht="15.75" customHeight="1">
      <c r="A2640" s="1"/>
      <c r="B2640" s="6" t="s">
        <v>23</v>
      </c>
      <c r="C2640" s="6">
        <v>1197831</v>
      </c>
      <c r="D2640" s="7">
        <v>44428</v>
      </c>
      <c r="E2640" s="6" t="s">
        <v>24</v>
      </c>
      <c r="F2640" s="6" t="s">
        <v>96</v>
      </c>
      <c r="G2640" s="6" t="s">
        <v>97</v>
      </c>
      <c r="H2640" s="6" t="s">
        <v>17</v>
      </c>
      <c r="I2640" s="8">
        <v>0.6</v>
      </c>
      <c r="J2640" s="9">
        <v>7500</v>
      </c>
      <c r="K2640" s="10">
        <f t="shared" si="20"/>
        <v>4500</v>
      </c>
      <c r="L2640" s="10">
        <f t="shared" si="21"/>
        <v>1800</v>
      </c>
      <c r="M2640" s="11">
        <v>0.4</v>
      </c>
      <c r="O2640" s="16"/>
      <c r="P2640" s="14"/>
      <c r="Q2640" s="12"/>
      <c r="R2640" s="13"/>
    </row>
    <row r="2641" spans="1:18" ht="15.75" customHeight="1">
      <c r="A2641" s="1"/>
      <c r="B2641" s="6" t="s">
        <v>23</v>
      </c>
      <c r="C2641" s="6">
        <v>1197831</v>
      </c>
      <c r="D2641" s="7">
        <v>44428</v>
      </c>
      <c r="E2641" s="6" t="s">
        <v>24</v>
      </c>
      <c r="F2641" s="6" t="s">
        <v>96</v>
      </c>
      <c r="G2641" s="6" t="s">
        <v>97</v>
      </c>
      <c r="H2641" s="6" t="s">
        <v>18</v>
      </c>
      <c r="I2641" s="8">
        <v>0.55000000000000004</v>
      </c>
      <c r="J2641" s="9">
        <v>5250</v>
      </c>
      <c r="K2641" s="10">
        <f t="shared" si="20"/>
        <v>2887.5000000000005</v>
      </c>
      <c r="L2641" s="10">
        <f t="shared" si="21"/>
        <v>1010.6250000000001</v>
      </c>
      <c r="M2641" s="11">
        <v>0.35</v>
      </c>
      <c r="O2641" s="16"/>
      <c r="P2641" s="14"/>
      <c r="Q2641" s="12"/>
      <c r="R2641" s="13"/>
    </row>
    <row r="2642" spans="1:18" ht="15.75" customHeight="1">
      <c r="A2642" s="1"/>
      <c r="B2642" s="6" t="s">
        <v>23</v>
      </c>
      <c r="C2642" s="6">
        <v>1197831</v>
      </c>
      <c r="D2642" s="7">
        <v>44428</v>
      </c>
      <c r="E2642" s="6" t="s">
        <v>24</v>
      </c>
      <c r="F2642" s="6" t="s">
        <v>96</v>
      </c>
      <c r="G2642" s="6" t="s">
        <v>97</v>
      </c>
      <c r="H2642" s="6" t="s">
        <v>19</v>
      </c>
      <c r="I2642" s="8">
        <v>0.5</v>
      </c>
      <c r="J2642" s="9">
        <v>4500</v>
      </c>
      <c r="K2642" s="10">
        <f t="shared" si="20"/>
        <v>2250</v>
      </c>
      <c r="L2642" s="10">
        <f t="shared" si="21"/>
        <v>900</v>
      </c>
      <c r="M2642" s="11">
        <v>0.4</v>
      </c>
      <c r="O2642" s="16"/>
      <c r="P2642" s="14"/>
      <c r="Q2642" s="12"/>
      <c r="R2642" s="13"/>
    </row>
    <row r="2643" spans="1:18" ht="15.75" customHeight="1">
      <c r="A2643" s="1"/>
      <c r="B2643" s="6" t="s">
        <v>23</v>
      </c>
      <c r="C2643" s="6">
        <v>1197831</v>
      </c>
      <c r="D2643" s="7">
        <v>44428</v>
      </c>
      <c r="E2643" s="6" t="s">
        <v>24</v>
      </c>
      <c r="F2643" s="6" t="s">
        <v>96</v>
      </c>
      <c r="G2643" s="6" t="s">
        <v>97</v>
      </c>
      <c r="H2643" s="6" t="s">
        <v>20</v>
      </c>
      <c r="I2643" s="8">
        <v>0.4</v>
      </c>
      <c r="J2643" s="9">
        <v>4000</v>
      </c>
      <c r="K2643" s="10">
        <f t="shared" si="20"/>
        <v>1600</v>
      </c>
      <c r="L2643" s="10">
        <f t="shared" si="21"/>
        <v>640</v>
      </c>
      <c r="M2643" s="11">
        <v>0.4</v>
      </c>
      <c r="O2643" s="16"/>
      <c r="P2643" s="14"/>
      <c r="Q2643" s="12"/>
      <c r="R2643" s="13"/>
    </row>
    <row r="2644" spans="1:18" ht="15.75" customHeight="1">
      <c r="A2644" s="1"/>
      <c r="B2644" s="6" t="s">
        <v>23</v>
      </c>
      <c r="C2644" s="6">
        <v>1197831</v>
      </c>
      <c r="D2644" s="7">
        <v>44428</v>
      </c>
      <c r="E2644" s="6" t="s">
        <v>24</v>
      </c>
      <c r="F2644" s="6" t="s">
        <v>96</v>
      </c>
      <c r="G2644" s="6" t="s">
        <v>97</v>
      </c>
      <c r="H2644" s="6" t="s">
        <v>21</v>
      </c>
      <c r="I2644" s="8">
        <v>0.5</v>
      </c>
      <c r="J2644" s="9">
        <v>3750</v>
      </c>
      <c r="K2644" s="10">
        <f t="shared" si="20"/>
        <v>1875</v>
      </c>
      <c r="L2644" s="10">
        <f t="shared" si="21"/>
        <v>656.25</v>
      </c>
      <c r="M2644" s="11">
        <v>0.35</v>
      </c>
      <c r="O2644" s="16"/>
      <c r="P2644" s="14"/>
      <c r="Q2644" s="12"/>
      <c r="R2644" s="13"/>
    </row>
    <row r="2645" spans="1:18" ht="15.75" customHeight="1">
      <c r="A2645" s="1"/>
      <c r="B2645" s="6" t="s">
        <v>23</v>
      </c>
      <c r="C2645" s="6">
        <v>1197831</v>
      </c>
      <c r="D2645" s="7">
        <v>44428</v>
      </c>
      <c r="E2645" s="6" t="s">
        <v>24</v>
      </c>
      <c r="F2645" s="6" t="s">
        <v>96</v>
      </c>
      <c r="G2645" s="6" t="s">
        <v>97</v>
      </c>
      <c r="H2645" s="6" t="s">
        <v>22</v>
      </c>
      <c r="I2645" s="8">
        <v>0.55000000000000004</v>
      </c>
      <c r="J2645" s="9">
        <v>5500</v>
      </c>
      <c r="K2645" s="10">
        <f t="shared" si="20"/>
        <v>3025.0000000000005</v>
      </c>
      <c r="L2645" s="10">
        <f t="shared" si="21"/>
        <v>1210.0000000000002</v>
      </c>
      <c r="M2645" s="11">
        <v>0.4</v>
      </c>
      <c r="O2645" s="16"/>
      <c r="P2645" s="14"/>
      <c r="Q2645" s="12"/>
      <c r="R2645" s="13"/>
    </row>
    <row r="2646" spans="1:18" ht="15.75" customHeight="1">
      <c r="A2646" s="1"/>
      <c r="B2646" s="6" t="s">
        <v>23</v>
      </c>
      <c r="C2646" s="6">
        <v>1197831</v>
      </c>
      <c r="D2646" s="7">
        <v>44458</v>
      </c>
      <c r="E2646" s="6" t="s">
        <v>24</v>
      </c>
      <c r="F2646" s="6" t="s">
        <v>96</v>
      </c>
      <c r="G2646" s="6" t="s">
        <v>97</v>
      </c>
      <c r="H2646" s="6" t="s">
        <v>17</v>
      </c>
      <c r="I2646" s="8">
        <v>0.5</v>
      </c>
      <c r="J2646" s="9">
        <v>6500</v>
      </c>
      <c r="K2646" s="10">
        <f t="shared" si="20"/>
        <v>3250</v>
      </c>
      <c r="L2646" s="10">
        <f t="shared" si="21"/>
        <v>1300</v>
      </c>
      <c r="M2646" s="11">
        <v>0.4</v>
      </c>
      <c r="O2646" s="16"/>
      <c r="P2646" s="14"/>
      <c r="Q2646" s="12"/>
      <c r="R2646" s="13"/>
    </row>
    <row r="2647" spans="1:18" ht="15.75" customHeight="1">
      <c r="A2647" s="1"/>
      <c r="B2647" s="6" t="s">
        <v>23</v>
      </c>
      <c r="C2647" s="6">
        <v>1197831</v>
      </c>
      <c r="D2647" s="7">
        <v>44458</v>
      </c>
      <c r="E2647" s="6" t="s">
        <v>24</v>
      </c>
      <c r="F2647" s="6" t="s">
        <v>96</v>
      </c>
      <c r="G2647" s="6" t="s">
        <v>97</v>
      </c>
      <c r="H2647" s="6" t="s">
        <v>18</v>
      </c>
      <c r="I2647" s="8">
        <v>0.40000000000000013</v>
      </c>
      <c r="J2647" s="9">
        <v>4500</v>
      </c>
      <c r="K2647" s="10">
        <f t="shared" si="20"/>
        <v>1800.0000000000007</v>
      </c>
      <c r="L2647" s="10">
        <f t="shared" si="21"/>
        <v>630.00000000000023</v>
      </c>
      <c r="M2647" s="11">
        <v>0.35</v>
      </c>
      <c r="O2647" s="16"/>
      <c r="P2647" s="14"/>
      <c r="Q2647" s="12"/>
      <c r="R2647" s="13"/>
    </row>
    <row r="2648" spans="1:18" ht="15.75" customHeight="1">
      <c r="A2648" s="1"/>
      <c r="B2648" s="6" t="s">
        <v>23</v>
      </c>
      <c r="C2648" s="6">
        <v>1197831</v>
      </c>
      <c r="D2648" s="7">
        <v>44458</v>
      </c>
      <c r="E2648" s="6" t="s">
        <v>24</v>
      </c>
      <c r="F2648" s="6" t="s">
        <v>96</v>
      </c>
      <c r="G2648" s="6" t="s">
        <v>97</v>
      </c>
      <c r="H2648" s="6" t="s">
        <v>19</v>
      </c>
      <c r="I2648" s="8">
        <v>0.15000000000000008</v>
      </c>
      <c r="J2648" s="9">
        <v>3500</v>
      </c>
      <c r="K2648" s="10">
        <f t="shared" si="20"/>
        <v>525.00000000000023</v>
      </c>
      <c r="L2648" s="10">
        <f t="shared" si="21"/>
        <v>210.00000000000011</v>
      </c>
      <c r="M2648" s="11">
        <v>0.4</v>
      </c>
      <c r="O2648" s="16"/>
      <c r="P2648" s="14"/>
      <c r="Q2648" s="12"/>
      <c r="R2648" s="13"/>
    </row>
    <row r="2649" spans="1:18" ht="15.75" customHeight="1">
      <c r="A2649" s="1"/>
      <c r="B2649" s="6" t="s">
        <v>23</v>
      </c>
      <c r="C2649" s="6">
        <v>1197831</v>
      </c>
      <c r="D2649" s="7">
        <v>44458</v>
      </c>
      <c r="E2649" s="6" t="s">
        <v>24</v>
      </c>
      <c r="F2649" s="6" t="s">
        <v>96</v>
      </c>
      <c r="G2649" s="6" t="s">
        <v>97</v>
      </c>
      <c r="H2649" s="6" t="s">
        <v>20</v>
      </c>
      <c r="I2649" s="8">
        <v>0.15000000000000008</v>
      </c>
      <c r="J2649" s="9">
        <v>3250</v>
      </c>
      <c r="K2649" s="10">
        <f t="shared" si="20"/>
        <v>487.50000000000023</v>
      </c>
      <c r="L2649" s="10">
        <f t="shared" si="21"/>
        <v>195.00000000000011</v>
      </c>
      <c r="M2649" s="11">
        <v>0.4</v>
      </c>
      <c r="O2649" s="16"/>
      <c r="P2649" s="14"/>
      <c r="Q2649" s="12"/>
      <c r="R2649" s="13"/>
    </row>
    <row r="2650" spans="1:18" ht="15.75" customHeight="1">
      <c r="A2650" s="1"/>
      <c r="B2650" s="6" t="s">
        <v>23</v>
      </c>
      <c r="C2650" s="6">
        <v>1197831</v>
      </c>
      <c r="D2650" s="7">
        <v>44458</v>
      </c>
      <c r="E2650" s="6" t="s">
        <v>24</v>
      </c>
      <c r="F2650" s="6" t="s">
        <v>96</v>
      </c>
      <c r="G2650" s="6" t="s">
        <v>97</v>
      </c>
      <c r="H2650" s="6" t="s">
        <v>21</v>
      </c>
      <c r="I2650" s="8">
        <v>0.25000000000000006</v>
      </c>
      <c r="J2650" s="9">
        <v>3250</v>
      </c>
      <c r="K2650" s="10">
        <f t="shared" si="20"/>
        <v>812.50000000000023</v>
      </c>
      <c r="L2650" s="10">
        <f t="shared" si="21"/>
        <v>284.37500000000006</v>
      </c>
      <c r="M2650" s="11">
        <v>0.35</v>
      </c>
      <c r="O2650" s="16"/>
      <c r="P2650" s="14"/>
      <c r="Q2650" s="12"/>
      <c r="R2650" s="13"/>
    </row>
    <row r="2651" spans="1:18" ht="15.75" customHeight="1">
      <c r="A2651" s="1"/>
      <c r="B2651" s="6" t="s">
        <v>23</v>
      </c>
      <c r="C2651" s="6">
        <v>1197831</v>
      </c>
      <c r="D2651" s="7">
        <v>44458</v>
      </c>
      <c r="E2651" s="6" t="s">
        <v>24</v>
      </c>
      <c r="F2651" s="6" t="s">
        <v>96</v>
      </c>
      <c r="G2651" s="6" t="s">
        <v>97</v>
      </c>
      <c r="H2651" s="6" t="s">
        <v>22</v>
      </c>
      <c r="I2651" s="8">
        <v>0.3000000000000001</v>
      </c>
      <c r="J2651" s="9">
        <v>4250</v>
      </c>
      <c r="K2651" s="10">
        <f t="shared" si="20"/>
        <v>1275.0000000000005</v>
      </c>
      <c r="L2651" s="10">
        <f t="shared" si="21"/>
        <v>510.00000000000023</v>
      </c>
      <c r="M2651" s="11">
        <v>0.4</v>
      </c>
      <c r="O2651" s="16"/>
      <c r="P2651" s="14"/>
      <c r="Q2651" s="12"/>
      <c r="R2651" s="13"/>
    </row>
    <row r="2652" spans="1:18" ht="15.75" customHeight="1">
      <c r="A2652" s="1"/>
      <c r="B2652" s="6" t="s">
        <v>23</v>
      </c>
      <c r="C2652" s="6">
        <v>1197831</v>
      </c>
      <c r="D2652" s="7">
        <v>44490</v>
      </c>
      <c r="E2652" s="6" t="s">
        <v>24</v>
      </c>
      <c r="F2652" s="6" t="s">
        <v>96</v>
      </c>
      <c r="G2652" s="6" t="s">
        <v>97</v>
      </c>
      <c r="H2652" s="6" t="s">
        <v>17</v>
      </c>
      <c r="I2652" s="8">
        <v>0.3000000000000001</v>
      </c>
      <c r="J2652" s="9">
        <v>6000</v>
      </c>
      <c r="K2652" s="10">
        <f t="shared" si="20"/>
        <v>1800.0000000000007</v>
      </c>
      <c r="L2652" s="10">
        <f t="shared" si="21"/>
        <v>720.00000000000034</v>
      </c>
      <c r="M2652" s="11">
        <v>0.4</v>
      </c>
      <c r="O2652" s="16"/>
      <c r="P2652" s="14"/>
      <c r="Q2652" s="12"/>
      <c r="R2652" s="13"/>
    </row>
    <row r="2653" spans="1:18" ht="15.75" customHeight="1">
      <c r="A2653" s="1"/>
      <c r="B2653" s="6" t="s">
        <v>23</v>
      </c>
      <c r="C2653" s="6">
        <v>1197831</v>
      </c>
      <c r="D2653" s="7">
        <v>44490</v>
      </c>
      <c r="E2653" s="6" t="s">
        <v>24</v>
      </c>
      <c r="F2653" s="6" t="s">
        <v>96</v>
      </c>
      <c r="G2653" s="6" t="s">
        <v>97</v>
      </c>
      <c r="H2653" s="6" t="s">
        <v>18</v>
      </c>
      <c r="I2653" s="8">
        <v>0.20000000000000012</v>
      </c>
      <c r="J2653" s="9">
        <v>4250</v>
      </c>
      <c r="K2653" s="10">
        <f t="shared" si="20"/>
        <v>850.00000000000057</v>
      </c>
      <c r="L2653" s="10">
        <f t="shared" si="21"/>
        <v>297.50000000000017</v>
      </c>
      <c r="M2653" s="11">
        <v>0.35</v>
      </c>
      <c r="O2653" s="16"/>
      <c r="P2653" s="14"/>
      <c r="Q2653" s="12"/>
      <c r="R2653" s="13"/>
    </row>
    <row r="2654" spans="1:18" ht="15.75" customHeight="1">
      <c r="A2654" s="1"/>
      <c r="B2654" s="6" t="s">
        <v>23</v>
      </c>
      <c r="C2654" s="6">
        <v>1197831</v>
      </c>
      <c r="D2654" s="7">
        <v>44490</v>
      </c>
      <c r="E2654" s="6" t="s">
        <v>24</v>
      </c>
      <c r="F2654" s="6" t="s">
        <v>96</v>
      </c>
      <c r="G2654" s="6" t="s">
        <v>97</v>
      </c>
      <c r="H2654" s="6" t="s">
        <v>19</v>
      </c>
      <c r="I2654" s="8">
        <v>0.20000000000000012</v>
      </c>
      <c r="J2654" s="9">
        <v>3000</v>
      </c>
      <c r="K2654" s="10">
        <f t="shared" si="20"/>
        <v>600.00000000000034</v>
      </c>
      <c r="L2654" s="10">
        <f t="shared" si="21"/>
        <v>240.00000000000014</v>
      </c>
      <c r="M2654" s="11">
        <v>0.4</v>
      </c>
      <c r="O2654" s="16"/>
      <c r="P2654" s="14"/>
      <c r="Q2654" s="12"/>
      <c r="R2654" s="13"/>
    </row>
    <row r="2655" spans="1:18" ht="15.75" customHeight="1">
      <c r="A2655" s="1"/>
      <c r="B2655" s="6" t="s">
        <v>23</v>
      </c>
      <c r="C2655" s="6">
        <v>1197831</v>
      </c>
      <c r="D2655" s="7">
        <v>44490</v>
      </c>
      <c r="E2655" s="6" t="s">
        <v>24</v>
      </c>
      <c r="F2655" s="6" t="s">
        <v>96</v>
      </c>
      <c r="G2655" s="6" t="s">
        <v>97</v>
      </c>
      <c r="H2655" s="6" t="s">
        <v>20</v>
      </c>
      <c r="I2655" s="8">
        <v>0.20000000000000012</v>
      </c>
      <c r="J2655" s="9">
        <v>2750</v>
      </c>
      <c r="K2655" s="10">
        <f t="shared" si="20"/>
        <v>550.00000000000034</v>
      </c>
      <c r="L2655" s="10">
        <f t="shared" si="21"/>
        <v>220.00000000000014</v>
      </c>
      <c r="M2655" s="11">
        <v>0.4</v>
      </c>
      <c r="O2655" s="16"/>
      <c r="P2655" s="14"/>
      <c r="Q2655" s="12"/>
      <c r="R2655" s="13"/>
    </row>
    <row r="2656" spans="1:18" ht="15.75" customHeight="1">
      <c r="A2656" s="1"/>
      <c r="B2656" s="6" t="s">
        <v>23</v>
      </c>
      <c r="C2656" s="6">
        <v>1197831</v>
      </c>
      <c r="D2656" s="7">
        <v>44490</v>
      </c>
      <c r="E2656" s="6" t="s">
        <v>24</v>
      </c>
      <c r="F2656" s="6" t="s">
        <v>96</v>
      </c>
      <c r="G2656" s="6" t="s">
        <v>97</v>
      </c>
      <c r="H2656" s="6" t="s">
        <v>21</v>
      </c>
      <c r="I2656" s="8">
        <v>0.3000000000000001</v>
      </c>
      <c r="J2656" s="9">
        <v>2750</v>
      </c>
      <c r="K2656" s="10">
        <f t="shared" si="20"/>
        <v>825.00000000000023</v>
      </c>
      <c r="L2656" s="10">
        <f t="shared" si="21"/>
        <v>288.75000000000006</v>
      </c>
      <c r="M2656" s="11">
        <v>0.35</v>
      </c>
      <c r="O2656" s="16"/>
      <c r="P2656" s="14"/>
      <c r="Q2656" s="12"/>
      <c r="R2656" s="13"/>
    </row>
    <row r="2657" spans="1:18" ht="15.75" customHeight="1">
      <c r="A2657" s="1"/>
      <c r="B2657" s="6" t="s">
        <v>23</v>
      </c>
      <c r="C2657" s="6">
        <v>1197831</v>
      </c>
      <c r="D2657" s="7">
        <v>44490</v>
      </c>
      <c r="E2657" s="6" t="s">
        <v>24</v>
      </c>
      <c r="F2657" s="6" t="s">
        <v>96</v>
      </c>
      <c r="G2657" s="6" t="s">
        <v>97</v>
      </c>
      <c r="H2657" s="6" t="s">
        <v>22</v>
      </c>
      <c r="I2657" s="8">
        <v>0.30000000000000004</v>
      </c>
      <c r="J2657" s="9">
        <v>4000</v>
      </c>
      <c r="K2657" s="10">
        <f t="shared" si="20"/>
        <v>1200.0000000000002</v>
      </c>
      <c r="L2657" s="10">
        <f t="shared" si="21"/>
        <v>480.00000000000011</v>
      </c>
      <c r="M2657" s="11">
        <v>0.4</v>
      </c>
      <c r="O2657" s="16"/>
      <c r="P2657" s="14"/>
      <c r="Q2657" s="12"/>
      <c r="R2657" s="13"/>
    </row>
    <row r="2658" spans="1:18" ht="15.75" customHeight="1">
      <c r="A2658" s="1"/>
      <c r="B2658" s="6" t="s">
        <v>23</v>
      </c>
      <c r="C2658" s="6">
        <v>1197831</v>
      </c>
      <c r="D2658" s="7">
        <v>44520</v>
      </c>
      <c r="E2658" s="6" t="s">
        <v>24</v>
      </c>
      <c r="F2658" s="6" t="s">
        <v>96</v>
      </c>
      <c r="G2658" s="6" t="s">
        <v>97</v>
      </c>
      <c r="H2658" s="6" t="s">
        <v>17</v>
      </c>
      <c r="I2658" s="8">
        <v>0.25000000000000011</v>
      </c>
      <c r="J2658" s="9">
        <v>5500</v>
      </c>
      <c r="K2658" s="10">
        <f t="shared" si="20"/>
        <v>1375.0000000000007</v>
      </c>
      <c r="L2658" s="10">
        <f t="shared" si="21"/>
        <v>550.00000000000034</v>
      </c>
      <c r="M2658" s="11">
        <v>0.4</v>
      </c>
      <c r="O2658" s="16"/>
      <c r="P2658" s="14"/>
      <c r="Q2658" s="12"/>
      <c r="R2658" s="13"/>
    </row>
    <row r="2659" spans="1:18" ht="15.75" customHeight="1">
      <c r="A2659" s="1"/>
      <c r="B2659" s="6" t="s">
        <v>23</v>
      </c>
      <c r="C2659" s="6">
        <v>1197831</v>
      </c>
      <c r="D2659" s="7">
        <v>44520</v>
      </c>
      <c r="E2659" s="6" t="s">
        <v>24</v>
      </c>
      <c r="F2659" s="6" t="s">
        <v>96</v>
      </c>
      <c r="G2659" s="6" t="s">
        <v>97</v>
      </c>
      <c r="H2659" s="6" t="s">
        <v>18</v>
      </c>
      <c r="I2659" s="8">
        <v>0.15000000000000013</v>
      </c>
      <c r="J2659" s="9">
        <v>3750</v>
      </c>
      <c r="K2659" s="10">
        <f t="shared" si="20"/>
        <v>562.50000000000045</v>
      </c>
      <c r="L2659" s="10">
        <f t="shared" si="21"/>
        <v>196.87500000000014</v>
      </c>
      <c r="M2659" s="11">
        <v>0.35</v>
      </c>
      <c r="O2659" s="16"/>
      <c r="P2659" s="14"/>
      <c r="Q2659" s="12"/>
      <c r="R2659" s="13"/>
    </row>
    <row r="2660" spans="1:18" ht="15.75" customHeight="1">
      <c r="A2660" s="1"/>
      <c r="B2660" s="6" t="s">
        <v>23</v>
      </c>
      <c r="C2660" s="6">
        <v>1197831</v>
      </c>
      <c r="D2660" s="7">
        <v>44520</v>
      </c>
      <c r="E2660" s="6" t="s">
        <v>24</v>
      </c>
      <c r="F2660" s="6" t="s">
        <v>96</v>
      </c>
      <c r="G2660" s="6" t="s">
        <v>97</v>
      </c>
      <c r="H2660" s="6" t="s">
        <v>19</v>
      </c>
      <c r="I2660" s="8">
        <v>0.25000000000000017</v>
      </c>
      <c r="J2660" s="9">
        <v>3200</v>
      </c>
      <c r="K2660" s="10">
        <f t="shared" si="20"/>
        <v>800.00000000000057</v>
      </c>
      <c r="L2660" s="10">
        <f t="shared" si="21"/>
        <v>320.00000000000023</v>
      </c>
      <c r="M2660" s="11">
        <v>0.4</v>
      </c>
      <c r="O2660" s="16"/>
      <c r="P2660" s="14"/>
      <c r="Q2660" s="12"/>
      <c r="R2660" s="13"/>
    </row>
    <row r="2661" spans="1:18" ht="15.75" customHeight="1">
      <c r="A2661" s="1"/>
      <c r="B2661" s="6" t="s">
        <v>23</v>
      </c>
      <c r="C2661" s="6">
        <v>1197831</v>
      </c>
      <c r="D2661" s="7">
        <v>44520</v>
      </c>
      <c r="E2661" s="6" t="s">
        <v>24</v>
      </c>
      <c r="F2661" s="6" t="s">
        <v>96</v>
      </c>
      <c r="G2661" s="6" t="s">
        <v>97</v>
      </c>
      <c r="H2661" s="6" t="s">
        <v>20</v>
      </c>
      <c r="I2661" s="8">
        <v>0.55000000000000016</v>
      </c>
      <c r="J2661" s="9">
        <v>3750</v>
      </c>
      <c r="K2661" s="10">
        <f t="shared" si="20"/>
        <v>2062.5000000000005</v>
      </c>
      <c r="L2661" s="10">
        <f t="shared" si="21"/>
        <v>825.00000000000023</v>
      </c>
      <c r="M2661" s="11">
        <v>0.4</v>
      </c>
      <c r="O2661" s="16"/>
      <c r="P2661" s="14"/>
      <c r="Q2661" s="12"/>
      <c r="R2661" s="13"/>
    </row>
    <row r="2662" spans="1:18" ht="15.75" customHeight="1">
      <c r="A2662" s="1"/>
      <c r="B2662" s="6" t="s">
        <v>23</v>
      </c>
      <c r="C2662" s="6">
        <v>1197831</v>
      </c>
      <c r="D2662" s="7">
        <v>44520</v>
      </c>
      <c r="E2662" s="6" t="s">
        <v>24</v>
      </c>
      <c r="F2662" s="6" t="s">
        <v>96</v>
      </c>
      <c r="G2662" s="6" t="s">
        <v>97</v>
      </c>
      <c r="H2662" s="6" t="s">
        <v>21</v>
      </c>
      <c r="I2662" s="8">
        <v>0.75000000000000011</v>
      </c>
      <c r="J2662" s="9">
        <v>3500</v>
      </c>
      <c r="K2662" s="10">
        <f t="shared" si="20"/>
        <v>2625.0000000000005</v>
      </c>
      <c r="L2662" s="10">
        <f t="shared" si="21"/>
        <v>918.75000000000011</v>
      </c>
      <c r="M2662" s="11">
        <v>0.35</v>
      </c>
      <c r="O2662" s="16"/>
      <c r="P2662" s="14"/>
      <c r="Q2662" s="12"/>
      <c r="R2662" s="13"/>
    </row>
    <row r="2663" spans="1:18" ht="15.75" customHeight="1">
      <c r="A2663" s="1"/>
      <c r="B2663" s="6" t="s">
        <v>23</v>
      </c>
      <c r="C2663" s="6">
        <v>1197831</v>
      </c>
      <c r="D2663" s="7">
        <v>44520</v>
      </c>
      <c r="E2663" s="6" t="s">
        <v>24</v>
      </c>
      <c r="F2663" s="6" t="s">
        <v>96</v>
      </c>
      <c r="G2663" s="6" t="s">
        <v>97</v>
      </c>
      <c r="H2663" s="6" t="s">
        <v>22</v>
      </c>
      <c r="I2663" s="8">
        <v>0.75</v>
      </c>
      <c r="J2663" s="9">
        <v>4500</v>
      </c>
      <c r="K2663" s="10">
        <f t="shared" si="20"/>
        <v>3375</v>
      </c>
      <c r="L2663" s="10">
        <f t="shared" si="21"/>
        <v>1350</v>
      </c>
      <c r="M2663" s="11">
        <v>0.4</v>
      </c>
      <c r="O2663" s="16"/>
      <c r="P2663" s="14"/>
      <c r="Q2663" s="12"/>
      <c r="R2663" s="13"/>
    </row>
    <row r="2664" spans="1:18" ht="15.75" customHeight="1">
      <c r="A2664" s="1"/>
      <c r="B2664" s="6" t="s">
        <v>23</v>
      </c>
      <c r="C2664" s="6">
        <v>1197831</v>
      </c>
      <c r="D2664" s="7">
        <v>44549</v>
      </c>
      <c r="E2664" s="6" t="s">
        <v>24</v>
      </c>
      <c r="F2664" s="6" t="s">
        <v>96</v>
      </c>
      <c r="G2664" s="6" t="s">
        <v>97</v>
      </c>
      <c r="H2664" s="6" t="s">
        <v>17</v>
      </c>
      <c r="I2664" s="8">
        <v>0.70000000000000007</v>
      </c>
      <c r="J2664" s="9">
        <v>7000</v>
      </c>
      <c r="K2664" s="10">
        <f t="shared" si="20"/>
        <v>4900.0000000000009</v>
      </c>
      <c r="L2664" s="10">
        <f t="shared" si="21"/>
        <v>1960.0000000000005</v>
      </c>
      <c r="M2664" s="11">
        <v>0.4</v>
      </c>
      <c r="O2664" s="16"/>
      <c r="P2664" s="14"/>
      <c r="Q2664" s="12"/>
      <c r="R2664" s="13"/>
    </row>
    <row r="2665" spans="1:18" ht="15.75" customHeight="1">
      <c r="A2665" s="1"/>
      <c r="B2665" s="6" t="s">
        <v>23</v>
      </c>
      <c r="C2665" s="6">
        <v>1197831</v>
      </c>
      <c r="D2665" s="7">
        <v>44549</v>
      </c>
      <c r="E2665" s="6" t="s">
        <v>24</v>
      </c>
      <c r="F2665" s="6" t="s">
        <v>96</v>
      </c>
      <c r="G2665" s="6" t="s">
        <v>97</v>
      </c>
      <c r="H2665" s="6" t="s">
        <v>18</v>
      </c>
      <c r="I2665" s="8">
        <v>0.60000000000000009</v>
      </c>
      <c r="J2665" s="9">
        <v>5000</v>
      </c>
      <c r="K2665" s="10">
        <f t="shared" si="20"/>
        <v>3000.0000000000005</v>
      </c>
      <c r="L2665" s="10">
        <f t="shared" si="21"/>
        <v>1050</v>
      </c>
      <c r="M2665" s="11">
        <v>0.35</v>
      </c>
      <c r="O2665" s="16"/>
      <c r="P2665" s="14"/>
      <c r="Q2665" s="12"/>
      <c r="R2665" s="13"/>
    </row>
    <row r="2666" spans="1:18" ht="15.75" customHeight="1">
      <c r="A2666" s="1"/>
      <c r="B2666" s="6" t="s">
        <v>23</v>
      </c>
      <c r="C2666" s="6">
        <v>1197831</v>
      </c>
      <c r="D2666" s="7">
        <v>44549</v>
      </c>
      <c r="E2666" s="6" t="s">
        <v>24</v>
      </c>
      <c r="F2666" s="6" t="s">
        <v>96</v>
      </c>
      <c r="G2666" s="6" t="s">
        <v>97</v>
      </c>
      <c r="H2666" s="6" t="s">
        <v>19</v>
      </c>
      <c r="I2666" s="8">
        <v>0.60000000000000009</v>
      </c>
      <c r="J2666" s="9">
        <v>4500</v>
      </c>
      <c r="K2666" s="10">
        <f t="shared" si="20"/>
        <v>2700.0000000000005</v>
      </c>
      <c r="L2666" s="10">
        <f t="shared" si="21"/>
        <v>1080.0000000000002</v>
      </c>
      <c r="M2666" s="11">
        <v>0.4</v>
      </c>
      <c r="O2666" s="16"/>
      <c r="P2666" s="14"/>
      <c r="Q2666" s="12"/>
      <c r="R2666" s="13"/>
    </row>
    <row r="2667" spans="1:18" ht="15.75" customHeight="1">
      <c r="A2667" s="1"/>
      <c r="B2667" s="6" t="s">
        <v>23</v>
      </c>
      <c r="C2667" s="6">
        <v>1197831</v>
      </c>
      <c r="D2667" s="7">
        <v>44549</v>
      </c>
      <c r="E2667" s="6" t="s">
        <v>24</v>
      </c>
      <c r="F2667" s="6" t="s">
        <v>96</v>
      </c>
      <c r="G2667" s="6" t="s">
        <v>97</v>
      </c>
      <c r="H2667" s="6" t="s">
        <v>20</v>
      </c>
      <c r="I2667" s="8">
        <v>0.60000000000000009</v>
      </c>
      <c r="J2667" s="9">
        <v>4000</v>
      </c>
      <c r="K2667" s="10">
        <f t="shared" si="20"/>
        <v>2400.0000000000005</v>
      </c>
      <c r="L2667" s="10">
        <f t="shared" si="21"/>
        <v>960.00000000000023</v>
      </c>
      <c r="M2667" s="11">
        <v>0.4</v>
      </c>
      <c r="O2667" s="16"/>
      <c r="P2667" s="14"/>
      <c r="Q2667" s="12"/>
      <c r="R2667" s="13"/>
    </row>
    <row r="2668" spans="1:18" ht="15.75" customHeight="1">
      <c r="A2668" s="1"/>
      <c r="B2668" s="6" t="s">
        <v>23</v>
      </c>
      <c r="C2668" s="6">
        <v>1197831</v>
      </c>
      <c r="D2668" s="7">
        <v>44549</v>
      </c>
      <c r="E2668" s="6" t="s">
        <v>24</v>
      </c>
      <c r="F2668" s="6" t="s">
        <v>96</v>
      </c>
      <c r="G2668" s="6" t="s">
        <v>97</v>
      </c>
      <c r="H2668" s="6" t="s">
        <v>21</v>
      </c>
      <c r="I2668" s="8">
        <v>0.70000000000000007</v>
      </c>
      <c r="J2668" s="9">
        <v>4000</v>
      </c>
      <c r="K2668" s="10">
        <f t="shared" si="20"/>
        <v>2800.0000000000005</v>
      </c>
      <c r="L2668" s="10">
        <f t="shared" si="21"/>
        <v>980.00000000000011</v>
      </c>
      <c r="M2668" s="11">
        <v>0.35</v>
      </c>
      <c r="O2668" s="16"/>
      <c r="P2668" s="14"/>
      <c r="Q2668" s="12"/>
      <c r="R2668" s="13"/>
    </row>
    <row r="2669" spans="1:18" ht="15.75" customHeight="1">
      <c r="A2669" s="1"/>
      <c r="B2669" s="6" t="s">
        <v>23</v>
      </c>
      <c r="C2669" s="6">
        <v>1197831</v>
      </c>
      <c r="D2669" s="7">
        <v>44549</v>
      </c>
      <c r="E2669" s="6" t="s">
        <v>24</v>
      </c>
      <c r="F2669" s="6" t="s">
        <v>96</v>
      </c>
      <c r="G2669" s="6" t="s">
        <v>97</v>
      </c>
      <c r="H2669" s="6" t="s">
        <v>22</v>
      </c>
      <c r="I2669" s="8">
        <v>0.75</v>
      </c>
      <c r="J2669" s="9">
        <v>5000</v>
      </c>
      <c r="K2669" s="10">
        <f t="shared" si="20"/>
        <v>3750</v>
      </c>
      <c r="L2669" s="10">
        <f t="shared" si="21"/>
        <v>1500</v>
      </c>
      <c r="M2669" s="11">
        <v>0.4</v>
      </c>
      <c r="O2669" s="16"/>
      <c r="P2669" s="14"/>
      <c r="Q2669" s="12"/>
      <c r="R2669" s="13"/>
    </row>
    <row r="2670" spans="1:18" ht="15.75" customHeight="1">
      <c r="A2670" s="1" t="s">
        <v>39</v>
      </c>
      <c r="B2670" s="6" t="s">
        <v>23</v>
      </c>
      <c r="C2670" s="6">
        <v>1197831</v>
      </c>
      <c r="D2670" s="7">
        <v>44219</v>
      </c>
      <c r="E2670" s="6" t="s">
        <v>24</v>
      </c>
      <c r="F2670" s="6" t="s">
        <v>98</v>
      </c>
      <c r="G2670" s="6" t="s">
        <v>99</v>
      </c>
      <c r="H2670" s="6" t="s">
        <v>17</v>
      </c>
      <c r="I2670" s="8">
        <v>0.25000000000000006</v>
      </c>
      <c r="J2670" s="9">
        <v>5750</v>
      </c>
      <c r="K2670" s="10">
        <f t="shared" si="20"/>
        <v>1437.5000000000002</v>
      </c>
      <c r="L2670" s="10">
        <f t="shared" si="21"/>
        <v>575.00000000000011</v>
      </c>
      <c r="M2670" s="11">
        <v>0.4</v>
      </c>
      <c r="O2670" s="16"/>
      <c r="P2670" s="14"/>
      <c r="Q2670" s="12"/>
      <c r="R2670" s="13"/>
    </row>
    <row r="2671" spans="1:18" ht="15.75" customHeight="1">
      <c r="A2671" s="1"/>
      <c r="B2671" s="6" t="s">
        <v>23</v>
      </c>
      <c r="C2671" s="6">
        <v>1197831</v>
      </c>
      <c r="D2671" s="7">
        <v>44219</v>
      </c>
      <c r="E2671" s="6" t="s">
        <v>24</v>
      </c>
      <c r="F2671" s="6" t="s">
        <v>98</v>
      </c>
      <c r="G2671" s="6" t="s">
        <v>99</v>
      </c>
      <c r="H2671" s="6" t="s">
        <v>18</v>
      </c>
      <c r="I2671" s="8">
        <v>0.25000000000000006</v>
      </c>
      <c r="J2671" s="9">
        <v>3750</v>
      </c>
      <c r="K2671" s="10">
        <f t="shared" si="20"/>
        <v>937.50000000000023</v>
      </c>
      <c r="L2671" s="10">
        <f t="shared" si="21"/>
        <v>328.12500000000006</v>
      </c>
      <c r="M2671" s="11">
        <v>0.35</v>
      </c>
      <c r="O2671" s="16"/>
      <c r="P2671" s="14"/>
      <c r="Q2671" s="12"/>
      <c r="R2671" s="13"/>
    </row>
    <row r="2672" spans="1:18" ht="15.75" customHeight="1">
      <c r="A2672" s="1"/>
      <c r="B2672" s="6" t="s">
        <v>23</v>
      </c>
      <c r="C2672" s="6">
        <v>1197831</v>
      </c>
      <c r="D2672" s="7">
        <v>44219</v>
      </c>
      <c r="E2672" s="6" t="s">
        <v>24</v>
      </c>
      <c r="F2672" s="6" t="s">
        <v>98</v>
      </c>
      <c r="G2672" s="6" t="s">
        <v>99</v>
      </c>
      <c r="H2672" s="6" t="s">
        <v>19</v>
      </c>
      <c r="I2672" s="8">
        <v>0.15000000000000008</v>
      </c>
      <c r="J2672" s="9">
        <v>3750</v>
      </c>
      <c r="K2672" s="10">
        <f t="shared" si="20"/>
        <v>562.50000000000034</v>
      </c>
      <c r="L2672" s="10">
        <f t="shared" si="21"/>
        <v>225.00000000000014</v>
      </c>
      <c r="M2672" s="11">
        <v>0.4</v>
      </c>
      <c r="O2672" s="16"/>
      <c r="P2672" s="14"/>
      <c r="Q2672" s="12"/>
      <c r="R2672" s="13"/>
    </row>
    <row r="2673" spans="1:18" ht="15.75" customHeight="1">
      <c r="A2673" s="1"/>
      <c r="B2673" s="6" t="s">
        <v>23</v>
      </c>
      <c r="C2673" s="6">
        <v>1197831</v>
      </c>
      <c r="D2673" s="7">
        <v>44219</v>
      </c>
      <c r="E2673" s="6" t="s">
        <v>24</v>
      </c>
      <c r="F2673" s="6" t="s">
        <v>98</v>
      </c>
      <c r="G2673" s="6" t="s">
        <v>99</v>
      </c>
      <c r="H2673" s="6" t="s">
        <v>20</v>
      </c>
      <c r="I2673" s="8">
        <v>0.2</v>
      </c>
      <c r="J2673" s="9">
        <v>2250</v>
      </c>
      <c r="K2673" s="10">
        <f t="shared" si="20"/>
        <v>450</v>
      </c>
      <c r="L2673" s="10">
        <f t="shared" si="21"/>
        <v>180</v>
      </c>
      <c r="M2673" s="11">
        <v>0.4</v>
      </c>
      <c r="O2673" s="16"/>
      <c r="P2673" s="14"/>
      <c r="Q2673" s="12"/>
      <c r="R2673" s="13"/>
    </row>
    <row r="2674" spans="1:18" ht="15.75" customHeight="1">
      <c r="A2674" s="1"/>
      <c r="B2674" s="6" t="s">
        <v>23</v>
      </c>
      <c r="C2674" s="6">
        <v>1197831</v>
      </c>
      <c r="D2674" s="7">
        <v>44219</v>
      </c>
      <c r="E2674" s="6" t="s">
        <v>24</v>
      </c>
      <c r="F2674" s="6" t="s">
        <v>98</v>
      </c>
      <c r="G2674" s="6" t="s">
        <v>99</v>
      </c>
      <c r="H2674" s="6" t="s">
        <v>21</v>
      </c>
      <c r="I2674" s="8">
        <v>0.35000000000000003</v>
      </c>
      <c r="J2674" s="9">
        <v>2750</v>
      </c>
      <c r="K2674" s="10">
        <f t="shared" si="20"/>
        <v>962.50000000000011</v>
      </c>
      <c r="L2674" s="10">
        <f t="shared" si="21"/>
        <v>336.875</v>
      </c>
      <c r="M2674" s="11">
        <v>0.35</v>
      </c>
      <c r="O2674" s="16"/>
      <c r="P2674" s="14"/>
      <c r="Q2674" s="12"/>
      <c r="R2674" s="13"/>
    </row>
    <row r="2675" spans="1:18" ht="15.75" customHeight="1">
      <c r="A2675" s="1"/>
      <c r="B2675" s="6" t="s">
        <v>23</v>
      </c>
      <c r="C2675" s="6">
        <v>1197831</v>
      </c>
      <c r="D2675" s="7">
        <v>44219</v>
      </c>
      <c r="E2675" s="6" t="s">
        <v>24</v>
      </c>
      <c r="F2675" s="6" t="s">
        <v>98</v>
      </c>
      <c r="G2675" s="6" t="s">
        <v>99</v>
      </c>
      <c r="H2675" s="6" t="s">
        <v>22</v>
      </c>
      <c r="I2675" s="8">
        <v>0.25000000000000006</v>
      </c>
      <c r="J2675" s="9">
        <v>3750</v>
      </c>
      <c r="K2675" s="10">
        <f t="shared" si="20"/>
        <v>937.50000000000023</v>
      </c>
      <c r="L2675" s="10">
        <f t="shared" si="21"/>
        <v>375.00000000000011</v>
      </c>
      <c r="M2675" s="11">
        <v>0.4</v>
      </c>
      <c r="O2675" s="16"/>
      <c r="P2675" s="14"/>
      <c r="Q2675" s="12"/>
      <c r="R2675" s="13"/>
    </row>
    <row r="2676" spans="1:18" ht="15.75" customHeight="1">
      <c r="A2676" s="1"/>
      <c r="B2676" s="6" t="s">
        <v>23</v>
      </c>
      <c r="C2676" s="6">
        <v>1197831</v>
      </c>
      <c r="D2676" s="7">
        <v>44248</v>
      </c>
      <c r="E2676" s="6" t="s">
        <v>24</v>
      </c>
      <c r="F2676" s="6" t="s">
        <v>98</v>
      </c>
      <c r="G2676" s="6" t="s">
        <v>99</v>
      </c>
      <c r="H2676" s="6" t="s">
        <v>17</v>
      </c>
      <c r="I2676" s="8">
        <v>0.25000000000000006</v>
      </c>
      <c r="J2676" s="9">
        <v>6250</v>
      </c>
      <c r="K2676" s="10">
        <f t="shared" si="20"/>
        <v>1562.5000000000005</v>
      </c>
      <c r="L2676" s="10">
        <f t="shared" si="21"/>
        <v>625.00000000000023</v>
      </c>
      <c r="M2676" s="11">
        <v>0.4</v>
      </c>
      <c r="O2676" s="16"/>
      <c r="P2676" s="14"/>
      <c r="Q2676" s="12"/>
      <c r="R2676" s="13"/>
    </row>
    <row r="2677" spans="1:18" ht="15.75" customHeight="1">
      <c r="A2677" s="1"/>
      <c r="B2677" s="6" t="s">
        <v>23</v>
      </c>
      <c r="C2677" s="6">
        <v>1197831</v>
      </c>
      <c r="D2677" s="7">
        <v>44248</v>
      </c>
      <c r="E2677" s="6" t="s">
        <v>24</v>
      </c>
      <c r="F2677" s="6" t="s">
        <v>98</v>
      </c>
      <c r="G2677" s="6" t="s">
        <v>99</v>
      </c>
      <c r="H2677" s="6" t="s">
        <v>18</v>
      </c>
      <c r="I2677" s="8">
        <v>0.25000000000000006</v>
      </c>
      <c r="J2677" s="9">
        <v>2750</v>
      </c>
      <c r="K2677" s="10">
        <f t="shared" si="20"/>
        <v>687.50000000000011</v>
      </c>
      <c r="L2677" s="10">
        <f t="shared" si="21"/>
        <v>240.62500000000003</v>
      </c>
      <c r="M2677" s="11">
        <v>0.35</v>
      </c>
      <c r="O2677" s="16"/>
      <c r="P2677" s="14"/>
      <c r="Q2677" s="12"/>
      <c r="R2677" s="13"/>
    </row>
    <row r="2678" spans="1:18" ht="15.75" customHeight="1">
      <c r="A2678" s="1"/>
      <c r="B2678" s="6" t="s">
        <v>23</v>
      </c>
      <c r="C2678" s="6">
        <v>1197831</v>
      </c>
      <c r="D2678" s="7">
        <v>44248</v>
      </c>
      <c r="E2678" s="6" t="s">
        <v>24</v>
      </c>
      <c r="F2678" s="6" t="s">
        <v>98</v>
      </c>
      <c r="G2678" s="6" t="s">
        <v>99</v>
      </c>
      <c r="H2678" s="6" t="s">
        <v>19</v>
      </c>
      <c r="I2678" s="8">
        <v>0.15000000000000008</v>
      </c>
      <c r="J2678" s="9">
        <v>3250</v>
      </c>
      <c r="K2678" s="10">
        <f t="shared" si="20"/>
        <v>487.50000000000023</v>
      </c>
      <c r="L2678" s="10">
        <f t="shared" si="21"/>
        <v>195.00000000000011</v>
      </c>
      <c r="M2678" s="11">
        <v>0.4</v>
      </c>
      <c r="O2678" s="16"/>
      <c r="P2678" s="14"/>
      <c r="Q2678" s="12"/>
      <c r="R2678" s="13"/>
    </row>
    <row r="2679" spans="1:18" ht="15.75" customHeight="1">
      <c r="A2679" s="1"/>
      <c r="B2679" s="6" t="s">
        <v>23</v>
      </c>
      <c r="C2679" s="6">
        <v>1197831</v>
      </c>
      <c r="D2679" s="7">
        <v>44248</v>
      </c>
      <c r="E2679" s="6" t="s">
        <v>24</v>
      </c>
      <c r="F2679" s="6" t="s">
        <v>98</v>
      </c>
      <c r="G2679" s="6" t="s">
        <v>99</v>
      </c>
      <c r="H2679" s="6" t="s">
        <v>20</v>
      </c>
      <c r="I2679" s="8">
        <v>0.2</v>
      </c>
      <c r="J2679" s="9">
        <v>1750</v>
      </c>
      <c r="K2679" s="10">
        <f t="shared" si="20"/>
        <v>350</v>
      </c>
      <c r="L2679" s="10">
        <f t="shared" si="21"/>
        <v>140</v>
      </c>
      <c r="M2679" s="11">
        <v>0.4</v>
      </c>
      <c r="O2679" s="16"/>
      <c r="P2679" s="14"/>
      <c r="Q2679" s="12"/>
      <c r="R2679" s="13"/>
    </row>
    <row r="2680" spans="1:18" ht="15.75" customHeight="1">
      <c r="A2680" s="1"/>
      <c r="B2680" s="6" t="s">
        <v>23</v>
      </c>
      <c r="C2680" s="6">
        <v>1197831</v>
      </c>
      <c r="D2680" s="7">
        <v>44248</v>
      </c>
      <c r="E2680" s="6" t="s">
        <v>24</v>
      </c>
      <c r="F2680" s="6" t="s">
        <v>98</v>
      </c>
      <c r="G2680" s="6" t="s">
        <v>99</v>
      </c>
      <c r="H2680" s="6" t="s">
        <v>21</v>
      </c>
      <c r="I2680" s="8">
        <v>0.35000000000000003</v>
      </c>
      <c r="J2680" s="9">
        <v>2500</v>
      </c>
      <c r="K2680" s="10">
        <f t="shared" si="20"/>
        <v>875.00000000000011</v>
      </c>
      <c r="L2680" s="10">
        <f t="shared" si="21"/>
        <v>306.25</v>
      </c>
      <c r="M2680" s="11">
        <v>0.35</v>
      </c>
      <c r="O2680" s="16"/>
      <c r="P2680" s="14"/>
      <c r="Q2680" s="12"/>
      <c r="R2680" s="13"/>
    </row>
    <row r="2681" spans="1:18" ht="15.75" customHeight="1">
      <c r="A2681" s="1"/>
      <c r="B2681" s="6" t="s">
        <v>23</v>
      </c>
      <c r="C2681" s="6">
        <v>1197831</v>
      </c>
      <c r="D2681" s="7">
        <v>44248</v>
      </c>
      <c r="E2681" s="6" t="s">
        <v>24</v>
      </c>
      <c r="F2681" s="6" t="s">
        <v>98</v>
      </c>
      <c r="G2681" s="6" t="s">
        <v>99</v>
      </c>
      <c r="H2681" s="6" t="s">
        <v>22</v>
      </c>
      <c r="I2681" s="8">
        <v>0.2</v>
      </c>
      <c r="J2681" s="9">
        <v>3500</v>
      </c>
      <c r="K2681" s="10">
        <f t="shared" si="20"/>
        <v>700</v>
      </c>
      <c r="L2681" s="10">
        <f t="shared" si="21"/>
        <v>280</v>
      </c>
      <c r="M2681" s="11">
        <v>0.4</v>
      </c>
      <c r="O2681" s="16"/>
      <c r="P2681" s="14"/>
      <c r="Q2681" s="12"/>
      <c r="R2681" s="13"/>
    </row>
    <row r="2682" spans="1:18" ht="15.75" customHeight="1">
      <c r="A2682" s="1"/>
      <c r="B2682" s="6" t="s">
        <v>23</v>
      </c>
      <c r="C2682" s="6">
        <v>1197831</v>
      </c>
      <c r="D2682" s="7">
        <v>44274</v>
      </c>
      <c r="E2682" s="6" t="s">
        <v>24</v>
      </c>
      <c r="F2682" s="6" t="s">
        <v>98</v>
      </c>
      <c r="G2682" s="6" t="s">
        <v>99</v>
      </c>
      <c r="H2682" s="6" t="s">
        <v>17</v>
      </c>
      <c r="I2682" s="8">
        <v>0.2</v>
      </c>
      <c r="J2682" s="9">
        <v>5700</v>
      </c>
      <c r="K2682" s="10">
        <f t="shared" si="20"/>
        <v>1140</v>
      </c>
      <c r="L2682" s="10">
        <f t="shared" si="21"/>
        <v>456</v>
      </c>
      <c r="M2682" s="11">
        <v>0.4</v>
      </c>
      <c r="O2682" s="16"/>
      <c r="P2682" s="14"/>
      <c r="Q2682" s="12"/>
      <c r="R2682" s="13"/>
    </row>
    <row r="2683" spans="1:18" ht="15.75" customHeight="1">
      <c r="A2683" s="1"/>
      <c r="B2683" s="6" t="s">
        <v>23</v>
      </c>
      <c r="C2683" s="6">
        <v>1197831</v>
      </c>
      <c r="D2683" s="7">
        <v>44274</v>
      </c>
      <c r="E2683" s="6" t="s">
        <v>24</v>
      </c>
      <c r="F2683" s="6" t="s">
        <v>98</v>
      </c>
      <c r="G2683" s="6" t="s">
        <v>99</v>
      </c>
      <c r="H2683" s="6" t="s">
        <v>18</v>
      </c>
      <c r="I2683" s="8">
        <v>0.2</v>
      </c>
      <c r="J2683" s="9">
        <v>2500</v>
      </c>
      <c r="K2683" s="10">
        <f t="shared" si="20"/>
        <v>500</v>
      </c>
      <c r="L2683" s="10">
        <f t="shared" si="21"/>
        <v>175</v>
      </c>
      <c r="M2683" s="11">
        <v>0.35</v>
      </c>
      <c r="O2683" s="16"/>
      <c r="P2683" s="14"/>
      <c r="Q2683" s="12"/>
      <c r="R2683" s="13"/>
    </row>
    <row r="2684" spans="1:18" ht="15.75" customHeight="1">
      <c r="A2684" s="1"/>
      <c r="B2684" s="6" t="s">
        <v>23</v>
      </c>
      <c r="C2684" s="6">
        <v>1197831</v>
      </c>
      <c r="D2684" s="7">
        <v>44274</v>
      </c>
      <c r="E2684" s="6" t="s">
        <v>24</v>
      </c>
      <c r="F2684" s="6" t="s">
        <v>98</v>
      </c>
      <c r="G2684" s="6" t="s">
        <v>99</v>
      </c>
      <c r="H2684" s="6" t="s">
        <v>19</v>
      </c>
      <c r="I2684" s="8">
        <v>0.10000000000000002</v>
      </c>
      <c r="J2684" s="9">
        <v>2750</v>
      </c>
      <c r="K2684" s="10">
        <f t="shared" si="20"/>
        <v>275.00000000000006</v>
      </c>
      <c r="L2684" s="10">
        <f t="shared" si="21"/>
        <v>110.00000000000003</v>
      </c>
      <c r="M2684" s="11">
        <v>0.4</v>
      </c>
      <c r="O2684" s="16"/>
      <c r="P2684" s="14"/>
      <c r="Q2684" s="12"/>
      <c r="R2684" s="13"/>
    </row>
    <row r="2685" spans="1:18" ht="15.75" customHeight="1">
      <c r="A2685" s="1"/>
      <c r="B2685" s="6" t="s">
        <v>23</v>
      </c>
      <c r="C2685" s="6">
        <v>1197831</v>
      </c>
      <c r="D2685" s="7">
        <v>44274</v>
      </c>
      <c r="E2685" s="6" t="s">
        <v>24</v>
      </c>
      <c r="F2685" s="6" t="s">
        <v>98</v>
      </c>
      <c r="G2685" s="6" t="s">
        <v>99</v>
      </c>
      <c r="H2685" s="6" t="s">
        <v>20</v>
      </c>
      <c r="I2685" s="8">
        <v>0.19999999999999996</v>
      </c>
      <c r="J2685" s="9">
        <v>1250</v>
      </c>
      <c r="K2685" s="10">
        <f t="shared" si="20"/>
        <v>249.99999999999994</v>
      </c>
      <c r="L2685" s="10">
        <f t="shared" si="21"/>
        <v>99.999999999999986</v>
      </c>
      <c r="M2685" s="11">
        <v>0.4</v>
      </c>
      <c r="O2685" s="16"/>
      <c r="P2685" s="14"/>
      <c r="Q2685" s="12"/>
      <c r="R2685" s="13"/>
    </row>
    <row r="2686" spans="1:18" ht="15.75" customHeight="1">
      <c r="A2686" s="1"/>
      <c r="B2686" s="6" t="s">
        <v>23</v>
      </c>
      <c r="C2686" s="6">
        <v>1197831</v>
      </c>
      <c r="D2686" s="7">
        <v>44274</v>
      </c>
      <c r="E2686" s="6" t="s">
        <v>24</v>
      </c>
      <c r="F2686" s="6" t="s">
        <v>98</v>
      </c>
      <c r="G2686" s="6" t="s">
        <v>99</v>
      </c>
      <c r="H2686" s="6" t="s">
        <v>21</v>
      </c>
      <c r="I2686" s="8">
        <v>0.35000000000000009</v>
      </c>
      <c r="J2686" s="9">
        <v>1750</v>
      </c>
      <c r="K2686" s="10">
        <f t="shared" si="20"/>
        <v>612.50000000000011</v>
      </c>
      <c r="L2686" s="10">
        <f t="shared" si="21"/>
        <v>214.37500000000003</v>
      </c>
      <c r="M2686" s="11">
        <v>0.35</v>
      </c>
      <c r="O2686" s="16"/>
      <c r="P2686" s="14"/>
      <c r="Q2686" s="12"/>
      <c r="R2686" s="13"/>
    </row>
    <row r="2687" spans="1:18" ht="15.75" customHeight="1">
      <c r="A2687" s="1"/>
      <c r="B2687" s="6" t="s">
        <v>23</v>
      </c>
      <c r="C2687" s="6">
        <v>1197831</v>
      </c>
      <c r="D2687" s="7">
        <v>44274</v>
      </c>
      <c r="E2687" s="6" t="s">
        <v>24</v>
      </c>
      <c r="F2687" s="6" t="s">
        <v>98</v>
      </c>
      <c r="G2687" s="6" t="s">
        <v>99</v>
      </c>
      <c r="H2687" s="6" t="s">
        <v>22</v>
      </c>
      <c r="I2687" s="8">
        <v>0.25</v>
      </c>
      <c r="J2687" s="9">
        <v>2750</v>
      </c>
      <c r="K2687" s="10">
        <f t="shared" si="20"/>
        <v>687.5</v>
      </c>
      <c r="L2687" s="10">
        <f t="shared" si="21"/>
        <v>275</v>
      </c>
      <c r="M2687" s="11">
        <v>0.4</v>
      </c>
      <c r="O2687" s="16"/>
      <c r="P2687" s="14"/>
      <c r="Q2687" s="12"/>
      <c r="R2687" s="13"/>
    </row>
    <row r="2688" spans="1:18" ht="15.75" customHeight="1">
      <c r="A2688" s="1"/>
      <c r="B2688" s="6" t="s">
        <v>23</v>
      </c>
      <c r="C2688" s="6">
        <v>1197831</v>
      </c>
      <c r="D2688" s="7">
        <v>44306</v>
      </c>
      <c r="E2688" s="6" t="s">
        <v>24</v>
      </c>
      <c r="F2688" s="6" t="s">
        <v>98</v>
      </c>
      <c r="G2688" s="6" t="s">
        <v>99</v>
      </c>
      <c r="H2688" s="6" t="s">
        <v>17</v>
      </c>
      <c r="I2688" s="8">
        <v>0.25</v>
      </c>
      <c r="J2688" s="9">
        <v>5250</v>
      </c>
      <c r="K2688" s="10">
        <f t="shared" si="20"/>
        <v>1312.5</v>
      </c>
      <c r="L2688" s="10">
        <f t="shared" si="21"/>
        <v>525</v>
      </c>
      <c r="M2688" s="11">
        <v>0.4</v>
      </c>
      <c r="O2688" s="16"/>
      <c r="P2688" s="14"/>
      <c r="Q2688" s="12"/>
      <c r="R2688" s="13"/>
    </row>
    <row r="2689" spans="1:18" ht="15.75" customHeight="1">
      <c r="A2689" s="1"/>
      <c r="B2689" s="6" t="s">
        <v>23</v>
      </c>
      <c r="C2689" s="6">
        <v>1197831</v>
      </c>
      <c r="D2689" s="7">
        <v>44306</v>
      </c>
      <c r="E2689" s="6" t="s">
        <v>24</v>
      </c>
      <c r="F2689" s="6" t="s">
        <v>98</v>
      </c>
      <c r="G2689" s="6" t="s">
        <v>99</v>
      </c>
      <c r="H2689" s="6" t="s">
        <v>18</v>
      </c>
      <c r="I2689" s="8">
        <v>0.25</v>
      </c>
      <c r="J2689" s="9">
        <v>2250</v>
      </c>
      <c r="K2689" s="10">
        <f t="shared" si="20"/>
        <v>562.5</v>
      </c>
      <c r="L2689" s="10">
        <f t="shared" si="21"/>
        <v>196.875</v>
      </c>
      <c r="M2689" s="11">
        <v>0.35</v>
      </c>
      <c r="O2689" s="16"/>
      <c r="P2689" s="14"/>
      <c r="Q2689" s="12"/>
      <c r="R2689" s="13"/>
    </row>
    <row r="2690" spans="1:18" ht="15.75" customHeight="1">
      <c r="A2690" s="1"/>
      <c r="B2690" s="6" t="s">
        <v>23</v>
      </c>
      <c r="C2690" s="6">
        <v>1197831</v>
      </c>
      <c r="D2690" s="7">
        <v>44306</v>
      </c>
      <c r="E2690" s="6" t="s">
        <v>24</v>
      </c>
      <c r="F2690" s="6" t="s">
        <v>98</v>
      </c>
      <c r="G2690" s="6" t="s">
        <v>99</v>
      </c>
      <c r="H2690" s="6" t="s">
        <v>19</v>
      </c>
      <c r="I2690" s="8">
        <v>0.15000000000000002</v>
      </c>
      <c r="J2690" s="9">
        <v>2250</v>
      </c>
      <c r="K2690" s="10">
        <f t="shared" si="20"/>
        <v>337.50000000000006</v>
      </c>
      <c r="L2690" s="10">
        <f t="shared" si="21"/>
        <v>135.00000000000003</v>
      </c>
      <c r="M2690" s="11">
        <v>0.4</v>
      </c>
      <c r="O2690" s="16"/>
      <c r="P2690" s="14"/>
      <c r="Q2690" s="12"/>
      <c r="R2690" s="13"/>
    </row>
    <row r="2691" spans="1:18" ht="15.75" customHeight="1">
      <c r="A2691" s="1"/>
      <c r="B2691" s="6" t="s">
        <v>23</v>
      </c>
      <c r="C2691" s="6">
        <v>1197831</v>
      </c>
      <c r="D2691" s="7">
        <v>44306</v>
      </c>
      <c r="E2691" s="6" t="s">
        <v>24</v>
      </c>
      <c r="F2691" s="6" t="s">
        <v>98</v>
      </c>
      <c r="G2691" s="6" t="s">
        <v>99</v>
      </c>
      <c r="H2691" s="6" t="s">
        <v>20</v>
      </c>
      <c r="I2691" s="8">
        <v>0.19999999999999996</v>
      </c>
      <c r="J2691" s="9">
        <v>1500</v>
      </c>
      <c r="K2691" s="10">
        <f t="shared" si="20"/>
        <v>299.99999999999994</v>
      </c>
      <c r="L2691" s="10">
        <f t="shared" si="21"/>
        <v>119.99999999999999</v>
      </c>
      <c r="M2691" s="11">
        <v>0.4</v>
      </c>
      <c r="O2691" s="16"/>
      <c r="P2691" s="14"/>
      <c r="Q2691" s="12"/>
      <c r="R2691" s="13"/>
    </row>
    <row r="2692" spans="1:18" ht="15.75" customHeight="1">
      <c r="A2692" s="1"/>
      <c r="B2692" s="6" t="s">
        <v>23</v>
      </c>
      <c r="C2692" s="6">
        <v>1197831</v>
      </c>
      <c r="D2692" s="7">
        <v>44306</v>
      </c>
      <c r="E2692" s="6" t="s">
        <v>24</v>
      </c>
      <c r="F2692" s="6" t="s">
        <v>98</v>
      </c>
      <c r="G2692" s="6" t="s">
        <v>99</v>
      </c>
      <c r="H2692" s="6" t="s">
        <v>21</v>
      </c>
      <c r="I2692" s="8">
        <v>0.4</v>
      </c>
      <c r="J2692" s="9">
        <v>1750</v>
      </c>
      <c r="K2692" s="10">
        <f t="shared" si="20"/>
        <v>700</v>
      </c>
      <c r="L2692" s="10">
        <f t="shared" si="21"/>
        <v>244.99999999999997</v>
      </c>
      <c r="M2692" s="11">
        <v>0.35</v>
      </c>
      <c r="O2692" s="16"/>
      <c r="P2692" s="14"/>
      <c r="Q2692" s="12"/>
      <c r="R2692" s="13"/>
    </row>
    <row r="2693" spans="1:18" ht="15.75" customHeight="1">
      <c r="A2693" s="1"/>
      <c r="B2693" s="6" t="s">
        <v>23</v>
      </c>
      <c r="C2693" s="6">
        <v>1197831</v>
      </c>
      <c r="D2693" s="7">
        <v>44306</v>
      </c>
      <c r="E2693" s="6" t="s">
        <v>24</v>
      </c>
      <c r="F2693" s="6" t="s">
        <v>98</v>
      </c>
      <c r="G2693" s="6" t="s">
        <v>99</v>
      </c>
      <c r="H2693" s="6" t="s">
        <v>22</v>
      </c>
      <c r="I2693" s="8">
        <v>0.30000000000000004</v>
      </c>
      <c r="J2693" s="9">
        <v>3250</v>
      </c>
      <c r="K2693" s="10">
        <f t="shared" si="20"/>
        <v>975.00000000000011</v>
      </c>
      <c r="L2693" s="10">
        <f t="shared" si="21"/>
        <v>390.00000000000006</v>
      </c>
      <c r="M2693" s="11">
        <v>0.4</v>
      </c>
      <c r="O2693" s="16"/>
      <c r="P2693" s="14"/>
      <c r="Q2693" s="12"/>
      <c r="R2693" s="13"/>
    </row>
    <row r="2694" spans="1:18" ht="15.75" customHeight="1">
      <c r="A2694" s="1"/>
      <c r="B2694" s="6" t="s">
        <v>23</v>
      </c>
      <c r="C2694" s="6">
        <v>1197831</v>
      </c>
      <c r="D2694" s="7">
        <v>44335</v>
      </c>
      <c r="E2694" s="6" t="s">
        <v>24</v>
      </c>
      <c r="F2694" s="6" t="s">
        <v>98</v>
      </c>
      <c r="G2694" s="6" t="s">
        <v>99</v>
      </c>
      <c r="H2694" s="6" t="s">
        <v>17</v>
      </c>
      <c r="I2694" s="8">
        <v>0.4</v>
      </c>
      <c r="J2694" s="9">
        <v>5950</v>
      </c>
      <c r="K2694" s="10">
        <f t="shared" si="20"/>
        <v>2380</v>
      </c>
      <c r="L2694" s="10">
        <f t="shared" si="21"/>
        <v>952</v>
      </c>
      <c r="M2694" s="11">
        <v>0.4</v>
      </c>
      <c r="O2694" s="16"/>
      <c r="P2694" s="14"/>
      <c r="Q2694" s="12"/>
      <c r="R2694" s="13"/>
    </row>
    <row r="2695" spans="1:18" ht="15.75" customHeight="1">
      <c r="A2695" s="1"/>
      <c r="B2695" s="6" t="s">
        <v>23</v>
      </c>
      <c r="C2695" s="6">
        <v>1197831</v>
      </c>
      <c r="D2695" s="7">
        <v>44335</v>
      </c>
      <c r="E2695" s="6" t="s">
        <v>24</v>
      </c>
      <c r="F2695" s="6" t="s">
        <v>98</v>
      </c>
      <c r="G2695" s="6" t="s">
        <v>99</v>
      </c>
      <c r="H2695" s="6" t="s">
        <v>18</v>
      </c>
      <c r="I2695" s="8">
        <v>0.4</v>
      </c>
      <c r="J2695" s="9">
        <v>3000</v>
      </c>
      <c r="K2695" s="10">
        <f t="shared" si="20"/>
        <v>1200</v>
      </c>
      <c r="L2695" s="10">
        <f t="shared" si="21"/>
        <v>420</v>
      </c>
      <c r="M2695" s="11">
        <v>0.35</v>
      </c>
      <c r="O2695" s="16"/>
      <c r="P2695" s="14"/>
      <c r="Q2695" s="12"/>
      <c r="R2695" s="13"/>
    </row>
    <row r="2696" spans="1:18" ht="15.75" customHeight="1">
      <c r="A2696" s="1"/>
      <c r="B2696" s="6" t="s">
        <v>23</v>
      </c>
      <c r="C2696" s="6">
        <v>1197831</v>
      </c>
      <c r="D2696" s="7">
        <v>44335</v>
      </c>
      <c r="E2696" s="6" t="s">
        <v>24</v>
      </c>
      <c r="F2696" s="6" t="s">
        <v>98</v>
      </c>
      <c r="G2696" s="6" t="s">
        <v>99</v>
      </c>
      <c r="H2696" s="6" t="s">
        <v>19</v>
      </c>
      <c r="I2696" s="8">
        <v>0.35000000000000003</v>
      </c>
      <c r="J2696" s="9">
        <v>2750</v>
      </c>
      <c r="K2696" s="10">
        <f t="shared" si="20"/>
        <v>962.50000000000011</v>
      </c>
      <c r="L2696" s="10">
        <f t="shared" si="21"/>
        <v>385.00000000000006</v>
      </c>
      <c r="M2696" s="11">
        <v>0.4</v>
      </c>
      <c r="O2696" s="16"/>
      <c r="P2696" s="14"/>
      <c r="Q2696" s="12"/>
      <c r="R2696" s="13"/>
    </row>
    <row r="2697" spans="1:18" ht="15.75" customHeight="1">
      <c r="A2697" s="1"/>
      <c r="B2697" s="6" t="s">
        <v>23</v>
      </c>
      <c r="C2697" s="6">
        <v>1197831</v>
      </c>
      <c r="D2697" s="7">
        <v>44335</v>
      </c>
      <c r="E2697" s="6" t="s">
        <v>24</v>
      </c>
      <c r="F2697" s="6" t="s">
        <v>98</v>
      </c>
      <c r="G2697" s="6" t="s">
        <v>99</v>
      </c>
      <c r="H2697" s="6" t="s">
        <v>20</v>
      </c>
      <c r="I2697" s="8">
        <v>0.35000000000000003</v>
      </c>
      <c r="J2697" s="9">
        <v>2250</v>
      </c>
      <c r="K2697" s="10">
        <f t="shared" si="20"/>
        <v>787.50000000000011</v>
      </c>
      <c r="L2697" s="10">
        <f t="shared" si="21"/>
        <v>315.00000000000006</v>
      </c>
      <c r="M2697" s="11">
        <v>0.4</v>
      </c>
      <c r="O2697" s="16"/>
      <c r="P2697" s="14"/>
      <c r="Q2697" s="12"/>
      <c r="R2697" s="13"/>
    </row>
    <row r="2698" spans="1:18" ht="15.75" customHeight="1">
      <c r="A2698" s="1"/>
      <c r="B2698" s="6" t="s">
        <v>23</v>
      </c>
      <c r="C2698" s="6">
        <v>1197831</v>
      </c>
      <c r="D2698" s="7">
        <v>44335</v>
      </c>
      <c r="E2698" s="6" t="s">
        <v>24</v>
      </c>
      <c r="F2698" s="6" t="s">
        <v>98</v>
      </c>
      <c r="G2698" s="6" t="s">
        <v>99</v>
      </c>
      <c r="H2698" s="6" t="s">
        <v>21</v>
      </c>
      <c r="I2698" s="8">
        <v>0.44999999999999996</v>
      </c>
      <c r="J2698" s="9">
        <v>2500</v>
      </c>
      <c r="K2698" s="10">
        <f t="shared" si="20"/>
        <v>1125</v>
      </c>
      <c r="L2698" s="10">
        <f t="shared" si="21"/>
        <v>393.75</v>
      </c>
      <c r="M2698" s="11">
        <v>0.35</v>
      </c>
      <c r="O2698" s="16"/>
      <c r="P2698" s="14"/>
      <c r="Q2698" s="12"/>
      <c r="R2698" s="13"/>
    </row>
    <row r="2699" spans="1:18" ht="15.75" customHeight="1">
      <c r="A2699" s="1"/>
      <c r="B2699" s="6" t="s">
        <v>23</v>
      </c>
      <c r="C2699" s="6">
        <v>1197831</v>
      </c>
      <c r="D2699" s="7">
        <v>44335</v>
      </c>
      <c r="E2699" s="6" t="s">
        <v>24</v>
      </c>
      <c r="F2699" s="6" t="s">
        <v>98</v>
      </c>
      <c r="G2699" s="6" t="s">
        <v>99</v>
      </c>
      <c r="H2699" s="6" t="s">
        <v>22</v>
      </c>
      <c r="I2699" s="8">
        <v>0.44999999999999996</v>
      </c>
      <c r="J2699" s="9">
        <v>3500</v>
      </c>
      <c r="K2699" s="10">
        <f t="shared" si="20"/>
        <v>1574.9999999999998</v>
      </c>
      <c r="L2699" s="10">
        <f t="shared" si="21"/>
        <v>630</v>
      </c>
      <c r="M2699" s="11">
        <v>0.4</v>
      </c>
      <c r="O2699" s="16"/>
      <c r="P2699" s="14"/>
      <c r="Q2699" s="12"/>
      <c r="R2699" s="13"/>
    </row>
    <row r="2700" spans="1:18" ht="15.75" customHeight="1">
      <c r="A2700" s="1"/>
      <c r="B2700" s="6" t="s">
        <v>23</v>
      </c>
      <c r="C2700" s="6">
        <v>1197831</v>
      </c>
      <c r="D2700" s="7">
        <v>44368</v>
      </c>
      <c r="E2700" s="6" t="s">
        <v>24</v>
      </c>
      <c r="F2700" s="6" t="s">
        <v>98</v>
      </c>
      <c r="G2700" s="6" t="s">
        <v>99</v>
      </c>
      <c r="H2700" s="6" t="s">
        <v>17</v>
      </c>
      <c r="I2700" s="8">
        <v>0.39999999999999997</v>
      </c>
      <c r="J2700" s="9">
        <v>6000</v>
      </c>
      <c r="K2700" s="10">
        <f t="shared" si="20"/>
        <v>2400</v>
      </c>
      <c r="L2700" s="10">
        <f t="shared" si="21"/>
        <v>960</v>
      </c>
      <c r="M2700" s="11">
        <v>0.4</v>
      </c>
      <c r="O2700" s="16"/>
      <c r="P2700" s="14"/>
      <c r="Q2700" s="12"/>
      <c r="R2700" s="13"/>
    </row>
    <row r="2701" spans="1:18" ht="15.75" customHeight="1">
      <c r="A2701" s="1"/>
      <c r="B2701" s="6" t="s">
        <v>23</v>
      </c>
      <c r="C2701" s="6">
        <v>1197831</v>
      </c>
      <c r="D2701" s="7">
        <v>44368</v>
      </c>
      <c r="E2701" s="6" t="s">
        <v>24</v>
      </c>
      <c r="F2701" s="6" t="s">
        <v>98</v>
      </c>
      <c r="G2701" s="6" t="s">
        <v>99</v>
      </c>
      <c r="H2701" s="6" t="s">
        <v>18</v>
      </c>
      <c r="I2701" s="8">
        <v>0.35000000000000003</v>
      </c>
      <c r="J2701" s="9">
        <v>3500</v>
      </c>
      <c r="K2701" s="10">
        <f t="shared" si="20"/>
        <v>1225.0000000000002</v>
      </c>
      <c r="L2701" s="10">
        <f t="shared" si="21"/>
        <v>428.75000000000006</v>
      </c>
      <c r="M2701" s="11">
        <v>0.35</v>
      </c>
      <c r="O2701" s="16"/>
      <c r="P2701" s="14"/>
      <c r="Q2701" s="12"/>
      <c r="R2701" s="13"/>
    </row>
    <row r="2702" spans="1:18" ht="15.75" customHeight="1">
      <c r="A2702" s="1"/>
      <c r="B2702" s="6" t="s">
        <v>23</v>
      </c>
      <c r="C2702" s="6">
        <v>1197831</v>
      </c>
      <c r="D2702" s="7">
        <v>44368</v>
      </c>
      <c r="E2702" s="6" t="s">
        <v>24</v>
      </c>
      <c r="F2702" s="6" t="s">
        <v>98</v>
      </c>
      <c r="G2702" s="6" t="s">
        <v>99</v>
      </c>
      <c r="H2702" s="6" t="s">
        <v>19</v>
      </c>
      <c r="I2702" s="8">
        <v>0.4</v>
      </c>
      <c r="J2702" s="9">
        <v>3250</v>
      </c>
      <c r="K2702" s="10">
        <f t="shared" si="20"/>
        <v>1300</v>
      </c>
      <c r="L2702" s="10">
        <f t="shared" si="21"/>
        <v>520</v>
      </c>
      <c r="M2702" s="11">
        <v>0.4</v>
      </c>
      <c r="O2702" s="16"/>
      <c r="P2702" s="14"/>
      <c r="Q2702" s="12"/>
      <c r="R2702" s="13"/>
    </row>
    <row r="2703" spans="1:18" ht="15.75" customHeight="1">
      <c r="A2703" s="1"/>
      <c r="B2703" s="6" t="s">
        <v>23</v>
      </c>
      <c r="C2703" s="6">
        <v>1197831</v>
      </c>
      <c r="D2703" s="7">
        <v>44368</v>
      </c>
      <c r="E2703" s="6" t="s">
        <v>24</v>
      </c>
      <c r="F2703" s="6" t="s">
        <v>98</v>
      </c>
      <c r="G2703" s="6" t="s">
        <v>99</v>
      </c>
      <c r="H2703" s="6" t="s">
        <v>20</v>
      </c>
      <c r="I2703" s="8">
        <v>0.4</v>
      </c>
      <c r="J2703" s="9">
        <v>3000</v>
      </c>
      <c r="K2703" s="10">
        <f t="shared" si="20"/>
        <v>1200</v>
      </c>
      <c r="L2703" s="10">
        <f t="shared" si="21"/>
        <v>480</v>
      </c>
      <c r="M2703" s="11">
        <v>0.4</v>
      </c>
      <c r="O2703" s="16"/>
      <c r="P2703" s="14"/>
      <c r="Q2703" s="12"/>
      <c r="R2703" s="13"/>
    </row>
    <row r="2704" spans="1:18" ht="15.75" customHeight="1">
      <c r="A2704" s="1"/>
      <c r="B2704" s="6" t="s">
        <v>23</v>
      </c>
      <c r="C2704" s="6">
        <v>1197831</v>
      </c>
      <c r="D2704" s="7">
        <v>44368</v>
      </c>
      <c r="E2704" s="6" t="s">
        <v>24</v>
      </c>
      <c r="F2704" s="6" t="s">
        <v>98</v>
      </c>
      <c r="G2704" s="6" t="s">
        <v>99</v>
      </c>
      <c r="H2704" s="6" t="s">
        <v>21</v>
      </c>
      <c r="I2704" s="8">
        <v>0.54999999999999993</v>
      </c>
      <c r="J2704" s="9">
        <v>3000</v>
      </c>
      <c r="K2704" s="10">
        <f t="shared" si="20"/>
        <v>1649.9999999999998</v>
      </c>
      <c r="L2704" s="10">
        <f t="shared" si="21"/>
        <v>577.49999999999989</v>
      </c>
      <c r="M2704" s="11">
        <v>0.35</v>
      </c>
      <c r="O2704" s="16"/>
      <c r="P2704" s="14"/>
      <c r="Q2704" s="12"/>
      <c r="R2704" s="13"/>
    </row>
    <row r="2705" spans="1:18" ht="15.75" customHeight="1">
      <c r="A2705" s="1"/>
      <c r="B2705" s="6" t="s">
        <v>23</v>
      </c>
      <c r="C2705" s="6">
        <v>1197831</v>
      </c>
      <c r="D2705" s="7">
        <v>44368</v>
      </c>
      <c r="E2705" s="6" t="s">
        <v>24</v>
      </c>
      <c r="F2705" s="6" t="s">
        <v>98</v>
      </c>
      <c r="G2705" s="6" t="s">
        <v>99</v>
      </c>
      <c r="H2705" s="6" t="s">
        <v>22</v>
      </c>
      <c r="I2705" s="8">
        <v>0.6</v>
      </c>
      <c r="J2705" s="9">
        <v>4750</v>
      </c>
      <c r="K2705" s="10">
        <f t="shared" si="20"/>
        <v>2850</v>
      </c>
      <c r="L2705" s="10">
        <f t="shared" si="21"/>
        <v>1140</v>
      </c>
      <c r="M2705" s="11">
        <v>0.4</v>
      </c>
      <c r="O2705" s="16"/>
      <c r="P2705" s="14"/>
      <c r="Q2705" s="12"/>
      <c r="R2705" s="13"/>
    </row>
    <row r="2706" spans="1:18" ht="15.75" customHeight="1">
      <c r="A2706" s="1"/>
      <c r="B2706" s="6" t="s">
        <v>23</v>
      </c>
      <c r="C2706" s="6">
        <v>1197831</v>
      </c>
      <c r="D2706" s="7">
        <v>44396</v>
      </c>
      <c r="E2706" s="6" t="s">
        <v>24</v>
      </c>
      <c r="F2706" s="6" t="s">
        <v>98</v>
      </c>
      <c r="G2706" s="6" t="s">
        <v>99</v>
      </c>
      <c r="H2706" s="6" t="s">
        <v>17</v>
      </c>
      <c r="I2706" s="8">
        <v>0.54999999999999993</v>
      </c>
      <c r="J2706" s="9">
        <v>7000</v>
      </c>
      <c r="K2706" s="10">
        <f t="shared" si="20"/>
        <v>3849.9999999999995</v>
      </c>
      <c r="L2706" s="10">
        <f t="shared" si="21"/>
        <v>1540</v>
      </c>
      <c r="M2706" s="11">
        <v>0.4</v>
      </c>
      <c r="O2706" s="16"/>
      <c r="P2706" s="14"/>
      <c r="Q2706" s="12"/>
      <c r="R2706" s="13"/>
    </row>
    <row r="2707" spans="1:18" ht="15.75" customHeight="1">
      <c r="A2707" s="1"/>
      <c r="B2707" s="6" t="s">
        <v>23</v>
      </c>
      <c r="C2707" s="6">
        <v>1197831</v>
      </c>
      <c r="D2707" s="7">
        <v>44396</v>
      </c>
      <c r="E2707" s="6" t="s">
        <v>24</v>
      </c>
      <c r="F2707" s="6" t="s">
        <v>98</v>
      </c>
      <c r="G2707" s="6" t="s">
        <v>99</v>
      </c>
      <c r="H2707" s="6" t="s">
        <v>18</v>
      </c>
      <c r="I2707" s="8">
        <v>0.5</v>
      </c>
      <c r="J2707" s="9">
        <v>4500</v>
      </c>
      <c r="K2707" s="10">
        <f t="shared" si="20"/>
        <v>2250</v>
      </c>
      <c r="L2707" s="10">
        <f t="shared" si="21"/>
        <v>787.5</v>
      </c>
      <c r="M2707" s="11">
        <v>0.35</v>
      </c>
      <c r="O2707" s="16"/>
      <c r="P2707" s="14"/>
      <c r="Q2707" s="12"/>
      <c r="R2707" s="13"/>
    </row>
    <row r="2708" spans="1:18" ht="15.75" customHeight="1">
      <c r="A2708" s="1"/>
      <c r="B2708" s="6" t="s">
        <v>23</v>
      </c>
      <c r="C2708" s="6">
        <v>1197831</v>
      </c>
      <c r="D2708" s="7">
        <v>44396</v>
      </c>
      <c r="E2708" s="6" t="s">
        <v>24</v>
      </c>
      <c r="F2708" s="6" t="s">
        <v>98</v>
      </c>
      <c r="G2708" s="6" t="s">
        <v>99</v>
      </c>
      <c r="H2708" s="6" t="s">
        <v>19</v>
      </c>
      <c r="I2708" s="8">
        <v>0.45</v>
      </c>
      <c r="J2708" s="9">
        <v>3750</v>
      </c>
      <c r="K2708" s="10">
        <f t="shared" si="20"/>
        <v>1687.5</v>
      </c>
      <c r="L2708" s="10">
        <f t="shared" si="21"/>
        <v>675</v>
      </c>
      <c r="M2708" s="11">
        <v>0.4</v>
      </c>
      <c r="O2708" s="16"/>
      <c r="P2708" s="14"/>
      <c r="Q2708" s="12"/>
      <c r="R2708" s="13"/>
    </row>
    <row r="2709" spans="1:18" ht="15.75" customHeight="1">
      <c r="A2709" s="1"/>
      <c r="B2709" s="6" t="s">
        <v>23</v>
      </c>
      <c r="C2709" s="6">
        <v>1197831</v>
      </c>
      <c r="D2709" s="7">
        <v>44396</v>
      </c>
      <c r="E2709" s="6" t="s">
        <v>24</v>
      </c>
      <c r="F2709" s="6" t="s">
        <v>98</v>
      </c>
      <c r="G2709" s="6" t="s">
        <v>99</v>
      </c>
      <c r="H2709" s="6" t="s">
        <v>20</v>
      </c>
      <c r="I2709" s="8">
        <v>0.45</v>
      </c>
      <c r="J2709" s="9">
        <v>3250</v>
      </c>
      <c r="K2709" s="10">
        <f t="shared" si="20"/>
        <v>1462.5</v>
      </c>
      <c r="L2709" s="10">
        <f t="shared" si="21"/>
        <v>585</v>
      </c>
      <c r="M2709" s="11">
        <v>0.4</v>
      </c>
      <c r="O2709" s="16"/>
      <c r="P2709" s="14"/>
      <c r="Q2709" s="12"/>
      <c r="R2709" s="13"/>
    </row>
    <row r="2710" spans="1:18" ht="15.75" customHeight="1">
      <c r="A2710" s="1"/>
      <c r="B2710" s="6" t="s">
        <v>23</v>
      </c>
      <c r="C2710" s="6">
        <v>1197831</v>
      </c>
      <c r="D2710" s="7">
        <v>44396</v>
      </c>
      <c r="E2710" s="6" t="s">
        <v>24</v>
      </c>
      <c r="F2710" s="6" t="s">
        <v>98</v>
      </c>
      <c r="G2710" s="6" t="s">
        <v>99</v>
      </c>
      <c r="H2710" s="6" t="s">
        <v>21</v>
      </c>
      <c r="I2710" s="8">
        <v>0.6</v>
      </c>
      <c r="J2710" s="9">
        <v>3500</v>
      </c>
      <c r="K2710" s="10">
        <f t="shared" si="20"/>
        <v>2100</v>
      </c>
      <c r="L2710" s="10">
        <f t="shared" si="21"/>
        <v>735</v>
      </c>
      <c r="M2710" s="11">
        <v>0.35</v>
      </c>
      <c r="O2710" s="16"/>
      <c r="P2710" s="14"/>
      <c r="Q2710" s="12"/>
      <c r="R2710" s="13"/>
    </row>
    <row r="2711" spans="1:18" ht="15.75" customHeight="1">
      <c r="A2711" s="1"/>
      <c r="B2711" s="6" t="s">
        <v>23</v>
      </c>
      <c r="C2711" s="6">
        <v>1197831</v>
      </c>
      <c r="D2711" s="7">
        <v>44396</v>
      </c>
      <c r="E2711" s="6" t="s">
        <v>24</v>
      </c>
      <c r="F2711" s="6" t="s">
        <v>98</v>
      </c>
      <c r="G2711" s="6" t="s">
        <v>99</v>
      </c>
      <c r="H2711" s="6" t="s">
        <v>22</v>
      </c>
      <c r="I2711" s="8">
        <v>0.65</v>
      </c>
      <c r="J2711" s="9">
        <v>5250</v>
      </c>
      <c r="K2711" s="10">
        <f t="shared" si="20"/>
        <v>3412.5</v>
      </c>
      <c r="L2711" s="10">
        <f t="shared" si="21"/>
        <v>1365</v>
      </c>
      <c r="M2711" s="11">
        <v>0.4</v>
      </c>
      <c r="O2711" s="16"/>
      <c r="P2711" s="14"/>
      <c r="Q2711" s="12"/>
      <c r="R2711" s="13"/>
    </row>
    <row r="2712" spans="1:18" ht="15.75" customHeight="1">
      <c r="A2712" s="1"/>
      <c r="B2712" s="6" t="s">
        <v>23</v>
      </c>
      <c r="C2712" s="6">
        <v>1197831</v>
      </c>
      <c r="D2712" s="7">
        <v>44428</v>
      </c>
      <c r="E2712" s="6" t="s">
        <v>24</v>
      </c>
      <c r="F2712" s="6" t="s">
        <v>98</v>
      </c>
      <c r="G2712" s="6" t="s">
        <v>99</v>
      </c>
      <c r="H2712" s="6" t="s">
        <v>17</v>
      </c>
      <c r="I2712" s="8">
        <v>0.6</v>
      </c>
      <c r="J2712" s="9">
        <v>6750</v>
      </c>
      <c r="K2712" s="10">
        <f t="shared" si="20"/>
        <v>4050</v>
      </c>
      <c r="L2712" s="10">
        <f t="shared" si="21"/>
        <v>1620</v>
      </c>
      <c r="M2712" s="11">
        <v>0.4</v>
      </c>
      <c r="O2712" s="16"/>
      <c r="P2712" s="14"/>
      <c r="Q2712" s="12"/>
      <c r="R2712" s="13"/>
    </row>
    <row r="2713" spans="1:18" ht="15.75" customHeight="1">
      <c r="A2713" s="1"/>
      <c r="B2713" s="6" t="s">
        <v>23</v>
      </c>
      <c r="C2713" s="6">
        <v>1197831</v>
      </c>
      <c r="D2713" s="7">
        <v>44428</v>
      </c>
      <c r="E2713" s="6" t="s">
        <v>24</v>
      </c>
      <c r="F2713" s="6" t="s">
        <v>98</v>
      </c>
      <c r="G2713" s="6" t="s">
        <v>99</v>
      </c>
      <c r="H2713" s="6" t="s">
        <v>18</v>
      </c>
      <c r="I2713" s="8">
        <v>0.55000000000000004</v>
      </c>
      <c r="J2713" s="9">
        <v>4500</v>
      </c>
      <c r="K2713" s="10">
        <f t="shared" si="20"/>
        <v>2475</v>
      </c>
      <c r="L2713" s="10">
        <f t="shared" si="21"/>
        <v>866.25</v>
      </c>
      <c r="M2713" s="11">
        <v>0.35</v>
      </c>
      <c r="O2713" s="16"/>
      <c r="P2713" s="14"/>
      <c r="Q2713" s="12"/>
      <c r="R2713" s="13"/>
    </row>
    <row r="2714" spans="1:18" ht="15.75" customHeight="1">
      <c r="A2714" s="1"/>
      <c r="B2714" s="6" t="s">
        <v>23</v>
      </c>
      <c r="C2714" s="6">
        <v>1197831</v>
      </c>
      <c r="D2714" s="7">
        <v>44428</v>
      </c>
      <c r="E2714" s="6" t="s">
        <v>24</v>
      </c>
      <c r="F2714" s="6" t="s">
        <v>98</v>
      </c>
      <c r="G2714" s="6" t="s">
        <v>99</v>
      </c>
      <c r="H2714" s="6" t="s">
        <v>19</v>
      </c>
      <c r="I2714" s="8">
        <v>0.5</v>
      </c>
      <c r="J2714" s="9">
        <v>3750</v>
      </c>
      <c r="K2714" s="10">
        <f t="shared" si="20"/>
        <v>1875</v>
      </c>
      <c r="L2714" s="10">
        <f t="shared" si="21"/>
        <v>750</v>
      </c>
      <c r="M2714" s="11">
        <v>0.4</v>
      </c>
      <c r="O2714" s="16"/>
      <c r="P2714" s="14"/>
      <c r="Q2714" s="12"/>
      <c r="R2714" s="13"/>
    </row>
    <row r="2715" spans="1:18" ht="15.75" customHeight="1">
      <c r="A2715" s="1"/>
      <c r="B2715" s="6" t="s">
        <v>23</v>
      </c>
      <c r="C2715" s="6">
        <v>1197831</v>
      </c>
      <c r="D2715" s="7">
        <v>44428</v>
      </c>
      <c r="E2715" s="6" t="s">
        <v>24</v>
      </c>
      <c r="F2715" s="6" t="s">
        <v>98</v>
      </c>
      <c r="G2715" s="6" t="s">
        <v>99</v>
      </c>
      <c r="H2715" s="6" t="s">
        <v>20</v>
      </c>
      <c r="I2715" s="8">
        <v>0.4</v>
      </c>
      <c r="J2715" s="9">
        <v>3250</v>
      </c>
      <c r="K2715" s="10">
        <f t="shared" si="20"/>
        <v>1300</v>
      </c>
      <c r="L2715" s="10">
        <f t="shared" si="21"/>
        <v>520</v>
      </c>
      <c r="M2715" s="11">
        <v>0.4</v>
      </c>
      <c r="O2715" s="16"/>
      <c r="P2715" s="14"/>
      <c r="Q2715" s="12"/>
      <c r="R2715" s="13"/>
    </row>
    <row r="2716" spans="1:18" ht="15.75" customHeight="1">
      <c r="A2716" s="1"/>
      <c r="B2716" s="6" t="s">
        <v>23</v>
      </c>
      <c r="C2716" s="6">
        <v>1197831</v>
      </c>
      <c r="D2716" s="7">
        <v>44428</v>
      </c>
      <c r="E2716" s="6" t="s">
        <v>24</v>
      </c>
      <c r="F2716" s="6" t="s">
        <v>98</v>
      </c>
      <c r="G2716" s="6" t="s">
        <v>99</v>
      </c>
      <c r="H2716" s="6" t="s">
        <v>21</v>
      </c>
      <c r="I2716" s="8">
        <v>0.5</v>
      </c>
      <c r="J2716" s="9">
        <v>3000</v>
      </c>
      <c r="K2716" s="10">
        <f t="shared" si="20"/>
        <v>1500</v>
      </c>
      <c r="L2716" s="10">
        <f t="shared" si="21"/>
        <v>525</v>
      </c>
      <c r="M2716" s="11">
        <v>0.35</v>
      </c>
      <c r="O2716" s="16"/>
      <c r="P2716" s="14"/>
      <c r="Q2716" s="12"/>
      <c r="R2716" s="13"/>
    </row>
    <row r="2717" spans="1:18" ht="15.75" customHeight="1">
      <c r="A2717" s="1"/>
      <c r="B2717" s="6" t="s">
        <v>23</v>
      </c>
      <c r="C2717" s="6">
        <v>1197831</v>
      </c>
      <c r="D2717" s="7">
        <v>44428</v>
      </c>
      <c r="E2717" s="6" t="s">
        <v>24</v>
      </c>
      <c r="F2717" s="6" t="s">
        <v>98</v>
      </c>
      <c r="G2717" s="6" t="s">
        <v>99</v>
      </c>
      <c r="H2717" s="6" t="s">
        <v>22</v>
      </c>
      <c r="I2717" s="8">
        <v>0.55000000000000004</v>
      </c>
      <c r="J2717" s="9">
        <v>4750</v>
      </c>
      <c r="K2717" s="10">
        <f t="shared" si="20"/>
        <v>2612.5</v>
      </c>
      <c r="L2717" s="10">
        <f t="shared" si="21"/>
        <v>1045</v>
      </c>
      <c r="M2717" s="11">
        <v>0.4</v>
      </c>
      <c r="O2717" s="16"/>
      <c r="P2717" s="14"/>
      <c r="Q2717" s="12"/>
      <c r="R2717" s="13"/>
    </row>
    <row r="2718" spans="1:18" ht="15.75" customHeight="1">
      <c r="A2718" s="1"/>
      <c r="B2718" s="6" t="s">
        <v>23</v>
      </c>
      <c r="C2718" s="6">
        <v>1197831</v>
      </c>
      <c r="D2718" s="7">
        <v>44458</v>
      </c>
      <c r="E2718" s="6" t="s">
        <v>24</v>
      </c>
      <c r="F2718" s="6" t="s">
        <v>98</v>
      </c>
      <c r="G2718" s="6" t="s">
        <v>99</v>
      </c>
      <c r="H2718" s="6" t="s">
        <v>17</v>
      </c>
      <c r="I2718" s="8">
        <v>0.5</v>
      </c>
      <c r="J2718" s="9">
        <v>5750</v>
      </c>
      <c r="K2718" s="10">
        <f t="shared" si="20"/>
        <v>2875</v>
      </c>
      <c r="L2718" s="10">
        <f t="shared" si="21"/>
        <v>1150</v>
      </c>
      <c r="M2718" s="11">
        <v>0.4</v>
      </c>
      <c r="O2718" s="16"/>
      <c r="P2718" s="14"/>
      <c r="Q2718" s="12"/>
      <c r="R2718" s="13"/>
    </row>
    <row r="2719" spans="1:18" ht="15.75" customHeight="1">
      <c r="A2719" s="1"/>
      <c r="B2719" s="6" t="s">
        <v>23</v>
      </c>
      <c r="C2719" s="6">
        <v>1197831</v>
      </c>
      <c r="D2719" s="7">
        <v>44458</v>
      </c>
      <c r="E2719" s="6" t="s">
        <v>24</v>
      </c>
      <c r="F2719" s="6" t="s">
        <v>98</v>
      </c>
      <c r="G2719" s="6" t="s">
        <v>99</v>
      </c>
      <c r="H2719" s="6" t="s">
        <v>18</v>
      </c>
      <c r="I2719" s="8">
        <v>0.40000000000000013</v>
      </c>
      <c r="J2719" s="9">
        <v>3750</v>
      </c>
      <c r="K2719" s="10">
        <f t="shared" si="20"/>
        <v>1500.0000000000005</v>
      </c>
      <c r="L2719" s="10">
        <f t="shared" si="21"/>
        <v>525.00000000000011</v>
      </c>
      <c r="M2719" s="11">
        <v>0.35</v>
      </c>
      <c r="O2719" s="16"/>
      <c r="P2719" s="14"/>
      <c r="Q2719" s="12"/>
      <c r="R2719" s="13"/>
    </row>
    <row r="2720" spans="1:18" ht="15.75" customHeight="1">
      <c r="A2720" s="1"/>
      <c r="B2720" s="6" t="s">
        <v>23</v>
      </c>
      <c r="C2720" s="6">
        <v>1197831</v>
      </c>
      <c r="D2720" s="7">
        <v>44458</v>
      </c>
      <c r="E2720" s="6" t="s">
        <v>24</v>
      </c>
      <c r="F2720" s="6" t="s">
        <v>98</v>
      </c>
      <c r="G2720" s="6" t="s">
        <v>99</v>
      </c>
      <c r="H2720" s="6" t="s">
        <v>19</v>
      </c>
      <c r="I2720" s="8">
        <v>0.15000000000000008</v>
      </c>
      <c r="J2720" s="9">
        <v>2750</v>
      </c>
      <c r="K2720" s="10">
        <f t="shared" si="20"/>
        <v>412.50000000000023</v>
      </c>
      <c r="L2720" s="10">
        <f t="shared" si="21"/>
        <v>165.00000000000011</v>
      </c>
      <c r="M2720" s="11">
        <v>0.4</v>
      </c>
      <c r="O2720" s="16"/>
      <c r="P2720" s="14"/>
      <c r="Q2720" s="12"/>
      <c r="R2720" s="13"/>
    </row>
    <row r="2721" spans="1:18" ht="15.75" customHeight="1">
      <c r="A2721" s="1"/>
      <c r="B2721" s="6" t="s">
        <v>23</v>
      </c>
      <c r="C2721" s="6">
        <v>1197831</v>
      </c>
      <c r="D2721" s="7">
        <v>44458</v>
      </c>
      <c r="E2721" s="6" t="s">
        <v>24</v>
      </c>
      <c r="F2721" s="6" t="s">
        <v>98</v>
      </c>
      <c r="G2721" s="6" t="s">
        <v>99</v>
      </c>
      <c r="H2721" s="6" t="s">
        <v>20</v>
      </c>
      <c r="I2721" s="8">
        <v>0.15000000000000008</v>
      </c>
      <c r="J2721" s="9">
        <v>2500</v>
      </c>
      <c r="K2721" s="10">
        <f t="shared" si="20"/>
        <v>375.00000000000017</v>
      </c>
      <c r="L2721" s="10">
        <f t="shared" si="21"/>
        <v>150.00000000000009</v>
      </c>
      <c r="M2721" s="11">
        <v>0.4</v>
      </c>
      <c r="O2721" s="16"/>
      <c r="P2721" s="14"/>
      <c r="Q2721" s="12"/>
      <c r="R2721" s="13"/>
    </row>
    <row r="2722" spans="1:18" ht="15.75" customHeight="1">
      <c r="A2722" s="1"/>
      <c r="B2722" s="6" t="s">
        <v>23</v>
      </c>
      <c r="C2722" s="6">
        <v>1197831</v>
      </c>
      <c r="D2722" s="7">
        <v>44458</v>
      </c>
      <c r="E2722" s="6" t="s">
        <v>24</v>
      </c>
      <c r="F2722" s="6" t="s">
        <v>98</v>
      </c>
      <c r="G2722" s="6" t="s">
        <v>99</v>
      </c>
      <c r="H2722" s="6" t="s">
        <v>21</v>
      </c>
      <c r="I2722" s="8">
        <v>0.25000000000000006</v>
      </c>
      <c r="J2722" s="9">
        <v>2500</v>
      </c>
      <c r="K2722" s="10">
        <f t="shared" si="20"/>
        <v>625.00000000000011</v>
      </c>
      <c r="L2722" s="10">
        <f t="shared" si="21"/>
        <v>218.75000000000003</v>
      </c>
      <c r="M2722" s="11">
        <v>0.35</v>
      </c>
      <c r="O2722" s="16"/>
      <c r="P2722" s="14"/>
      <c r="Q2722" s="12"/>
      <c r="R2722" s="13"/>
    </row>
    <row r="2723" spans="1:18" ht="15.75" customHeight="1">
      <c r="A2723" s="1"/>
      <c r="B2723" s="6" t="s">
        <v>23</v>
      </c>
      <c r="C2723" s="6">
        <v>1197831</v>
      </c>
      <c r="D2723" s="7">
        <v>44458</v>
      </c>
      <c r="E2723" s="6" t="s">
        <v>24</v>
      </c>
      <c r="F2723" s="6" t="s">
        <v>98</v>
      </c>
      <c r="G2723" s="6" t="s">
        <v>99</v>
      </c>
      <c r="H2723" s="6" t="s">
        <v>22</v>
      </c>
      <c r="I2723" s="8">
        <v>0.3000000000000001</v>
      </c>
      <c r="J2723" s="9">
        <v>3500</v>
      </c>
      <c r="K2723" s="10">
        <f t="shared" si="20"/>
        <v>1050.0000000000005</v>
      </c>
      <c r="L2723" s="10">
        <f t="shared" si="21"/>
        <v>420.00000000000023</v>
      </c>
      <c r="M2723" s="11">
        <v>0.4</v>
      </c>
      <c r="O2723" s="16"/>
      <c r="P2723" s="14"/>
      <c r="Q2723" s="12"/>
      <c r="R2723" s="13"/>
    </row>
    <row r="2724" spans="1:18" ht="15.75" customHeight="1">
      <c r="A2724" s="1"/>
      <c r="B2724" s="6" t="s">
        <v>23</v>
      </c>
      <c r="C2724" s="6">
        <v>1197831</v>
      </c>
      <c r="D2724" s="7">
        <v>44490</v>
      </c>
      <c r="E2724" s="6" t="s">
        <v>24</v>
      </c>
      <c r="F2724" s="6" t="s">
        <v>98</v>
      </c>
      <c r="G2724" s="6" t="s">
        <v>99</v>
      </c>
      <c r="H2724" s="6" t="s">
        <v>17</v>
      </c>
      <c r="I2724" s="8">
        <v>0.3000000000000001</v>
      </c>
      <c r="J2724" s="9">
        <v>5250</v>
      </c>
      <c r="K2724" s="10">
        <f t="shared" si="20"/>
        <v>1575.0000000000005</v>
      </c>
      <c r="L2724" s="10">
        <f t="shared" si="21"/>
        <v>630.00000000000023</v>
      </c>
      <c r="M2724" s="11">
        <v>0.4</v>
      </c>
      <c r="O2724" s="16"/>
      <c r="P2724" s="14"/>
      <c r="Q2724" s="12"/>
      <c r="R2724" s="13"/>
    </row>
    <row r="2725" spans="1:18" ht="15.75" customHeight="1">
      <c r="A2725" s="1"/>
      <c r="B2725" s="6" t="s">
        <v>23</v>
      </c>
      <c r="C2725" s="6">
        <v>1197831</v>
      </c>
      <c r="D2725" s="7">
        <v>44490</v>
      </c>
      <c r="E2725" s="6" t="s">
        <v>24</v>
      </c>
      <c r="F2725" s="6" t="s">
        <v>98</v>
      </c>
      <c r="G2725" s="6" t="s">
        <v>99</v>
      </c>
      <c r="H2725" s="6" t="s">
        <v>18</v>
      </c>
      <c r="I2725" s="8">
        <v>0.20000000000000012</v>
      </c>
      <c r="J2725" s="9">
        <v>3500</v>
      </c>
      <c r="K2725" s="10">
        <f t="shared" si="20"/>
        <v>700.00000000000045</v>
      </c>
      <c r="L2725" s="10">
        <f t="shared" si="21"/>
        <v>245.00000000000014</v>
      </c>
      <c r="M2725" s="11">
        <v>0.35</v>
      </c>
      <c r="O2725" s="16"/>
      <c r="P2725" s="14"/>
      <c r="Q2725" s="12"/>
      <c r="R2725" s="13"/>
    </row>
    <row r="2726" spans="1:18" ht="15.75" customHeight="1">
      <c r="A2726" s="1"/>
      <c r="B2726" s="6" t="s">
        <v>23</v>
      </c>
      <c r="C2726" s="6">
        <v>1197831</v>
      </c>
      <c r="D2726" s="7">
        <v>44490</v>
      </c>
      <c r="E2726" s="6" t="s">
        <v>24</v>
      </c>
      <c r="F2726" s="6" t="s">
        <v>98</v>
      </c>
      <c r="G2726" s="6" t="s">
        <v>99</v>
      </c>
      <c r="H2726" s="6" t="s">
        <v>19</v>
      </c>
      <c r="I2726" s="8">
        <v>0.20000000000000012</v>
      </c>
      <c r="J2726" s="9">
        <v>2250</v>
      </c>
      <c r="K2726" s="10">
        <f t="shared" si="20"/>
        <v>450.00000000000028</v>
      </c>
      <c r="L2726" s="10">
        <f t="shared" si="21"/>
        <v>180.00000000000011</v>
      </c>
      <c r="M2726" s="11">
        <v>0.4</v>
      </c>
      <c r="O2726" s="16"/>
      <c r="P2726" s="14"/>
      <c r="Q2726" s="12"/>
      <c r="R2726" s="13"/>
    </row>
    <row r="2727" spans="1:18" ht="15.75" customHeight="1">
      <c r="A2727" s="1"/>
      <c r="B2727" s="6" t="s">
        <v>23</v>
      </c>
      <c r="C2727" s="6">
        <v>1197831</v>
      </c>
      <c r="D2727" s="7">
        <v>44490</v>
      </c>
      <c r="E2727" s="6" t="s">
        <v>24</v>
      </c>
      <c r="F2727" s="6" t="s">
        <v>98</v>
      </c>
      <c r="G2727" s="6" t="s">
        <v>99</v>
      </c>
      <c r="H2727" s="6" t="s">
        <v>20</v>
      </c>
      <c r="I2727" s="8">
        <v>0.20000000000000012</v>
      </c>
      <c r="J2727" s="9">
        <v>2000</v>
      </c>
      <c r="K2727" s="10">
        <f t="shared" si="20"/>
        <v>400.00000000000023</v>
      </c>
      <c r="L2727" s="10">
        <f t="shared" si="21"/>
        <v>160.00000000000011</v>
      </c>
      <c r="M2727" s="11">
        <v>0.4</v>
      </c>
      <c r="O2727" s="16"/>
      <c r="P2727" s="14"/>
      <c r="Q2727" s="12"/>
      <c r="R2727" s="13"/>
    </row>
    <row r="2728" spans="1:18" ht="15.75" customHeight="1">
      <c r="A2728" s="1"/>
      <c r="B2728" s="6" t="s">
        <v>23</v>
      </c>
      <c r="C2728" s="6">
        <v>1197831</v>
      </c>
      <c r="D2728" s="7">
        <v>44490</v>
      </c>
      <c r="E2728" s="6" t="s">
        <v>24</v>
      </c>
      <c r="F2728" s="6" t="s">
        <v>98</v>
      </c>
      <c r="G2728" s="6" t="s">
        <v>99</v>
      </c>
      <c r="H2728" s="6" t="s">
        <v>21</v>
      </c>
      <c r="I2728" s="8">
        <v>0.3000000000000001</v>
      </c>
      <c r="J2728" s="9">
        <v>2000</v>
      </c>
      <c r="K2728" s="10">
        <f t="shared" si="20"/>
        <v>600.00000000000023</v>
      </c>
      <c r="L2728" s="10">
        <f t="shared" si="21"/>
        <v>210.00000000000006</v>
      </c>
      <c r="M2728" s="11">
        <v>0.35</v>
      </c>
      <c r="O2728" s="16"/>
      <c r="P2728" s="14"/>
      <c r="Q2728" s="12"/>
      <c r="R2728" s="13"/>
    </row>
    <row r="2729" spans="1:18" ht="15.75" customHeight="1">
      <c r="A2729" s="1"/>
      <c r="B2729" s="6" t="s">
        <v>23</v>
      </c>
      <c r="C2729" s="6">
        <v>1197831</v>
      </c>
      <c r="D2729" s="7">
        <v>44490</v>
      </c>
      <c r="E2729" s="6" t="s">
        <v>24</v>
      </c>
      <c r="F2729" s="6" t="s">
        <v>98</v>
      </c>
      <c r="G2729" s="6" t="s">
        <v>99</v>
      </c>
      <c r="H2729" s="6" t="s">
        <v>22</v>
      </c>
      <c r="I2729" s="8">
        <v>0.30000000000000004</v>
      </c>
      <c r="J2729" s="9">
        <v>3250</v>
      </c>
      <c r="K2729" s="10">
        <f t="shared" si="20"/>
        <v>975.00000000000011</v>
      </c>
      <c r="L2729" s="10">
        <f t="shared" si="21"/>
        <v>390.00000000000006</v>
      </c>
      <c r="M2729" s="11">
        <v>0.4</v>
      </c>
      <c r="O2729" s="16"/>
      <c r="P2729" s="14"/>
      <c r="Q2729" s="12"/>
      <c r="R2729" s="13"/>
    </row>
    <row r="2730" spans="1:18" ht="15.75" customHeight="1">
      <c r="A2730" s="1"/>
      <c r="B2730" s="6" t="s">
        <v>23</v>
      </c>
      <c r="C2730" s="6">
        <v>1197831</v>
      </c>
      <c r="D2730" s="7">
        <v>44520</v>
      </c>
      <c r="E2730" s="6" t="s">
        <v>24</v>
      </c>
      <c r="F2730" s="6" t="s">
        <v>98</v>
      </c>
      <c r="G2730" s="6" t="s">
        <v>99</v>
      </c>
      <c r="H2730" s="6" t="s">
        <v>17</v>
      </c>
      <c r="I2730" s="8">
        <v>0.25000000000000011</v>
      </c>
      <c r="J2730" s="9">
        <v>4750</v>
      </c>
      <c r="K2730" s="10">
        <f t="shared" si="20"/>
        <v>1187.5000000000005</v>
      </c>
      <c r="L2730" s="10">
        <f t="shared" si="21"/>
        <v>475.00000000000023</v>
      </c>
      <c r="M2730" s="11">
        <v>0.4</v>
      </c>
      <c r="O2730" s="16"/>
      <c r="P2730" s="14"/>
      <c r="Q2730" s="12"/>
      <c r="R2730" s="13"/>
    </row>
    <row r="2731" spans="1:18" ht="15.75" customHeight="1">
      <c r="A2731" s="1"/>
      <c r="B2731" s="6" t="s">
        <v>23</v>
      </c>
      <c r="C2731" s="6">
        <v>1197831</v>
      </c>
      <c r="D2731" s="7">
        <v>44520</v>
      </c>
      <c r="E2731" s="6" t="s">
        <v>24</v>
      </c>
      <c r="F2731" s="6" t="s">
        <v>98</v>
      </c>
      <c r="G2731" s="6" t="s">
        <v>99</v>
      </c>
      <c r="H2731" s="6" t="s">
        <v>18</v>
      </c>
      <c r="I2731" s="8">
        <v>0.15000000000000013</v>
      </c>
      <c r="J2731" s="9">
        <v>3000</v>
      </c>
      <c r="K2731" s="10">
        <f t="shared" si="20"/>
        <v>450.0000000000004</v>
      </c>
      <c r="L2731" s="10">
        <f t="shared" si="21"/>
        <v>157.50000000000014</v>
      </c>
      <c r="M2731" s="11">
        <v>0.35</v>
      </c>
      <c r="O2731" s="16"/>
      <c r="P2731" s="14"/>
      <c r="Q2731" s="12"/>
      <c r="R2731" s="13"/>
    </row>
    <row r="2732" spans="1:18" ht="15.75" customHeight="1">
      <c r="A2732" s="1"/>
      <c r="B2732" s="6" t="s">
        <v>23</v>
      </c>
      <c r="C2732" s="6">
        <v>1197831</v>
      </c>
      <c r="D2732" s="7">
        <v>44520</v>
      </c>
      <c r="E2732" s="6" t="s">
        <v>24</v>
      </c>
      <c r="F2732" s="6" t="s">
        <v>98</v>
      </c>
      <c r="G2732" s="6" t="s">
        <v>99</v>
      </c>
      <c r="H2732" s="6" t="s">
        <v>19</v>
      </c>
      <c r="I2732" s="8">
        <v>0.25000000000000017</v>
      </c>
      <c r="J2732" s="9">
        <v>2450</v>
      </c>
      <c r="K2732" s="10">
        <f t="shared" si="20"/>
        <v>612.50000000000045</v>
      </c>
      <c r="L2732" s="10">
        <f t="shared" si="21"/>
        <v>245.0000000000002</v>
      </c>
      <c r="M2732" s="11">
        <v>0.4</v>
      </c>
      <c r="O2732" s="16"/>
      <c r="P2732" s="14"/>
      <c r="Q2732" s="12"/>
      <c r="R2732" s="13"/>
    </row>
    <row r="2733" spans="1:18" ht="15.75" customHeight="1">
      <c r="A2733" s="1"/>
      <c r="B2733" s="6" t="s">
        <v>23</v>
      </c>
      <c r="C2733" s="6">
        <v>1197831</v>
      </c>
      <c r="D2733" s="7">
        <v>44520</v>
      </c>
      <c r="E2733" s="6" t="s">
        <v>24</v>
      </c>
      <c r="F2733" s="6" t="s">
        <v>98</v>
      </c>
      <c r="G2733" s="6" t="s">
        <v>99</v>
      </c>
      <c r="H2733" s="6" t="s">
        <v>20</v>
      </c>
      <c r="I2733" s="8">
        <v>0.55000000000000016</v>
      </c>
      <c r="J2733" s="9">
        <v>3000</v>
      </c>
      <c r="K2733" s="10">
        <f t="shared" si="20"/>
        <v>1650.0000000000005</v>
      </c>
      <c r="L2733" s="10">
        <f t="shared" si="21"/>
        <v>660.00000000000023</v>
      </c>
      <c r="M2733" s="11">
        <v>0.4</v>
      </c>
      <c r="O2733" s="16"/>
      <c r="P2733" s="14"/>
      <c r="Q2733" s="12"/>
      <c r="R2733" s="13"/>
    </row>
    <row r="2734" spans="1:18" ht="15.75" customHeight="1">
      <c r="A2734" s="1"/>
      <c r="B2734" s="6" t="s">
        <v>23</v>
      </c>
      <c r="C2734" s="6">
        <v>1197831</v>
      </c>
      <c r="D2734" s="7">
        <v>44520</v>
      </c>
      <c r="E2734" s="6" t="s">
        <v>24</v>
      </c>
      <c r="F2734" s="6" t="s">
        <v>98</v>
      </c>
      <c r="G2734" s="6" t="s">
        <v>99</v>
      </c>
      <c r="H2734" s="6" t="s">
        <v>21</v>
      </c>
      <c r="I2734" s="8">
        <v>0.75000000000000011</v>
      </c>
      <c r="J2734" s="9">
        <v>2750</v>
      </c>
      <c r="K2734" s="10">
        <f t="shared" si="20"/>
        <v>2062.5000000000005</v>
      </c>
      <c r="L2734" s="10">
        <f t="shared" si="21"/>
        <v>721.87500000000011</v>
      </c>
      <c r="M2734" s="11">
        <v>0.35</v>
      </c>
      <c r="O2734" s="16"/>
      <c r="P2734" s="14"/>
      <c r="Q2734" s="12"/>
      <c r="R2734" s="13"/>
    </row>
    <row r="2735" spans="1:18" ht="15.75" customHeight="1">
      <c r="A2735" s="1"/>
      <c r="B2735" s="6" t="s">
        <v>23</v>
      </c>
      <c r="C2735" s="6">
        <v>1197831</v>
      </c>
      <c r="D2735" s="7">
        <v>44520</v>
      </c>
      <c r="E2735" s="6" t="s">
        <v>24</v>
      </c>
      <c r="F2735" s="6" t="s">
        <v>98</v>
      </c>
      <c r="G2735" s="6" t="s">
        <v>99</v>
      </c>
      <c r="H2735" s="6" t="s">
        <v>22</v>
      </c>
      <c r="I2735" s="8">
        <v>0.75</v>
      </c>
      <c r="J2735" s="9">
        <v>3750</v>
      </c>
      <c r="K2735" s="10">
        <f t="shared" si="20"/>
        <v>2812.5</v>
      </c>
      <c r="L2735" s="10">
        <f t="shared" si="21"/>
        <v>1125</v>
      </c>
      <c r="M2735" s="11">
        <v>0.4</v>
      </c>
      <c r="O2735" s="16"/>
      <c r="P2735" s="14"/>
      <c r="Q2735" s="12"/>
      <c r="R2735" s="13"/>
    </row>
    <row r="2736" spans="1:18" ht="15.75" customHeight="1">
      <c r="A2736" s="1"/>
      <c r="B2736" s="6" t="s">
        <v>23</v>
      </c>
      <c r="C2736" s="6">
        <v>1197831</v>
      </c>
      <c r="D2736" s="7">
        <v>44549</v>
      </c>
      <c r="E2736" s="6" t="s">
        <v>24</v>
      </c>
      <c r="F2736" s="6" t="s">
        <v>98</v>
      </c>
      <c r="G2736" s="6" t="s">
        <v>99</v>
      </c>
      <c r="H2736" s="6" t="s">
        <v>17</v>
      </c>
      <c r="I2736" s="8">
        <v>0.70000000000000007</v>
      </c>
      <c r="J2736" s="9">
        <v>6250</v>
      </c>
      <c r="K2736" s="10">
        <f t="shared" si="20"/>
        <v>4375</v>
      </c>
      <c r="L2736" s="10">
        <f t="shared" si="21"/>
        <v>1750</v>
      </c>
      <c r="M2736" s="11">
        <v>0.4</v>
      </c>
      <c r="O2736" s="16"/>
      <c r="P2736" s="14"/>
      <c r="Q2736" s="12"/>
      <c r="R2736" s="13"/>
    </row>
    <row r="2737" spans="1:18" ht="15.75" customHeight="1">
      <c r="A2737" s="1"/>
      <c r="B2737" s="6" t="s">
        <v>23</v>
      </c>
      <c r="C2737" s="6">
        <v>1197831</v>
      </c>
      <c r="D2737" s="7">
        <v>44549</v>
      </c>
      <c r="E2737" s="6" t="s">
        <v>24</v>
      </c>
      <c r="F2737" s="6" t="s">
        <v>98</v>
      </c>
      <c r="G2737" s="6" t="s">
        <v>99</v>
      </c>
      <c r="H2737" s="6" t="s">
        <v>18</v>
      </c>
      <c r="I2737" s="8">
        <v>0.60000000000000009</v>
      </c>
      <c r="J2737" s="9">
        <v>4250</v>
      </c>
      <c r="K2737" s="10">
        <f t="shared" si="20"/>
        <v>2550.0000000000005</v>
      </c>
      <c r="L2737" s="10">
        <f t="shared" si="21"/>
        <v>892.50000000000011</v>
      </c>
      <c r="M2737" s="11">
        <v>0.35</v>
      </c>
      <c r="O2737" s="16"/>
      <c r="P2737" s="14"/>
      <c r="Q2737" s="12"/>
      <c r="R2737" s="13"/>
    </row>
    <row r="2738" spans="1:18" ht="15.75" customHeight="1">
      <c r="A2738" s="1"/>
      <c r="B2738" s="6" t="s">
        <v>23</v>
      </c>
      <c r="C2738" s="6">
        <v>1197831</v>
      </c>
      <c r="D2738" s="7">
        <v>44549</v>
      </c>
      <c r="E2738" s="6" t="s">
        <v>24</v>
      </c>
      <c r="F2738" s="6" t="s">
        <v>98</v>
      </c>
      <c r="G2738" s="6" t="s">
        <v>99</v>
      </c>
      <c r="H2738" s="6" t="s">
        <v>19</v>
      </c>
      <c r="I2738" s="8">
        <v>0.60000000000000009</v>
      </c>
      <c r="J2738" s="9">
        <v>3750</v>
      </c>
      <c r="K2738" s="10">
        <f t="shared" si="20"/>
        <v>2250.0000000000005</v>
      </c>
      <c r="L2738" s="10">
        <f t="shared" si="21"/>
        <v>900.00000000000023</v>
      </c>
      <c r="M2738" s="11">
        <v>0.4</v>
      </c>
      <c r="O2738" s="16"/>
      <c r="P2738" s="14"/>
      <c r="Q2738" s="12"/>
      <c r="R2738" s="13"/>
    </row>
    <row r="2739" spans="1:18" ht="15.75" customHeight="1">
      <c r="A2739" s="1"/>
      <c r="B2739" s="6" t="s">
        <v>23</v>
      </c>
      <c r="C2739" s="6">
        <v>1197831</v>
      </c>
      <c r="D2739" s="7">
        <v>44549</v>
      </c>
      <c r="E2739" s="6" t="s">
        <v>24</v>
      </c>
      <c r="F2739" s="6" t="s">
        <v>98</v>
      </c>
      <c r="G2739" s="6" t="s">
        <v>99</v>
      </c>
      <c r="H2739" s="6" t="s">
        <v>20</v>
      </c>
      <c r="I2739" s="8">
        <v>0.60000000000000009</v>
      </c>
      <c r="J2739" s="9">
        <v>3250</v>
      </c>
      <c r="K2739" s="10">
        <f t="shared" si="20"/>
        <v>1950.0000000000002</v>
      </c>
      <c r="L2739" s="10">
        <f t="shared" si="21"/>
        <v>780.00000000000011</v>
      </c>
      <c r="M2739" s="11">
        <v>0.4</v>
      </c>
      <c r="O2739" s="16"/>
      <c r="P2739" s="14"/>
      <c r="Q2739" s="12"/>
      <c r="R2739" s="13"/>
    </row>
    <row r="2740" spans="1:18" ht="15.75" customHeight="1">
      <c r="A2740" s="1"/>
      <c r="B2740" s="6" t="s">
        <v>23</v>
      </c>
      <c r="C2740" s="6">
        <v>1197831</v>
      </c>
      <c r="D2740" s="7">
        <v>44549</v>
      </c>
      <c r="E2740" s="6" t="s">
        <v>24</v>
      </c>
      <c r="F2740" s="6" t="s">
        <v>98</v>
      </c>
      <c r="G2740" s="6" t="s">
        <v>99</v>
      </c>
      <c r="H2740" s="6" t="s">
        <v>21</v>
      </c>
      <c r="I2740" s="8">
        <v>0.70000000000000007</v>
      </c>
      <c r="J2740" s="9">
        <v>3250</v>
      </c>
      <c r="K2740" s="10">
        <f t="shared" si="20"/>
        <v>2275</v>
      </c>
      <c r="L2740" s="10">
        <f t="shared" si="21"/>
        <v>796.25</v>
      </c>
      <c r="M2740" s="11">
        <v>0.35</v>
      </c>
      <c r="O2740" s="16"/>
      <c r="P2740" s="14"/>
      <c r="Q2740" s="12"/>
      <c r="R2740" s="13"/>
    </row>
    <row r="2741" spans="1:18" ht="15.75" customHeight="1">
      <c r="A2741" s="1"/>
      <c r="B2741" s="6" t="s">
        <v>23</v>
      </c>
      <c r="C2741" s="6">
        <v>1197831</v>
      </c>
      <c r="D2741" s="7">
        <v>44549</v>
      </c>
      <c r="E2741" s="6" t="s">
        <v>24</v>
      </c>
      <c r="F2741" s="6" t="s">
        <v>98</v>
      </c>
      <c r="G2741" s="6" t="s">
        <v>99</v>
      </c>
      <c r="H2741" s="6" t="s">
        <v>22</v>
      </c>
      <c r="I2741" s="8">
        <v>0.75</v>
      </c>
      <c r="J2741" s="9">
        <v>4250</v>
      </c>
      <c r="K2741" s="10">
        <f t="shared" si="20"/>
        <v>3187.5</v>
      </c>
      <c r="L2741" s="10">
        <f t="shared" si="21"/>
        <v>1275</v>
      </c>
      <c r="M2741" s="11">
        <v>0.4</v>
      </c>
      <c r="O2741" s="16"/>
      <c r="P2741" s="14"/>
      <c r="Q2741" s="12"/>
      <c r="R2741" s="13"/>
    </row>
    <row r="2742" spans="1:18" ht="15.75" customHeight="1">
      <c r="A2742" s="1" t="s">
        <v>39</v>
      </c>
      <c r="B2742" s="6" t="s">
        <v>23</v>
      </c>
      <c r="C2742" s="6">
        <v>1197831</v>
      </c>
      <c r="D2742" s="7">
        <v>44212</v>
      </c>
      <c r="E2742" s="6" t="s">
        <v>24</v>
      </c>
      <c r="F2742" s="6" t="s">
        <v>100</v>
      </c>
      <c r="G2742" s="6" t="s">
        <v>101</v>
      </c>
      <c r="H2742" s="6" t="s">
        <v>17</v>
      </c>
      <c r="I2742" s="8">
        <v>0.25000000000000006</v>
      </c>
      <c r="J2742" s="9">
        <v>5500</v>
      </c>
      <c r="K2742" s="10">
        <f t="shared" si="20"/>
        <v>1375.0000000000002</v>
      </c>
      <c r="L2742" s="10">
        <f t="shared" si="21"/>
        <v>481.25000000000006</v>
      </c>
      <c r="M2742" s="11">
        <v>0.35</v>
      </c>
      <c r="O2742" s="16"/>
      <c r="P2742" s="14"/>
      <c r="Q2742" s="12"/>
      <c r="R2742" s="13"/>
    </row>
    <row r="2743" spans="1:18" ht="15.75" customHeight="1">
      <c r="A2743" s="1"/>
      <c r="B2743" s="6" t="s">
        <v>23</v>
      </c>
      <c r="C2743" s="6">
        <v>1197831</v>
      </c>
      <c r="D2743" s="7">
        <v>44212</v>
      </c>
      <c r="E2743" s="6" t="s">
        <v>24</v>
      </c>
      <c r="F2743" s="6" t="s">
        <v>100</v>
      </c>
      <c r="G2743" s="6" t="s">
        <v>101</v>
      </c>
      <c r="H2743" s="6" t="s">
        <v>18</v>
      </c>
      <c r="I2743" s="8">
        <v>0.25000000000000006</v>
      </c>
      <c r="J2743" s="9">
        <v>3500</v>
      </c>
      <c r="K2743" s="10">
        <f t="shared" si="20"/>
        <v>875.00000000000023</v>
      </c>
      <c r="L2743" s="10">
        <f t="shared" si="21"/>
        <v>306.25000000000006</v>
      </c>
      <c r="M2743" s="11">
        <v>0.35</v>
      </c>
      <c r="O2743" s="16"/>
      <c r="P2743" s="14"/>
      <c r="Q2743" s="12"/>
      <c r="R2743" s="13"/>
    </row>
    <row r="2744" spans="1:18" ht="15.75" customHeight="1">
      <c r="A2744" s="1"/>
      <c r="B2744" s="6" t="s">
        <v>23</v>
      </c>
      <c r="C2744" s="6">
        <v>1197831</v>
      </c>
      <c r="D2744" s="7">
        <v>44212</v>
      </c>
      <c r="E2744" s="6" t="s">
        <v>24</v>
      </c>
      <c r="F2744" s="6" t="s">
        <v>100</v>
      </c>
      <c r="G2744" s="6" t="s">
        <v>101</v>
      </c>
      <c r="H2744" s="6" t="s">
        <v>19</v>
      </c>
      <c r="I2744" s="8">
        <v>0.15000000000000008</v>
      </c>
      <c r="J2744" s="9">
        <v>3500</v>
      </c>
      <c r="K2744" s="10">
        <f t="shared" si="20"/>
        <v>525.00000000000023</v>
      </c>
      <c r="L2744" s="10">
        <f t="shared" si="21"/>
        <v>183.75000000000006</v>
      </c>
      <c r="M2744" s="11">
        <v>0.35</v>
      </c>
      <c r="O2744" s="16"/>
      <c r="P2744" s="14"/>
      <c r="Q2744" s="12"/>
      <c r="R2744" s="13"/>
    </row>
    <row r="2745" spans="1:18" ht="15.75" customHeight="1">
      <c r="A2745" s="1"/>
      <c r="B2745" s="6" t="s">
        <v>23</v>
      </c>
      <c r="C2745" s="6">
        <v>1197831</v>
      </c>
      <c r="D2745" s="7">
        <v>44212</v>
      </c>
      <c r="E2745" s="6" t="s">
        <v>24</v>
      </c>
      <c r="F2745" s="6" t="s">
        <v>100</v>
      </c>
      <c r="G2745" s="6" t="s">
        <v>101</v>
      </c>
      <c r="H2745" s="6" t="s">
        <v>20</v>
      </c>
      <c r="I2745" s="8">
        <v>0.2</v>
      </c>
      <c r="J2745" s="9">
        <v>2000</v>
      </c>
      <c r="K2745" s="10">
        <f t="shared" si="20"/>
        <v>400</v>
      </c>
      <c r="L2745" s="10">
        <f t="shared" si="21"/>
        <v>140</v>
      </c>
      <c r="M2745" s="11">
        <v>0.35</v>
      </c>
      <c r="O2745" s="16"/>
      <c r="P2745" s="14"/>
      <c r="Q2745" s="12"/>
      <c r="R2745" s="13"/>
    </row>
    <row r="2746" spans="1:18" ht="15.75" customHeight="1">
      <c r="A2746" s="1"/>
      <c r="B2746" s="6" t="s">
        <v>23</v>
      </c>
      <c r="C2746" s="6">
        <v>1197831</v>
      </c>
      <c r="D2746" s="7">
        <v>44212</v>
      </c>
      <c r="E2746" s="6" t="s">
        <v>24</v>
      </c>
      <c r="F2746" s="6" t="s">
        <v>100</v>
      </c>
      <c r="G2746" s="6" t="s">
        <v>101</v>
      </c>
      <c r="H2746" s="6" t="s">
        <v>21</v>
      </c>
      <c r="I2746" s="8">
        <v>0.35000000000000003</v>
      </c>
      <c r="J2746" s="9">
        <v>2500</v>
      </c>
      <c r="K2746" s="10">
        <f t="shared" si="20"/>
        <v>875.00000000000011</v>
      </c>
      <c r="L2746" s="10">
        <f t="shared" si="21"/>
        <v>306.25</v>
      </c>
      <c r="M2746" s="11">
        <v>0.35</v>
      </c>
      <c r="O2746" s="16"/>
      <c r="P2746" s="14"/>
      <c r="Q2746" s="12"/>
      <c r="R2746" s="13"/>
    </row>
    <row r="2747" spans="1:18" ht="15.75" customHeight="1">
      <c r="A2747" s="1"/>
      <c r="B2747" s="6" t="s">
        <v>23</v>
      </c>
      <c r="C2747" s="6">
        <v>1197831</v>
      </c>
      <c r="D2747" s="7">
        <v>44212</v>
      </c>
      <c r="E2747" s="6" t="s">
        <v>24</v>
      </c>
      <c r="F2747" s="6" t="s">
        <v>100</v>
      </c>
      <c r="G2747" s="6" t="s">
        <v>101</v>
      </c>
      <c r="H2747" s="6" t="s">
        <v>22</v>
      </c>
      <c r="I2747" s="8">
        <v>0.25000000000000006</v>
      </c>
      <c r="J2747" s="9">
        <v>3500</v>
      </c>
      <c r="K2747" s="10">
        <f t="shared" si="20"/>
        <v>875.00000000000023</v>
      </c>
      <c r="L2747" s="10">
        <f t="shared" si="21"/>
        <v>306.25000000000006</v>
      </c>
      <c r="M2747" s="11">
        <v>0.35</v>
      </c>
      <c r="O2747" s="16"/>
      <c r="P2747" s="14"/>
      <c r="Q2747" s="12"/>
      <c r="R2747" s="13"/>
    </row>
    <row r="2748" spans="1:18" ht="15.75" customHeight="1">
      <c r="A2748" s="1"/>
      <c r="B2748" s="6" t="s">
        <v>23</v>
      </c>
      <c r="C2748" s="6">
        <v>1197831</v>
      </c>
      <c r="D2748" s="7">
        <v>44241</v>
      </c>
      <c r="E2748" s="6" t="s">
        <v>24</v>
      </c>
      <c r="F2748" s="6" t="s">
        <v>100</v>
      </c>
      <c r="G2748" s="6" t="s">
        <v>101</v>
      </c>
      <c r="H2748" s="6" t="s">
        <v>17</v>
      </c>
      <c r="I2748" s="8">
        <v>0.25000000000000006</v>
      </c>
      <c r="J2748" s="9">
        <v>6000</v>
      </c>
      <c r="K2748" s="10">
        <f t="shared" si="20"/>
        <v>1500.0000000000002</v>
      </c>
      <c r="L2748" s="10">
        <f t="shared" si="21"/>
        <v>525</v>
      </c>
      <c r="M2748" s="11">
        <v>0.35</v>
      </c>
      <c r="O2748" s="16"/>
      <c r="P2748" s="14"/>
      <c r="Q2748" s="12"/>
      <c r="R2748" s="13"/>
    </row>
    <row r="2749" spans="1:18" ht="15.75" customHeight="1">
      <c r="A2749" s="1"/>
      <c r="B2749" s="6" t="s">
        <v>23</v>
      </c>
      <c r="C2749" s="6">
        <v>1197831</v>
      </c>
      <c r="D2749" s="7">
        <v>44241</v>
      </c>
      <c r="E2749" s="6" t="s">
        <v>24</v>
      </c>
      <c r="F2749" s="6" t="s">
        <v>100</v>
      </c>
      <c r="G2749" s="6" t="s">
        <v>101</v>
      </c>
      <c r="H2749" s="6" t="s">
        <v>18</v>
      </c>
      <c r="I2749" s="8">
        <v>0.25000000000000006</v>
      </c>
      <c r="J2749" s="9">
        <v>2500</v>
      </c>
      <c r="K2749" s="10">
        <f t="shared" si="20"/>
        <v>625.00000000000011</v>
      </c>
      <c r="L2749" s="10">
        <f t="shared" si="21"/>
        <v>218.75000000000003</v>
      </c>
      <c r="M2749" s="11">
        <v>0.35</v>
      </c>
      <c r="O2749" s="16"/>
      <c r="P2749" s="14"/>
      <c r="Q2749" s="12"/>
      <c r="R2749" s="13"/>
    </row>
    <row r="2750" spans="1:18" ht="15.75" customHeight="1">
      <c r="A2750" s="1"/>
      <c r="B2750" s="6" t="s">
        <v>23</v>
      </c>
      <c r="C2750" s="6">
        <v>1197831</v>
      </c>
      <c r="D2750" s="7">
        <v>44241</v>
      </c>
      <c r="E2750" s="6" t="s">
        <v>24</v>
      </c>
      <c r="F2750" s="6" t="s">
        <v>100</v>
      </c>
      <c r="G2750" s="6" t="s">
        <v>101</v>
      </c>
      <c r="H2750" s="6" t="s">
        <v>19</v>
      </c>
      <c r="I2750" s="8">
        <v>0.15000000000000008</v>
      </c>
      <c r="J2750" s="9">
        <v>3000</v>
      </c>
      <c r="K2750" s="10">
        <f t="shared" si="20"/>
        <v>450.00000000000023</v>
      </c>
      <c r="L2750" s="10">
        <f t="shared" si="21"/>
        <v>157.50000000000006</v>
      </c>
      <c r="M2750" s="11">
        <v>0.35</v>
      </c>
      <c r="O2750" s="16"/>
      <c r="P2750" s="14"/>
      <c r="Q2750" s="12"/>
      <c r="R2750" s="13"/>
    </row>
    <row r="2751" spans="1:18" ht="15.75" customHeight="1">
      <c r="A2751" s="1"/>
      <c r="B2751" s="6" t="s">
        <v>23</v>
      </c>
      <c r="C2751" s="6">
        <v>1197831</v>
      </c>
      <c r="D2751" s="7">
        <v>44241</v>
      </c>
      <c r="E2751" s="6" t="s">
        <v>24</v>
      </c>
      <c r="F2751" s="6" t="s">
        <v>100</v>
      </c>
      <c r="G2751" s="6" t="s">
        <v>101</v>
      </c>
      <c r="H2751" s="6" t="s">
        <v>20</v>
      </c>
      <c r="I2751" s="8">
        <v>0.2</v>
      </c>
      <c r="J2751" s="9">
        <v>1500</v>
      </c>
      <c r="K2751" s="10">
        <f t="shared" si="20"/>
        <v>300</v>
      </c>
      <c r="L2751" s="10">
        <f t="shared" si="21"/>
        <v>105</v>
      </c>
      <c r="M2751" s="11">
        <v>0.35</v>
      </c>
      <c r="O2751" s="16"/>
      <c r="P2751" s="14"/>
      <c r="Q2751" s="12"/>
      <c r="R2751" s="13"/>
    </row>
    <row r="2752" spans="1:18" ht="15.75" customHeight="1">
      <c r="A2752" s="1"/>
      <c r="B2752" s="6" t="s">
        <v>23</v>
      </c>
      <c r="C2752" s="6">
        <v>1197831</v>
      </c>
      <c r="D2752" s="7">
        <v>44241</v>
      </c>
      <c r="E2752" s="6" t="s">
        <v>24</v>
      </c>
      <c r="F2752" s="6" t="s">
        <v>100</v>
      </c>
      <c r="G2752" s="6" t="s">
        <v>101</v>
      </c>
      <c r="H2752" s="6" t="s">
        <v>21</v>
      </c>
      <c r="I2752" s="8">
        <v>0.35000000000000003</v>
      </c>
      <c r="J2752" s="9">
        <v>2250</v>
      </c>
      <c r="K2752" s="10">
        <f t="shared" si="20"/>
        <v>787.50000000000011</v>
      </c>
      <c r="L2752" s="10">
        <f t="shared" si="21"/>
        <v>275.625</v>
      </c>
      <c r="M2752" s="11">
        <v>0.35</v>
      </c>
      <c r="O2752" s="16"/>
      <c r="P2752" s="14"/>
      <c r="Q2752" s="12"/>
      <c r="R2752" s="13"/>
    </row>
    <row r="2753" spans="1:18" ht="15.75" customHeight="1">
      <c r="A2753" s="1"/>
      <c r="B2753" s="6" t="s">
        <v>23</v>
      </c>
      <c r="C2753" s="6">
        <v>1197831</v>
      </c>
      <c r="D2753" s="7">
        <v>44241</v>
      </c>
      <c r="E2753" s="6" t="s">
        <v>24</v>
      </c>
      <c r="F2753" s="6" t="s">
        <v>100</v>
      </c>
      <c r="G2753" s="6" t="s">
        <v>101</v>
      </c>
      <c r="H2753" s="6" t="s">
        <v>22</v>
      </c>
      <c r="I2753" s="8">
        <v>0.2</v>
      </c>
      <c r="J2753" s="9">
        <v>3250</v>
      </c>
      <c r="K2753" s="10">
        <f t="shared" si="20"/>
        <v>650</v>
      </c>
      <c r="L2753" s="10">
        <f t="shared" si="21"/>
        <v>227.49999999999997</v>
      </c>
      <c r="M2753" s="11">
        <v>0.35</v>
      </c>
      <c r="O2753" s="16"/>
      <c r="P2753" s="14"/>
      <c r="Q2753" s="12"/>
      <c r="R2753" s="13"/>
    </row>
    <row r="2754" spans="1:18" ht="15.75" customHeight="1">
      <c r="A2754" s="1"/>
      <c r="B2754" s="6" t="s">
        <v>23</v>
      </c>
      <c r="C2754" s="6">
        <v>1197831</v>
      </c>
      <c r="D2754" s="7">
        <v>44267</v>
      </c>
      <c r="E2754" s="6" t="s">
        <v>24</v>
      </c>
      <c r="F2754" s="6" t="s">
        <v>100</v>
      </c>
      <c r="G2754" s="6" t="s">
        <v>101</v>
      </c>
      <c r="H2754" s="6" t="s">
        <v>17</v>
      </c>
      <c r="I2754" s="8">
        <v>0.2</v>
      </c>
      <c r="J2754" s="9">
        <v>5450</v>
      </c>
      <c r="K2754" s="10">
        <f t="shared" si="20"/>
        <v>1090</v>
      </c>
      <c r="L2754" s="10">
        <f t="shared" si="21"/>
        <v>381.5</v>
      </c>
      <c r="M2754" s="11">
        <v>0.35</v>
      </c>
      <c r="O2754" s="16"/>
      <c r="P2754" s="14"/>
      <c r="Q2754" s="12"/>
      <c r="R2754" s="13"/>
    </row>
    <row r="2755" spans="1:18" ht="15.75" customHeight="1">
      <c r="A2755" s="1"/>
      <c r="B2755" s="6" t="s">
        <v>23</v>
      </c>
      <c r="C2755" s="6">
        <v>1197831</v>
      </c>
      <c r="D2755" s="7">
        <v>44267</v>
      </c>
      <c r="E2755" s="6" t="s">
        <v>24</v>
      </c>
      <c r="F2755" s="6" t="s">
        <v>100</v>
      </c>
      <c r="G2755" s="6" t="s">
        <v>101</v>
      </c>
      <c r="H2755" s="6" t="s">
        <v>18</v>
      </c>
      <c r="I2755" s="8">
        <v>0.2</v>
      </c>
      <c r="J2755" s="9">
        <v>2250</v>
      </c>
      <c r="K2755" s="10">
        <f t="shared" si="20"/>
        <v>450</v>
      </c>
      <c r="L2755" s="10">
        <f t="shared" si="21"/>
        <v>157.5</v>
      </c>
      <c r="M2755" s="11">
        <v>0.35</v>
      </c>
      <c r="O2755" s="16"/>
      <c r="P2755" s="14"/>
      <c r="Q2755" s="12"/>
      <c r="R2755" s="13"/>
    </row>
    <row r="2756" spans="1:18" ht="15.75" customHeight="1">
      <c r="A2756" s="1"/>
      <c r="B2756" s="6" t="s">
        <v>23</v>
      </c>
      <c r="C2756" s="6">
        <v>1197831</v>
      </c>
      <c r="D2756" s="7">
        <v>44267</v>
      </c>
      <c r="E2756" s="6" t="s">
        <v>24</v>
      </c>
      <c r="F2756" s="6" t="s">
        <v>100</v>
      </c>
      <c r="G2756" s="6" t="s">
        <v>101</v>
      </c>
      <c r="H2756" s="6" t="s">
        <v>19</v>
      </c>
      <c r="I2756" s="8">
        <v>0.10000000000000002</v>
      </c>
      <c r="J2756" s="9">
        <v>2500</v>
      </c>
      <c r="K2756" s="10">
        <f t="shared" si="20"/>
        <v>250.00000000000006</v>
      </c>
      <c r="L2756" s="10">
        <f t="shared" si="21"/>
        <v>87.500000000000014</v>
      </c>
      <c r="M2756" s="11">
        <v>0.35</v>
      </c>
      <c r="O2756" s="16"/>
      <c r="P2756" s="14"/>
      <c r="Q2756" s="12"/>
      <c r="R2756" s="13"/>
    </row>
    <row r="2757" spans="1:18" ht="15.75" customHeight="1">
      <c r="A2757" s="1"/>
      <c r="B2757" s="6" t="s">
        <v>23</v>
      </c>
      <c r="C2757" s="6">
        <v>1197831</v>
      </c>
      <c r="D2757" s="7">
        <v>44267</v>
      </c>
      <c r="E2757" s="6" t="s">
        <v>24</v>
      </c>
      <c r="F2757" s="6" t="s">
        <v>100</v>
      </c>
      <c r="G2757" s="6" t="s">
        <v>101</v>
      </c>
      <c r="H2757" s="6" t="s">
        <v>20</v>
      </c>
      <c r="I2757" s="8">
        <v>0.19999999999999996</v>
      </c>
      <c r="J2757" s="9">
        <v>1000</v>
      </c>
      <c r="K2757" s="10">
        <f t="shared" si="20"/>
        <v>199.99999999999994</v>
      </c>
      <c r="L2757" s="10">
        <f t="shared" si="21"/>
        <v>69.999999999999972</v>
      </c>
      <c r="M2757" s="11">
        <v>0.35</v>
      </c>
      <c r="O2757" s="16"/>
      <c r="P2757" s="14"/>
      <c r="Q2757" s="12"/>
      <c r="R2757" s="13"/>
    </row>
    <row r="2758" spans="1:18" ht="15.75" customHeight="1">
      <c r="A2758" s="1"/>
      <c r="B2758" s="6" t="s">
        <v>23</v>
      </c>
      <c r="C2758" s="6">
        <v>1197831</v>
      </c>
      <c r="D2758" s="7">
        <v>44267</v>
      </c>
      <c r="E2758" s="6" t="s">
        <v>24</v>
      </c>
      <c r="F2758" s="6" t="s">
        <v>100</v>
      </c>
      <c r="G2758" s="6" t="s">
        <v>101</v>
      </c>
      <c r="H2758" s="6" t="s">
        <v>21</v>
      </c>
      <c r="I2758" s="8">
        <v>0.35000000000000009</v>
      </c>
      <c r="J2758" s="9">
        <v>1500</v>
      </c>
      <c r="K2758" s="10">
        <f t="shared" si="20"/>
        <v>525.00000000000011</v>
      </c>
      <c r="L2758" s="10">
        <f t="shared" si="21"/>
        <v>183.75000000000003</v>
      </c>
      <c r="M2758" s="11">
        <v>0.35</v>
      </c>
      <c r="O2758" s="16"/>
      <c r="P2758" s="14"/>
      <c r="Q2758" s="12"/>
      <c r="R2758" s="13"/>
    </row>
    <row r="2759" spans="1:18" ht="15.75" customHeight="1">
      <c r="A2759" s="1"/>
      <c r="B2759" s="6" t="s">
        <v>23</v>
      </c>
      <c r="C2759" s="6">
        <v>1197831</v>
      </c>
      <c r="D2759" s="7">
        <v>44267</v>
      </c>
      <c r="E2759" s="6" t="s">
        <v>24</v>
      </c>
      <c r="F2759" s="6" t="s">
        <v>100</v>
      </c>
      <c r="G2759" s="6" t="s">
        <v>101</v>
      </c>
      <c r="H2759" s="6" t="s">
        <v>22</v>
      </c>
      <c r="I2759" s="8">
        <v>0.25</v>
      </c>
      <c r="J2759" s="9">
        <v>2500</v>
      </c>
      <c r="K2759" s="10">
        <f t="shared" si="20"/>
        <v>625</v>
      </c>
      <c r="L2759" s="10">
        <f t="shared" si="21"/>
        <v>218.75</v>
      </c>
      <c r="M2759" s="11">
        <v>0.35</v>
      </c>
      <c r="O2759" s="16"/>
      <c r="P2759" s="14"/>
      <c r="Q2759" s="12"/>
      <c r="R2759" s="13"/>
    </row>
    <row r="2760" spans="1:18" ht="15.75" customHeight="1">
      <c r="A2760" s="1"/>
      <c r="B2760" s="6" t="s">
        <v>23</v>
      </c>
      <c r="C2760" s="6">
        <v>1197831</v>
      </c>
      <c r="D2760" s="7">
        <v>44299</v>
      </c>
      <c r="E2760" s="6" t="s">
        <v>24</v>
      </c>
      <c r="F2760" s="6" t="s">
        <v>100</v>
      </c>
      <c r="G2760" s="6" t="s">
        <v>101</v>
      </c>
      <c r="H2760" s="6" t="s">
        <v>17</v>
      </c>
      <c r="I2760" s="8">
        <v>0.25</v>
      </c>
      <c r="J2760" s="9">
        <v>5000</v>
      </c>
      <c r="K2760" s="10">
        <f t="shared" si="20"/>
        <v>1250</v>
      </c>
      <c r="L2760" s="10">
        <f t="shared" si="21"/>
        <v>437.5</v>
      </c>
      <c r="M2760" s="11">
        <v>0.35</v>
      </c>
      <c r="O2760" s="16"/>
      <c r="P2760" s="14"/>
      <c r="Q2760" s="12"/>
      <c r="R2760" s="13"/>
    </row>
    <row r="2761" spans="1:18" ht="15.75" customHeight="1">
      <c r="A2761" s="1"/>
      <c r="B2761" s="6" t="s">
        <v>23</v>
      </c>
      <c r="C2761" s="6">
        <v>1197831</v>
      </c>
      <c r="D2761" s="7">
        <v>44299</v>
      </c>
      <c r="E2761" s="6" t="s">
        <v>24</v>
      </c>
      <c r="F2761" s="6" t="s">
        <v>100</v>
      </c>
      <c r="G2761" s="6" t="s">
        <v>101</v>
      </c>
      <c r="H2761" s="6" t="s">
        <v>18</v>
      </c>
      <c r="I2761" s="8">
        <v>0.25</v>
      </c>
      <c r="J2761" s="9">
        <v>2000</v>
      </c>
      <c r="K2761" s="10">
        <f t="shared" si="20"/>
        <v>500</v>
      </c>
      <c r="L2761" s="10">
        <f t="shared" si="21"/>
        <v>175</v>
      </c>
      <c r="M2761" s="11">
        <v>0.35</v>
      </c>
      <c r="O2761" s="16"/>
      <c r="P2761" s="14"/>
      <c r="Q2761" s="12"/>
      <c r="R2761" s="13"/>
    </row>
    <row r="2762" spans="1:18" ht="15.75" customHeight="1">
      <c r="A2762" s="1"/>
      <c r="B2762" s="6" t="s">
        <v>23</v>
      </c>
      <c r="C2762" s="6">
        <v>1197831</v>
      </c>
      <c r="D2762" s="7">
        <v>44299</v>
      </c>
      <c r="E2762" s="6" t="s">
        <v>24</v>
      </c>
      <c r="F2762" s="6" t="s">
        <v>100</v>
      </c>
      <c r="G2762" s="6" t="s">
        <v>101</v>
      </c>
      <c r="H2762" s="6" t="s">
        <v>19</v>
      </c>
      <c r="I2762" s="8">
        <v>0.15000000000000002</v>
      </c>
      <c r="J2762" s="9">
        <v>2000</v>
      </c>
      <c r="K2762" s="10">
        <f t="shared" si="20"/>
        <v>300.00000000000006</v>
      </c>
      <c r="L2762" s="10">
        <f t="shared" si="21"/>
        <v>105.00000000000001</v>
      </c>
      <c r="M2762" s="11">
        <v>0.35</v>
      </c>
      <c r="O2762" s="16"/>
      <c r="P2762" s="14"/>
      <c r="Q2762" s="12"/>
      <c r="R2762" s="13"/>
    </row>
    <row r="2763" spans="1:18" ht="15.75" customHeight="1">
      <c r="A2763" s="1"/>
      <c r="B2763" s="6" t="s">
        <v>23</v>
      </c>
      <c r="C2763" s="6">
        <v>1197831</v>
      </c>
      <c r="D2763" s="7">
        <v>44299</v>
      </c>
      <c r="E2763" s="6" t="s">
        <v>24</v>
      </c>
      <c r="F2763" s="6" t="s">
        <v>100</v>
      </c>
      <c r="G2763" s="6" t="s">
        <v>101</v>
      </c>
      <c r="H2763" s="6" t="s">
        <v>20</v>
      </c>
      <c r="I2763" s="8">
        <v>0.19999999999999996</v>
      </c>
      <c r="J2763" s="9">
        <v>1250</v>
      </c>
      <c r="K2763" s="10">
        <f t="shared" si="20"/>
        <v>249.99999999999994</v>
      </c>
      <c r="L2763" s="10">
        <f t="shared" si="21"/>
        <v>87.499999999999972</v>
      </c>
      <c r="M2763" s="11">
        <v>0.35</v>
      </c>
      <c r="O2763" s="16"/>
      <c r="P2763" s="14"/>
      <c r="Q2763" s="12"/>
      <c r="R2763" s="13"/>
    </row>
    <row r="2764" spans="1:18" ht="15.75" customHeight="1">
      <c r="A2764" s="1"/>
      <c r="B2764" s="6" t="s">
        <v>23</v>
      </c>
      <c r="C2764" s="6">
        <v>1197831</v>
      </c>
      <c r="D2764" s="7">
        <v>44299</v>
      </c>
      <c r="E2764" s="6" t="s">
        <v>24</v>
      </c>
      <c r="F2764" s="6" t="s">
        <v>100</v>
      </c>
      <c r="G2764" s="6" t="s">
        <v>101</v>
      </c>
      <c r="H2764" s="6" t="s">
        <v>21</v>
      </c>
      <c r="I2764" s="8">
        <v>0.4</v>
      </c>
      <c r="J2764" s="9">
        <v>1500</v>
      </c>
      <c r="K2764" s="10">
        <f t="shared" si="20"/>
        <v>600</v>
      </c>
      <c r="L2764" s="10">
        <f t="shared" si="21"/>
        <v>210</v>
      </c>
      <c r="M2764" s="11">
        <v>0.35</v>
      </c>
      <c r="O2764" s="16"/>
      <c r="P2764" s="14"/>
      <c r="Q2764" s="12"/>
      <c r="R2764" s="13"/>
    </row>
    <row r="2765" spans="1:18" ht="15.75" customHeight="1">
      <c r="A2765" s="1"/>
      <c r="B2765" s="6" t="s">
        <v>23</v>
      </c>
      <c r="C2765" s="6">
        <v>1197831</v>
      </c>
      <c r="D2765" s="7">
        <v>44299</v>
      </c>
      <c r="E2765" s="6" t="s">
        <v>24</v>
      </c>
      <c r="F2765" s="6" t="s">
        <v>100</v>
      </c>
      <c r="G2765" s="6" t="s">
        <v>101</v>
      </c>
      <c r="H2765" s="6" t="s">
        <v>22</v>
      </c>
      <c r="I2765" s="8">
        <v>0.30000000000000004</v>
      </c>
      <c r="J2765" s="9">
        <v>3000</v>
      </c>
      <c r="K2765" s="10">
        <f t="shared" si="20"/>
        <v>900.00000000000011</v>
      </c>
      <c r="L2765" s="10">
        <f t="shared" si="21"/>
        <v>315</v>
      </c>
      <c r="M2765" s="11">
        <v>0.35</v>
      </c>
      <c r="O2765" s="16"/>
      <c r="P2765" s="14"/>
      <c r="Q2765" s="12"/>
      <c r="R2765" s="13"/>
    </row>
    <row r="2766" spans="1:18" ht="15.75" customHeight="1">
      <c r="A2766" s="1"/>
      <c r="B2766" s="6" t="s">
        <v>23</v>
      </c>
      <c r="C2766" s="6">
        <v>1197831</v>
      </c>
      <c r="D2766" s="7">
        <v>44328</v>
      </c>
      <c r="E2766" s="6" t="s">
        <v>24</v>
      </c>
      <c r="F2766" s="6" t="s">
        <v>100</v>
      </c>
      <c r="G2766" s="6" t="s">
        <v>101</v>
      </c>
      <c r="H2766" s="6" t="s">
        <v>17</v>
      </c>
      <c r="I2766" s="8">
        <v>0.4</v>
      </c>
      <c r="J2766" s="9">
        <v>5700</v>
      </c>
      <c r="K2766" s="10">
        <f t="shared" si="20"/>
        <v>2280</v>
      </c>
      <c r="L2766" s="10">
        <f t="shared" si="21"/>
        <v>798</v>
      </c>
      <c r="M2766" s="11">
        <v>0.35</v>
      </c>
      <c r="O2766" s="16"/>
      <c r="P2766" s="14"/>
      <c r="Q2766" s="12"/>
      <c r="R2766" s="13"/>
    </row>
    <row r="2767" spans="1:18" ht="15.75" customHeight="1">
      <c r="A2767" s="1"/>
      <c r="B2767" s="6" t="s">
        <v>23</v>
      </c>
      <c r="C2767" s="6">
        <v>1197831</v>
      </c>
      <c r="D2767" s="7">
        <v>44328</v>
      </c>
      <c r="E2767" s="6" t="s">
        <v>24</v>
      </c>
      <c r="F2767" s="6" t="s">
        <v>100</v>
      </c>
      <c r="G2767" s="6" t="s">
        <v>101</v>
      </c>
      <c r="H2767" s="6" t="s">
        <v>18</v>
      </c>
      <c r="I2767" s="8">
        <v>0.4</v>
      </c>
      <c r="J2767" s="9">
        <v>2750</v>
      </c>
      <c r="K2767" s="10">
        <f t="shared" si="20"/>
        <v>1100</v>
      </c>
      <c r="L2767" s="10">
        <f t="shared" si="21"/>
        <v>385</v>
      </c>
      <c r="M2767" s="11">
        <v>0.35</v>
      </c>
      <c r="O2767" s="16"/>
      <c r="P2767" s="14"/>
      <c r="Q2767" s="12"/>
      <c r="R2767" s="13"/>
    </row>
    <row r="2768" spans="1:18" ht="15.75" customHeight="1">
      <c r="A2768" s="1"/>
      <c r="B2768" s="6" t="s">
        <v>23</v>
      </c>
      <c r="C2768" s="6">
        <v>1197831</v>
      </c>
      <c r="D2768" s="7">
        <v>44328</v>
      </c>
      <c r="E2768" s="6" t="s">
        <v>24</v>
      </c>
      <c r="F2768" s="6" t="s">
        <v>100</v>
      </c>
      <c r="G2768" s="6" t="s">
        <v>101</v>
      </c>
      <c r="H2768" s="6" t="s">
        <v>19</v>
      </c>
      <c r="I2768" s="8">
        <v>0.35000000000000003</v>
      </c>
      <c r="J2768" s="9">
        <v>2500</v>
      </c>
      <c r="K2768" s="10">
        <f t="shared" si="20"/>
        <v>875.00000000000011</v>
      </c>
      <c r="L2768" s="10">
        <f t="shared" si="21"/>
        <v>306.25</v>
      </c>
      <c r="M2768" s="11">
        <v>0.35</v>
      </c>
      <c r="O2768" s="16"/>
      <c r="P2768" s="14"/>
      <c r="Q2768" s="12"/>
      <c r="R2768" s="13"/>
    </row>
    <row r="2769" spans="1:18" ht="15.75" customHeight="1">
      <c r="A2769" s="1"/>
      <c r="B2769" s="6" t="s">
        <v>23</v>
      </c>
      <c r="C2769" s="6">
        <v>1197831</v>
      </c>
      <c r="D2769" s="7">
        <v>44328</v>
      </c>
      <c r="E2769" s="6" t="s">
        <v>24</v>
      </c>
      <c r="F2769" s="6" t="s">
        <v>100</v>
      </c>
      <c r="G2769" s="6" t="s">
        <v>101</v>
      </c>
      <c r="H2769" s="6" t="s">
        <v>20</v>
      </c>
      <c r="I2769" s="8">
        <v>0.35000000000000003</v>
      </c>
      <c r="J2769" s="9">
        <v>2000</v>
      </c>
      <c r="K2769" s="10">
        <f t="shared" si="20"/>
        <v>700.00000000000011</v>
      </c>
      <c r="L2769" s="10">
        <f t="shared" si="21"/>
        <v>245.00000000000003</v>
      </c>
      <c r="M2769" s="11">
        <v>0.35</v>
      </c>
      <c r="O2769" s="16"/>
      <c r="P2769" s="14"/>
      <c r="Q2769" s="12"/>
      <c r="R2769" s="13"/>
    </row>
    <row r="2770" spans="1:18" ht="15.75" customHeight="1">
      <c r="A2770" s="1"/>
      <c r="B2770" s="6" t="s">
        <v>23</v>
      </c>
      <c r="C2770" s="6">
        <v>1197831</v>
      </c>
      <c r="D2770" s="7">
        <v>44328</v>
      </c>
      <c r="E2770" s="6" t="s">
        <v>24</v>
      </c>
      <c r="F2770" s="6" t="s">
        <v>100</v>
      </c>
      <c r="G2770" s="6" t="s">
        <v>101</v>
      </c>
      <c r="H2770" s="6" t="s">
        <v>21</v>
      </c>
      <c r="I2770" s="8">
        <v>0.44999999999999996</v>
      </c>
      <c r="J2770" s="9">
        <v>2250</v>
      </c>
      <c r="K2770" s="10">
        <f t="shared" si="20"/>
        <v>1012.4999999999999</v>
      </c>
      <c r="L2770" s="10">
        <f t="shared" si="21"/>
        <v>354.37499999999994</v>
      </c>
      <c r="M2770" s="11">
        <v>0.35</v>
      </c>
      <c r="O2770" s="16"/>
      <c r="P2770" s="14"/>
      <c r="Q2770" s="12"/>
      <c r="R2770" s="13"/>
    </row>
    <row r="2771" spans="1:18" ht="15.75" customHeight="1">
      <c r="A2771" s="1"/>
      <c r="B2771" s="6" t="s">
        <v>23</v>
      </c>
      <c r="C2771" s="6">
        <v>1197831</v>
      </c>
      <c r="D2771" s="7">
        <v>44328</v>
      </c>
      <c r="E2771" s="6" t="s">
        <v>24</v>
      </c>
      <c r="F2771" s="6" t="s">
        <v>100</v>
      </c>
      <c r="G2771" s="6" t="s">
        <v>101</v>
      </c>
      <c r="H2771" s="6" t="s">
        <v>22</v>
      </c>
      <c r="I2771" s="8">
        <v>0.44999999999999996</v>
      </c>
      <c r="J2771" s="9">
        <v>3250</v>
      </c>
      <c r="K2771" s="10">
        <f t="shared" si="20"/>
        <v>1462.4999999999998</v>
      </c>
      <c r="L2771" s="10">
        <f t="shared" si="21"/>
        <v>511.87499999999989</v>
      </c>
      <c r="M2771" s="11">
        <v>0.35</v>
      </c>
      <c r="O2771" s="16"/>
      <c r="P2771" s="14"/>
      <c r="Q2771" s="12"/>
      <c r="R2771" s="13"/>
    </row>
    <row r="2772" spans="1:18" ht="15.75" customHeight="1">
      <c r="A2772" s="1"/>
      <c r="B2772" s="6" t="s">
        <v>23</v>
      </c>
      <c r="C2772" s="6">
        <v>1197831</v>
      </c>
      <c r="D2772" s="7">
        <v>44361</v>
      </c>
      <c r="E2772" s="6" t="s">
        <v>24</v>
      </c>
      <c r="F2772" s="6" t="s">
        <v>100</v>
      </c>
      <c r="G2772" s="6" t="s">
        <v>101</v>
      </c>
      <c r="H2772" s="6" t="s">
        <v>17</v>
      </c>
      <c r="I2772" s="8">
        <v>0.39999999999999997</v>
      </c>
      <c r="J2772" s="9">
        <v>5750</v>
      </c>
      <c r="K2772" s="10">
        <f t="shared" si="20"/>
        <v>2300</v>
      </c>
      <c r="L2772" s="10">
        <f t="shared" si="21"/>
        <v>805</v>
      </c>
      <c r="M2772" s="11">
        <v>0.35</v>
      </c>
      <c r="O2772" s="16"/>
      <c r="P2772" s="14"/>
      <c r="Q2772" s="12"/>
      <c r="R2772" s="13"/>
    </row>
    <row r="2773" spans="1:18" ht="15.75" customHeight="1">
      <c r="A2773" s="1"/>
      <c r="B2773" s="6" t="s">
        <v>23</v>
      </c>
      <c r="C2773" s="6">
        <v>1197831</v>
      </c>
      <c r="D2773" s="7">
        <v>44361</v>
      </c>
      <c r="E2773" s="6" t="s">
        <v>24</v>
      </c>
      <c r="F2773" s="6" t="s">
        <v>100</v>
      </c>
      <c r="G2773" s="6" t="s">
        <v>101</v>
      </c>
      <c r="H2773" s="6" t="s">
        <v>18</v>
      </c>
      <c r="I2773" s="8">
        <v>0.35000000000000003</v>
      </c>
      <c r="J2773" s="9">
        <v>3250</v>
      </c>
      <c r="K2773" s="10">
        <f t="shared" si="20"/>
        <v>1137.5</v>
      </c>
      <c r="L2773" s="10">
        <f t="shared" si="21"/>
        <v>398.125</v>
      </c>
      <c r="M2773" s="11">
        <v>0.35</v>
      </c>
      <c r="O2773" s="16"/>
      <c r="P2773" s="14"/>
      <c r="Q2773" s="12"/>
      <c r="R2773" s="13"/>
    </row>
    <row r="2774" spans="1:18" ht="15.75" customHeight="1">
      <c r="A2774" s="1"/>
      <c r="B2774" s="6" t="s">
        <v>23</v>
      </c>
      <c r="C2774" s="6">
        <v>1197831</v>
      </c>
      <c r="D2774" s="7">
        <v>44361</v>
      </c>
      <c r="E2774" s="6" t="s">
        <v>24</v>
      </c>
      <c r="F2774" s="6" t="s">
        <v>100</v>
      </c>
      <c r="G2774" s="6" t="s">
        <v>101</v>
      </c>
      <c r="H2774" s="6" t="s">
        <v>19</v>
      </c>
      <c r="I2774" s="8">
        <v>0.4</v>
      </c>
      <c r="J2774" s="9">
        <v>3000</v>
      </c>
      <c r="K2774" s="10">
        <f t="shared" si="20"/>
        <v>1200</v>
      </c>
      <c r="L2774" s="10">
        <f t="shared" si="21"/>
        <v>420</v>
      </c>
      <c r="M2774" s="11">
        <v>0.35</v>
      </c>
      <c r="O2774" s="16"/>
      <c r="P2774" s="14"/>
      <c r="Q2774" s="12"/>
      <c r="R2774" s="13"/>
    </row>
    <row r="2775" spans="1:18" ht="15.75" customHeight="1">
      <c r="A2775" s="1"/>
      <c r="B2775" s="6" t="s">
        <v>23</v>
      </c>
      <c r="C2775" s="6">
        <v>1197831</v>
      </c>
      <c r="D2775" s="7">
        <v>44361</v>
      </c>
      <c r="E2775" s="6" t="s">
        <v>24</v>
      </c>
      <c r="F2775" s="6" t="s">
        <v>100</v>
      </c>
      <c r="G2775" s="6" t="s">
        <v>101</v>
      </c>
      <c r="H2775" s="6" t="s">
        <v>20</v>
      </c>
      <c r="I2775" s="8">
        <v>0.4</v>
      </c>
      <c r="J2775" s="9">
        <v>2750</v>
      </c>
      <c r="K2775" s="10">
        <f t="shared" si="20"/>
        <v>1100</v>
      </c>
      <c r="L2775" s="10">
        <f t="shared" si="21"/>
        <v>385</v>
      </c>
      <c r="M2775" s="11">
        <v>0.35</v>
      </c>
      <c r="O2775" s="16"/>
      <c r="P2775" s="14"/>
      <c r="Q2775" s="12"/>
      <c r="R2775" s="13"/>
    </row>
    <row r="2776" spans="1:18" ht="15.75" customHeight="1">
      <c r="A2776" s="1"/>
      <c r="B2776" s="6" t="s">
        <v>23</v>
      </c>
      <c r="C2776" s="6">
        <v>1197831</v>
      </c>
      <c r="D2776" s="7">
        <v>44361</v>
      </c>
      <c r="E2776" s="6" t="s">
        <v>24</v>
      </c>
      <c r="F2776" s="6" t="s">
        <v>100</v>
      </c>
      <c r="G2776" s="6" t="s">
        <v>101</v>
      </c>
      <c r="H2776" s="6" t="s">
        <v>21</v>
      </c>
      <c r="I2776" s="8">
        <v>0.54999999999999993</v>
      </c>
      <c r="J2776" s="9">
        <v>2750</v>
      </c>
      <c r="K2776" s="10">
        <f t="shared" si="20"/>
        <v>1512.4999999999998</v>
      </c>
      <c r="L2776" s="10">
        <f t="shared" si="21"/>
        <v>529.37499999999989</v>
      </c>
      <c r="M2776" s="11">
        <v>0.35</v>
      </c>
      <c r="O2776" s="16"/>
      <c r="P2776" s="14"/>
      <c r="Q2776" s="12"/>
      <c r="R2776" s="13"/>
    </row>
    <row r="2777" spans="1:18" ht="15.75" customHeight="1">
      <c r="A2777" s="1"/>
      <c r="B2777" s="6" t="s">
        <v>23</v>
      </c>
      <c r="C2777" s="6">
        <v>1197831</v>
      </c>
      <c r="D2777" s="7">
        <v>44361</v>
      </c>
      <c r="E2777" s="6" t="s">
        <v>24</v>
      </c>
      <c r="F2777" s="6" t="s">
        <v>100</v>
      </c>
      <c r="G2777" s="6" t="s">
        <v>101</v>
      </c>
      <c r="H2777" s="6" t="s">
        <v>22</v>
      </c>
      <c r="I2777" s="8">
        <v>0.6</v>
      </c>
      <c r="J2777" s="9">
        <v>4500</v>
      </c>
      <c r="K2777" s="10">
        <f t="shared" si="20"/>
        <v>2700</v>
      </c>
      <c r="L2777" s="10">
        <f t="shared" si="21"/>
        <v>944.99999999999989</v>
      </c>
      <c r="M2777" s="11">
        <v>0.35</v>
      </c>
      <c r="O2777" s="16"/>
      <c r="P2777" s="14"/>
      <c r="Q2777" s="12"/>
      <c r="R2777" s="13"/>
    </row>
    <row r="2778" spans="1:18" ht="15.75" customHeight="1">
      <c r="A2778" s="1"/>
      <c r="B2778" s="6" t="s">
        <v>23</v>
      </c>
      <c r="C2778" s="6">
        <v>1197831</v>
      </c>
      <c r="D2778" s="7">
        <v>44389</v>
      </c>
      <c r="E2778" s="6" t="s">
        <v>24</v>
      </c>
      <c r="F2778" s="6" t="s">
        <v>100</v>
      </c>
      <c r="G2778" s="6" t="s">
        <v>101</v>
      </c>
      <c r="H2778" s="6" t="s">
        <v>17</v>
      </c>
      <c r="I2778" s="8">
        <v>0.54999999999999993</v>
      </c>
      <c r="J2778" s="9">
        <v>6750</v>
      </c>
      <c r="K2778" s="10">
        <f t="shared" si="20"/>
        <v>3712.4999999999995</v>
      </c>
      <c r="L2778" s="10">
        <f t="shared" si="21"/>
        <v>1299.3749999999998</v>
      </c>
      <c r="M2778" s="11">
        <v>0.35</v>
      </c>
      <c r="O2778" s="16"/>
      <c r="P2778" s="14"/>
      <c r="Q2778" s="12"/>
      <c r="R2778" s="13"/>
    </row>
    <row r="2779" spans="1:18" ht="15.75" customHeight="1">
      <c r="A2779" s="1"/>
      <c r="B2779" s="6" t="s">
        <v>23</v>
      </c>
      <c r="C2779" s="6">
        <v>1197831</v>
      </c>
      <c r="D2779" s="7">
        <v>44389</v>
      </c>
      <c r="E2779" s="6" t="s">
        <v>24</v>
      </c>
      <c r="F2779" s="6" t="s">
        <v>100</v>
      </c>
      <c r="G2779" s="6" t="s">
        <v>101</v>
      </c>
      <c r="H2779" s="6" t="s">
        <v>18</v>
      </c>
      <c r="I2779" s="8">
        <v>0.5</v>
      </c>
      <c r="J2779" s="9">
        <v>4250</v>
      </c>
      <c r="K2779" s="10">
        <f t="shared" si="20"/>
        <v>2125</v>
      </c>
      <c r="L2779" s="10">
        <f t="shared" si="21"/>
        <v>743.75</v>
      </c>
      <c r="M2779" s="11">
        <v>0.35</v>
      </c>
      <c r="O2779" s="16"/>
      <c r="P2779" s="14"/>
      <c r="Q2779" s="12"/>
      <c r="R2779" s="13"/>
    </row>
    <row r="2780" spans="1:18" ht="15.75" customHeight="1">
      <c r="A2780" s="1"/>
      <c r="B2780" s="6" t="s">
        <v>23</v>
      </c>
      <c r="C2780" s="6">
        <v>1197831</v>
      </c>
      <c r="D2780" s="7">
        <v>44389</v>
      </c>
      <c r="E2780" s="6" t="s">
        <v>24</v>
      </c>
      <c r="F2780" s="6" t="s">
        <v>100</v>
      </c>
      <c r="G2780" s="6" t="s">
        <v>101</v>
      </c>
      <c r="H2780" s="6" t="s">
        <v>19</v>
      </c>
      <c r="I2780" s="8">
        <v>0.45</v>
      </c>
      <c r="J2780" s="9">
        <v>3500</v>
      </c>
      <c r="K2780" s="10">
        <f t="shared" si="20"/>
        <v>1575</v>
      </c>
      <c r="L2780" s="10">
        <f t="shared" si="21"/>
        <v>551.25</v>
      </c>
      <c r="M2780" s="11">
        <v>0.35</v>
      </c>
      <c r="O2780" s="16"/>
      <c r="P2780" s="14"/>
      <c r="Q2780" s="12"/>
      <c r="R2780" s="13"/>
    </row>
    <row r="2781" spans="1:18" ht="15.75" customHeight="1">
      <c r="A2781" s="1"/>
      <c r="B2781" s="6" t="s">
        <v>23</v>
      </c>
      <c r="C2781" s="6">
        <v>1197831</v>
      </c>
      <c r="D2781" s="7">
        <v>44389</v>
      </c>
      <c r="E2781" s="6" t="s">
        <v>24</v>
      </c>
      <c r="F2781" s="6" t="s">
        <v>100</v>
      </c>
      <c r="G2781" s="6" t="s">
        <v>101</v>
      </c>
      <c r="H2781" s="6" t="s">
        <v>20</v>
      </c>
      <c r="I2781" s="8">
        <v>0.45</v>
      </c>
      <c r="J2781" s="9">
        <v>3000</v>
      </c>
      <c r="K2781" s="10">
        <f t="shared" si="20"/>
        <v>1350</v>
      </c>
      <c r="L2781" s="10">
        <f t="shared" si="21"/>
        <v>472.49999999999994</v>
      </c>
      <c r="M2781" s="11">
        <v>0.35</v>
      </c>
      <c r="O2781" s="16"/>
      <c r="P2781" s="14"/>
      <c r="Q2781" s="12"/>
      <c r="R2781" s="13"/>
    </row>
    <row r="2782" spans="1:18" ht="15.75" customHeight="1">
      <c r="A2782" s="1"/>
      <c r="B2782" s="6" t="s">
        <v>23</v>
      </c>
      <c r="C2782" s="6">
        <v>1197831</v>
      </c>
      <c r="D2782" s="7">
        <v>44389</v>
      </c>
      <c r="E2782" s="6" t="s">
        <v>24</v>
      </c>
      <c r="F2782" s="6" t="s">
        <v>100</v>
      </c>
      <c r="G2782" s="6" t="s">
        <v>101</v>
      </c>
      <c r="H2782" s="6" t="s">
        <v>21</v>
      </c>
      <c r="I2782" s="8">
        <v>0.6</v>
      </c>
      <c r="J2782" s="9">
        <v>3250</v>
      </c>
      <c r="K2782" s="10">
        <f t="shared" si="20"/>
        <v>1950</v>
      </c>
      <c r="L2782" s="10">
        <f t="shared" si="21"/>
        <v>682.5</v>
      </c>
      <c r="M2782" s="11">
        <v>0.35</v>
      </c>
      <c r="O2782" s="16"/>
      <c r="P2782" s="14"/>
      <c r="Q2782" s="12"/>
      <c r="R2782" s="13"/>
    </row>
    <row r="2783" spans="1:18" ht="15.75" customHeight="1">
      <c r="A2783" s="1"/>
      <c r="B2783" s="6" t="s">
        <v>23</v>
      </c>
      <c r="C2783" s="6">
        <v>1197831</v>
      </c>
      <c r="D2783" s="7">
        <v>44389</v>
      </c>
      <c r="E2783" s="6" t="s">
        <v>24</v>
      </c>
      <c r="F2783" s="6" t="s">
        <v>100</v>
      </c>
      <c r="G2783" s="6" t="s">
        <v>101</v>
      </c>
      <c r="H2783" s="6" t="s">
        <v>22</v>
      </c>
      <c r="I2783" s="8">
        <v>0.65</v>
      </c>
      <c r="J2783" s="9">
        <v>5000</v>
      </c>
      <c r="K2783" s="10">
        <f t="shared" si="20"/>
        <v>3250</v>
      </c>
      <c r="L2783" s="10">
        <f t="shared" si="21"/>
        <v>1137.5</v>
      </c>
      <c r="M2783" s="11">
        <v>0.35</v>
      </c>
      <c r="O2783" s="16"/>
      <c r="P2783" s="14"/>
      <c r="Q2783" s="12"/>
      <c r="R2783" s="13"/>
    </row>
    <row r="2784" spans="1:18" ht="15.75" customHeight="1">
      <c r="A2784" s="1"/>
      <c r="B2784" s="6" t="s">
        <v>23</v>
      </c>
      <c r="C2784" s="6">
        <v>1197831</v>
      </c>
      <c r="D2784" s="7">
        <v>44421</v>
      </c>
      <c r="E2784" s="6" t="s">
        <v>24</v>
      </c>
      <c r="F2784" s="6" t="s">
        <v>100</v>
      </c>
      <c r="G2784" s="6" t="s">
        <v>101</v>
      </c>
      <c r="H2784" s="6" t="s">
        <v>17</v>
      </c>
      <c r="I2784" s="8">
        <v>0.6</v>
      </c>
      <c r="J2784" s="9">
        <v>6500</v>
      </c>
      <c r="K2784" s="10">
        <f t="shared" si="20"/>
        <v>3900</v>
      </c>
      <c r="L2784" s="10">
        <f t="shared" si="21"/>
        <v>1365</v>
      </c>
      <c r="M2784" s="11">
        <v>0.35</v>
      </c>
      <c r="O2784" s="16"/>
      <c r="P2784" s="14"/>
      <c r="Q2784" s="12"/>
      <c r="R2784" s="13"/>
    </row>
    <row r="2785" spans="1:18" ht="15.75" customHeight="1">
      <c r="A2785" s="1"/>
      <c r="B2785" s="6" t="s">
        <v>23</v>
      </c>
      <c r="C2785" s="6">
        <v>1197831</v>
      </c>
      <c r="D2785" s="7">
        <v>44421</v>
      </c>
      <c r="E2785" s="6" t="s">
        <v>24</v>
      </c>
      <c r="F2785" s="6" t="s">
        <v>100</v>
      </c>
      <c r="G2785" s="6" t="s">
        <v>101</v>
      </c>
      <c r="H2785" s="6" t="s">
        <v>18</v>
      </c>
      <c r="I2785" s="8">
        <v>0.55000000000000004</v>
      </c>
      <c r="J2785" s="9">
        <v>4250</v>
      </c>
      <c r="K2785" s="10">
        <f t="shared" si="20"/>
        <v>2337.5</v>
      </c>
      <c r="L2785" s="10">
        <f t="shared" si="21"/>
        <v>818.125</v>
      </c>
      <c r="M2785" s="11">
        <v>0.35</v>
      </c>
      <c r="O2785" s="16"/>
      <c r="P2785" s="14"/>
      <c r="Q2785" s="12"/>
      <c r="R2785" s="13"/>
    </row>
    <row r="2786" spans="1:18" ht="15.75" customHeight="1">
      <c r="A2786" s="1"/>
      <c r="B2786" s="6" t="s">
        <v>23</v>
      </c>
      <c r="C2786" s="6">
        <v>1197831</v>
      </c>
      <c r="D2786" s="7">
        <v>44421</v>
      </c>
      <c r="E2786" s="6" t="s">
        <v>24</v>
      </c>
      <c r="F2786" s="6" t="s">
        <v>100</v>
      </c>
      <c r="G2786" s="6" t="s">
        <v>101</v>
      </c>
      <c r="H2786" s="6" t="s">
        <v>19</v>
      </c>
      <c r="I2786" s="8">
        <v>0.5</v>
      </c>
      <c r="J2786" s="9">
        <v>3500</v>
      </c>
      <c r="K2786" s="10">
        <f t="shared" si="20"/>
        <v>1750</v>
      </c>
      <c r="L2786" s="10">
        <f t="shared" si="21"/>
        <v>612.5</v>
      </c>
      <c r="M2786" s="11">
        <v>0.35</v>
      </c>
      <c r="O2786" s="16"/>
      <c r="P2786" s="14"/>
      <c r="Q2786" s="12"/>
      <c r="R2786" s="13"/>
    </row>
    <row r="2787" spans="1:18" ht="15.75" customHeight="1">
      <c r="A2787" s="1"/>
      <c r="B2787" s="6" t="s">
        <v>23</v>
      </c>
      <c r="C2787" s="6">
        <v>1197831</v>
      </c>
      <c r="D2787" s="7">
        <v>44421</v>
      </c>
      <c r="E2787" s="6" t="s">
        <v>24</v>
      </c>
      <c r="F2787" s="6" t="s">
        <v>100</v>
      </c>
      <c r="G2787" s="6" t="s">
        <v>101</v>
      </c>
      <c r="H2787" s="6" t="s">
        <v>20</v>
      </c>
      <c r="I2787" s="8">
        <v>0.4</v>
      </c>
      <c r="J2787" s="9">
        <v>3000</v>
      </c>
      <c r="K2787" s="10">
        <f t="shared" si="20"/>
        <v>1200</v>
      </c>
      <c r="L2787" s="10">
        <f t="shared" si="21"/>
        <v>420</v>
      </c>
      <c r="M2787" s="11">
        <v>0.35</v>
      </c>
      <c r="O2787" s="16"/>
      <c r="P2787" s="14"/>
      <c r="Q2787" s="12"/>
      <c r="R2787" s="13"/>
    </row>
    <row r="2788" spans="1:18" ht="15.75" customHeight="1">
      <c r="A2788" s="1"/>
      <c r="B2788" s="6" t="s">
        <v>23</v>
      </c>
      <c r="C2788" s="6">
        <v>1197831</v>
      </c>
      <c r="D2788" s="7">
        <v>44421</v>
      </c>
      <c r="E2788" s="6" t="s">
        <v>24</v>
      </c>
      <c r="F2788" s="6" t="s">
        <v>100</v>
      </c>
      <c r="G2788" s="6" t="s">
        <v>101</v>
      </c>
      <c r="H2788" s="6" t="s">
        <v>21</v>
      </c>
      <c r="I2788" s="8">
        <v>0.5</v>
      </c>
      <c r="J2788" s="9">
        <v>2750</v>
      </c>
      <c r="K2788" s="10">
        <f t="shared" si="20"/>
        <v>1375</v>
      </c>
      <c r="L2788" s="10">
        <f t="shared" si="21"/>
        <v>481.24999999999994</v>
      </c>
      <c r="M2788" s="11">
        <v>0.35</v>
      </c>
      <c r="O2788" s="16"/>
      <c r="P2788" s="14"/>
      <c r="Q2788" s="12"/>
      <c r="R2788" s="13"/>
    </row>
    <row r="2789" spans="1:18" ht="15.75" customHeight="1">
      <c r="A2789" s="1"/>
      <c r="B2789" s="6" t="s">
        <v>23</v>
      </c>
      <c r="C2789" s="6">
        <v>1197831</v>
      </c>
      <c r="D2789" s="7">
        <v>44421</v>
      </c>
      <c r="E2789" s="6" t="s">
        <v>24</v>
      </c>
      <c r="F2789" s="6" t="s">
        <v>100</v>
      </c>
      <c r="G2789" s="6" t="s">
        <v>101</v>
      </c>
      <c r="H2789" s="6" t="s">
        <v>22</v>
      </c>
      <c r="I2789" s="8">
        <v>0.55000000000000004</v>
      </c>
      <c r="J2789" s="9">
        <v>4500</v>
      </c>
      <c r="K2789" s="10">
        <f t="shared" si="20"/>
        <v>2475</v>
      </c>
      <c r="L2789" s="10">
        <f t="shared" si="21"/>
        <v>866.25</v>
      </c>
      <c r="M2789" s="11">
        <v>0.35</v>
      </c>
      <c r="O2789" s="16"/>
      <c r="P2789" s="14"/>
      <c r="Q2789" s="12"/>
      <c r="R2789" s="13"/>
    </row>
    <row r="2790" spans="1:18" ht="15.75" customHeight="1">
      <c r="A2790" s="1"/>
      <c r="B2790" s="6" t="s">
        <v>23</v>
      </c>
      <c r="C2790" s="6">
        <v>1197831</v>
      </c>
      <c r="D2790" s="7">
        <v>44451</v>
      </c>
      <c r="E2790" s="6" t="s">
        <v>24</v>
      </c>
      <c r="F2790" s="6" t="s">
        <v>100</v>
      </c>
      <c r="G2790" s="6" t="s">
        <v>101</v>
      </c>
      <c r="H2790" s="6" t="s">
        <v>17</v>
      </c>
      <c r="I2790" s="8">
        <v>0.5</v>
      </c>
      <c r="J2790" s="9">
        <v>5500</v>
      </c>
      <c r="K2790" s="10">
        <f t="shared" si="20"/>
        <v>2750</v>
      </c>
      <c r="L2790" s="10">
        <f t="shared" si="21"/>
        <v>962.49999999999989</v>
      </c>
      <c r="M2790" s="11">
        <v>0.35</v>
      </c>
      <c r="O2790" s="16"/>
      <c r="P2790" s="14"/>
      <c r="Q2790" s="12"/>
      <c r="R2790" s="13"/>
    </row>
    <row r="2791" spans="1:18" ht="15.75" customHeight="1">
      <c r="A2791" s="1"/>
      <c r="B2791" s="6" t="s">
        <v>23</v>
      </c>
      <c r="C2791" s="6">
        <v>1197831</v>
      </c>
      <c r="D2791" s="7">
        <v>44451</v>
      </c>
      <c r="E2791" s="6" t="s">
        <v>24</v>
      </c>
      <c r="F2791" s="6" t="s">
        <v>100</v>
      </c>
      <c r="G2791" s="6" t="s">
        <v>101</v>
      </c>
      <c r="H2791" s="6" t="s">
        <v>18</v>
      </c>
      <c r="I2791" s="8">
        <v>0.40000000000000013</v>
      </c>
      <c r="J2791" s="9">
        <v>3500</v>
      </c>
      <c r="K2791" s="10">
        <f t="shared" si="20"/>
        <v>1400.0000000000005</v>
      </c>
      <c r="L2791" s="10">
        <f t="shared" si="21"/>
        <v>490.00000000000011</v>
      </c>
      <c r="M2791" s="11">
        <v>0.35</v>
      </c>
      <c r="O2791" s="16"/>
      <c r="P2791" s="14"/>
      <c r="Q2791" s="12"/>
      <c r="R2791" s="13"/>
    </row>
    <row r="2792" spans="1:18" ht="15.75" customHeight="1">
      <c r="A2792" s="1"/>
      <c r="B2792" s="6" t="s">
        <v>23</v>
      </c>
      <c r="C2792" s="6">
        <v>1197831</v>
      </c>
      <c r="D2792" s="7">
        <v>44451</v>
      </c>
      <c r="E2792" s="6" t="s">
        <v>24</v>
      </c>
      <c r="F2792" s="6" t="s">
        <v>100</v>
      </c>
      <c r="G2792" s="6" t="s">
        <v>101</v>
      </c>
      <c r="H2792" s="6" t="s">
        <v>19</v>
      </c>
      <c r="I2792" s="8">
        <v>0.15000000000000008</v>
      </c>
      <c r="J2792" s="9">
        <v>2500</v>
      </c>
      <c r="K2792" s="10">
        <f t="shared" si="20"/>
        <v>375.00000000000017</v>
      </c>
      <c r="L2792" s="10">
        <f t="shared" si="21"/>
        <v>131.25000000000006</v>
      </c>
      <c r="M2792" s="11">
        <v>0.35</v>
      </c>
      <c r="O2792" s="16"/>
      <c r="P2792" s="14"/>
      <c r="Q2792" s="12"/>
      <c r="R2792" s="13"/>
    </row>
    <row r="2793" spans="1:18" ht="15.75" customHeight="1">
      <c r="A2793" s="1"/>
      <c r="B2793" s="6" t="s">
        <v>23</v>
      </c>
      <c r="C2793" s="6">
        <v>1197831</v>
      </c>
      <c r="D2793" s="7">
        <v>44451</v>
      </c>
      <c r="E2793" s="6" t="s">
        <v>24</v>
      </c>
      <c r="F2793" s="6" t="s">
        <v>100</v>
      </c>
      <c r="G2793" s="6" t="s">
        <v>101</v>
      </c>
      <c r="H2793" s="6" t="s">
        <v>20</v>
      </c>
      <c r="I2793" s="8">
        <v>0.15000000000000008</v>
      </c>
      <c r="J2793" s="9">
        <v>2250</v>
      </c>
      <c r="K2793" s="10">
        <f t="shared" si="20"/>
        <v>337.50000000000017</v>
      </c>
      <c r="L2793" s="10">
        <f t="shared" si="21"/>
        <v>118.12500000000006</v>
      </c>
      <c r="M2793" s="11">
        <v>0.35</v>
      </c>
      <c r="O2793" s="16"/>
      <c r="P2793" s="14"/>
      <c r="Q2793" s="12"/>
      <c r="R2793" s="13"/>
    </row>
    <row r="2794" spans="1:18" ht="15.75" customHeight="1">
      <c r="A2794" s="1"/>
      <c r="B2794" s="6" t="s">
        <v>23</v>
      </c>
      <c r="C2794" s="6">
        <v>1197831</v>
      </c>
      <c r="D2794" s="7">
        <v>44451</v>
      </c>
      <c r="E2794" s="6" t="s">
        <v>24</v>
      </c>
      <c r="F2794" s="6" t="s">
        <v>100</v>
      </c>
      <c r="G2794" s="6" t="s">
        <v>101</v>
      </c>
      <c r="H2794" s="6" t="s">
        <v>21</v>
      </c>
      <c r="I2794" s="8">
        <v>0.25000000000000006</v>
      </c>
      <c r="J2794" s="9">
        <v>2250</v>
      </c>
      <c r="K2794" s="10">
        <f t="shared" si="20"/>
        <v>562.50000000000011</v>
      </c>
      <c r="L2794" s="10">
        <f t="shared" si="21"/>
        <v>196.87500000000003</v>
      </c>
      <c r="M2794" s="11">
        <v>0.35</v>
      </c>
      <c r="O2794" s="16"/>
      <c r="P2794" s="14"/>
      <c r="Q2794" s="12"/>
      <c r="R2794" s="13"/>
    </row>
    <row r="2795" spans="1:18" ht="15.75" customHeight="1">
      <c r="A2795" s="1"/>
      <c r="B2795" s="6" t="s">
        <v>23</v>
      </c>
      <c r="C2795" s="6">
        <v>1197831</v>
      </c>
      <c r="D2795" s="7">
        <v>44451</v>
      </c>
      <c r="E2795" s="6" t="s">
        <v>24</v>
      </c>
      <c r="F2795" s="6" t="s">
        <v>100</v>
      </c>
      <c r="G2795" s="6" t="s">
        <v>101</v>
      </c>
      <c r="H2795" s="6" t="s">
        <v>22</v>
      </c>
      <c r="I2795" s="8">
        <v>0.3000000000000001</v>
      </c>
      <c r="J2795" s="9">
        <v>3250</v>
      </c>
      <c r="K2795" s="10">
        <f t="shared" si="20"/>
        <v>975.00000000000034</v>
      </c>
      <c r="L2795" s="10">
        <f t="shared" si="21"/>
        <v>341.25000000000011</v>
      </c>
      <c r="M2795" s="11">
        <v>0.35</v>
      </c>
      <c r="O2795" s="16"/>
      <c r="P2795" s="14"/>
      <c r="Q2795" s="12"/>
      <c r="R2795" s="13"/>
    </row>
    <row r="2796" spans="1:18" ht="15.75" customHeight="1">
      <c r="A2796" s="1"/>
      <c r="B2796" s="6" t="s">
        <v>23</v>
      </c>
      <c r="C2796" s="6">
        <v>1197831</v>
      </c>
      <c r="D2796" s="7">
        <v>44483</v>
      </c>
      <c r="E2796" s="6" t="s">
        <v>24</v>
      </c>
      <c r="F2796" s="6" t="s">
        <v>100</v>
      </c>
      <c r="G2796" s="6" t="s">
        <v>101</v>
      </c>
      <c r="H2796" s="6" t="s">
        <v>17</v>
      </c>
      <c r="I2796" s="8">
        <v>0.3000000000000001</v>
      </c>
      <c r="J2796" s="9">
        <v>5000</v>
      </c>
      <c r="K2796" s="10">
        <f t="shared" si="20"/>
        <v>1500.0000000000005</v>
      </c>
      <c r="L2796" s="10">
        <f t="shared" si="21"/>
        <v>525.00000000000011</v>
      </c>
      <c r="M2796" s="11">
        <v>0.35</v>
      </c>
      <c r="O2796" s="16"/>
      <c r="P2796" s="14"/>
      <c r="Q2796" s="12"/>
      <c r="R2796" s="13"/>
    </row>
    <row r="2797" spans="1:18" ht="15.75" customHeight="1">
      <c r="A2797" s="1"/>
      <c r="B2797" s="6" t="s">
        <v>23</v>
      </c>
      <c r="C2797" s="6">
        <v>1197831</v>
      </c>
      <c r="D2797" s="7">
        <v>44483</v>
      </c>
      <c r="E2797" s="6" t="s">
        <v>24</v>
      </c>
      <c r="F2797" s="6" t="s">
        <v>100</v>
      </c>
      <c r="G2797" s="6" t="s">
        <v>101</v>
      </c>
      <c r="H2797" s="6" t="s">
        <v>18</v>
      </c>
      <c r="I2797" s="8">
        <v>0.20000000000000012</v>
      </c>
      <c r="J2797" s="9">
        <v>3250</v>
      </c>
      <c r="K2797" s="10">
        <f t="shared" si="20"/>
        <v>650.00000000000034</v>
      </c>
      <c r="L2797" s="10">
        <f t="shared" si="21"/>
        <v>227.50000000000011</v>
      </c>
      <c r="M2797" s="11">
        <v>0.35</v>
      </c>
      <c r="O2797" s="16"/>
      <c r="P2797" s="14"/>
      <c r="Q2797" s="12"/>
      <c r="R2797" s="13"/>
    </row>
    <row r="2798" spans="1:18" ht="15.75" customHeight="1">
      <c r="A2798" s="1"/>
      <c r="B2798" s="6" t="s">
        <v>23</v>
      </c>
      <c r="C2798" s="6">
        <v>1197831</v>
      </c>
      <c r="D2798" s="7">
        <v>44483</v>
      </c>
      <c r="E2798" s="6" t="s">
        <v>24</v>
      </c>
      <c r="F2798" s="6" t="s">
        <v>100</v>
      </c>
      <c r="G2798" s="6" t="s">
        <v>101</v>
      </c>
      <c r="H2798" s="6" t="s">
        <v>19</v>
      </c>
      <c r="I2798" s="8">
        <v>0.20000000000000012</v>
      </c>
      <c r="J2798" s="9">
        <v>2000</v>
      </c>
      <c r="K2798" s="10">
        <f t="shared" si="20"/>
        <v>400.00000000000023</v>
      </c>
      <c r="L2798" s="10">
        <f t="shared" si="21"/>
        <v>140.00000000000006</v>
      </c>
      <c r="M2798" s="11">
        <v>0.35</v>
      </c>
      <c r="O2798" s="16"/>
      <c r="P2798" s="14"/>
      <c r="Q2798" s="12"/>
      <c r="R2798" s="13"/>
    </row>
    <row r="2799" spans="1:18" ht="15.75" customHeight="1">
      <c r="A2799" s="1"/>
      <c r="B2799" s="6" t="s">
        <v>23</v>
      </c>
      <c r="C2799" s="6">
        <v>1197831</v>
      </c>
      <c r="D2799" s="7">
        <v>44483</v>
      </c>
      <c r="E2799" s="6" t="s">
        <v>24</v>
      </c>
      <c r="F2799" s="6" t="s">
        <v>100</v>
      </c>
      <c r="G2799" s="6" t="s">
        <v>101</v>
      </c>
      <c r="H2799" s="6" t="s">
        <v>20</v>
      </c>
      <c r="I2799" s="8">
        <v>0.20000000000000012</v>
      </c>
      <c r="J2799" s="9">
        <v>1750</v>
      </c>
      <c r="K2799" s="10">
        <f t="shared" si="20"/>
        <v>350.00000000000023</v>
      </c>
      <c r="L2799" s="10">
        <f t="shared" si="21"/>
        <v>122.50000000000007</v>
      </c>
      <c r="M2799" s="11">
        <v>0.35</v>
      </c>
      <c r="O2799" s="16"/>
      <c r="P2799" s="14"/>
      <c r="Q2799" s="12"/>
      <c r="R2799" s="13"/>
    </row>
    <row r="2800" spans="1:18" ht="15.75" customHeight="1">
      <c r="A2800" s="1"/>
      <c r="B2800" s="6" t="s">
        <v>23</v>
      </c>
      <c r="C2800" s="6">
        <v>1197831</v>
      </c>
      <c r="D2800" s="7">
        <v>44483</v>
      </c>
      <c r="E2800" s="6" t="s">
        <v>24</v>
      </c>
      <c r="F2800" s="6" t="s">
        <v>100</v>
      </c>
      <c r="G2800" s="6" t="s">
        <v>101</v>
      </c>
      <c r="H2800" s="6" t="s">
        <v>21</v>
      </c>
      <c r="I2800" s="8">
        <v>0.3000000000000001</v>
      </c>
      <c r="J2800" s="9">
        <v>1750</v>
      </c>
      <c r="K2800" s="10">
        <f t="shared" si="20"/>
        <v>525.00000000000023</v>
      </c>
      <c r="L2800" s="10">
        <f t="shared" si="21"/>
        <v>183.75000000000006</v>
      </c>
      <c r="M2800" s="11">
        <v>0.35</v>
      </c>
      <c r="O2800" s="16"/>
      <c r="P2800" s="14"/>
      <c r="Q2800" s="12"/>
      <c r="R2800" s="13"/>
    </row>
    <row r="2801" spans="1:18" ht="15.75" customHeight="1">
      <c r="A2801" s="1"/>
      <c r="B2801" s="6" t="s">
        <v>23</v>
      </c>
      <c r="C2801" s="6">
        <v>1197831</v>
      </c>
      <c r="D2801" s="7">
        <v>44483</v>
      </c>
      <c r="E2801" s="6" t="s">
        <v>24</v>
      </c>
      <c r="F2801" s="6" t="s">
        <v>100</v>
      </c>
      <c r="G2801" s="6" t="s">
        <v>101</v>
      </c>
      <c r="H2801" s="6" t="s">
        <v>22</v>
      </c>
      <c r="I2801" s="8">
        <v>0.30000000000000004</v>
      </c>
      <c r="J2801" s="9">
        <v>3000</v>
      </c>
      <c r="K2801" s="10">
        <f t="shared" si="20"/>
        <v>900.00000000000011</v>
      </c>
      <c r="L2801" s="10">
        <f t="shared" si="21"/>
        <v>315</v>
      </c>
      <c r="M2801" s="11">
        <v>0.35</v>
      </c>
      <c r="O2801" s="16"/>
      <c r="P2801" s="14"/>
      <c r="Q2801" s="12"/>
      <c r="R2801" s="13"/>
    </row>
    <row r="2802" spans="1:18" ht="15.75" customHeight="1">
      <c r="A2802" s="1"/>
      <c r="B2802" s="6" t="s">
        <v>23</v>
      </c>
      <c r="C2802" s="6">
        <v>1197831</v>
      </c>
      <c r="D2802" s="7">
        <v>44513</v>
      </c>
      <c r="E2802" s="6" t="s">
        <v>24</v>
      </c>
      <c r="F2802" s="6" t="s">
        <v>100</v>
      </c>
      <c r="G2802" s="6" t="s">
        <v>101</v>
      </c>
      <c r="H2802" s="6" t="s">
        <v>17</v>
      </c>
      <c r="I2802" s="8">
        <v>0.25000000000000011</v>
      </c>
      <c r="J2802" s="9">
        <v>4500</v>
      </c>
      <c r="K2802" s="10">
        <f t="shared" si="20"/>
        <v>1125.0000000000005</v>
      </c>
      <c r="L2802" s="10">
        <f t="shared" si="21"/>
        <v>393.75000000000011</v>
      </c>
      <c r="M2802" s="11">
        <v>0.35</v>
      </c>
      <c r="O2802" s="16"/>
      <c r="P2802" s="14"/>
      <c r="Q2802" s="12"/>
      <c r="R2802" s="13"/>
    </row>
    <row r="2803" spans="1:18" ht="15.75" customHeight="1">
      <c r="A2803" s="1"/>
      <c r="B2803" s="6" t="s">
        <v>23</v>
      </c>
      <c r="C2803" s="6">
        <v>1197831</v>
      </c>
      <c r="D2803" s="7">
        <v>44513</v>
      </c>
      <c r="E2803" s="6" t="s">
        <v>24</v>
      </c>
      <c r="F2803" s="6" t="s">
        <v>100</v>
      </c>
      <c r="G2803" s="6" t="s">
        <v>101</v>
      </c>
      <c r="H2803" s="6" t="s">
        <v>18</v>
      </c>
      <c r="I2803" s="8">
        <v>0.15000000000000013</v>
      </c>
      <c r="J2803" s="9">
        <v>2750</v>
      </c>
      <c r="K2803" s="10">
        <f t="shared" si="20"/>
        <v>412.50000000000034</v>
      </c>
      <c r="L2803" s="10">
        <f t="shared" si="21"/>
        <v>144.37500000000011</v>
      </c>
      <c r="M2803" s="11">
        <v>0.35</v>
      </c>
      <c r="O2803" s="16"/>
      <c r="P2803" s="14"/>
      <c r="Q2803" s="12"/>
      <c r="R2803" s="13"/>
    </row>
    <row r="2804" spans="1:18" ht="15.75" customHeight="1">
      <c r="A2804" s="1"/>
      <c r="B2804" s="6" t="s">
        <v>23</v>
      </c>
      <c r="C2804" s="6">
        <v>1197831</v>
      </c>
      <c r="D2804" s="7">
        <v>44513</v>
      </c>
      <c r="E2804" s="6" t="s">
        <v>24</v>
      </c>
      <c r="F2804" s="6" t="s">
        <v>100</v>
      </c>
      <c r="G2804" s="6" t="s">
        <v>101</v>
      </c>
      <c r="H2804" s="6" t="s">
        <v>19</v>
      </c>
      <c r="I2804" s="8">
        <v>0.25000000000000017</v>
      </c>
      <c r="J2804" s="9">
        <v>2200</v>
      </c>
      <c r="K2804" s="10">
        <f t="shared" si="20"/>
        <v>550.00000000000034</v>
      </c>
      <c r="L2804" s="10">
        <f t="shared" si="21"/>
        <v>192.50000000000011</v>
      </c>
      <c r="M2804" s="11">
        <v>0.35</v>
      </c>
      <c r="O2804" s="16"/>
      <c r="P2804" s="14"/>
      <c r="Q2804" s="12"/>
      <c r="R2804" s="13"/>
    </row>
    <row r="2805" spans="1:18" ht="15.75" customHeight="1">
      <c r="A2805" s="1"/>
      <c r="B2805" s="6" t="s">
        <v>23</v>
      </c>
      <c r="C2805" s="6">
        <v>1197831</v>
      </c>
      <c r="D2805" s="7">
        <v>44513</v>
      </c>
      <c r="E2805" s="6" t="s">
        <v>24</v>
      </c>
      <c r="F2805" s="6" t="s">
        <v>100</v>
      </c>
      <c r="G2805" s="6" t="s">
        <v>101</v>
      </c>
      <c r="H2805" s="6" t="s">
        <v>20</v>
      </c>
      <c r="I2805" s="8">
        <v>0.55000000000000016</v>
      </c>
      <c r="J2805" s="9">
        <v>2750</v>
      </c>
      <c r="K2805" s="10">
        <f t="shared" si="20"/>
        <v>1512.5000000000005</v>
      </c>
      <c r="L2805" s="10">
        <f t="shared" si="21"/>
        <v>529.37500000000011</v>
      </c>
      <c r="M2805" s="11">
        <v>0.35</v>
      </c>
      <c r="O2805" s="16"/>
      <c r="P2805" s="14"/>
      <c r="Q2805" s="12"/>
      <c r="R2805" s="13"/>
    </row>
    <row r="2806" spans="1:18" ht="15.75" customHeight="1">
      <c r="A2806" s="1"/>
      <c r="B2806" s="6" t="s">
        <v>23</v>
      </c>
      <c r="C2806" s="6">
        <v>1197831</v>
      </c>
      <c r="D2806" s="7">
        <v>44513</v>
      </c>
      <c r="E2806" s="6" t="s">
        <v>24</v>
      </c>
      <c r="F2806" s="6" t="s">
        <v>100</v>
      </c>
      <c r="G2806" s="6" t="s">
        <v>101</v>
      </c>
      <c r="H2806" s="6" t="s">
        <v>21</v>
      </c>
      <c r="I2806" s="8">
        <v>0.75000000000000011</v>
      </c>
      <c r="J2806" s="9">
        <v>2500</v>
      </c>
      <c r="K2806" s="10">
        <f t="shared" si="20"/>
        <v>1875.0000000000002</v>
      </c>
      <c r="L2806" s="10">
        <f t="shared" si="21"/>
        <v>656.25</v>
      </c>
      <c r="M2806" s="11">
        <v>0.35</v>
      </c>
      <c r="O2806" s="16"/>
      <c r="P2806" s="14"/>
      <c r="Q2806" s="12"/>
      <c r="R2806" s="13"/>
    </row>
    <row r="2807" spans="1:18" ht="15.75" customHeight="1">
      <c r="A2807" s="1"/>
      <c r="B2807" s="6" t="s">
        <v>23</v>
      </c>
      <c r="C2807" s="6">
        <v>1197831</v>
      </c>
      <c r="D2807" s="7">
        <v>44513</v>
      </c>
      <c r="E2807" s="6" t="s">
        <v>24</v>
      </c>
      <c r="F2807" s="6" t="s">
        <v>100</v>
      </c>
      <c r="G2807" s="6" t="s">
        <v>101</v>
      </c>
      <c r="H2807" s="6" t="s">
        <v>22</v>
      </c>
      <c r="I2807" s="8">
        <v>0.75</v>
      </c>
      <c r="J2807" s="9">
        <v>3500</v>
      </c>
      <c r="K2807" s="10">
        <f t="shared" si="20"/>
        <v>2625</v>
      </c>
      <c r="L2807" s="10">
        <f t="shared" si="21"/>
        <v>918.74999999999989</v>
      </c>
      <c r="M2807" s="11">
        <v>0.35</v>
      </c>
      <c r="O2807" s="16"/>
      <c r="P2807" s="14"/>
      <c r="Q2807" s="12"/>
      <c r="R2807" s="13"/>
    </row>
    <row r="2808" spans="1:18" ht="15.75" customHeight="1">
      <c r="A2808" s="1"/>
      <c r="B2808" s="6" t="s">
        <v>23</v>
      </c>
      <c r="C2808" s="6">
        <v>1197831</v>
      </c>
      <c r="D2808" s="7">
        <v>44542</v>
      </c>
      <c r="E2808" s="6" t="s">
        <v>24</v>
      </c>
      <c r="F2808" s="6" t="s">
        <v>100</v>
      </c>
      <c r="G2808" s="6" t="s">
        <v>101</v>
      </c>
      <c r="H2808" s="6" t="s">
        <v>17</v>
      </c>
      <c r="I2808" s="8">
        <v>0.70000000000000007</v>
      </c>
      <c r="J2808" s="9">
        <v>6000</v>
      </c>
      <c r="K2808" s="10">
        <f t="shared" si="20"/>
        <v>4200</v>
      </c>
      <c r="L2808" s="10">
        <f t="shared" si="21"/>
        <v>1470</v>
      </c>
      <c r="M2808" s="11">
        <v>0.35</v>
      </c>
      <c r="O2808" s="16"/>
      <c r="P2808" s="14"/>
      <c r="Q2808" s="12"/>
      <c r="R2808" s="13"/>
    </row>
    <row r="2809" spans="1:18" ht="15.75" customHeight="1">
      <c r="A2809" s="1"/>
      <c r="B2809" s="6" t="s">
        <v>23</v>
      </c>
      <c r="C2809" s="6">
        <v>1197831</v>
      </c>
      <c r="D2809" s="7">
        <v>44542</v>
      </c>
      <c r="E2809" s="6" t="s">
        <v>24</v>
      </c>
      <c r="F2809" s="6" t="s">
        <v>100</v>
      </c>
      <c r="G2809" s="6" t="s">
        <v>101</v>
      </c>
      <c r="H2809" s="6" t="s">
        <v>18</v>
      </c>
      <c r="I2809" s="8">
        <v>0.60000000000000009</v>
      </c>
      <c r="J2809" s="9">
        <v>4000</v>
      </c>
      <c r="K2809" s="10">
        <f t="shared" si="20"/>
        <v>2400.0000000000005</v>
      </c>
      <c r="L2809" s="10">
        <f t="shared" si="21"/>
        <v>840.00000000000011</v>
      </c>
      <c r="M2809" s="11">
        <v>0.35</v>
      </c>
      <c r="O2809" s="16"/>
      <c r="P2809" s="14"/>
      <c r="Q2809" s="12"/>
      <c r="R2809" s="13"/>
    </row>
    <row r="2810" spans="1:18" ht="15.75" customHeight="1">
      <c r="A2810" s="1"/>
      <c r="B2810" s="6" t="s">
        <v>23</v>
      </c>
      <c r="C2810" s="6">
        <v>1197831</v>
      </c>
      <c r="D2810" s="7">
        <v>44542</v>
      </c>
      <c r="E2810" s="6" t="s">
        <v>24</v>
      </c>
      <c r="F2810" s="6" t="s">
        <v>100</v>
      </c>
      <c r="G2810" s="6" t="s">
        <v>101</v>
      </c>
      <c r="H2810" s="6" t="s">
        <v>19</v>
      </c>
      <c r="I2810" s="8">
        <v>0.60000000000000009</v>
      </c>
      <c r="J2810" s="9">
        <v>3500</v>
      </c>
      <c r="K2810" s="10">
        <f t="shared" si="20"/>
        <v>2100.0000000000005</v>
      </c>
      <c r="L2810" s="10">
        <f t="shared" si="21"/>
        <v>735.00000000000011</v>
      </c>
      <c r="M2810" s="11">
        <v>0.35</v>
      </c>
      <c r="O2810" s="16"/>
      <c r="P2810" s="14"/>
      <c r="Q2810" s="12"/>
      <c r="R2810" s="13"/>
    </row>
    <row r="2811" spans="1:18" ht="15.75" customHeight="1">
      <c r="A2811" s="1"/>
      <c r="B2811" s="6" t="s">
        <v>23</v>
      </c>
      <c r="C2811" s="6">
        <v>1197831</v>
      </c>
      <c r="D2811" s="7">
        <v>44542</v>
      </c>
      <c r="E2811" s="6" t="s">
        <v>24</v>
      </c>
      <c r="F2811" s="6" t="s">
        <v>100</v>
      </c>
      <c r="G2811" s="6" t="s">
        <v>101</v>
      </c>
      <c r="H2811" s="6" t="s">
        <v>20</v>
      </c>
      <c r="I2811" s="8">
        <v>0.60000000000000009</v>
      </c>
      <c r="J2811" s="9">
        <v>3000</v>
      </c>
      <c r="K2811" s="10">
        <f t="shared" ref="K2811:K3065" si="22">I2811*J2811</f>
        <v>1800.0000000000002</v>
      </c>
      <c r="L2811" s="10">
        <f t="shared" ref="L2811:L3065" si="23">K2811*M2811</f>
        <v>630</v>
      </c>
      <c r="M2811" s="11">
        <v>0.35</v>
      </c>
      <c r="O2811" s="16"/>
      <c r="P2811" s="14"/>
      <c r="Q2811" s="12"/>
      <c r="R2811" s="13"/>
    </row>
    <row r="2812" spans="1:18" ht="15.75" customHeight="1">
      <c r="A2812" s="1"/>
      <c r="B2812" s="6" t="s">
        <v>23</v>
      </c>
      <c r="C2812" s="6">
        <v>1197831</v>
      </c>
      <c r="D2812" s="7">
        <v>44542</v>
      </c>
      <c r="E2812" s="6" t="s">
        <v>24</v>
      </c>
      <c r="F2812" s="6" t="s">
        <v>100</v>
      </c>
      <c r="G2812" s="6" t="s">
        <v>101</v>
      </c>
      <c r="H2812" s="6" t="s">
        <v>21</v>
      </c>
      <c r="I2812" s="8">
        <v>0.70000000000000007</v>
      </c>
      <c r="J2812" s="9">
        <v>3000</v>
      </c>
      <c r="K2812" s="10">
        <f t="shared" si="22"/>
        <v>2100</v>
      </c>
      <c r="L2812" s="10">
        <f t="shared" si="23"/>
        <v>735</v>
      </c>
      <c r="M2812" s="11">
        <v>0.35</v>
      </c>
      <c r="O2812" s="16"/>
      <c r="P2812" s="14"/>
      <c r="Q2812" s="12"/>
      <c r="R2812" s="13"/>
    </row>
    <row r="2813" spans="1:18" ht="15.75" customHeight="1">
      <c r="A2813" s="1"/>
      <c r="B2813" s="6" t="s">
        <v>23</v>
      </c>
      <c r="C2813" s="6">
        <v>1197831</v>
      </c>
      <c r="D2813" s="7">
        <v>44542</v>
      </c>
      <c r="E2813" s="6" t="s">
        <v>24</v>
      </c>
      <c r="F2813" s="6" t="s">
        <v>100</v>
      </c>
      <c r="G2813" s="6" t="s">
        <v>101</v>
      </c>
      <c r="H2813" s="6" t="s">
        <v>22</v>
      </c>
      <c r="I2813" s="8">
        <v>0.75</v>
      </c>
      <c r="J2813" s="9">
        <v>4000</v>
      </c>
      <c r="K2813" s="10">
        <f t="shared" si="22"/>
        <v>3000</v>
      </c>
      <c r="L2813" s="10">
        <f t="shared" si="23"/>
        <v>1050</v>
      </c>
      <c r="M2813" s="11">
        <v>0.35</v>
      </c>
      <c r="O2813" s="16"/>
      <c r="P2813" s="14"/>
      <c r="Q2813" s="12"/>
      <c r="R2813" s="13"/>
    </row>
    <row r="2814" spans="1:18" ht="15.75" customHeight="1">
      <c r="A2814" s="1" t="s">
        <v>39</v>
      </c>
      <c r="B2814" s="6" t="s">
        <v>14</v>
      </c>
      <c r="C2814" s="6">
        <v>1185732</v>
      </c>
      <c r="D2814" s="7">
        <v>44208</v>
      </c>
      <c r="E2814" s="6" t="s">
        <v>33</v>
      </c>
      <c r="F2814" s="6" t="s">
        <v>102</v>
      </c>
      <c r="G2814" s="6" t="s">
        <v>103</v>
      </c>
      <c r="H2814" s="6" t="s">
        <v>17</v>
      </c>
      <c r="I2814" s="8">
        <v>0.4</v>
      </c>
      <c r="J2814" s="9">
        <v>4750</v>
      </c>
      <c r="K2814" s="10">
        <f t="shared" si="22"/>
        <v>1900</v>
      </c>
      <c r="L2814" s="10">
        <f t="shared" si="23"/>
        <v>665</v>
      </c>
      <c r="M2814" s="11">
        <v>0.35</v>
      </c>
      <c r="O2814" s="16"/>
      <c r="P2814" s="14"/>
      <c r="Q2814" s="12"/>
      <c r="R2814" s="13"/>
    </row>
    <row r="2815" spans="1:18" ht="15.75" customHeight="1">
      <c r="A2815" s="1"/>
      <c r="B2815" s="6" t="s">
        <v>14</v>
      </c>
      <c r="C2815" s="6">
        <v>1185732</v>
      </c>
      <c r="D2815" s="7">
        <v>44208</v>
      </c>
      <c r="E2815" s="6" t="s">
        <v>33</v>
      </c>
      <c r="F2815" s="6" t="s">
        <v>102</v>
      </c>
      <c r="G2815" s="6" t="s">
        <v>103</v>
      </c>
      <c r="H2815" s="6" t="s">
        <v>18</v>
      </c>
      <c r="I2815" s="8">
        <v>0.4</v>
      </c>
      <c r="J2815" s="9">
        <v>2750</v>
      </c>
      <c r="K2815" s="10">
        <f t="shared" si="22"/>
        <v>1100</v>
      </c>
      <c r="L2815" s="10">
        <f t="shared" si="23"/>
        <v>330</v>
      </c>
      <c r="M2815" s="11">
        <v>0.3</v>
      </c>
      <c r="O2815" s="16"/>
      <c r="P2815" s="14"/>
      <c r="Q2815" s="12"/>
      <c r="R2815" s="13"/>
    </row>
    <row r="2816" spans="1:18" ht="15.75" customHeight="1">
      <c r="A2816" s="1"/>
      <c r="B2816" s="6" t="s">
        <v>14</v>
      </c>
      <c r="C2816" s="6">
        <v>1185732</v>
      </c>
      <c r="D2816" s="7">
        <v>44208</v>
      </c>
      <c r="E2816" s="6" t="s">
        <v>33</v>
      </c>
      <c r="F2816" s="6" t="s">
        <v>102</v>
      </c>
      <c r="G2816" s="6" t="s">
        <v>103</v>
      </c>
      <c r="H2816" s="6" t="s">
        <v>19</v>
      </c>
      <c r="I2816" s="8">
        <v>0.30000000000000004</v>
      </c>
      <c r="J2816" s="9">
        <v>2750</v>
      </c>
      <c r="K2816" s="10">
        <f t="shared" si="22"/>
        <v>825.00000000000011</v>
      </c>
      <c r="L2816" s="10">
        <f t="shared" si="23"/>
        <v>247.50000000000003</v>
      </c>
      <c r="M2816" s="11">
        <v>0.3</v>
      </c>
      <c r="O2816" s="16"/>
      <c r="P2816" s="14"/>
      <c r="Q2816" s="12"/>
      <c r="R2816" s="13"/>
    </row>
    <row r="2817" spans="1:18" ht="15.75" customHeight="1">
      <c r="A2817" s="1"/>
      <c r="B2817" s="6" t="s">
        <v>14</v>
      </c>
      <c r="C2817" s="6">
        <v>1185732</v>
      </c>
      <c r="D2817" s="7">
        <v>44208</v>
      </c>
      <c r="E2817" s="6" t="s">
        <v>33</v>
      </c>
      <c r="F2817" s="6" t="s">
        <v>102</v>
      </c>
      <c r="G2817" s="6" t="s">
        <v>103</v>
      </c>
      <c r="H2817" s="6" t="s">
        <v>20</v>
      </c>
      <c r="I2817" s="8">
        <v>0.35000000000000003</v>
      </c>
      <c r="J2817" s="9">
        <v>1250</v>
      </c>
      <c r="K2817" s="10">
        <f t="shared" si="22"/>
        <v>437.50000000000006</v>
      </c>
      <c r="L2817" s="10">
        <f t="shared" si="23"/>
        <v>131.25</v>
      </c>
      <c r="M2817" s="11">
        <v>0.3</v>
      </c>
      <c r="O2817" s="16"/>
      <c r="P2817" s="14"/>
      <c r="Q2817" s="12"/>
      <c r="R2817" s="13"/>
    </row>
    <row r="2818" spans="1:18" ht="15.75" customHeight="1">
      <c r="A2818" s="1"/>
      <c r="B2818" s="6" t="s">
        <v>14</v>
      </c>
      <c r="C2818" s="6">
        <v>1185732</v>
      </c>
      <c r="D2818" s="7">
        <v>44208</v>
      </c>
      <c r="E2818" s="6" t="s">
        <v>33</v>
      </c>
      <c r="F2818" s="6" t="s">
        <v>102</v>
      </c>
      <c r="G2818" s="6" t="s">
        <v>103</v>
      </c>
      <c r="H2818" s="6" t="s">
        <v>21</v>
      </c>
      <c r="I2818" s="8">
        <v>0.49999999999999994</v>
      </c>
      <c r="J2818" s="9">
        <v>1750</v>
      </c>
      <c r="K2818" s="10">
        <f t="shared" si="22"/>
        <v>874.99999999999989</v>
      </c>
      <c r="L2818" s="10">
        <f t="shared" si="23"/>
        <v>306.24999999999994</v>
      </c>
      <c r="M2818" s="11">
        <v>0.35</v>
      </c>
      <c r="O2818" s="16"/>
      <c r="P2818" s="14"/>
      <c r="Q2818" s="12"/>
      <c r="R2818" s="13"/>
    </row>
    <row r="2819" spans="1:18" ht="15.75" customHeight="1">
      <c r="A2819" s="1"/>
      <c r="B2819" s="6" t="s">
        <v>14</v>
      </c>
      <c r="C2819" s="6">
        <v>1185732</v>
      </c>
      <c r="D2819" s="7">
        <v>44208</v>
      </c>
      <c r="E2819" s="6" t="s">
        <v>33</v>
      </c>
      <c r="F2819" s="6" t="s">
        <v>102</v>
      </c>
      <c r="G2819" s="6" t="s">
        <v>103</v>
      </c>
      <c r="H2819" s="6" t="s">
        <v>22</v>
      </c>
      <c r="I2819" s="8">
        <v>0.4</v>
      </c>
      <c r="J2819" s="9">
        <v>2750</v>
      </c>
      <c r="K2819" s="10">
        <f t="shared" si="22"/>
        <v>1100</v>
      </c>
      <c r="L2819" s="10">
        <f t="shared" si="23"/>
        <v>440</v>
      </c>
      <c r="M2819" s="11">
        <v>0.4</v>
      </c>
      <c r="O2819" s="16"/>
      <c r="P2819" s="14"/>
      <c r="Q2819" s="12"/>
      <c r="R2819" s="13"/>
    </row>
    <row r="2820" spans="1:18" ht="15.75" customHeight="1">
      <c r="A2820" s="1"/>
      <c r="B2820" s="6" t="s">
        <v>14</v>
      </c>
      <c r="C2820" s="6">
        <v>1185732</v>
      </c>
      <c r="D2820" s="7">
        <v>44239</v>
      </c>
      <c r="E2820" s="6" t="s">
        <v>33</v>
      </c>
      <c r="F2820" s="6" t="s">
        <v>102</v>
      </c>
      <c r="G2820" s="6" t="s">
        <v>103</v>
      </c>
      <c r="H2820" s="6" t="s">
        <v>17</v>
      </c>
      <c r="I2820" s="8">
        <v>0.4</v>
      </c>
      <c r="J2820" s="9">
        <v>5250</v>
      </c>
      <c r="K2820" s="10">
        <f t="shared" si="22"/>
        <v>2100</v>
      </c>
      <c r="L2820" s="10">
        <f t="shared" si="23"/>
        <v>735</v>
      </c>
      <c r="M2820" s="11">
        <v>0.35</v>
      </c>
      <c r="O2820" s="16"/>
      <c r="P2820" s="14"/>
      <c r="Q2820" s="12"/>
      <c r="R2820" s="13"/>
    </row>
    <row r="2821" spans="1:18" ht="15.75" customHeight="1">
      <c r="A2821" s="1"/>
      <c r="B2821" s="6" t="s">
        <v>14</v>
      </c>
      <c r="C2821" s="6">
        <v>1185732</v>
      </c>
      <c r="D2821" s="7">
        <v>44239</v>
      </c>
      <c r="E2821" s="6" t="s">
        <v>33</v>
      </c>
      <c r="F2821" s="6" t="s">
        <v>102</v>
      </c>
      <c r="G2821" s="6" t="s">
        <v>103</v>
      </c>
      <c r="H2821" s="6" t="s">
        <v>18</v>
      </c>
      <c r="I2821" s="8">
        <v>0.4</v>
      </c>
      <c r="J2821" s="9">
        <v>1750</v>
      </c>
      <c r="K2821" s="10">
        <f t="shared" si="22"/>
        <v>700</v>
      </c>
      <c r="L2821" s="10">
        <f t="shared" si="23"/>
        <v>210</v>
      </c>
      <c r="M2821" s="11">
        <v>0.3</v>
      </c>
      <c r="O2821" s="16"/>
      <c r="P2821" s="14"/>
      <c r="Q2821" s="12"/>
      <c r="R2821" s="13"/>
    </row>
    <row r="2822" spans="1:18" ht="15.75" customHeight="1">
      <c r="A2822" s="1"/>
      <c r="B2822" s="6" t="s">
        <v>14</v>
      </c>
      <c r="C2822" s="6">
        <v>1185732</v>
      </c>
      <c r="D2822" s="7">
        <v>44239</v>
      </c>
      <c r="E2822" s="6" t="s">
        <v>33</v>
      </c>
      <c r="F2822" s="6" t="s">
        <v>102</v>
      </c>
      <c r="G2822" s="6" t="s">
        <v>103</v>
      </c>
      <c r="H2822" s="6" t="s">
        <v>19</v>
      </c>
      <c r="I2822" s="8">
        <v>0.30000000000000004</v>
      </c>
      <c r="J2822" s="9">
        <v>2250</v>
      </c>
      <c r="K2822" s="10">
        <f t="shared" si="22"/>
        <v>675.00000000000011</v>
      </c>
      <c r="L2822" s="10">
        <f t="shared" si="23"/>
        <v>202.50000000000003</v>
      </c>
      <c r="M2822" s="11">
        <v>0.3</v>
      </c>
      <c r="O2822" s="16"/>
      <c r="P2822" s="14"/>
      <c r="Q2822" s="12"/>
      <c r="R2822" s="13"/>
    </row>
    <row r="2823" spans="1:18" ht="15.75" customHeight="1">
      <c r="A2823" s="1"/>
      <c r="B2823" s="6" t="s">
        <v>14</v>
      </c>
      <c r="C2823" s="6">
        <v>1185732</v>
      </c>
      <c r="D2823" s="7">
        <v>44239</v>
      </c>
      <c r="E2823" s="6" t="s">
        <v>33</v>
      </c>
      <c r="F2823" s="6" t="s">
        <v>102</v>
      </c>
      <c r="G2823" s="6" t="s">
        <v>103</v>
      </c>
      <c r="H2823" s="6" t="s">
        <v>20</v>
      </c>
      <c r="I2823" s="8">
        <v>0.35000000000000003</v>
      </c>
      <c r="J2823" s="9">
        <v>1000</v>
      </c>
      <c r="K2823" s="10">
        <f t="shared" si="22"/>
        <v>350.00000000000006</v>
      </c>
      <c r="L2823" s="10">
        <f t="shared" si="23"/>
        <v>105.00000000000001</v>
      </c>
      <c r="M2823" s="11">
        <v>0.3</v>
      </c>
      <c r="O2823" s="16"/>
      <c r="P2823" s="14"/>
      <c r="Q2823" s="12"/>
      <c r="R2823" s="13"/>
    </row>
    <row r="2824" spans="1:18" ht="15.75" customHeight="1">
      <c r="A2824" s="1"/>
      <c r="B2824" s="6" t="s">
        <v>14</v>
      </c>
      <c r="C2824" s="6">
        <v>1185732</v>
      </c>
      <c r="D2824" s="7">
        <v>44239</v>
      </c>
      <c r="E2824" s="6" t="s">
        <v>33</v>
      </c>
      <c r="F2824" s="6" t="s">
        <v>102</v>
      </c>
      <c r="G2824" s="6" t="s">
        <v>103</v>
      </c>
      <c r="H2824" s="6" t="s">
        <v>21</v>
      </c>
      <c r="I2824" s="8">
        <v>0.49999999999999994</v>
      </c>
      <c r="J2824" s="9">
        <v>1750</v>
      </c>
      <c r="K2824" s="10">
        <f t="shared" si="22"/>
        <v>874.99999999999989</v>
      </c>
      <c r="L2824" s="10">
        <f t="shared" si="23"/>
        <v>306.24999999999994</v>
      </c>
      <c r="M2824" s="11">
        <v>0.35</v>
      </c>
      <c r="O2824" s="16"/>
      <c r="P2824" s="14"/>
      <c r="Q2824" s="12"/>
      <c r="R2824" s="13"/>
    </row>
    <row r="2825" spans="1:18" ht="15.75" customHeight="1">
      <c r="A2825" s="1"/>
      <c r="B2825" s="6" t="s">
        <v>14</v>
      </c>
      <c r="C2825" s="6">
        <v>1185732</v>
      </c>
      <c r="D2825" s="7">
        <v>44239</v>
      </c>
      <c r="E2825" s="6" t="s">
        <v>33</v>
      </c>
      <c r="F2825" s="6" t="s">
        <v>102</v>
      </c>
      <c r="G2825" s="6" t="s">
        <v>103</v>
      </c>
      <c r="H2825" s="6" t="s">
        <v>22</v>
      </c>
      <c r="I2825" s="8">
        <v>0.35</v>
      </c>
      <c r="J2825" s="9">
        <v>2750</v>
      </c>
      <c r="K2825" s="10">
        <f t="shared" si="22"/>
        <v>962.49999999999989</v>
      </c>
      <c r="L2825" s="10">
        <f t="shared" si="23"/>
        <v>385</v>
      </c>
      <c r="M2825" s="11">
        <v>0.4</v>
      </c>
      <c r="O2825" s="16"/>
      <c r="P2825" s="14"/>
      <c r="Q2825" s="12"/>
      <c r="R2825" s="13"/>
    </row>
    <row r="2826" spans="1:18" ht="15.75" customHeight="1">
      <c r="A2826" s="1"/>
      <c r="B2826" s="6" t="s">
        <v>14</v>
      </c>
      <c r="C2826" s="6">
        <v>1185732</v>
      </c>
      <c r="D2826" s="7">
        <v>44266</v>
      </c>
      <c r="E2826" s="6" t="s">
        <v>33</v>
      </c>
      <c r="F2826" s="6" t="s">
        <v>102</v>
      </c>
      <c r="G2826" s="6" t="s">
        <v>103</v>
      </c>
      <c r="H2826" s="6" t="s">
        <v>17</v>
      </c>
      <c r="I2826" s="8">
        <v>0.4</v>
      </c>
      <c r="J2826" s="9">
        <v>4950</v>
      </c>
      <c r="K2826" s="10">
        <f t="shared" si="22"/>
        <v>1980</v>
      </c>
      <c r="L2826" s="10">
        <f t="shared" si="23"/>
        <v>693</v>
      </c>
      <c r="M2826" s="11">
        <v>0.35</v>
      </c>
      <c r="O2826" s="16"/>
      <c r="P2826" s="14"/>
      <c r="Q2826" s="12"/>
      <c r="R2826" s="13"/>
    </row>
    <row r="2827" spans="1:18" ht="15.75" customHeight="1">
      <c r="A2827" s="1"/>
      <c r="B2827" s="6" t="s">
        <v>14</v>
      </c>
      <c r="C2827" s="6">
        <v>1185732</v>
      </c>
      <c r="D2827" s="7">
        <v>44266</v>
      </c>
      <c r="E2827" s="6" t="s">
        <v>33</v>
      </c>
      <c r="F2827" s="6" t="s">
        <v>102</v>
      </c>
      <c r="G2827" s="6" t="s">
        <v>103</v>
      </c>
      <c r="H2827" s="6" t="s">
        <v>18</v>
      </c>
      <c r="I2827" s="8">
        <v>0.4</v>
      </c>
      <c r="J2827" s="9">
        <v>2000</v>
      </c>
      <c r="K2827" s="10">
        <f t="shared" si="22"/>
        <v>800</v>
      </c>
      <c r="L2827" s="10">
        <f t="shared" si="23"/>
        <v>240</v>
      </c>
      <c r="M2827" s="11">
        <v>0.3</v>
      </c>
      <c r="O2827" s="16"/>
      <c r="P2827" s="14"/>
      <c r="Q2827" s="12"/>
      <c r="R2827" s="13"/>
    </row>
    <row r="2828" spans="1:18" ht="15.75" customHeight="1">
      <c r="A2828" s="1"/>
      <c r="B2828" s="6" t="s">
        <v>14</v>
      </c>
      <c r="C2828" s="6">
        <v>1185732</v>
      </c>
      <c r="D2828" s="7">
        <v>44266</v>
      </c>
      <c r="E2828" s="6" t="s">
        <v>33</v>
      </c>
      <c r="F2828" s="6" t="s">
        <v>102</v>
      </c>
      <c r="G2828" s="6" t="s">
        <v>103</v>
      </c>
      <c r="H2828" s="6" t="s">
        <v>19</v>
      </c>
      <c r="I2828" s="8">
        <v>0.30000000000000004</v>
      </c>
      <c r="J2828" s="9">
        <v>2250</v>
      </c>
      <c r="K2828" s="10">
        <f t="shared" si="22"/>
        <v>675.00000000000011</v>
      </c>
      <c r="L2828" s="10">
        <f t="shared" si="23"/>
        <v>202.50000000000003</v>
      </c>
      <c r="M2828" s="11">
        <v>0.3</v>
      </c>
      <c r="O2828" s="16"/>
      <c r="P2828" s="14"/>
      <c r="Q2828" s="12"/>
      <c r="R2828" s="13"/>
    </row>
    <row r="2829" spans="1:18" ht="15.75" customHeight="1">
      <c r="A2829" s="1"/>
      <c r="B2829" s="6" t="s">
        <v>14</v>
      </c>
      <c r="C2829" s="6">
        <v>1185732</v>
      </c>
      <c r="D2829" s="7">
        <v>44266</v>
      </c>
      <c r="E2829" s="6" t="s">
        <v>33</v>
      </c>
      <c r="F2829" s="6" t="s">
        <v>102</v>
      </c>
      <c r="G2829" s="6" t="s">
        <v>103</v>
      </c>
      <c r="H2829" s="6" t="s">
        <v>20</v>
      </c>
      <c r="I2829" s="8">
        <v>0.35</v>
      </c>
      <c r="J2829" s="9">
        <v>750</v>
      </c>
      <c r="K2829" s="10">
        <f t="shared" si="22"/>
        <v>262.5</v>
      </c>
      <c r="L2829" s="10">
        <f t="shared" si="23"/>
        <v>78.75</v>
      </c>
      <c r="M2829" s="11">
        <v>0.3</v>
      </c>
      <c r="O2829" s="16"/>
      <c r="P2829" s="14"/>
      <c r="Q2829" s="12"/>
      <c r="R2829" s="13"/>
    </row>
    <row r="2830" spans="1:18" ht="15.75" customHeight="1">
      <c r="A2830" s="1"/>
      <c r="B2830" s="6" t="s">
        <v>14</v>
      </c>
      <c r="C2830" s="6">
        <v>1185732</v>
      </c>
      <c r="D2830" s="7">
        <v>44266</v>
      </c>
      <c r="E2830" s="6" t="s">
        <v>33</v>
      </c>
      <c r="F2830" s="6" t="s">
        <v>102</v>
      </c>
      <c r="G2830" s="6" t="s">
        <v>103</v>
      </c>
      <c r="H2830" s="6" t="s">
        <v>21</v>
      </c>
      <c r="I2830" s="8">
        <v>0.5</v>
      </c>
      <c r="J2830" s="9">
        <v>1250</v>
      </c>
      <c r="K2830" s="10">
        <f t="shared" si="22"/>
        <v>625</v>
      </c>
      <c r="L2830" s="10">
        <f t="shared" si="23"/>
        <v>218.75</v>
      </c>
      <c r="M2830" s="11">
        <v>0.35</v>
      </c>
      <c r="O2830" s="16"/>
      <c r="P2830" s="14"/>
      <c r="Q2830" s="12"/>
      <c r="R2830" s="13"/>
    </row>
    <row r="2831" spans="1:18" ht="15.75" customHeight="1">
      <c r="A2831" s="1"/>
      <c r="B2831" s="6" t="s">
        <v>14</v>
      </c>
      <c r="C2831" s="6">
        <v>1185732</v>
      </c>
      <c r="D2831" s="7">
        <v>44266</v>
      </c>
      <c r="E2831" s="6" t="s">
        <v>33</v>
      </c>
      <c r="F2831" s="6" t="s">
        <v>102</v>
      </c>
      <c r="G2831" s="6" t="s">
        <v>103</v>
      </c>
      <c r="H2831" s="6" t="s">
        <v>22</v>
      </c>
      <c r="I2831" s="8">
        <v>0.4</v>
      </c>
      <c r="J2831" s="9">
        <v>2250</v>
      </c>
      <c r="K2831" s="10">
        <f t="shared" si="22"/>
        <v>900</v>
      </c>
      <c r="L2831" s="10">
        <f t="shared" si="23"/>
        <v>360</v>
      </c>
      <c r="M2831" s="11">
        <v>0.4</v>
      </c>
      <c r="O2831" s="16"/>
      <c r="P2831" s="14"/>
      <c r="Q2831" s="12"/>
      <c r="R2831" s="13"/>
    </row>
    <row r="2832" spans="1:18" ht="15.75" customHeight="1">
      <c r="A2832" s="1"/>
      <c r="B2832" s="6" t="s">
        <v>14</v>
      </c>
      <c r="C2832" s="6">
        <v>1185732</v>
      </c>
      <c r="D2832" s="7">
        <v>44298</v>
      </c>
      <c r="E2832" s="6" t="s">
        <v>33</v>
      </c>
      <c r="F2832" s="6" t="s">
        <v>102</v>
      </c>
      <c r="G2832" s="6" t="s">
        <v>103</v>
      </c>
      <c r="H2832" s="6" t="s">
        <v>17</v>
      </c>
      <c r="I2832" s="8">
        <v>0.4</v>
      </c>
      <c r="J2832" s="9">
        <v>4500</v>
      </c>
      <c r="K2832" s="10">
        <f t="shared" si="22"/>
        <v>1800</v>
      </c>
      <c r="L2832" s="10">
        <f t="shared" si="23"/>
        <v>630</v>
      </c>
      <c r="M2832" s="11">
        <v>0.35</v>
      </c>
      <c r="O2832" s="16"/>
      <c r="P2832" s="14"/>
      <c r="Q2832" s="12"/>
      <c r="R2832" s="13"/>
    </row>
    <row r="2833" spans="1:18" ht="15.75" customHeight="1">
      <c r="A2833" s="1"/>
      <c r="B2833" s="6" t="s">
        <v>14</v>
      </c>
      <c r="C2833" s="6">
        <v>1185732</v>
      </c>
      <c r="D2833" s="7">
        <v>44298</v>
      </c>
      <c r="E2833" s="6" t="s">
        <v>33</v>
      </c>
      <c r="F2833" s="6" t="s">
        <v>102</v>
      </c>
      <c r="G2833" s="6" t="s">
        <v>103</v>
      </c>
      <c r="H2833" s="6" t="s">
        <v>18</v>
      </c>
      <c r="I2833" s="8">
        <v>0.4</v>
      </c>
      <c r="J2833" s="9">
        <v>1500</v>
      </c>
      <c r="K2833" s="10">
        <f t="shared" si="22"/>
        <v>600</v>
      </c>
      <c r="L2833" s="10">
        <f t="shared" si="23"/>
        <v>180</v>
      </c>
      <c r="M2833" s="11">
        <v>0.3</v>
      </c>
      <c r="O2833" s="16"/>
      <c r="P2833" s="14"/>
      <c r="Q2833" s="12"/>
      <c r="R2833" s="13"/>
    </row>
    <row r="2834" spans="1:18" ht="15.75" customHeight="1">
      <c r="A2834" s="1"/>
      <c r="B2834" s="6" t="s">
        <v>14</v>
      </c>
      <c r="C2834" s="6">
        <v>1185732</v>
      </c>
      <c r="D2834" s="7">
        <v>44298</v>
      </c>
      <c r="E2834" s="6" t="s">
        <v>33</v>
      </c>
      <c r="F2834" s="6" t="s">
        <v>102</v>
      </c>
      <c r="G2834" s="6" t="s">
        <v>103</v>
      </c>
      <c r="H2834" s="6" t="s">
        <v>19</v>
      </c>
      <c r="I2834" s="8">
        <v>0.30000000000000004</v>
      </c>
      <c r="J2834" s="9">
        <v>1500</v>
      </c>
      <c r="K2834" s="10">
        <f t="shared" si="22"/>
        <v>450.00000000000006</v>
      </c>
      <c r="L2834" s="10">
        <f t="shared" si="23"/>
        <v>135</v>
      </c>
      <c r="M2834" s="11">
        <v>0.3</v>
      </c>
      <c r="O2834" s="16"/>
      <c r="P2834" s="14"/>
      <c r="Q2834" s="12"/>
      <c r="R2834" s="13"/>
    </row>
    <row r="2835" spans="1:18" ht="15.75" customHeight="1">
      <c r="A2835" s="1"/>
      <c r="B2835" s="6" t="s">
        <v>14</v>
      </c>
      <c r="C2835" s="6">
        <v>1185732</v>
      </c>
      <c r="D2835" s="7">
        <v>44298</v>
      </c>
      <c r="E2835" s="6" t="s">
        <v>33</v>
      </c>
      <c r="F2835" s="6" t="s">
        <v>102</v>
      </c>
      <c r="G2835" s="6" t="s">
        <v>103</v>
      </c>
      <c r="H2835" s="6" t="s">
        <v>20</v>
      </c>
      <c r="I2835" s="8">
        <v>0.35</v>
      </c>
      <c r="J2835" s="9">
        <v>750</v>
      </c>
      <c r="K2835" s="10">
        <f t="shared" si="22"/>
        <v>262.5</v>
      </c>
      <c r="L2835" s="10">
        <f t="shared" si="23"/>
        <v>78.75</v>
      </c>
      <c r="M2835" s="11">
        <v>0.3</v>
      </c>
      <c r="O2835" s="16"/>
      <c r="P2835" s="14"/>
      <c r="Q2835" s="12"/>
      <c r="R2835" s="13"/>
    </row>
    <row r="2836" spans="1:18" ht="15.75" customHeight="1">
      <c r="A2836" s="1"/>
      <c r="B2836" s="6" t="s">
        <v>14</v>
      </c>
      <c r="C2836" s="6">
        <v>1185732</v>
      </c>
      <c r="D2836" s="7">
        <v>44298</v>
      </c>
      <c r="E2836" s="6" t="s">
        <v>33</v>
      </c>
      <c r="F2836" s="6" t="s">
        <v>102</v>
      </c>
      <c r="G2836" s="6" t="s">
        <v>103</v>
      </c>
      <c r="H2836" s="6" t="s">
        <v>21</v>
      </c>
      <c r="I2836" s="8">
        <v>0.6</v>
      </c>
      <c r="J2836" s="9">
        <v>1000</v>
      </c>
      <c r="K2836" s="10">
        <f t="shared" si="22"/>
        <v>600</v>
      </c>
      <c r="L2836" s="10">
        <f t="shared" si="23"/>
        <v>210</v>
      </c>
      <c r="M2836" s="11">
        <v>0.35</v>
      </c>
      <c r="O2836" s="16"/>
      <c r="P2836" s="14"/>
      <c r="Q2836" s="12"/>
      <c r="R2836" s="13"/>
    </row>
    <row r="2837" spans="1:18" ht="15.75" customHeight="1">
      <c r="A2837" s="1"/>
      <c r="B2837" s="6" t="s">
        <v>14</v>
      </c>
      <c r="C2837" s="6">
        <v>1185732</v>
      </c>
      <c r="D2837" s="7">
        <v>44298</v>
      </c>
      <c r="E2837" s="6" t="s">
        <v>33</v>
      </c>
      <c r="F2837" s="6" t="s">
        <v>102</v>
      </c>
      <c r="G2837" s="6" t="s">
        <v>103</v>
      </c>
      <c r="H2837" s="6" t="s">
        <v>22</v>
      </c>
      <c r="I2837" s="8">
        <v>0.5</v>
      </c>
      <c r="J2837" s="9">
        <v>2250</v>
      </c>
      <c r="K2837" s="10">
        <f t="shared" si="22"/>
        <v>1125</v>
      </c>
      <c r="L2837" s="10">
        <f t="shared" si="23"/>
        <v>450</v>
      </c>
      <c r="M2837" s="11">
        <v>0.4</v>
      </c>
      <c r="O2837" s="16"/>
      <c r="P2837" s="14"/>
      <c r="Q2837" s="12"/>
      <c r="R2837" s="13"/>
    </row>
    <row r="2838" spans="1:18" ht="15.75" customHeight="1">
      <c r="A2838" s="1"/>
      <c r="B2838" s="6" t="s">
        <v>14</v>
      </c>
      <c r="C2838" s="6">
        <v>1185732</v>
      </c>
      <c r="D2838" s="7">
        <v>44329</v>
      </c>
      <c r="E2838" s="6" t="s">
        <v>33</v>
      </c>
      <c r="F2838" s="6" t="s">
        <v>102</v>
      </c>
      <c r="G2838" s="6" t="s">
        <v>103</v>
      </c>
      <c r="H2838" s="6" t="s">
        <v>17</v>
      </c>
      <c r="I2838" s="8">
        <v>0.6</v>
      </c>
      <c r="J2838" s="9">
        <v>4950</v>
      </c>
      <c r="K2838" s="10">
        <f t="shared" si="22"/>
        <v>2970</v>
      </c>
      <c r="L2838" s="10">
        <f t="shared" si="23"/>
        <v>1039.5</v>
      </c>
      <c r="M2838" s="11">
        <v>0.35</v>
      </c>
      <c r="O2838" s="16"/>
      <c r="P2838" s="14"/>
      <c r="Q2838" s="12"/>
      <c r="R2838" s="13"/>
    </row>
    <row r="2839" spans="1:18" ht="15.75" customHeight="1">
      <c r="A2839" s="1"/>
      <c r="B2839" s="6" t="s">
        <v>14</v>
      </c>
      <c r="C2839" s="6">
        <v>1185732</v>
      </c>
      <c r="D2839" s="7">
        <v>44329</v>
      </c>
      <c r="E2839" s="6" t="s">
        <v>33</v>
      </c>
      <c r="F2839" s="6" t="s">
        <v>102</v>
      </c>
      <c r="G2839" s="6" t="s">
        <v>103</v>
      </c>
      <c r="H2839" s="6" t="s">
        <v>18</v>
      </c>
      <c r="I2839" s="8">
        <v>0.5</v>
      </c>
      <c r="J2839" s="9">
        <v>2000</v>
      </c>
      <c r="K2839" s="10">
        <f t="shared" si="22"/>
        <v>1000</v>
      </c>
      <c r="L2839" s="10">
        <f t="shared" si="23"/>
        <v>300</v>
      </c>
      <c r="M2839" s="11">
        <v>0.3</v>
      </c>
      <c r="O2839" s="16"/>
      <c r="P2839" s="14"/>
      <c r="Q2839" s="12"/>
      <c r="R2839" s="13"/>
    </row>
    <row r="2840" spans="1:18" ht="15.75" customHeight="1">
      <c r="A2840" s="1"/>
      <c r="B2840" s="6" t="s">
        <v>14</v>
      </c>
      <c r="C2840" s="6">
        <v>1185732</v>
      </c>
      <c r="D2840" s="7">
        <v>44329</v>
      </c>
      <c r="E2840" s="6" t="s">
        <v>33</v>
      </c>
      <c r="F2840" s="6" t="s">
        <v>102</v>
      </c>
      <c r="G2840" s="6" t="s">
        <v>103</v>
      </c>
      <c r="H2840" s="6" t="s">
        <v>19</v>
      </c>
      <c r="I2840" s="8">
        <v>0.45</v>
      </c>
      <c r="J2840" s="9">
        <v>1750</v>
      </c>
      <c r="K2840" s="10">
        <f t="shared" si="22"/>
        <v>787.5</v>
      </c>
      <c r="L2840" s="10">
        <f t="shared" si="23"/>
        <v>236.25</v>
      </c>
      <c r="M2840" s="11">
        <v>0.3</v>
      </c>
      <c r="O2840" s="16"/>
      <c r="P2840" s="14"/>
      <c r="Q2840" s="12"/>
      <c r="R2840" s="13"/>
    </row>
    <row r="2841" spans="1:18" ht="15.75" customHeight="1">
      <c r="A2841" s="1"/>
      <c r="B2841" s="6" t="s">
        <v>14</v>
      </c>
      <c r="C2841" s="6">
        <v>1185732</v>
      </c>
      <c r="D2841" s="7">
        <v>44329</v>
      </c>
      <c r="E2841" s="6" t="s">
        <v>33</v>
      </c>
      <c r="F2841" s="6" t="s">
        <v>102</v>
      </c>
      <c r="G2841" s="6" t="s">
        <v>103</v>
      </c>
      <c r="H2841" s="6" t="s">
        <v>20</v>
      </c>
      <c r="I2841" s="8">
        <v>0.45</v>
      </c>
      <c r="J2841" s="9">
        <v>1000</v>
      </c>
      <c r="K2841" s="10">
        <f t="shared" si="22"/>
        <v>450</v>
      </c>
      <c r="L2841" s="10">
        <f t="shared" si="23"/>
        <v>135</v>
      </c>
      <c r="M2841" s="11">
        <v>0.3</v>
      </c>
      <c r="O2841" s="16"/>
      <c r="P2841" s="14"/>
      <c r="Q2841" s="12"/>
      <c r="R2841" s="13"/>
    </row>
    <row r="2842" spans="1:18" ht="15.75" customHeight="1">
      <c r="A2842" s="1"/>
      <c r="B2842" s="6" t="s">
        <v>14</v>
      </c>
      <c r="C2842" s="6">
        <v>1185732</v>
      </c>
      <c r="D2842" s="7">
        <v>44329</v>
      </c>
      <c r="E2842" s="6" t="s">
        <v>33</v>
      </c>
      <c r="F2842" s="6" t="s">
        <v>102</v>
      </c>
      <c r="G2842" s="6" t="s">
        <v>103</v>
      </c>
      <c r="H2842" s="6" t="s">
        <v>21</v>
      </c>
      <c r="I2842" s="8">
        <v>0.54999999999999993</v>
      </c>
      <c r="J2842" s="9">
        <v>1250</v>
      </c>
      <c r="K2842" s="10">
        <f t="shared" si="22"/>
        <v>687.49999999999989</v>
      </c>
      <c r="L2842" s="10">
        <f t="shared" si="23"/>
        <v>240.62499999999994</v>
      </c>
      <c r="M2842" s="11">
        <v>0.35</v>
      </c>
      <c r="O2842" s="16"/>
      <c r="P2842" s="14"/>
      <c r="Q2842" s="12"/>
      <c r="R2842" s="13"/>
    </row>
    <row r="2843" spans="1:18" ht="15.75" customHeight="1">
      <c r="A2843" s="1"/>
      <c r="B2843" s="6" t="s">
        <v>14</v>
      </c>
      <c r="C2843" s="6">
        <v>1185732</v>
      </c>
      <c r="D2843" s="7">
        <v>44329</v>
      </c>
      <c r="E2843" s="6" t="s">
        <v>33</v>
      </c>
      <c r="F2843" s="6" t="s">
        <v>102</v>
      </c>
      <c r="G2843" s="6" t="s">
        <v>103</v>
      </c>
      <c r="H2843" s="6" t="s">
        <v>22</v>
      </c>
      <c r="I2843" s="8">
        <v>0.6</v>
      </c>
      <c r="J2843" s="9">
        <v>2500</v>
      </c>
      <c r="K2843" s="10">
        <f t="shared" si="22"/>
        <v>1500</v>
      </c>
      <c r="L2843" s="10">
        <f t="shared" si="23"/>
        <v>600</v>
      </c>
      <c r="M2843" s="11">
        <v>0.4</v>
      </c>
      <c r="O2843" s="16"/>
      <c r="P2843" s="14"/>
      <c r="Q2843" s="12"/>
      <c r="R2843" s="13"/>
    </row>
    <row r="2844" spans="1:18" ht="15.75" customHeight="1">
      <c r="A2844" s="1"/>
      <c r="B2844" s="6" t="s">
        <v>14</v>
      </c>
      <c r="C2844" s="6">
        <v>1185732</v>
      </c>
      <c r="D2844" s="7">
        <v>44359</v>
      </c>
      <c r="E2844" s="6" t="s">
        <v>33</v>
      </c>
      <c r="F2844" s="6" t="s">
        <v>102</v>
      </c>
      <c r="G2844" s="6" t="s">
        <v>103</v>
      </c>
      <c r="H2844" s="6" t="s">
        <v>17</v>
      </c>
      <c r="I2844" s="8">
        <v>0.45</v>
      </c>
      <c r="J2844" s="9">
        <v>5000</v>
      </c>
      <c r="K2844" s="10">
        <f t="shared" si="22"/>
        <v>2250</v>
      </c>
      <c r="L2844" s="10">
        <f t="shared" si="23"/>
        <v>787.5</v>
      </c>
      <c r="M2844" s="11">
        <v>0.35</v>
      </c>
      <c r="O2844" s="16"/>
      <c r="P2844" s="14"/>
      <c r="Q2844" s="12"/>
      <c r="R2844" s="13"/>
    </row>
    <row r="2845" spans="1:18" ht="15.75" customHeight="1">
      <c r="A2845" s="1"/>
      <c r="B2845" s="6" t="s">
        <v>14</v>
      </c>
      <c r="C2845" s="6">
        <v>1185732</v>
      </c>
      <c r="D2845" s="7">
        <v>44359</v>
      </c>
      <c r="E2845" s="6" t="s">
        <v>33</v>
      </c>
      <c r="F2845" s="6" t="s">
        <v>102</v>
      </c>
      <c r="G2845" s="6" t="s">
        <v>103</v>
      </c>
      <c r="H2845" s="6" t="s">
        <v>18</v>
      </c>
      <c r="I2845" s="8">
        <v>0.40000000000000008</v>
      </c>
      <c r="J2845" s="9">
        <v>2500</v>
      </c>
      <c r="K2845" s="10">
        <f t="shared" si="22"/>
        <v>1000.0000000000002</v>
      </c>
      <c r="L2845" s="10">
        <f t="shared" si="23"/>
        <v>300.00000000000006</v>
      </c>
      <c r="M2845" s="11">
        <v>0.3</v>
      </c>
      <c r="O2845" s="16"/>
      <c r="P2845" s="14"/>
      <c r="Q2845" s="12"/>
      <c r="R2845" s="13"/>
    </row>
    <row r="2846" spans="1:18" ht="15.75" customHeight="1">
      <c r="A2846" s="1"/>
      <c r="B2846" s="6" t="s">
        <v>14</v>
      </c>
      <c r="C2846" s="6">
        <v>1185732</v>
      </c>
      <c r="D2846" s="7">
        <v>44359</v>
      </c>
      <c r="E2846" s="6" t="s">
        <v>33</v>
      </c>
      <c r="F2846" s="6" t="s">
        <v>102</v>
      </c>
      <c r="G2846" s="6" t="s">
        <v>103</v>
      </c>
      <c r="H2846" s="6" t="s">
        <v>19</v>
      </c>
      <c r="I2846" s="8">
        <v>0.35000000000000003</v>
      </c>
      <c r="J2846" s="9">
        <v>2000</v>
      </c>
      <c r="K2846" s="10">
        <f t="shared" si="22"/>
        <v>700.00000000000011</v>
      </c>
      <c r="L2846" s="10">
        <f t="shared" si="23"/>
        <v>210.00000000000003</v>
      </c>
      <c r="M2846" s="11">
        <v>0.3</v>
      </c>
      <c r="O2846" s="16"/>
      <c r="P2846" s="14"/>
      <c r="Q2846" s="12"/>
      <c r="R2846" s="13"/>
    </row>
    <row r="2847" spans="1:18" ht="15.75" customHeight="1">
      <c r="A2847" s="1"/>
      <c r="B2847" s="6" t="s">
        <v>14</v>
      </c>
      <c r="C2847" s="6">
        <v>1185732</v>
      </c>
      <c r="D2847" s="7">
        <v>44359</v>
      </c>
      <c r="E2847" s="6" t="s">
        <v>33</v>
      </c>
      <c r="F2847" s="6" t="s">
        <v>102</v>
      </c>
      <c r="G2847" s="6" t="s">
        <v>103</v>
      </c>
      <c r="H2847" s="6" t="s">
        <v>20</v>
      </c>
      <c r="I2847" s="8">
        <v>0.35000000000000003</v>
      </c>
      <c r="J2847" s="9">
        <v>1750</v>
      </c>
      <c r="K2847" s="10">
        <f t="shared" si="22"/>
        <v>612.50000000000011</v>
      </c>
      <c r="L2847" s="10">
        <f t="shared" si="23"/>
        <v>183.75000000000003</v>
      </c>
      <c r="M2847" s="11">
        <v>0.3</v>
      </c>
      <c r="O2847" s="16"/>
      <c r="P2847" s="14"/>
      <c r="Q2847" s="12"/>
      <c r="R2847" s="13"/>
    </row>
    <row r="2848" spans="1:18" ht="15.75" customHeight="1">
      <c r="A2848" s="1"/>
      <c r="B2848" s="6" t="s">
        <v>14</v>
      </c>
      <c r="C2848" s="6">
        <v>1185732</v>
      </c>
      <c r="D2848" s="7">
        <v>44359</v>
      </c>
      <c r="E2848" s="6" t="s">
        <v>33</v>
      </c>
      <c r="F2848" s="6" t="s">
        <v>102</v>
      </c>
      <c r="G2848" s="6" t="s">
        <v>103</v>
      </c>
      <c r="H2848" s="6" t="s">
        <v>21</v>
      </c>
      <c r="I2848" s="8">
        <v>0.45</v>
      </c>
      <c r="J2848" s="9">
        <v>1750</v>
      </c>
      <c r="K2848" s="10">
        <f t="shared" si="22"/>
        <v>787.5</v>
      </c>
      <c r="L2848" s="10">
        <f t="shared" si="23"/>
        <v>275.625</v>
      </c>
      <c r="M2848" s="11">
        <v>0.35</v>
      </c>
      <c r="O2848" s="16"/>
      <c r="P2848" s="14"/>
      <c r="Q2848" s="12"/>
      <c r="R2848" s="13"/>
    </row>
    <row r="2849" spans="1:18" ht="15.75" customHeight="1">
      <c r="A2849" s="1"/>
      <c r="B2849" s="6" t="s">
        <v>14</v>
      </c>
      <c r="C2849" s="6">
        <v>1185732</v>
      </c>
      <c r="D2849" s="7">
        <v>44359</v>
      </c>
      <c r="E2849" s="6" t="s">
        <v>33</v>
      </c>
      <c r="F2849" s="6" t="s">
        <v>102</v>
      </c>
      <c r="G2849" s="6" t="s">
        <v>103</v>
      </c>
      <c r="H2849" s="6" t="s">
        <v>22</v>
      </c>
      <c r="I2849" s="8">
        <v>0.55000000000000004</v>
      </c>
      <c r="J2849" s="9">
        <v>3250</v>
      </c>
      <c r="K2849" s="10">
        <f t="shared" si="22"/>
        <v>1787.5000000000002</v>
      </c>
      <c r="L2849" s="10">
        <f t="shared" si="23"/>
        <v>715.00000000000011</v>
      </c>
      <c r="M2849" s="11">
        <v>0.4</v>
      </c>
      <c r="O2849" s="16"/>
      <c r="P2849" s="14"/>
      <c r="Q2849" s="12"/>
      <c r="R2849" s="13"/>
    </row>
    <row r="2850" spans="1:18" ht="15.75" customHeight="1">
      <c r="A2850" s="1"/>
      <c r="B2850" s="6" t="s">
        <v>14</v>
      </c>
      <c r="C2850" s="6">
        <v>1185732</v>
      </c>
      <c r="D2850" s="7">
        <v>44388</v>
      </c>
      <c r="E2850" s="6" t="s">
        <v>33</v>
      </c>
      <c r="F2850" s="6" t="s">
        <v>102</v>
      </c>
      <c r="G2850" s="6" t="s">
        <v>103</v>
      </c>
      <c r="H2850" s="6" t="s">
        <v>17</v>
      </c>
      <c r="I2850" s="8">
        <v>0.5</v>
      </c>
      <c r="J2850" s="9">
        <v>5500</v>
      </c>
      <c r="K2850" s="10">
        <f t="shared" si="22"/>
        <v>2750</v>
      </c>
      <c r="L2850" s="10">
        <f t="shared" si="23"/>
        <v>962.49999999999989</v>
      </c>
      <c r="M2850" s="11">
        <v>0.35</v>
      </c>
      <c r="O2850" s="16"/>
      <c r="P2850" s="14"/>
      <c r="Q2850" s="12"/>
      <c r="R2850" s="13"/>
    </row>
    <row r="2851" spans="1:18" ht="15.75" customHeight="1">
      <c r="A2851" s="1"/>
      <c r="B2851" s="6" t="s">
        <v>14</v>
      </c>
      <c r="C2851" s="6">
        <v>1185732</v>
      </c>
      <c r="D2851" s="7">
        <v>44388</v>
      </c>
      <c r="E2851" s="6" t="s">
        <v>33</v>
      </c>
      <c r="F2851" s="6" t="s">
        <v>102</v>
      </c>
      <c r="G2851" s="6" t="s">
        <v>103</v>
      </c>
      <c r="H2851" s="6" t="s">
        <v>18</v>
      </c>
      <c r="I2851" s="8">
        <v>0.45000000000000007</v>
      </c>
      <c r="J2851" s="9">
        <v>3000</v>
      </c>
      <c r="K2851" s="10">
        <f t="shared" si="22"/>
        <v>1350.0000000000002</v>
      </c>
      <c r="L2851" s="10">
        <f t="shared" si="23"/>
        <v>405.00000000000006</v>
      </c>
      <c r="M2851" s="11">
        <v>0.3</v>
      </c>
      <c r="O2851" s="16"/>
      <c r="P2851" s="14"/>
      <c r="Q2851" s="12"/>
      <c r="R2851" s="13"/>
    </row>
    <row r="2852" spans="1:18" ht="15.75" customHeight="1">
      <c r="A2852" s="1"/>
      <c r="B2852" s="6" t="s">
        <v>14</v>
      </c>
      <c r="C2852" s="6">
        <v>1185732</v>
      </c>
      <c r="D2852" s="7">
        <v>44388</v>
      </c>
      <c r="E2852" s="6" t="s">
        <v>33</v>
      </c>
      <c r="F2852" s="6" t="s">
        <v>102</v>
      </c>
      <c r="G2852" s="6" t="s">
        <v>103</v>
      </c>
      <c r="H2852" s="6" t="s">
        <v>19</v>
      </c>
      <c r="I2852" s="8">
        <v>0.4</v>
      </c>
      <c r="J2852" s="9">
        <v>2250</v>
      </c>
      <c r="K2852" s="10">
        <f t="shared" si="22"/>
        <v>900</v>
      </c>
      <c r="L2852" s="10">
        <f t="shared" si="23"/>
        <v>270</v>
      </c>
      <c r="M2852" s="11">
        <v>0.3</v>
      </c>
      <c r="O2852" s="16"/>
      <c r="P2852" s="14"/>
      <c r="Q2852" s="12"/>
      <c r="R2852" s="13"/>
    </row>
    <row r="2853" spans="1:18" ht="15.75" customHeight="1">
      <c r="A2853" s="1"/>
      <c r="B2853" s="6" t="s">
        <v>14</v>
      </c>
      <c r="C2853" s="6">
        <v>1185732</v>
      </c>
      <c r="D2853" s="7">
        <v>44388</v>
      </c>
      <c r="E2853" s="6" t="s">
        <v>33</v>
      </c>
      <c r="F2853" s="6" t="s">
        <v>102</v>
      </c>
      <c r="G2853" s="6" t="s">
        <v>103</v>
      </c>
      <c r="H2853" s="6" t="s">
        <v>20</v>
      </c>
      <c r="I2853" s="8">
        <v>0.4</v>
      </c>
      <c r="J2853" s="9">
        <v>1750</v>
      </c>
      <c r="K2853" s="10">
        <f t="shared" si="22"/>
        <v>700</v>
      </c>
      <c r="L2853" s="10">
        <f t="shared" si="23"/>
        <v>210</v>
      </c>
      <c r="M2853" s="11">
        <v>0.3</v>
      </c>
      <c r="O2853" s="16"/>
      <c r="P2853" s="14"/>
      <c r="Q2853" s="12"/>
      <c r="R2853" s="13"/>
    </row>
    <row r="2854" spans="1:18" ht="15.75" customHeight="1">
      <c r="A2854" s="1"/>
      <c r="B2854" s="6" t="s">
        <v>14</v>
      </c>
      <c r="C2854" s="6">
        <v>1185732</v>
      </c>
      <c r="D2854" s="7">
        <v>44388</v>
      </c>
      <c r="E2854" s="6" t="s">
        <v>33</v>
      </c>
      <c r="F2854" s="6" t="s">
        <v>102</v>
      </c>
      <c r="G2854" s="6" t="s">
        <v>103</v>
      </c>
      <c r="H2854" s="6" t="s">
        <v>21</v>
      </c>
      <c r="I2854" s="8">
        <v>0.5</v>
      </c>
      <c r="J2854" s="9">
        <v>2000</v>
      </c>
      <c r="K2854" s="10">
        <f t="shared" si="22"/>
        <v>1000</v>
      </c>
      <c r="L2854" s="10">
        <f t="shared" si="23"/>
        <v>350</v>
      </c>
      <c r="M2854" s="11">
        <v>0.35</v>
      </c>
      <c r="O2854" s="16"/>
      <c r="P2854" s="14"/>
      <c r="Q2854" s="12"/>
      <c r="R2854" s="13"/>
    </row>
    <row r="2855" spans="1:18" ht="15.75" customHeight="1">
      <c r="A2855" s="1"/>
      <c r="B2855" s="6" t="s">
        <v>14</v>
      </c>
      <c r="C2855" s="6">
        <v>1185732</v>
      </c>
      <c r="D2855" s="7">
        <v>44388</v>
      </c>
      <c r="E2855" s="6" t="s">
        <v>33</v>
      </c>
      <c r="F2855" s="6" t="s">
        <v>102</v>
      </c>
      <c r="G2855" s="6" t="s">
        <v>103</v>
      </c>
      <c r="H2855" s="6" t="s">
        <v>22</v>
      </c>
      <c r="I2855" s="8">
        <v>0.55000000000000004</v>
      </c>
      <c r="J2855" s="9">
        <v>3750</v>
      </c>
      <c r="K2855" s="10">
        <f t="shared" si="22"/>
        <v>2062.5</v>
      </c>
      <c r="L2855" s="10">
        <f t="shared" si="23"/>
        <v>825</v>
      </c>
      <c r="M2855" s="11">
        <v>0.4</v>
      </c>
      <c r="O2855" s="16"/>
      <c r="P2855" s="14"/>
      <c r="Q2855" s="12"/>
      <c r="R2855" s="13"/>
    </row>
    <row r="2856" spans="1:18" ht="15.75" customHeight="1">
      <c r="A2856" s="1"/>
      <c r="B2856" s="6" t="s">
        <v>14</v>
      </c>
      <c r="C2856" s="6">
        <v>1185732</v>
      </c>
      <c r="D2856" s="7">
        <v>44420</v>
      </c>
      <c r="E2856" s="6" t="s">
        <v>33</v>
      </c>
      <c r="F2856" s="6" t="s">
        <v>102</v>
      </c>
      <c r="G2856" s="6" t="s">
        <v>103</v>
      </c>
      <c r="H2856" s="6" t="s">
        <v>17</v>
      </c>
      <c r="I2856" s="8">
        <v>0.5</v>
      </c>
      <c r="J2856" s="9">
        <v>5250</v>
      </c>
      <c r="K2856" s="10">
        <f t="shared" si="22"/>
        <v>2625</v>
      </c>
      <c r="L2856" s="10">
        <f t="shared" si="23"/>
        <v>918.74999999999989</v>
      </c>
      <c r="M2856" s="11">
        <v>0.35</v>
      </c>
      <c r="O2856" s="16"/>
      <c r="P2856" s="14"/>
      <c r="Q2856" s="12"/>
      <c r="R2856" s="13"/>
    </row>
    <row r="2857" spans="1:18" ht="15.75" customHeight="1">
      <c r="A2857" s="1"/>
      <c r="B2857" s="6" t="s">
        <v>14</v>
      </c>
      <c r="C2857" s="6">
        <v>1185732</v>
      </c>
      <c r="D2857" s="7">
        <v>44420</v>
      </c>
      <c r="E2857" s="6" t="s">
        <v>33</v>
      </c>
      <c r="F2857" s="6" t="s">
        <v>102</v>
      </c>
      <c r="G2857" s="6" t="s">
        <v>103</v>
      </c>
      <c r="H2857" s="6" t="s">
        <v>18</v>
      </c>
      <c r="I2857" s="8">
        <v>0.45000000000000007</v>
      </c>
      <c r="J2857" s="9">
        <v>3000</v>
      </c>
      <c r="K2857" s="10">
        <f t="shared" si="22"/>
        <v>1350.0000000000002</v>
      </c>
      <c r="L2857" s="10">
        <f t="shared" si="23"/>
        <v>405.00000000000006</v>
      </c>
      <c r="M2857" s="11">
        <v>0.3</v>
      </c>
      <c r="O2857" s="16"/>
      <c r="P2857" s="14"/>
      <c r="Q2857" s="12"/>
      <c r="R2857" s="13"/>
    </row>
    <row r="2858" spans="1:18" ht="15.75" customHeight="1">
      <c r="A2858" s="1"/>
      <c r="B2858" s="6" t="s">
        <v>14</v>
      </c>
      <c r="C2858" s="6">
        <v>1185732</v>
      </c>
      <c r="D2858" s="7">
        <v>44420</v>
      </c>
      <c r="E2858" s="6" t="s">
        <v>33</v>
      </c>
      <c r="F2858" s="6" t="s">
        <v>102</v>
      </c>
      <c r="G2858" s="6" t="s">
        <v>103</v>
      </c>
      <c r="H2858" s="6" t="s">
        <v>19</v>
      </c>
      <c r="I2858" s="8">
        <v>0.4</v>
      </c>
      <c r="J2858" s="9">
        <v>2250</v>
      </c>
      <c r="K2858" s="10">
        <f t="shared" si="22"/>
        <v>900</v>
      </c>
      <c r="L2858" s="10">
        <f t="shared" si="23"/>
        <v>270</v>
      </c>
      <c r="M2858" s="11">
        <v>0.3</v>
      </c>
      <c r="O2858" s="16"/>
      <c r="P2858" s="14"/>
      <c r="Q2858" s="12"/>
      <c r="R2858" s="13"/>
    </row>
    <row r="2859" spans="1:18" ht="15.75" customHeight="1">
      <c r="A2859" s="1"/>
      <c r="B2859" s="6" t="s">
        <v>14</v>
      </c>
      <c r="C2859" s="6">
        <v>1185732</v>
      </c>
      <c r="D2859" s="7">
        <v>44420</v>
      </c>
      <c r="E2859" s="6" t="s">
        <v>33</v>
      </c>
      <c r="F2859" s="6" t="s">
        <v>102</v>
      </c>
      <c r="G2859" s="6" t="s">
        <v>103</v>
      </c>
      <c r="H2859" s="6" t="s">
        <v>20</v>
      </c>
      <c r="I2859" s="8">
        <v>0.4</v>
      </c>
      <c r="J2859" s="9">
        <v>2000</v>
      </c>
      <c r="K2859" s="10">
        <f t="shared" si="22"/>
        <v>800</v>
      </c>
      <c r="L2859" s="10">
        <f t="shared" si="23"/>
        <v>240</v>
      </c>
      <c r="M2859" s="11">
        <v>0.3</v>
      </c>
      <c r="O2859" s="16"/>
      <c r="P2859" s="14"/>
      <c r="Q2859" s="12"/>
      <c r="R2859" s="13"/>
    </row>
    <row r="2860" spans="1:18" ht="15.75" customHeight="1">
      <c r="A2860" s="1"/>
      <c r="B2860" s="6" t="s">
        <v>14</v>
      </c>
      <c r="C2860" s="6">
        <v>1185732</v>
      </c>
      <c r="D2860" s="7">
        <v>44420</v>
      </c>
      <c r="E2860" s="6" t="s">
        <v>33</v>
      </c>
      <c r="F2860" s="6" t="s">
        <v>102</v>
      </c>
      <c r="G2860" s="6" t="s">
        <v>103</v>
      </c>
      <c r="H2860" s="6" t="s">
        <v>21</v>
      </c>
      <c r="I2860" s="8">
        <v>0.5</v>
      </c>
      <c r="J2860" s="9">
        <v>1750</v>
      </c>
      <c r="K2860" s="10">
        <f t="shared" si="22"/>
        <v>875</v>
      </c>
      <c r="L2860" s="10">
        <f t="shared" si="23"/>
        <v>306.25</v>
      </c>
      <c r="M2860" s="11">
        <v>0.35</v>
      </c>
      <c r="O2860" s="16"/>
      <c r="P2860" s="14"/>
      <c r="Q2860" s="12"/>
      <c r="R2860" s="13"/>
    </row>
    <row r="2861" spans="1:18" ht="15.75" customHeight="1">
      <c r="A2861" s="1"/>
      <c r="B2861" s="6" t="s">
        <v>14</v>
      </c>
      <c r="C2861" s="6">
        <v>1185732</v>
      </c>
      <c r="D2861" s="7">
        <v>44420</v>
      </c>
      <c r="E2861" s="6" t="s">
        <v>33</v>
      </c>
      <c r="F2861" s="6" t="s">
        <v>102</v>
      </c>
      <c r="G2861" s="6" t="s">
        <v>103</v>
      </c>
      <c r="H2861" s="6" t="s">
        <v>22</v>
      </c>
      <c r="I2861" s="8">
        <v>0.55000000000000004</v>
      </c>
      <c r="J2861" s="9">
        <v>3500</v>
      </c>
      <c r="K2861" s="10">
        <f t="shared" si="22"/>
        <v>1925.0000000000002</v>
      </c>
      <c r="L2861" s="10">
        <f t="shared" si="23"/>
        <v>770.00000000000011</v>
      </c>
      <c r="M2861" s="11">
        <v>0.4</v>
      </c>
      <c r="O2861" s="16"/>
      <c r="P2861" s="14"/>
      <c r="Q2861" s="12"/>
      <c r="R2861" s="13"/>
    </row>
    <row r="2862" spans="1:18" ht="15.75" customHeight="1">
      <c r="A2862" s="1"/>
      <c r="B2862" s="6" t="s">
        <v>14</v>
      </c>
      <c r="C2862" s="6">
        <v>1185732</v>
      </c>
      <c r="D2862" s="7">
        <v>44452</v>
      </c>
      <c r="E2862" s="6" t="s">
        <v>33</v>
      </c>
      <c r="F2862" s="6" t="s">
        <v>102</v>
      </c>
      <c r="G2862" s="6" t="s">
        <v>103</v>
      </c>
      <c r="H2862" s="6" t="s">
        <v>17</v>
      </c>
      <c r="I2862" s="8">
        <v>0.45</v>
      </c>
      <c r="J2862" s="9">
        <v>4750</v>
      </c>
      <c r="K2862" s="10">
        <f t="shared" si="22"/>
        <v>2137.5</v>
      </c>
      <c r="L2862" s="10">
        <f t="shared" si="23"/>
        <v>748.125</v>
      </c>
      <c r="M2862" s="11">
        <v>0.35</v>
      </c>
      <c r="O2862" s="16"/>
      <c r="P2862" s="14"/>
      <c r="Q2862" s="12"/>
      <c r="R2862" s="13"/>
    </row>
    <row r="2863" spans="1:18" ht="15.75" customHeight="1">
      <c r="A2863" s="1"/>
      <c r="B2863" s="6" t="s">
        <v>14</v>
      </c>
      <c r="C2863" s="6">
        <v>1185732</v>
      </c>
      <c r="D2863" s="7">
        <v>44452</v>
      </c>
      <c r="E2863" s="6" t="s">
        <v>33</v>
      </c>
      <c r="F2863" s="6" t="s">
        <v>102</v>
      </c>
      <c r="G2863" s="6" t="s">
        <v>103</v>
      </c>
      <c r="H2863" s="6" t="s">
        <v>18</v>
      </c>
      <c r="I2863" s="8">
        <v>0.40000000000000008</v>
      </c>
      <c r="J2863" s="9">
        <v>2750</v>
      </c>
      <c r="K2863" s="10">
        <f t="shared" si="22"/>
        <v>1100.0000000000002</v>
      </c>
      <c r="L2863" s="10">
        <f t="shared" si="23"/>
        <v>330.00000000000006</v>
      </c>
      <c r="M2863" s="11">
        <v>0.3</v>
      </c>
      <c r="O2863" s="16"/>
      <c r="P2863" s="14"/>
      <c r="Q2863" s="12"/>
      <c r="R2863" s="13"/>
    </row>
    <row r="2864" spans="1:18" ht="15.75" customHeight="1">
      <c r="A2864" s="1"/>
      <c r="B2864" s="6" t="s">
        <v>14</v>
      </c>
      <c r="C2864" s="6">
        <v>1185732</v>
      </c>
      <c r="D2864" s="7">
        <v>44452</v>
      </c>
      <c r="E2864" s="6" t="s">
        <v>33</v>
      </c>
      <c r="F2864" s="6" t="s">
        <v>102</v>
      </c>
      <c r="G2864" s="6" t="s">
        <v>103</v>
      </c>
      <c r="H2864" s="6" t="s">
        <v>19</v>
      </c>
      <c r="I2864" s="8">
        <v>0.35000000000000003</v>
      </c>
      <c r="J2864" s="9">
        <v>1750</v>
      </c>
      <c r="K2864" s="10">
        <f t="shared" si="22"/>
        <v>612.50000000000011</v>
      </c>
      <c r="L2864" s="10">
        <f t="shared" si="23"/>
        <v>183.75000000000003</v>
      </c>
      <c r="M2864" s="11">
        <v>0.3</v>
      </c>
      <c r="O2864" s="16"/>
      <c r="P2864" s="14"/>
      <c r="Q2864" s="12"/>
      <c r="R2864" s="13"/>
    </row>
    <row r="2865" spans="1:18" ht="15.75" customHeight="1">
      <c r="A2865" s="1"/>
      <c r="B2865" s="6" t="s">
        <v>14</v>
      </c>
      <c r="C2865" s="6">
        <v>1185732</v>
      </c>
      <c r="D2865" s="7">
        <v>44452</v>
      </c>
      <c r="E2865" s="6" t="s">
        <v>33</v>
      </c>
      <c r="F2865" s="6" t="s">
        <v>102</v>
      </c>
      <c r="G2865" s="6" t="s">
        <v>103</v>
      </c>
      <c r="H2865" s="6" t="s">
        <v>20</v>
      </c>
      <c r="I2865" s="8">
        <v>0.35000000000000003</v>
      </c>
      <c r="J2865" s="9">
        <v>1500</v>
      </c>
      <c r="K2865" s="10">
        <f t="shared" si="22"/>
        <v>525</v>
      </c>
      <c r="L2865" s="10">
        <f t="shared" si="23"/>
        <v>157.5</v>
      </c>
      <c r="M2865" s="11">
        <v>0.3</v>
      </c>
      <c r="O2865" s="16"/>
      <c r="P2865" s="14"/>
      <c r="Q2865" s="12"/>
      <c r="R2865" s="13"/>
    </row>
    <row r="2866" spans="1:18" ht="15.75" customHeight="1">
      <c r="A2866" s="1"/>
      <c r="B2866" s="6" t="s">
        <v>14</v>
      </c>
      <c r="C2866" s="6">
        <v>1185732</v>
      </c>
      <c r="D2866" s="7">
        <v>44452</v>
      </c>
      <c r="E2866" s="6" t="s">
        <v>33</v>
      </c>
      <c r="F2866" s="6" t="s">
        <v>102</v>
      </c>
      <c r="G2866" s="6" t="s">
        <v>103</v>
      </c>
      <c r="H2866" s="6" t="s">
        <v>21</v>
      </c>
      <c r="I2866" s="8">
        <v>0.45</v>
      </c>
      <c r="J2866" s="9">
        <v>1500</v>
      </c>
      <c r="K2866" s="10">
        <f t="shared" si="22"/>
        <v>675</v>
      </c>
      <c r="L2866" s="10">
        <f t="shared" si="23"/>
        <v>236.24999999999997</v>
      </c>
      <c r="M2866" s="11">
        <v>0.35</v>
      </c>
      <c r="O2866" s="16"/>
      <c r="P2866" s="14"/>
      <c r="Q2866" s="12"/>
      <c r="R2866" s="13"/>
    </row>
    <row r="2867" spans="1:18" ht="15.75" customHeight="1">
      <c r="A2867" s="1"/>
      <c r="B2867" s="6" t="s">
        <v>14</v>
      </c>
      <c r="C2867" s="6">
        <v>1185732</v>
      </c>
      <c r="D2867" s="7">
        <v>44452</v>
      </c>
      <c r="E2867" s="6" t="s">
        <v>33</v>
      </c>
      <c r="F2867" s="6" t="s">
        <v>102</v>
      </c>
      <c r="G2867" s="6" t="s">
        <v>103</v>
      </c>
      <c r="H2867" s="6" t="s">
        <v>22</v>
      </c>
      <c r="I2867" s="8">
        <v>0.5</v>
      </c>
      <c r="J2867" s="9">
        <v>2250</v>
      </c>
      <c r="K2867" s="10">
        <f t="shared" si="22"/>
        <v>1125</v>
      </c>
      <c r="L2867" s="10">
        <f t="shared" si="23"/>
        <v>450</v>
      </c>
      <c r="M2867" s="11">
        <v>0.4</v>
      </c>
      <c r="O2867" s="16"/>
      <c r="P2867" s="14"/>
      <c r="Q2867" s="12"/>
      <c r="R2867" s="13"/>
    </row>
    <row r="2868" spans="1:18" ht="15.75" customHeight="1">
      <c r="A2868" s="1"/>
      <c r="B2868" s="6" t="s">
        <v>14</v>
      </c>
      <c r="C2868" s="6">
        <v>1185732</v>
      </c>
      <c r="D2868" s="7">
        <v>44481</v>
      </c>
      <c r="E2868" s="6" t="s">
        <v>33</v>
      </c>
      <c r="F2868" s="6" t="s">
        <v>102</v>
      </c>
      <c r="G2868" s="6" t="s">
        <v>103</v>
      </c>
      <c r="H2868" s="6" t="s">
        <v>17</v>
      </c>
      <c r="I2868" s="8">
        <v>0.54999999999999993</v>
      </c>
      <c r="J2868" s="9">
        <v>4000</v>
      </c>
      <c r="K2868" s="10">
        <f t="shared" si="22"/>
        <v>2199.9999999999995</v>
      </c>
      <c r="L2868" s="10">
        <f t="shared" si="23"/>
        <v>769.99999999999977</v>
      </c>
      <c r="M2868" s="11">
        <v>0.35</v>
      </c>
      <c r="O2868" s="16"/>
      <c r="P2868" s="14"/>
      <c r="Q2868" s="12"/>
      <c r="R2868" s="13"/>
    </row>
    <row r="2869" spans="1:18" ht="15.75" customHeight="1">
      <c r="A2869" s="1"/>
      <c r="B2869" s="6" t="s">
        <v>14</v>
      </c>
      <c r="C2869" s="6">
        <v>1185732</v>
      </c>
      <c r="D2869" s="7">
        <v>44481</v>
      </c>
      <c r="E2869" s="6" t="s">
        <v>33</v>
      </c>
      <c r="F2869" s="6" t="s">
        <v>102</v>
      </c>
      <c r="G2869" s="6" t="s">
        <v>103</v>
      </c>
      <c r="H2869" s="6" t="s">
        <v>18</v>
      </c>
      <c r="I2869" s="8">
        <v>0.45</v>
      </c>
      <c r="J2869" s="9">
        <v>2500</v>
      </c>
      <c r="K2869" s="10">
        <f t="shared" si="22"/>
        <v>1125</v>
      </c>
      <c r="L2869" s="10">
        <f t="shared" si="23"/>
        <v>337.5</v>
      </c>
      <c r="M2869" s="11">
        <v>0.3</v>
      </c>
      <c r="O2869" s="16"/>
      <c r="P2869" s="14"/>
      <c r="Q2869" s="12"/>
      <c r="R2869" s="13"/>
    </row>
    <row r="2870" spans="1:18" ht="15.75" customHeight="1">
      <c r="A2870" s="1"/>
      <c r="B2870" s="6" t="s">
        <v>14</v>
      </c>
      <c r="C2870" s="6">
        <v>1185732</v>
      </c>
      <c r="D2870" s="7">
        <v>44481</v>
      </c>
      <c r="E2870" s="6" t="s">
        <v>33</v>
      </c>
      <c r="F2870" s="6" t="s">
        <v>102</v>
      </c>
      <c r="G2870" s="6" t="s">
        <v>103</v>
      </c>
      <c r="H2870" s="6" t="s">
        <v>19</v>
      </c>
      <c r="I2870" s="8">
        <v>0.45</v>
      </c>
      <c r="J2870" s="9">
        <v>1500</v>
      </c>
      <c r="K2870" s="10">
        <f t="shared" si="22"/>
        <v>675</v>
      </c>
      <c r="L2870" s="10">
        <f t="shared" si="23"/>
        <v>202.5</v>
      </c>
      <c r="M2870" s="11">
        <v>0.3</v>
      </c>
      <c r="O2870" s="16"/>
      <c r="P2870" s="14"/>
      <c r="Q2870" s="12"/>
      <c r="R2870" s="13"/>
    </row>
    <row r="2871" spans="1:18" ht="15.75" customHeight="1">
      <c r="A2871" s="1"/>
      <c r="B2871" s="6" t="s">
        <v>14</v>
      </c>
      <c r="C2871" s="6">
        <v>1185732</v>
      </c>
      <c r="D2871" s="7">
        <v>44481</v>
      </c>
      <c r="E2871" s="6" t="s">
        <v>33</v>
      </c>
      <c r="F2871" s="6" t="s">
        <v>102</v>
      </c>
      <c r="G2871" s="6" t="s">
        <v>103</v>
      </c>
      <c r="H2871" s="6" t="s">
        <v>20</v>
      </c>
      <c r="I2871" s="8">
        <v>0.45</v>
      </c>
      <c r="J2871" s="9">
        <v>1250</v>
      </c>
      <c r="K2871" s="10">
        <f t="shared" si="22"/>
        <v>562.5</v>
      </c>
      <c r="L2871" s="10">
        <f t="shared" si="23"/>
        <v>168.75</v>
      </c>
      <c r="M2871" s="11">
        <v>0.3</v>
      </c>
      <c r="O2871" s="16"/>
      <c r="P2871" s="14"/>
      <c r="Q2871" s="12"/>
      <c r="R2871" s="13"/>
    </row>
    <row r="2872" spans="1:18" ht="15.75" customHeight="1">
      <c r="A2872" s="1"/>
      <c r="B2872" s="6" t="s">
        <v>14</v>
      </c>
      <c r="C2872" s="6">
        <v>1185732</v>
      </c>
      <c r="D2872" s="7">
        <v>44481</v>
      </c>
      <c r="E2872" s="6" t="s">
        <v>33</v>
      </c>
      <c r="F2872" s="6" t="s">
        <v>102</v>
      </c>
      <c r="G2872" s="6" t="s">
        <v>103</v>
      </c>
      <c r="H2872" s="6" t="s">
        <v>21</v>
      </c>
      <c r="I2872" s="8">
        <v>0.54999999999999993</v>
      </c>
      <c r="J2872" s="9">
        <v>1250</v>
      </c>
      <c r="K2872" s="10">
        <f t="shared" si="22"/>
        <v>687.49999999999989</v>
      </c>
      <c r="L2872" s="10">
        <f t="shared" si="23"/>
        <v>240.62499999999994</v>
      </c>
      <c r="M2872" s="11">
        <v>0.35</v>
      </c>
      <c r="O2872" s="16"/>
      <c r="P2872" s="14"/>
      <c r="Q2872" s="12"/>
      <c r="R2872" s="13"/>
    </row>
    <row r="2873" spans="1:18" ht="15.75" customHeight="1">
      <c r="A2873" s="1"/>
      <c r="B2873" s="6" t="s">
        <v>14</v>
      </c>
      <c r="C2873" s="6">
        <v>1185732</v>
      </c>
      <c r="D2873" s="7">
        <v>44481</v>
      </c>
      <c r="E2873" s="6" t="s">
        <v>33</v>
      </c>
      <c r="F2873" s="6" t="s">
        <v>102</v>
      </c>
      <c r="G2873" s="6" t="s">
        <v>103</v>
      </c>
      <c r="H2873" s="6" t="s">
        <v>22</v>
      </c>
      <c r="I2873" s="8">
        <v>0.59999999999999987</v>
      </c>
      <c r="J2873" s="9">
        <v>2500</v>
      </c>
      <c r="K2873" s="10">
        <f t="shared" si="22"/>
        <v>1499.9999999999998</v>
      </c>
      <c r="L2873" s="10">
        <f t="shared" si="23"/>
        <v>599.99999999999989</v>
      </c>
      <c r="M2873" s="11">
        <v>0.4</v>
      </c>
      <c r="O2873" s="16"/>
      <c r="P2873" s="14"/>
      <c r="Q2873" s="12"/>
      <c r="R2873" s="13"/>
    </row>
    <row r="2874" spans="1:18" ht="15.75" customHeight="1">
      <c r="A2874" s="1"/>
      <c r="B2874" s="6" t="s">
        <v>14</v>
      </c>
      <c r="C2874" s="6">
        <v>1185732</v>
      </c>
      <c r="D2874" s="7">
        <v>44512</v>
      </c>
      <c r="E2874" s="6" t="s">
        <v>33</v>
      </c>
      <c r="F2874" s="6" t="s">
        <v>102</v>
      </c>
      <c r="G2874" s="6" t="s">
        <v>103</v>
      </c>
      <c r="H2874" s="6" t="s">
        <v>17</v>
      </c>
      <c r="I2874" s="8">
        <v>0.54999999999999993</v>
      </c>
      <c r="J2874" s="9">
        <v>4000</v>
      </c>
      <c r="K2874" s="10">
        <f t="shared" si="22"/>
        <v>2199.9999999999995</v>
      </c>
      <c r="L2874" s="10">
        <f t="shared" si="23"/>
        <v>769.99999999999977</v>
      </c>
      <c r="M2874" s="11">
        <v>0.35</v>
      </c>
      <c r="O2874" s="16"/>
      <c r="P2874" s="14"/>
      <c r="Q2874" s="12"/>
      <c r="R2874" s="13"/>
    </row>
    <row r="2875" spans="1:18" ht="15.75" customHeight="1">
      <c r="A2875" s="1"/>
      <c r="B2875" s="6" t="s">
        <v>14</v>
      </c>
      <c r="C2875" s="6">
        <v>1185732</v>
      </c>
      <c r="D2875" s="7">
        <v>44512</v>
      </c>
      <c r="E2875" s="6" t="s">
        <v>33</v>
      </c>
      <c r="F2875" s="6" t="s">
        <v>102</v>
      </c>
      <c r="G2875" s="6" t="s">
        <v>103</v>
      </c>
      <c r="H2875" s="6" t="s">
        <v>18</v>
      </c>
      <c r="I2875" s="8">
        <v>0.45</v>
      </c>
      <c r="J2875" s="9">
        <v>2500</v>
      </c>
      <c r="K2875" s="10">
        <f t="shared" si="22"/>
        <v>1125</v>
      </c>
      <c r="L2875" s="10">
        <f t="shared" si="23"/>
        <v>337.5</v>
      </c>
      <c r="M2875" s="11">
        <v>0.3</v>
      </c>
      <c r="O2875" s="16"/>
      <c r="P2875" s="14"/>
      <c r="Q2875" s="12"/>
      <c r="R2875" s="13"/>
    </row>
    <row r="2876" spans="1:18" ht="15.75" customHeight="1">
      <c r="A2876" s="1"/>
      <c r="B2876" s="6" t="s">
        <v>14</v>
      </c>
      <c r="C2876" s="6">
        <v>1185732</v>
      </c>
      <c r="D2876" s="7">
        <v>44512</v>
      </c>
      <c r="E2876" s="6" t="s">
        <v>33</v>
      </c>
      <c r="F2876" s="6" t="s">
        <v>102</v>
      </c>
      <c r="G2876" s="6" t="s">
        <v>103</v>
      </c>
      <c r="H2876" s="6" t="s">
        <v>19</v>
      </c>
      <c r="I2876" s="8">
        <v>0.45</v>
      </c>
      <c r="J2876" s="9">
        <v>1950</v>
      </c>
      <c r="K2876" s="10">
        <f t="shared" si="22"/>
        <v>877.5</v>
      </c>
      <c r="L2876" s="10">
        <f t="shared" si="23"/>
        <v>263.25</v>
      </c>
      <c r="M2876" s="11">
        <v>0.3</v>
      </c>
      <c r="O2876" s="16"/>
      <c r="P2876" s="14"/>
      <c r="Q2876" s="12"/>
      <c r="R2876" s="13"/>
    </row>
    <row r="2877" spans="1:18" ht="15.75" customHeight="1">
      <c r="A2877" s="1"/>
      <c r="B2877" s="6" t="s">
        <v>14</v>
      </c>
      <c r="C2877" s="6">
        <v>1185732</v>
      </c>
      <c r="D2877" s="7">
        <v>44512</v>
      </c>
      <c r="E2877" s="6" t="s">
        <v>33</v>
      </c>
      <c r="F2877" s="6" t="s">
        <v>102</v>
      </c>
      <c r="G2877" s="6" t="s">
        <v>103</v>
      </c>
      <c r="H2877" s="6" t="s">
        <v>20</v>
      </c>
      <c r="I2877" s="8">
        <v>0.45</v>
      </c>
      <c r="J2877" s="9">
        <v>1750</v>
      </c>
      <c r="K2877" s="10">
        <f t="shared" si="22"/>
        <v>787.5</v>
      </c>
      <c r="L2877" s="10">
        <f t="shared" si="23"/>
        <v>236.25</v>
      </c>
      <c r="M2877" s="11">
        <v>0.3</v>
      </c>
      <c r="O2877" s="16"/>
      <c r="P2877" s="14"/>
      <c r="Q2877" s="12"/>
      <c r="R2877" s="13"/>
    </row>
    <row r="2878" spans="1:18" ht="15.75" customHeight="1">
      <c r="A2878" s="1"/>
      <c r="B2878" s="6" t="s">
        <v>14</v>
      </c>
      <c r="C2878" s="6">
        <v>1185732</v>
      </c>
      <c r="D2878" s="7">
        <v>44512</v>
      </c>
      <c r="E2878" s="6" t="s">
        <v>33</v>
      </c>
      <c r="F2878" s="6" t="s">
        <v>102</v>
      </c>
      <c r="G2878" s="6" t="s">
        <v>103</v>
      </c>
      <c r="H2878" s="6" t="s">
        <v>21</v>
      </c>
      <c r="I2878" s="8">
        <v>0.6</v>
      </c>
      <c r="J2878" s="9">
        <v>1500</v>
      </c>
      <c r="K2878" s="10">
        <f t="shared" si="22"/>
        <v>900</v>
      </c>
      <c r="L2878" s="10">
        <f t="shared" si="23"/>
        <v>315</v>
      </c>
      <c r="M2878" s="11">
        <v>0.35</v>
      </c>
      <c r="O2878" s="16"/>
      <c r="P2878" s="14"/>
      <c r="Q2878" s="12"/>
      <c r="R2878" s="13"/>
    </row>
    <row r="2879" spans="1:18" ht="15.75" customHeight="1">
      <c r="A2879" s="1"/>
      <c r="B2879" s="6" t="s">
        <v>14</v>
      </c>
      <c r="C2879" s="6">
        <v>1185732</v>
      </c>
      <c r="D2879" s="7">
        <v>44512</v>
      </c>
      <c r="E2879" s="6" t="s">
        <v>33</v>
      </c>
      <c r="F2879" s="6" t="s">
        <v>102</v>
      </c>
      <c r="G2879" s="6" t="s">
        <v>103</v>
      </c>
      <c r="H2879" s="6" t="s">
        <v>22</v>
      </c>
      <c r="I2879" s="8">
        <v>0.64999999999999991</v>
      </c>
      <c r="J2879" s="9">
        <v>2500</v>
      </c>
      <c r="K2879" s="10">
        <f t="shared" si="22"/>
        <v>1624.9999999999998</v>
      </c>
      <c r="L2879" s="10">
        <f t="shared" si="23"/>
        <v>650</v>
      </c>
      <c r="M2879" s="11">
        <v>0.4</v>
      </c>
      <c r="O2879" s="16"/>
      <c r="P2879" s="14"/>
      <c r="Q2879" s="12"/>
      <c r="R2879" s="13"/>
    </row>
    <row r="2880" spans="1:18" ht="15.75" customHeight="1">
      <c r="A2880" s="1"/>
      <c r="B2880" s="6" t="s">
        <v>14</v>
      </c>
      <c r="C2880" s="6">
        <v>1185732</v>
      </c>
      <c r="D2880" s="7">
        <v>44541</v>
      </c>
      <c r="E2880" s="6" t="s">
        <v>33</v>
      </c>
      <c r="F2880" s="6" t="s">
        <v>102</v>
      </c>
      <c r="G2880" s="6" t="s">
        <v>103</v>
      </c>
      <c r="H2880" s="6" t="s">
        <v>17</v>
      </c>
      <c r="I2880" s="8">
        <v>0.6</v>
      </c>
      <c r="J2880" s="9">
        <v>5000</v>
      </c>
      <c r="K2880" s="10">
        <f t="shared" si="22"/>
        <v>3000</v>
      </c>
      <c r="L2880" s="10">
        <f t="shared" si="23"/>
        <v>1050</v>
      </c>
      <c r="M2880" s="11">
        <v>0.35</v>
      </c>
      <c r="O2880" s="16"/>
      <c r="P2880" s="14"/>
      <c r="Q2880" s="12"/>
      <c r="R2880" s="13"/>
    </row>
    <row r="2881" spans="1:18" ht="15.75" customHeight="1">
      <c r="A2881" s="1"/>
      <c r="B2881" s="6" t="s">
        <v>14</v>
      </c>
      <c r="C2881" s="6">
        <v>1185732</v>
      </c>
      <c r="D2881" s="7">
        <v>44541</v>
      </c>
      <c r="E2881" s="6" t="s">
        <v>33</v>
      </c>
      <c r="F2881" s="6" t="s">
        <v>102</v>
      </c>
      <c r="G2881" s="6" t="s">
        <v>103</v>
      </c>
      <c r="H2881" s="6" t="s">
        <v>18</v>
      </c>
      <c r="I2881" s="8">
        <v>0.5</v>
      </c>
      <c r="J2881" s="9">
        <v>3000</v>
      </c>
      <c r="K2881" s="10">
        <f t="shared" si="22"/>
        <v>1500</v>
      </c>
      <c r="L2881" s="10">
        <f t="shared" si="23"/>
        <v>450</v>
      </c>
      <c r="M2881" s="11">
        <v>0.3</v>
      </c>
      <c r="O2881" s="16"/>
      <c r="P2881" s="14"/>
      <c r="Q2881" s="12"/>
      <c r="R2881" s="13"/>
    </row>
    <row r="2882" spans="1:18" ht="15.75" customHeight="1">
      <c r="A2882" s="1"/>
      <c r="B2882" s="6" t="s">
        <v>14</v>
      </c>
      <c r="C2882" s="6">
        <v>1185732</v>
      </c>
      <c r="D2882" s="7">
        <v>44541</v>
      </c>
      <c r="E2882" s="6" t="s">
        <v>33</v>
      </c>
      <c r="F2882" s="6" t="s">
        <v>102</v>
      </c>
      <c r="G2882" s="6" t="s">
        <v>103</v>
      </c>
      <c r="H2882" s="6" t="s">
        <v>19</v>
      </c>
      <c r="I2882" s="8">
        <v>0.5</v>
      </c>
      <c r="J2882" s="9">
        <v>2500</v>
      </c>
      <c r="K2882" s="10">
        <f t="shared" si="22"/>
        <v>1250</v>
      </c>
      <c r="L2882" s="10">
        <f t="shared" si="23"/>
        <v>375</v>
      </c>
      <c r="M2882" s="11">
        <v>0.3</v>
      </c>
      <c r="O2882" s="16"/>
      <c r="P2882" s="14"/>
      <c r="Q2882" s="12"/>
      <c r="R2882" s="13"/>
    </row>
    <row r="2883" spans="1:18" ht="15.75" customHeight="1">
      <c r="A2883" s="1"/>
      <c r="B2883" s="6" t="s">
        <v>14</v>
      </c>
      <c r="C2883" s="6">
        <v>1185732</v>
      </c>
      <c r="D2883" s="7">
        <v>44541</v>
      </c>
      <c r="E2883" s="6" t="s">
        <v>33</v>
      </c>
      <c r="F2883" s="6" t="s">
        <v>102</v>
      </c>
      <c r="G2883" s="6" t="s">
        <v>103</v>
      </c>
      <c r="H2883" s="6" t="s">
        <v>20</v>
      </c>
      <c r="I2883" s="8">
        <v>0.5</v>
      </c>
      <c r="J2883" s="9">
        <v>2000</v>
      </c>
      <c r="K2883" s="10">
        <f t="shared" si="22"/>
        <v>1000</v>
      </c>
      <c r="L2883" s="10">
        <f t="shared" si="23"/>
        <v>300</v>
      </c>
      <c r="M2883" s="11">
        <v>0.3</v>
      </c>
      <c r="O2883" s="16"/>
      <c r="P2883" s="14"/>
      <c r="Q2883" s="12"/>
      <c r="R2883" s="13"/>
    </row>
    <row r="2884" spans="1:18" ht="15.75" customHeight="1">
      <c r="A2884" s="1"/>
      <c r="B2884" s="6" t="s">
        <v>14</v>
      </c>
      <c r="C2884" s="6">
        <v>1185732</v>
      </c>
      <c r="D2884" s="7">
        <v>44541</v>
      </c>
      <c r="E2884" s="6" t="s">
        <v>33</v>
      </c>
      <c r="F2884" s="6" t="s">
        <v>102</v>
      </c>
      <c r="G2884" s="6" t="s">
        <v>103</v>
      </c>
      <c r="H2884" s="6" t="s">
        <v>21</v>
      </c>
      <c r="I2884" s="8">
        <v>0.6</v>
      </c>
      <c r="J2884" s="9">
        <v>2000</v>
      </c>
      <c r="K2884" s="10">
        <f t="shared" si="22"/>
        <v>1200</v>
      </c>
      <c r="L2884" s="10">
        <f t="shared" si="23"/>
        <v>420</v>
      </c>
      <c r="M2884" s="11">
        <v>0.35</v>
      </c>
      <c r="O2884" s="16"/>
      <c r="P2884" s="14"/>
      <c r="Q2884" s="12"/>
      <c r="R2884" s="13"/>
    </row>
    <row r="2885" spans="1:18" ht="15.75" customHeight="1">
      <c r="A2885" s="1"/>
      <c r="B2885" s="6" t="s">
        <v>14</v>
      </c>
      <c r="C2885" s="6">
        <v>1185732</v>
      </c>
      <c r="D2885" s="7">
        <v>44541</v>
      </c>
      <c r="E2885" s="6" t="s">
        <v>33</v>
      </c>
      <c r="F2885" s="6" t="s">
        <v>102</v>
      </c>
      <c r="G2885" s="6" t="s">
        <v>103</v>
      </c>
      <c r="H2885" s="6" t="s">
        <v>22</v>
      </c>
      <c r="I2885" s="8">
        <v>0.64999999999999991</v>
      </c>
      <c r="J2885" s="9">
        <v>3000</v>
      </c>
      <c r="K2885" s="10">
        <f t="shared" si="22"/>
        <v>1949.9999999999998</v>
      </c>
      <c r="L2885" s="10">
        <f t="shared" si="23"/>
        <v>780</v>
      </c>
      <c r="M2885" s="11">
        <v>0.4</v>
      </c>
      <c r="O2885" s="16"/>
      <c r="P2885" s="14"/>
      <c r="Q2885" s="12"/>
      <c r="R2885" s="13"/>
    </row>
    <row r="2886" spans="1:18" ht="15.75" customHeight="1">
      <c r="A2886" s="1" t="s">
        <v>39</v>
      </c>
      <c r="B2886" s="6" t="s">
        <v>14</v>
      </c>
      <c r="C2886" s="6">
        <v>1185732</v>
      </c>
      <c r="D2886" s="7">
        <v>44205</v>
      </c>
      <c r="E2886" s="6" t="s">
        <v>33</v>
      </c>
      <c r="F2886" s="6" t="s">
        <v>104</v>
      </c>
      <c r="G2886" s="6" t="s">
        <v>105</v>
      </c>
      <c r="H2886" s="6" t="s">
        <v>17</v>
      </c>
      <c r="I2886" s="8">
        <v>0.35000000000000003</v>
      </c>
      <c r="J2886" s="9">
        <v>4750</v>
      </c>
      <c r="K2886" s="10">
        <f t="shared" si="22"/>
        <v>1662.5000000000002</v>
      </c>
      <c r="L2886" s="10">
        <f t="shared" si="23"/>
        <v>581.875</v>
      </c>
      <c r="M2886" s="11">
        <v>0.35</v>
      </c>
      <c r="O2886" s="16"/>
      <c r="P2886" s="14"/>
      <c r="Q2886" s="12"/>
      <c r="R2886" s="13"/>
    </row>
    <row r="2887" spans="1:18" ht="15.75" customHeight="1">
      <c r="A2887" s="1"/>
      <c r="B2887" s="6" t="s">
        <v>14</v>
      </c>
      <c r="C2887" s="6">
        <v>1185732</v>
      </c>
      <c r="D2887" s="7">
        <v>44205</v>
      </c>
      <c r="E2887" s="6" t="s">
        <v>33</v>
      </c>
      <c r="F2887" s="6" t="s">
        <v>104</v>
      </c>
      <c r="G2887" s="6" t="s">
        <v>105</v>
      </c>
      <c r="H2887" s="6" t="s">
        <v>18</v>
      </c>
      <c r="I2887" s="8">
        <v>0.35000000000000003</v>
      </c>
      <c r="J2887" s="9">
        <v>2750</v>
      </c>
      <c r="K2887" s="10">
        <f t="shared" si="22"/>
        <v>962.50000000000011</v>
      </c>
      <c r="L2887" s="10">
        <f t="shared" si="23"/>
        <v>288.75</v>
      </c>
      <c r="M2887" s="11">
        <v>0.3</v>
      </c>
      <c r="O2887" s="16"/>
      <c r="P2887" s="14"/>
      <c r="Q2887" s="12"/>
      <c r="R2887" s="13"/>
    </row>
    <row r="2888" spans="1:18" ht="15.75" customHeight="1">
      <c r="A2888" s="1"/>
      <c r="B2888" s="6" t="s">
        <v>14</v>
      </c>
      <c r="C2888" s="6">
        <v>1185732</v>
      </c>
      <c r="D2888" s="7">
        <v>44205</v>
      </c>
      <c r="E2888" s="6" t="s">
        <v>33</v>
      </c>
      <c r="F2888" s="6" t="s">
        <v>104</v>
      </c>
      <c r="G2888" s="6" t="s">
        <v>105</v>
      </c>
      <c r="H2888" s="6" t="s">
        <v>19</v>
      </c>
      <c r="I2888" s="8">
        <v>0.25000000000000006</v>
      </c>
      <c r="J2888" s="9">
        <v>2750</v>
      </c>
      <c r="K2888" s="10">
        <f t="shared" si="22"/>
        <v>687.50000000000011</v>
      </c>
      <c r="L2888" s="10">
        <f t="shared" si="23"/>
        <v>206.25000000000003</v>
      </c>
      <c r="M2888" s="11">
        <v>0.3</v>
      </c>
      <c r="O2888" s="16"/>
      <c r="P2888" s="14"/>
      <c r="Q2888" s="12"/>
      <c r="R2888" s="13"/>
    </row>
    <row r="2889" spans="1:18" ht="15.75" customHeight="1">
      <c r="A2889" s="1"/>
      <c r="B2889" s="6" t="s">
        <v>14</v>
      </c>
      <c r="C2889" s="6">
        <v>1185732</v>
      </c>
      <c r="D2889" s="7">
        <v>44205</v>
      </c>
      <c r="E2889" s="6" t="s">
        <v>33</v>
      </c>
      <c r="F2889" s="6" t="s">
        <v>104</v>
      </c>
      <c r="G2889" s="6" t="s">
        <v>105</v>
      </c>
      <c r="H2889" s="6" t="s">
        <v>20</v>
      </c>
      <c r="I2889" s="8">
        <v>0.30000000000000004</v>
      </c>
      <c r="J2889" s="9">
        <v>1250</v>
      </c>
      <c r="K2889" s="10">
        <f t="shared" si="22"/>
        <v>375.00000000000006</v>
      </c>
      <c r="L2889" s="10">
        <f t="shared" si="23"/>
        <v>112.50000000000001</v>
      </c>
      <c r="M2889" s="11">
        <v>0.3</v>
      </c>
      <c r="O2889" s="16"/>
      <c r="P2889" s="14"/>
      <c r="Q2889" s="12"/>
      <c r="R2889" s="13"/>
    </row>
    <row r="2890" spans="1:18" ht="15.75" customHeight="1">
      <c r="A2890" s="1"/>
      <c r="B2890" s="6" t="s">
        <v>14</v>
      </c>
      <c r="C2890" s="6">
        <v>1185732</v>
      </c>
      <c r="D2890" s="7">
        <v>44205</v>
      </c>
      <c r="E2890" s="6" t="s">
        <v>33</v>
      </c>
      <c r="F2890" s="6" t="s">
        <v>104</v>
      </c>
      <c r="G2890" s="6" t="s">
        <v>105</v>
      </c>
      <c r="H2890" s="6" t="s">
        <v>21</v>
      </c>
      <c r="I2890" s="8">
        <v>0.44999999999999996</v>
      </c>
      <c r="J2890" s="9">
        <v>1750</v>
      </c>
      <c r="K2890" s="10">
        <f t="shared" si="22"/>
        <v>787.49999999999989</v>
      </c>
      <c r="L2890" s="10">
        <f t="shared" si="23"/>
        <v>275.62499999999994</v>
      </c>
      <c r="M2890" s="11">
        <v>0.35</v>
      </c>
      <c r="O2890" s="16"/>
      <c r="P2890" s="14"/>
      <c r="Q2890" s="12"/>
      <c r="R2890" s="13"/>
    </row>
    <row r="2891" spans="1:18" ht="15.75" customHeight="1">
      <c r="A2891" s="1"/>
      <c r="B2891" s="6" t="s">
        <v>14</v>
      </c>
      <c r="C2891" s="6">
        <v>1185732</v>
      </c>
      <c r="D2891" s="7">
        <v>44205</v>
      </c>
      <c r="E2891" s="6" t="s">
        <v>33</v>
      </c>
      <c r="F2891" s="6" t="s">
        <v>104</v>
      </c>
      <c r="G2891" s="6" t="s">
        <v>105</v>
      </c>
      <c r="H2891" s="6" t="s">
        <v>22</v>
      </c>
      <c r="I2891" s="8">
        <v>0.35000000000000003</v>
      </c>
      <c r="J2891" s="9">
        <v>2750</v>
      </c>
      <c r="K2891" s="10">
        <f t="shared" si="22"/>
        <v>962.50000000000011</v>
      </c>
      <c r="L2891" s="10">
        <f t="shared" si="23"/>
        <v>385.00000000000006</v>
      </c>
      <c r="M2891" s="11">
        <v>0.4</v>
      </c>
      <c r="O2891" s="16"/>
      <c r="P2891" s="14"/>
      <c r="Q2891" s="12"/>
      <c r="R2891" s="13"/>
    </row>
    <row r="2892" spans="1:18" ht="15.75" customHeight="1">
      <c r="A2892" s="1"/>
      <c r="B2892" s="6" t="s">
        <v>14</v>
      </c>
      <c r="C2892" s="6">
        <v>1185732</v>
      </c>
      <c r="D2892" s="7">
        <v>44236</v>
      </c>
      <c r="E2892" s="6" t="s">
        <v>33</v>
      </c>
      <c r="F2892" s="6" t="s">
        <v>104</v>
      </c>
      <c r="G2892" s="6" t="s">
        <v>105</v>
      </c>
      <c r="H2892" s="6" t="s">
        <v>17</v>
      </c>
      <c r="I2892" s="8">
        <v>0.35000000000000003</v>
      </c>
      <c r="J2892" s="9">
        <v>5250</v>
      </c>
      <c r="K2892" s="10">
        <f t="shared" si="22"/>
        <v>1837.5000000000002</v>
      </c>
      <c r="L2892" s="10">
        <f t="shared" si="23"/>
        <v>643.125</v>
      </c>
      <c r="M2892" s="11">
        <v>0.35</v>
      </c>
      <c r="O2892" s="16"/>
      <c r="P2892" s="14"/>
      <c r="Q2892" s="12"/>
      <c r="R2892" s="13"/>
    </row>
    <row r="2893" spans="1:18" ht="15.75" customHeight="1">
      <c r="A2893" s="1"/>
      <c r="B2893" s="6" t="s">
        <v>14</v>
      </c>
      <c r="C2893" s="6">
        <v>1185732</v>
      </c>
      <c r="D2893" s="7">
        <v>44236</v>
      </c>
      <c r="E2893" s="6" t="s">
        <v>33</v>
      </c>
      <c r="F2893" s="6" t="s">
        <v>104</v>
      </c>
      <c r="G2893" s="6" t="s">
        <v>105</v>
      </c>
      <c r="H2893" s="6" t="s">
        <v>18</v>
      </c>
      <c r="I2893" s="8">
        <v>0.35000000000000003</v>
      </c>
      <c r="J2893" s="9">
        <v>1750</v>
      </c>
      <c r="K2893" s="10">
        <f t="shared" si="22"/>
        <v>612.50000000000011</v>
      </c>
      <c r="L2893" s="10">
        <f t="shared" si="23"/>
        <v>183.75000000000003</v>
      </c>
      <c r="M2893" s="11">
        <v>0.3</v>
      </c>
      <c r="O2893" s="16"/>
      <c r="P2893" s="14"/>
      <c r="Q2893" s="12"/>
      <c r="R2893" s="13"/>
    </row>
    <row r="2894" spans="1:18" ht="15.75" customHeight="1">
      <c r="A2894" s="1"/>
      <c r="B2894" s="6" t="s">
        <v>14</v>
      </c>
      <c r="C2894" s="6">
        <v>1185732</v>
      </c>
      <c r="D2894" s="7">
        <v>44236</v>
      </c>
      <c r="E2894" s="6" t="s">
        <v>33</v>
      </c>
      <c r="F2894" s="6" t="s">
        <v>104</v>
      </c>
      <c r="G2894" s="6" t="s">
        <v>105</v>
      </c>
      <c r="H2894" s="6" t="s">
        <v>19</v>
      </c>
      <c r="I2894" s="8">
        <v>0.25000000000000006</v>
      </c>
      <c r="J2894" s="9">
        <v>2250</v>
      </c>
      <c r="K2894" s="10">
        <f t="shared" si="22"/>
        <v>562.50000000000011</v>
      </c>
      <c r="L2894" s="10">
        <f t="shared" si="23"/>
        <v>168.75000000000003</v>
      </c>
      <c r="M2894" s="11">
        <v>0.3</v>
      </c>
      <c r="O2894" s="16"/>
      <c r="P2894" s="14"/>
      <c r="Q2894" s="12"/>
      <c r="R2894" s="13"/>
    </row>
    <row r="2895" spans="1:18" ht="15.75" customHeight="1">
      <c r="A2895" s="1"/>
      <c r="B2895" s="6" t="s">
        <v>14</v>
      </c>
      <c r="C2895" s="6">
        <v>1185732</v>
      </c>
      <c r="D2895" s="7">
        <v>44236</v>
      </c>
      <c r="E2895" s="6" t="s">
        <v>33</v>
      </c>
      <c r="F2895" s="6" t="s">
        <v>104</v>
      </c>
      <c r="G2895" s="6" t="s">
        <v>105</v>
      </c>
      <c r="H2895" s="6" t="s">
        <v>20</v>
      </c>
      <c r="I2895" s="8">
        <v>0.30000000000000004</v>
      </c>
      <c r="J2895" s="9">
        <v>1000</v>
      </c>
      <c r="K2895" s="10">
        <f t="shared" si="22"/>
        <v>300.00000000000006</v>
      </c>
      <c r="L2895" s="10">
        <f t="shared" si="23"/>
        <v>90.000000000000014</v>
      </c>
      <c r="M2895" s="11">
        <v>0.3</v>
      </c>
      <c r="O2895" s="16"/>
      <c r="P2895" s="14"/>
      <c r="Q2895" s="12"/>
      <c r="R2895" s="13"/>
    </row>
    <row r="2896" spans="1:18" ht="15.75" customHeight="1">
      <c r="A2896" s="1"/>
      <c r="B2896" s="6" t="s">
        <v>14</v>
      </c>
      <c r="C2896" s="6">
        <v>1185732</v>
      </c>
      <c r="D2896" s="7">
        <v>44236</v>
      </c>
      <c r="E2896" s="6" t="s">
        <v>33</v>
      </c>
      <c r="F2896" s="6" t="s">
        <v>104</v>
      </c>
      <c r="G2896" s="6" t="s">
        <v>105</v>
      </c>
      <c r="H2896" s="6" t="s">
        <v>21</v>
      </c>
      <c r="I2896" s="8">
        <v>0.44999999999999996</v>
      </c>
      <c r="J2896" s="9">
        <v>1750</v>
      </c>
      <c r="K2896" s="10">
        <f t="shared" si="22"/>
        <v>787.49999999999989</v>
      </c>
      <c r="L2896" s="10">
        <f t="shared" si="23"/>
        <v>275.62499999999994</v>
      </c>
      <c r="M2896" s="11">
        <v>0.35</v>
      </c>
      <c r="O2896" s="16"/>
      <c r="P2896" s="14"/>
      <c r="Q2896" s="12"/>
      <c r="R2896" s="13"/>
    </row>
    <row r="2897" spans="1:18" ht="15.75" customHeight="1">
      <c r="A2897" s="1"/>
      <c r="B2897" s="6" t="s">
        <v>14</v>
      </c>
      <c r="C2897" s="6">
        <v>1185732</v>
      </c>
      <c r="D2897" s="7">
        <v>44236</v>
      </c>
      <c r="E2897" s="6" t="s">
        <v>33</v>
      </c>
      <c r="F2897" s="6" t="s">
        <v>104</v>
      </c>
      <c r="G2897" s="6" t="s">
        <v>105</v>
      </c>
      <c r="H2897" s="6" t="s">
        <v>22</v>
      </c>
      <c r="I2897" s="8">
        <v>0.24999999999999997</v>
      </c>
      <c r="J2897" s="9">
        <v>2750</v>
      </c>
      <c r="K2897" s="10">
        <f t="shared" si="22"/>
        <v>687.49999999999989</v>
      </c>
      <c r="L2897" s="10">
        <f t="shared" si="23"/>
        <v>274.99999999999994</v>
      </c>
      <c r="M2897" s="11">
        <v>0.4</v>
      </c>
      <c r="O2897" s="16"/>
      <c r="P2897" s="14"/>
      <c r="Q2897" s="12"/>
      <c r="R2897" s="13"/>
    </row>
    <row r="2898" spans="1:18" ht="15.75" customHeight="1">
      <c r="A2898" s="1"/>
      <c r="B2898" s="6" t="s">
        <v>14</v>
      </c>
      <c r="C2898" s="6">
        <v>1185732</v>
      </c>
      <c r="D2898" s="7">
        <v>44263</v>
      </c>
      <c r="E2898" s="6" t="s">
        <v>33</v>
      </c>
      <c r="F2898" s="6" t="s">
        <v>104</v>
      </c>
      <c r="G2898" s="6" t="s">
        <v>105</v>
      </c>
      <c r="H2898" s="6" t="s">
        <v>17</v>
      </c>
      <c r="I2898" s="8">
        <v>0.30000000000000004</v>
      </c>
      <c r="J2898" s="9">
        <v>4950</v>
      </c>
      <c r="K2898" s="10">
        <f t="shared" si="22"/>
        <v>1485.0000000000002</v>
      </c>
      <c r="L2898" s="10">
        <f t="shared" si="23"/>
        <v>519.75</v>
      </c>
      <c r="M2898" s="11">
        <v>0.35</v>
      </c>
      <c r="O2898" s="16"/>
      <c r="P2898" s="14"/>
      <c r="Q2898" s="12"/>
      <c r="R2898" s="13"/>
    </row>
    <row r="2899" spans="1:18" ht="15.75" customHeight="1">
      <c r="A2899" s="1"/>
      <c r="B2899" s="6" t="s">
        <v>14</v>
      </c>
      <c r="C2899" s="6">
        <v>1185732</v>
      </c>
      <c r="D2899" s="7">
        <v>44263</v>
      </c>
      <c r="E2899" s="6" t="s">
        <v>33</v>
      </c>
      <c r="F2899" s="6" t="s">
        <v>104</v>
      </c>
      <c r="G2899" s="6" t="s">
        <v>105</v>
      </c>
      <c r="H2899" s="6" t="s">
        <v>18</v>
      </c>
      <c r="I2899" s="8">
        <v>0.30000000000000004</v>
      </c>
      <c r="J2899" s="9">
        <v>2000</v>
      </c>
      <c r="K2899" s="10">
        <f t="shared" si="22"/>
        <v>600.00000000000011</v>
      </c>
      <c r="L2899" s="10">
        <f t="shared" si="23"/>
        <v>180.00000000000003</v>
      </c>
      <c r="M2899" s="11">
        <v>0.3</v>
      </c>
      <c r="O2899" s="16"/>
      <c r="P2899" s="14"/>
      <c r="Q2899" s="12"/>
      <c r="R2899" s="13"/>
    </row>
    <row r="2900" spans="1:18" ht="15.75" customHeight="1">
      <c r="A2900" s="1"/>
      <c r="B2900" s="6" t="s">
        <v>14</v>
      </c>
      <c r="C2900" s="6">
        <v>1185732</v>
      </c>
      <c r="D2900" s="7">
        <v>44263</v>
      </c>
      <c r="E2900" s="6" t="s">
        <v>33</v>
      </c>
      <c r="F2900" s="6" t="s">
        <v>104</v>
      </c>
      <c r="G2900" s="6" t="s">
        <v>105</v>
      </c>
      <c r="H2900" s="6" t="s">
        <v>19</v>
      </c>
      <c r="I2900" s="8">
        <v>0.20000000000000004</v>
      </c>
      <c r="J2900" s="9">
        <v>2250</v>
      </c>
      <c r="K2900" s="10">
        <f t="shared" si="22"/>
        <v>450.00000000000011</v>
      </c>
      <c r="L2900" s="10">
        <f t="shared" si="23"/>
        <v>135.00000000000003</v>
      </c>
      <c r="M2900" s="11">
        <v>0.3</v>
      </c>
      <c r="O2900" s="16"/>
      <c r="P2900" s="14"/>
      <c r="Q2900" s="12"/>
      <c r="R2900" s="13"/>
    </row>
    <row r="2901" spans="1:18" ht="15.75" customHeight="1">
      <c r="A2901" s="1"/>
      <c r="B2901" s="6" t="s">
        <v>14</v>
      </c>
      <c r="C2901" s="6">
        <v>1185732</v>
      </c>
      <c r="D2901" s="7">
        <v>44263</v>
      </c>
      <c r="E2901" s="6" t="s">
        <v>33</v>
      </c>
      <c r="F2901" s="6" t="s">
        <v>104</v>
      </c>
      <c r="G2901" s="6" t="s">
        <v>105</v>
      </c>
      <c r="H2901" s="6" t="s">
        <v>20</v>
      </c>
      <c r="I2901" s="8">
        <v>0.24999999999999997</v>
      </c>
      <c r="J2901" s="9">
        <v>750</v>
      </c>
      <c r="K2901" s="10">
        <f t="shared" si="22"/>
        <v>187.49999999999997</v>
      </c>
      <c r="L2901" s="10">
        <f t="shared" si="23"/>
        <v>56.249999999999993</v>
      </c>
      <c r="M2901" s="11">
        <v>0.3</v>
      </c>
      <c r="O2901" s="16"/>
      <c r="P2901" s="14"/>
      <c r="Q2901" s="12"/>
      <c r="R2901" s="13"/>
    </row>
    <row r="2902" spans="1:18" ht="15.75" customHeight="1">
      <c r="A2902" s="1"/>
      <c r="B2902" s="6" t="s">
        <v>14</v>
      </c>
      <c r="C2902" s="6">
        <v>1185732</v>
      </c>
      <c r="D2902" s="7">
        <v>44263</v>
      </c>
      <c r="E2902" s="6" t="s">
        <v>33</v>
      </c>
      <c r="F2902" s="6" t="s">
        <v>104</v>
      </c>
      <c r="G2902" s="6" t="s">
        <v>105</v>
      </c>
      <c r="H2902" s="6" t="s">
        <v>21</v>
      </c>
      <c r="I2902" s="8">
        <v>0.4</v>
      </c>
      <c r="J2902" s="9">
        <v>1250</v>
      </c>
      <c r="K2902" s="10">
        <f t="shared" si="22"/>
        <v>500</v>
      </c>
      <c r="L2902" s="10">
        <f t="shared" si="23"/>
        <v>175</v>
      </c>
      <c r="M2902" s="11">
        <v>0.35</v>
      </c>
      <c r="O2902" s="16"/>
      <c r="P2902" s="14"/>
      <c r="Q2902" s="12"/>
      <c r="R2902" s="13"/>
    </row>
    <row r="2903" spans="1:18" ht="15.75" customHeight="1">
      <c r="A2903" s="1"/>
      <c r="B2903" s="6" t="s">
        <v>14</v>
      </c>
      <c r="C2903" s="6">
        <v>1185732</v>
      </c>
      <c r="D2903" s="7">
        <v>44263</v>
      </c>
      <c r="E2903" s="6" t="s">
        <v>33</v>
      </c>
      <c r="F2903" s="6" t="s">
        <v>104</v>
      </c>
      <c r="G2903" s="6" t="s">
        <v>105</v>
      </c>
      <c r="H2903" s="6" t="s">
        <v>22</v>
      </c>
      <c r="I2903" s="8">
        <v>0.30000000000000004</v>
      </c>
      <c r="J2903" s="9">
        <v>2250</v>
      </c>
      <c r="K2903" s="10">
        <f t="shared" si="22"/>
        <v>675.00000000000011</v>
      </c>
      <c r="L2903" s="10">
        <f t="shared" si="23"/>
        <v>270.00000000000006</v>
      </c>
      <c r="M2903" s="11">
        <v>0.4</v>
      </c>
      <c r="O2903" s="16"/>
      <c r="P2903" s="14"/>
      <c r="Q2903" s="12"/>
      <c r="R2903" s="13"/>
    </row>
    <row r="2904" spans="1:18" ht="15.75" customHeight="1">
      <c r="A2904" s="1"/>
      <c r="B2904" s="6" t="s">
        <v>14</v>
      </c>
      <c r="C2904" s="6">
        <v>1185732</v>
      </c>
      <c r="D2904" s="7">
        <v>44295</v>
      </c>
      <c r="E2904" s="6" t="s">
        <v>33</v>
      </c>
      <c r="F2904" s="6" t="s">
        <v>104</v>
      </c>
      <c r="G2904" s="6" t="s">
        <v>105</v>
      </c>
      <c r="H2904" s="6" t="s">
        <v>17</v>
      </c>
      <c r="I2904" s="8">
        <v>0.30000000000000004</v>
      </c>
      <c r="J2904" s="9">
        <v>4500</v>
      </c>
      <c r="K2904" s="10">
        <f t="shared" si="22"/>
        <v>1350.0000000000002</v>
      </c>
      <c r="L2904" s="10">
        <f t="shared" si="23"/>
        <v>472.50000000000006</v>
      </c>
      <c r="M2904" s="11">
        <v>0.35</v>
      </c>
      <c r="O2904" s="16"/>
      <c r="P2904" s="14"/>
      <c r="Q2904" s="12"/>
      <c r="R2904" s="13"/>
    </row>
    <row r="2905" spans="1:18" ht="15.75" customHeight="1">
      <c r="A2905" s="1"/>
      <c r="B2905" s="6" t="s">
        <v>14</v>
      </c>
      <c r="C2905" s="6">
        <v>1185732</v>
      </c>
      <c r="D2905" s="7">
        <v>44295</v>
      </c>
      <c r="E2905" s="6" t="s">
        <v>33</v>
      </c>
      <c r="F2905" s="6" t="s">
        <v>104</v>
      </c>
      <c r="G2905" s="6" t="s">
        <v>105</v>
      </c>
      <c r="H2905" s="6" t="s">
        <v>18</v>
      </c>
      <c r="I2905" s="8">
        <v>0.30000000000000004</v>
      </c>
      <c r="J2905" s="9">
        <v>1500</v>
      </c>
      <c r="K2905" s="10">
        <f t="shared" si="22"/>
        <v>450.00000000000006</v>
      </c>
      <c r="L2905" s="10">
        <f t="shared" si="23"/>
        <v>135</v>
      </c>
      <c r="M2905" s="11">
        <v>0.3</v>
      </c>
      <c r="O2905" s="16"/>
      <c r="P2905" s="14"/>
      <c r="Q2905" s="12"/>
      <c r="R2905" s="13"/>
    </row>
    <row r="2906" spans="1:18" ht="15.75" customHeight="1">
      <c r="A2906" s="1"/>
      <c r="B2906" s="6" t="s">
        <v>14</v>
      </c>
      <c r="C2906" s="6">
        <v>1185732</v>
      </c>
      <c r="D2906" s="7">
        <v>44295</v>
      </c>
      <c r="E2906" s="6" t="s">
        <v>33</v>
      </c>
      <c r="F2906" s="6" t="s">
        <v>104</v>
      </c>
      <c r="G2906" s="6" t="s">
        <v>105</v>
      </c>
      <c r="H2906" s="6" t="s">
        <v>19</v>
      </c>
      <c r="I2906" s="8">
        <v>0.20000000000000004</v>
      </c>
      <c r="J2906" s="9">
        <v>1500</v>
      </c>
      <c r="K2906" s="10">
        <f t="shared" si="22"/>
        <v>300.00000000000006</v>
      </c>
      <c r="L2906" s="10">
        <f t="shared" si="23"/>
        <v>90.000000000000014</v>
      </c>
      <c r="M2906" s="11">
        <v>0.3</v>
      </c>
      <c r="O2906" s="16"/>
      <c r="P2906" s="14"/>
      <c r="Q2906" s="12"/>
      <c r="R2906" s="13"/>
    </row>
    <row r="2907" spans="1:18" ht="15.75" customHeight="1">
      <c r="A2907" s="1"/>
      <c r="B2907" s="6" t="s">
        <v>14</v>
      </c>
      <c r="C2907" s="6">
        <v>1185732</v>
      </c>
      <c r="D2907" s="7">
        <v>44295</v>
      </c>
      <c r="E2907" s="6" t="s">
        <v>33</v>
      </c>
      <c r="F2907" s="6" t="s">
        <v>104</v>
      </c>
      <c r="G2907" s="6" t="s">
        <v>105</v>
      </c>
      <c r="H2907" s="6" t="s">
        <v>20</v>
      </c>
      <c r="I2907" s="8">
        <v>0.24999999999999997</v>
      </c>
      <c r="J2907" s="9">
        <v>750</v>
      </c>
      <c r="K2907" s="10">
        <f t="shared" si="22"/>
        <v>187.49999999999997</v>
      </c>
      <c r="L2907" s="10">
        <f t="shared" si="23"/>
        <v>56.249999999999993</v>
      </c>
      <c r="M2907" s="11">
        <v>0.3</v>
      </c>
      <c r="O2907" s="16"/>
      <c r="P2907" s="14"/>
      <c r="Q2907" s="12"/>
      <c r="R2907" s="13"/>
    </row>
    <row r="2908" spans="1:18" ht="15.75" customHeight="1">
      <c r="A2908" s="1"/>
      <c r="B2908" s="6" t="s">
        <v>14</v>
      </c>
      <c r="C2908" s="6">
        <v>1185732</v>
      </c>
      <c r="D2908" s="7">
        <v>44295</v>
      </c>
      <c r="E2908" s="6" t="s">
        <v>33</v>
      </c>
      <c r="F2908" s="6" t="s">
        <v>104</v>
      </c>
      <c r="G2908" s="6" t="s">
        <v>105</v>
      </c>
      <c r="H2908" s="6" t="s">
        <v>21</v>
      </c>
      <c r="I2908" s="8">
        <v>0.6</v>
      </c>
      <c r="J2908" s="9">
        <v>1000</v>
      </c>
      <c r="K2908" s="10">
        <f t="shared" si="22"/>
        <v>600</v>
      </c>
      <c r="L2908" s="10">
        <f t="shared" si="23"/>
        <v>210</v>
      </c>
      <c r="M2908" s="11">
        <v>0.35</v>
      </c>
      <c r="O2908" s="16"/>
      <c r="P2908" s="14"/>
      <c r="Q2908" s="12"/>
      <c r="R2908" s="13"/>
    </row>
    <row r="2909" spans="1:18" ht="15.75" customHeight="1">
      <c r="A2909" s="1"/>
      <c r="B2909" s="6" t="s">
        <v>14</v>
      </c>
      <c r="C2909" s="6">
        <v>1185732</v>
      </c>
      <c r="D2909" s="7">
        <v>44295</v>
      </c>
      <c r="E2909" s="6" t="s">
        <v>33</v>
      </c>
      <c r="F2909" s="6" t="s">
        <v>104</v>
      </c>
      <c r="G2909" s="6" t="s">
        <v>105</v>
      </c>
      <c r="H2909" s="6" t="s">
        <v>22</v>
      </c>
      <c r="I2909" s="8">
        <v>0.5</v>
      </c>
      <c r="J2909" s="9">
        <v>2250</v>
      </c>
      <c r="K2909" s="10">
        <f t="shared" si="22"/>
        <v>1125</v>
      </c>
      <c r="L2909" s="10">
        <f t="shared" si="23"/>
        <v>450</v>
      </c>
      <c r="M2909" s="11">
        <v>0.4</v>
      </c>
      <c r="O2909" s="16"/>
      <c r="P2909" s="14"/>
      <c r="Q2909" s="12"/>
      <c r="R2909" s="13"/>
    </row>
    <row r="2910" spans="1:18" ht="15.75" customHeight="1">
      <c r="A2910" s="1"/>
      <c r="B2910" s="6" t="s">
        <v>14</v>
      </c>
      <c r="C2910" s="6">
        <v>1185732</v>
      </c>
      <c r="D2910" s="7">
        <v>44326</v>
      </c>
      <c r="E2910" s="6" t="s">
        <v>33</v>
      </c>
      <c r="F2910" s="6" t="s">
        <v>104</v>
      </c>
      <c r="G2910" s="6" t="s">
        <v>105</v>
      </c>
      <c r="H2910" s="6" t="s">
        <v>17</v>
      </c>
      <c r="I2910" s="8">
        <v>0.6</v>
      </c>
      <c r="J2910" s="9">
        <v>4950</v>
      </c>
      <c r="K2910" s="10">
        <f t="shared" si="22"/>
        <v>2970</v>
      </c>
      <c r="L2910" s="10">
        <f t="shared" si="23"/>
        <v>1039.5</v>
      </c>
      <c r="M2910" s="11">
        <v>0.35</v>
      </c>
      <c r="O2910" s="16"/>
      <c r="P2910" s="14"/>
      <c r="Q2910" s="12"/>
      <c r="R2910" s="13"/>
    </row>
    <row r="2911" spans="1:18" ht="15.75" customHeight="1">
      <c r="A2911" s="1"/>
      <c r="B2911" s="6" t="s">
        <v>14</v>
      </c>
      <c r="C2911" s="6">
        <v>1185732</v>
      </c>
      <c r="D2911" s="7">
        <v>44326</v>
      </c>
      <c r="E2911" s="6" t="s">
        <v>33</v>
      </c>
      <c r="F2911" s="6" t="s">
        <v>104</v>
      </c>
      <c r="G2911" s="6" t="s">
        <v>105</v>
      </c>
      <c r="H2911" s="6" t="s">
        <v>18</v>
      </c>
      <c r="I2911" s="8">
        <v>0.45</v>
      </c>
      <c r="J2911" s="9">
        <v>2000</v>
      </c>
      <c r="K2911" s="10">
        <f t="shared" si="22"/>
        <v>900</v>
      </c>
      <c r="L2911" s="10">
        <f t="shared" si="23"/>
        <v>270</v>
      </c>
      <c r="M2911" s="11">
        <v>0.3</v>
      </c>
      <c r="O2911" s="16"/>
      <c r="P2911" s="14"/>
      <c r="Q2911" s="12"/>
      <c r="R2911" s="13"/>
    </row>
    <row r="2912" spans="1:18" ht="15.75" customHeight="1">
      <c r="A2912" s="1"/>
      <c r="B2912" s="6" t="s">
        <v>14</v>
      </c>
      <c r="C2912" s="6">
        <v>1185732</v>
      </c>
      <c r="D2912" s="7">
        <v>44326</v>
      </c>
      <c r="E2912" s="6" t="s">
        <v>33</v>
      </c>
      <c r="F2912" s="6" t="s">
        <v>104</v>
      </c>
      <c r="G2912" s="6" t="s">
        <v>105</v>
      </c>
      <c r="H2912" s="6" t="s">
        <v>19</v>
      </c>
      <c r="I2912" s="8">
        <v>0.4</v>
      </c>
      <c r="J2912" s="9">
        <v>1750</v>
      </c>
      <c r="K2912" s="10">
        <f t="shared" si="22"/>
        <v>700</v>
      </c>
      <c r="L2912" s="10">
        <f t="shared" si="23"/>
        <v>210</v>
      </c>
      <c r="M2912" s="11">
        <v>0.3</v>
      </c>
      <c r="O2912" s="16"/>
      <c r="P2912" s="14"/>
      <c r="Q2912" s="12"/>
      <c r="R2912" s="13"/>
    </row>
    <row r="2913" spans="1:18" ht="15.75" customHeight="1">
      <c r="A2913" s="1"/>
      <c r="B2913" s="6" t="s">
        <v>14</v>
      </c>
      <c r="C2913" s="6">
        <v>1185732</v>
      </c>
      <c r="D2913" s="7">
        <v>44326</v>
      </c>
      <c r="E2913" s="6" t="s">
        <v>33</v>
      </c>
      <c r="F2913" s="6" t="s">
        <v>104</v>
      </c>
      <c r="G2913" s="6" t="s">
        <v>105</v>
      </c>
      <c r="H2913" s="6" t="s">
        <v>20</v>
      </c>
      <c r="I2913" s="8">
        <v>0.4</v>
      </c>
      <c r="J2913" s="9">
        <v>1000</v>
      </c>
      <c r="K2913" s="10">
        <f t="shared" si="22"/>
        <v>400</v>
      </c>
      <c r="L2913" s="10">
        <f t="shared" si="23"/>
        <v>120</v>
      </c>
      <c r="M2913" s="11">
        <v>0.3</v>
      </c>
      <c r="O2913" s="16"/>
      <c r="P2913" s="14"/>
      <c r="Q2913" s="12"/>
      <c r="R2913" s="13"/>
    </row>
    <row r="2914" spans="1:18" ht="15.75" customHeight="1">
      <c r="A2914" s="1"/>
      <c r="B2914" s="6" t="s">
        <v>14</v>
      </c>
      <c r="C2914" s="6">
        <v>1185732</v>
      </c>
      <c r="D2914" s="7">
        <v>44326</v>
      </c>
      <c r="E2914" s="6" t="s">
        <v>33</v>
      </c>
      <c r="F2914" s="6" t="s">
        <v>104</v>
      </c>
      <c r="G2914" s="6" t="s">
        <v>105</v>
      </c>
      <c r="H2914" s="6" t="s">
        <v>21</v>
      </c>
      <c r="I2914" s="8">
        <v>0.49999999999999994</v>
      </c>
      <c r="J2914" s="9">
        <v>1250</v>
      </c>
      <c r="K2914" s="10">
        <f t="shared" si="22"/>
        <v>624.99999999999989</v>
      </c>
      <c r="L2914" s="10">
        <f t="shared" si="23"/>
        <v>218.74999999999994</v>
      </c>
      <c r="M2914" s="11">
        <v>0.35</v>
      </c>
      <c r="O2914" s="16"/>
      <c r="P2914" s="14"/>
      <c r="Q2914" s="12"/>
      <c r="R2914" s="13"/>
    </row>
    <row r="2915" spans="1:18" ht="15.75" customHeight="1">
      <c r="A2915" s="1"/>
      <c r="B2915" s="6" t="s">
        <v>14</v>
      </c>
      <c r="C2915" s="6">
        <v>1185732</v>
      </c>
      <c r="D2915" s="7">
        <v>44326</v>
      </c>
      <c r="E2915" s="6" t="s">
        <v>33</v>
      </c>
      <c r="F2915" s="6" t="s">
        <v>104</v>
      </c>
      <c r="G2915" s="6" t="s">
        <v>105</v>
      </c>
      <c r="H2915" s="6" t="s">
        <v>22</v>
      </c>
      <c r="I2915" s="8">
        <v>0.54999999999999993</v>
      </c>
      <c r="J2915" s="9">
        <v>2500</v>
      </c>
      <c r="K2915" s="10">
        <f t="shared" si="22"/>
        <v>1374.9999999999998</v>
      </c>
      <c r="L2915" s="10">
        <f t="shared" si="23"/>
        <v>549.99999999999989</v>
      </c>
      <c r="M2915" s="11">
        <v>0.4</v>
      </c>
      <c r="O2915" s="16"/>
      <c r="P2915" s="14"/>
      <c r="Q2915" s="12"/>
      <c r="R2915" s="13"/>
    </row>
    <row r="2916" spans="1:18" ht="15.75" customHeight="1">
      <c r="A2916" s="1"/>
      <c r="B2916" s="6" t="s">
        <v>14</v>
      </c>
      <c r="C2916" s="6">
        <v>1185732</v>
      </c>
      <c r="D2916" s="7">
        <v>44356</v>
      </c>
      <c r="E2916" s="6" t="s">
        <v>33</v>
      </c>
      <c r="F2916" s="6" t="s">
        <v>104</v>
      </c>
      <c r="G2916" s="6" t="s">
        <v>105</v>
      </c>
      <c r="H2916" s="6" t="s">
        <v>17</v>
      </c>
      <c r="I2916" s="8">
        <v>0.4</v>
      </c>
      <c r="J2916" s="9">
        <v>5000</v>
      </c>
      <c r="K2916" s="10">
        <f t="shared" si="22"/>
        <v>2000</v>
      </c>
      <c r="L2916" s="10">
        <f t="shared" si="23"/>
        <v>700</v>
      </c>
      <c r="M2916" s="11">
        <v>0.35</v>
      </c>
      <c r="O2916" s="16"/>
      <c r="P2916" s="14"/>
      <c r="Q2916" s="12"/>
      <c r="R2916" s="13"/>
    </row>
    <row r="2917" spans="1:18" ht="15.75" customHeight="1">
      <c r="A2917" s="1"/>
      <c r="B2917" s="6" t="s">
        <v>14</v>
      </c>
      <c r="C2917" s="6">
        <v>1185732</v>
      </c>
      <c r="D2917" s="7">
        <v>44356</v>
      </c>
      <c r="E2917" s="6" t="s">
        <v>33</v>
      </c>
      <c r="F2917" s="6" t="s">
        <v>104</v>
      </c>
      <c r="G2917" s="6" t="s">
        <v>105</v>
      </c>
      <c r="H2917" s="6" t="s">
        <v>18</v>
      </c>
      <c r="I2917" s="8">
        <v>0.35000000000000009</v>
      </c>
      <c r="J2917" s="9">
        <v>2500</v>
      </c>
      <c r="K2917" s="10">
        <f t="shared" si="22"/>
        <v>875.00000000000023</v>
      </c>
      <c r="L2917" s="10">
        <f t="shared" si="23"/>
        <v>262.50000000000006</v>
      </c>
      <c r="M2917" s="11">
        <v>0.3</v>
      </c>
      <c r="O2917" s="16"/>
      <c r="P2917" s="14"/>
      <c r="Q2917" s="12"/>
      <c r="R2917" s="13"/>
    </row>
    <row r="2918" spans="1:18" ht="15.75" customHeight="1">
      <c r="A2918" s="1"/>
      <c r="B2918" s="6" t="s">
        <v>14</v>
      </c>
      <c r="C2918" s="6">
        <v>1185732</v>
      </c>
      <c r="D2918" s="7">
        <v>44356</v>
      </c>
      <c r="E2918" s="6" t="s">
        <v>33</v>
      </c>
      <c r="F2918" s="6" t="s">
        <v>104</v>
      </c>
      <c r="G2918" s="6" t="s">
        <v>105</v>
      </c>
      <c r="H2918" s="6" t="s">
        <v>19</v>
      </c>
      <c r="I2918" s="8">
        <v>0.30000000000000004</v>
      </c>
      <c r="J2918" s="9">
        <v>2000</v>
      </c>
      <c r="K2918" s="10">
        <f t="shared" si="22"/>
        <v>600.00000000000011</v>
      </c>
      <c r="L2918" s="10">
        <f t="shared" si="23"/>
        <v>180.00000000000003</v>
      </c>
      <c r="M2918" s="11">
        <v>0.3</v>
      </c>
      <c r="O2918" s="16"/>
      <c r="P2918" s="14"/>
      <c r="Q2918" s="12"/>
      <c r="R2918" s="13"/>
    </row>
    <row r="2919" spans="1:18" ht="15.75" customHeight="1">
      <c r="A2919" s="1"/>
      <c r="B2919" s="6" t="s">
        <v>14</v>
      </c>
      <c r="C2919" s="6">
        <v>1185732</v>
      </c>
      <c r="D2919" s="7">
        <v>44356</v>
      </c>
      <c r="E2919" s="6" t="s">
        <v>33</v>
      </c>
      <c r="F2919" s="6" t="s">
        <v>104</v>
      </c>
      <c r="G2919" s="6" t="s">
        <v>105</v>
      </c>
      <c r="H2919" s="6" t="s">
        <v>20</v>
      </c>
      <c r="I2919" s="8">
        <v>0.30000000000000004</v>
      </c>
      <c r="J2919" s="9">
        <v>1750</v>
      </c>
      <c r="K2919" s="10">
        <f t="shared" si="22"/>
        <v>525.00000000000011</v>
      </c>
      <c r="L2919" s="10">
        <f t="shared" si="23"/>
        <v>157.50000000000003</v>
      </c>
      <c r="M2919" s="11">
        <v>0.3</v>
      </c>
      <c r="O2919" s="16"/>
      <c r="P2919" s="14"/>
      <c r="Q2919" s="12"/>
      <c r="R2919" s="13"/>
    </row>
    <row r="2920" spans="1:18" ht="15.75" customHeight="1">
      <c r="A2920" s="1"/>
      <c r="B2920" s="6" t="s">
        <v>14</v>
      </c>
      <c r="C2920" s="6">
        <v>1185732</v>
      </c>
      <c r="D2920" s="7">
        <v>44356</v>
      </c>
      <c r="E2920" s="6" t="s">
        <v>33</v>
      </c>
      <c r="F2920" s="6" t="s">
        <v>104</v>
      </c>
      <c r="G2920" s="6" t="s">
        <v>105</v>
      </c>
      <c r="H2920" s="6" t="s">
        <v>21</v>
      </c>
      <c r="I2920" s="8">
        <v>0.4</v>
      </c>
      <c r="J2920" s="9">
        <v>1750</v>
      </c>
      <c r="K2920" s="10">
        <f t="shared" si="22"/>
        <v>700</v>
      </c>
      <c r="L2920" s="10">
        <f t="shared" si="23"/>
        <v>244.99999999999997</v>
      </c>
      <c r="M2920" s="11">
        <v>0.35</v>
      </c>
      <c r="O2920" s="16"/>
      <c r="P2920" s="14"/>
      <c r="Q2920" s="12"/>
      <c r="R2920" s="13"/>
    </row>
    <row r="2921" spans="1:18" ht="15.75" customHeight="1">
      <c r="A2921" s="1"/>
      <c r="B2921" s="6" t="s">
        <v>14</v>
      </c>
      <c r="C2921" s="6">
        <v>1185732</v>
      </c>
      <c r="D2921" s="7">
        <v>44356</v>
      </c>
      <c r="E2921" s="6" t="s">
        <v>33</v>
      </c>
      <c r="F2921" s="6" t="s">
        <v>104</v>
      </c>
      <c r="G2921" s="6" t="s">
        <v>105</v>
      </c>
      <c r="H2921" s="6" t="s">
        <v>22</v>
      </c>
      <c r="I2921" s="8">
        <v>0.55000000000000004</v>
      </c>
      <c r="J2921" s="9">
        <v>3250</v>
      </c>
      <c r="K2921" s="10">
        <f t="shared" si="22"/>
        <v>1787.5000000000002</v>
      </c>
      <c r="L2921" s="10">
        <f t="shared" si="23"/>
        <v>715.00000000000011</v>
      </c>
      <c r="M2921" s="11">
        <v>0.4</v>
      </c>
      <c r="O2921" s="16"/>
      <c r="P2921" s="14"/>
      <c r="Q2921" s="12"/>
      <c r="R2921" s="13"/>
    </row>
    <row r="2922" spans="1:18" ht="15.75" customHeight="1">
      <c r="A2922" s="1"/>
      <c r="B2922" s="6" t="s">
        <v>14</v>
      </c>
      <c r="C2922" s="6">
        <v>1185732</v>
      </c>
      <c r="D2922" s="7">
        <v>44385</v>
      </c>
      <c r="E2922" s="6" t="s">
        <v>33</v>
      </c>
      <c r="F2922" s="6" t="s">
        <v>104</v>
      </c>
      <c r="G2922" s="6" t="s">
        <v>105</v>
      </c>
      <c r="H2922" s="6" t="s">
        <v>17</v>
      </c>
      <c r="I2922" s="8">
        <v>0.5</v>
      </c>
      <c r="J2922" s="9">
        <v>5500</v>
      </c>
      <c r="K2922" s="10">
        <f t="shared" si="22"/>
        <v>2750</v>
      </c>
      <c r="L2922" s="10">
        <f t="shared" si="23"/>
        <v>962.49999999999989</v>
      </c>
      <c r="M2922" s="11">
        <v>0.35</v>
      </c>
      <c r="O2922" s="16"/>
      <c r="P2922" s="14"/>
      <c r="Q2922" s="12"/>
      <c r="R2922" s="13"/>
    </row>
    <row r="2923" spans="1:18" ht="15.75" customHeight="1">
      <c r="A2923" s="1"/>
      <c r="B2923" s="6" t="s">
        <v>14</v>
      </c>
      <c r="C2923" s="6">
        <v>1185732</v>
      </c>
      <c r="D2923" s="7">
        <v>44385</v>
      </c>
      <c r="E2923" s="6" t="s">
        <v>33</v>
      </c>
      <c r="F2923" s="6" t="s">
        <v>104</v>
      </c>
      <c r="G2923" s="6" t="s">
        <v>105</v>
      </c>
      <c r="H2923" s="6" t="s">
        <v>18</v>
      </c>
      <c r="I2923" s="8">
        <v>0.45000000000000007</v>
      </c>
      <c r="J2923" s="9">
        <v>3000</v>
      </c>
      <c r="K2923" s="10">
        <f t="shared" si="22"/>
        <v>1350.0000000000002</v>
      </c>
      <c r="L2923" s="10">
        <f t="shared" si="23"/>
        <v>405.00000000000006</v>
      </c>
      <c r="M2923" s="11">
        <v>0.3</v>
      </c>
      <c r="O2923" s="16"/>
      <c r="P2923" s="14"/>
      <c r="Q2923" s="12"/>
      <c r="R2923" s="13"/>
    </row>
    <row r="2924" spans="1:18" ht="15.75" customHeight="1">
      <c r="A2924" s="1"/>
      <c r="B2924" s="6" t="s">
        <v>14</v>
      </c>
      <c r="C2924" s="6">
        <v>1185732</v>
      </c>
      <c r="D2924" s="7">
        <v>44385</v>
      </c>
      <c r="E2924" s="6" t="s">
        <v>33</v>
      </c>
      <c r="F2924" s="6" t="s">
        <v>104</v>
      </c>
      <c r="G2924" s="6" t="s">
        <v>105</v>
      </c>
      <c r="H2924" s="6" t="s">
        <v>19</v>
      </c>
      <c r="I2924" s="8">
        <v>0.4</v>
      </c>
      <c r="J2924" s="9">
        <v>2250</v>
      </c>
      <c r="K2924" s="10">
        <f t="shared" si="22"/>
        <v>900</v>
      </c>
      <c r="L2924" s="10">
        <f t="shared" si="23"/>
        <v>270</v>
      </c>
      <c r="M2924" s="11">
        <v>0.3</v>
      </c>
      <c r="O2924" s="16"/>
      <c r="P2924" s="14"/>
      <c r="Q2924" s="12"/>
      <c r="R2924" s="13"/>
    </row>
    <row r="2925" spans="1:18" ht="15.75" customHeight="1">
      <c r="A2925" s="1"/>
      <c r="B2925" s="6" t="s">
        <v>14</v>
      </c>
      <c r="C2925" s="6">
        <v>1185732</v>
      </c>
      <c r="D2925" s="7">
        <v>44385</v>
      </c>
      <c r="E2925" s="6" t="s">
        <v>33</v>
      </c>
      <c r="F2925" s="6" t="s">
        <v>104</v>
      </c>
      <c r="G2925" s="6" t="s">
        <v>105</v>
      </c>
      <c r="H2925" s="6" t="s">
        <v>20</v>
      </c>
      <c r="I2925" s="8">
        <v>0.4</v>
      </c>
      <c r="J2925" s="9">
        <v>1750</v>
      </c>
      <c r="K2925" s="10">
        <f t="shared" si="22"/>
        <v>700</v>
      </c>
      <c r="L2925" s="10">
        <f t="shared" si="23"/>
        <v>210</v>
      </c>
      <c r="M2925" s="11">
        <v>0.3</v>
      </c>
      <c r="O2925" s="16"/>
      <c r="P2925" s="14"/>
      <c r="Q2925" s="12"/>
      <c r="R2925" s="13"/>
    </row>
    <row r="2926" spans="1:18" ht="15.75" customHeight="1">
      <c r="A2926" s="1"/>
      <c r="B2926" s="6" t="s">
        <v>14</v>
      </c>
      <c r="C2926" s="6">
        <v>1185732</v>
      </c>
      <c r="D2926" s="7">
        <v>44385</v>
      </c>
      <c r="E2926" s="6" t="s">
        <v>33</v>
      </c>
      <c r="F2926" s="6" t="s">
        <v>104</v>
      </c>
      <c r="G2926" s="6" t="s">
        <v>105</v>
      </c>
      <c r="H2926" s="6" t="s">
        <v>21</v>
      </c>
      <c r="I2926" s="8">
        <v>0.5</v>
      </c>
      <c r="J2926" s="9">
        <v>2000</v>
      </c>
      <c r="K2926" s="10">
        <f t="shared" si="22"/>
        <v>1000</v>
      </c>
      <c r="L2926" s="10">
        <f t="shared" si="23"/>
        <v>350</v>
      </c>
      <c r="M2926" s="11">
        <v>0.35</v>
      </c>
      <c r="O2926" s="16"/>
      <c r="P2926" s="14"/>
      <c r="Q2926" s="12"/>
      <c r="R2926" s="13"/>
    </row>
    <row r="2927" spans="1:18" ht="15.75" customHeight="1">
      <c r="A2927" s="1"/>
      <c r="B2927" s="6" t="s">
        <v>14</v>
      </c>
      <c r="C2927" s="6">
        <v>1185732</v>
      </c>
      <c r="D2927" s="7">
        <v>44385</v>
      </c>
      <c r="E2927" s="6" t="s">
        <v>33</v>
      </c>
      <c r="F2927" s="6" t="s">
        <v>104</v>
      </c>
      <c r="G2927" s="6" t="s">
        <v>105</v>
      </c>
      <c r="H2927" s="6" t="s">
        <v>22</v>
      </c>
      <c r="I2927" s="8">
        <v>0.55000000000000004</v>
      </c>
      <c r="J2927" s="9">
        <v>3750</v>
      </c>
      <c r="K2927" s="10">
        <f t="shared" si="22"/>
        <v>2062.5</v>
      </c>
      <c r="L2927" s="10">
        <f t="shared" si="23"/>
        <v>825</v>
      </c>
      <c r="M2927" s="11">
        <v>0.4</v>
      </c>
      <c r="O2927" s="16"/>
      <c r="P2927" s="14"/>
      <c r="Q2927" s="12"/>
      <c r="R2927" s="13"/>
    </row>
    <row r="2928" spans="1:18" ht="15.75" customHeight="1">
      <c r="A2928" s="1"/>
      <c r="B2928" s="6" t="s">
        <v>14</v>
      </c>
      <c r="C2928" s="6">
        <v>1185732</v>
      </c>
      <c r="D2928" s="7">
        <v>44417</v>
      </c>
      <c r="E2928" s="6" t="s">
        <v>33</v>
      </c>
      <c r="F2928" s="6" t="s">
        <v>104</v>
      </c>
      <c r="G2928" s="6" t="s">
        <v>105</v>
      </c>
      <c r="H2928" s="6" t="s">
        <v>17</v>
      </c>
      <c r="I2928" s="8">
        <v>0.5</v>
      </c>
      <c r="J2928" s="9">
        <v>5250</v>
      </c>
      <c r="K2928" s="10">
        <f t="shared" si="22"/>
        <v>2625</v>
      </c>
      <c r="L2928" s="10">
        <f t="shared" si="23"/>
        <v>918.74999999999989</v>
      </c>
      <c r="M2928" s="11">
        <v>0.35</v>
      </c>
      <c r="O2928" s="16"/>
      <c r="P2928" s="14"/>
      <c r="Q2928" s="12"/>
      <c r="R2928" s="13"/>
    </row>
    <row r="2929" spans="1:18" ht="15.75" customHeight="1">
      <c r="A2929" s="1"/>
      <c r="B2929" s="6" t="s">
        <v>14</v>
      </c>
      <c r="C2929" s="6">
        <v>1185732</v>
      </c>
      <c r="D2929" s="7">
        <v>44417</v>
      </c>
      <c r="E2929" s="6" t="s">
        <v>33</v>
      </c>
      <c r="F2929" s="6" t="s">
        <v>104</v>
      </c>
      <c r="G2929" s="6" t="s">
        <v>105</v>
      </c>
      <c r="H2929" s="6" t="s">
        <v>18</v>
      </c>
      <c r="I2929" s="8">
        <v>0.45000000000000007</v>
      </c>
      <c r="J2929" s="9">
        <v>3000</v>
      </c>
      <c r="K2929" s="10">
        <f t="shared" si="22"/>
        <v>1350.0000000000002</v>
      </c>
      <c r="L2929" s="10">
        <f t="shared" si="23"/>
        <v>405.00000000000006</v>
      </c>
      <c r="M2929" s="11">
        <v>0.3</v>
      </c>
      <c r="O2929" s="16"/>
      <c r="P2929" s="14"/>
      <c r="Q2929" s="12"/>
      <c r="R2929" s="13"/>
    </row>
    <row r="2930" spans="1:18" ht="15.75" customHeight="1">
      <c r="A2930" s="1"/>
      <c r="B2930" s="6" t="s">
        <v>14</v>
      </c>
      <c r="C2930" s="6">
        <v>1185732</v>
      </c>
      <c r="D2930" s="7">
        <v>44417</v>
      </c>
      <c r="E2930" s="6" t="s">
        <v>33</v>
      </c>
      <c r="F2930" s="6" t="s">
        <v>104</v>
      </c>
      <c r="G2930" s="6" t="s">
        <v>105</v>
      </c>
      <c r="H2930" s="6" t="s">
        <v>19</v>
      </c>
      <c r="I2930" s="8">
        <v>0.4</v>
      </c>
      <c r="J2930" s="9">
        <v>2250</v>
      </c>
      <c r="K2930" s="10">
        <f t="shared" si="22"/>
        <v>900</v>
      </c>
      <c r="L2930" s="10">
        <f t="shared" si="23"/>
        <v>270</v>
      </c>
      <c r="M2930" s="11">
        <v>0.3</v>
      </c>
      <c r="O2930" s="16"/>
      <c r="P2930" s="14"/>
      <c r="Q2930" s="12"/>
      <c r="R2930" s="13"/>
    </row>
    <row r="2931" spans="1:18" ht="15.75" customHeight="1">
      <c r="A2931" s="1"/>
      <c r="B2931" s="6" t="s">
        <v>14</v>
      </c>
      <c r="C2931" s="6">
        <v>1185732</v>
      </c>
      <c r="D2931" s="7">
        <v>44417</v>
      </c>
      <c r="E2931" s="6" t="s">
        <v>33</v>
      </c>
      <c r="F2931" s="6" t="s">
        <v>104</v>
      </c>
      <c r="G2931" s="6" t="s">
        <v>105</v>
      </c>
      <c r="H2931" s="6" t="s">
        <v>20</v>
      </c>
      <c r="I2931" s="8">
        <v>0.4</v>
      </c>
      <c r="J2931" s="9">
        <v>2000</v>
      </c>
      <c r="K2931" s="10">
        <f t="shared" si="22"/>
        <v>800</v>
      </c>
      <c r="L2931" s="10">
        <f t="shared" si="23"/>
        <v>240</v>
      </c>
      <c r="M2931" s="11">
        <v>0.3</v>
      </c>
      <c r="O2931" s="16"/>
      <c r="P2931" s="14"/>
      <c r="Q2931" s="12"/>
      <c r="R2931" s="13"/>
    </row>
    <row r="2932" spans="1:18" ht="15.75" customHeight="1">
      <c r="A2932" s="1"/>
      <c r="B2932" s="6" t="s">
        <v>14</v>
      </c>
      <c r="C2932" s="6">
        <v>1185732</v>
      </c>
      <c r="D2932" s="7">
        <v>44417</v>
      </c>
      <c r="E2932" s="6" t="s">
        <v>33</v>
      </c>
      <c r="F2932" s="6" t="s">
        <v>104</v>
      </c>
      <c r="G2932" s="6" t="s">
        <v>105</v>
      </c>
      <c r="H2932" s="6" t="s">
        <v>21</v>
      </c>
      <c r="I2932" s="8">
        <v>0.5</v>
      </c>
      <c r="J2932" s="9">
        <v>1750</v>
      </c>
      <c r="K2932" s="10">
        <f t="shared" si="22"/>
        <v>875</v>
      </c>
      <c r="L2932" s="10">
        <f t="shared" si="23"/>
        <v>306.25</v>
      </c>
      <c r="M2932" s="11">
        <v>0.35</v>
      </c>
      <c r="O2932" s="16"/>
      <c r="P2932" s="14"/>
      <c r="Q2932" s="12"/>
      <c r="R2932" s="13"/>
    </row>
    <row r="2933" spans="1:18" ht="15.75" customHeight="1">
      <c r="A2933" s="1"/>
      <c r="B2933" s="6" t="s">
        <v>14</v>
      </c>
      <c r="C2933" s="6">
        <v>1185732</v>
      </c>
      <c r="D2933" s="7">
        <v>44417</v>
      </c>
      <c r="E2933" s="6" t="s">
        <v>33</v>
      </c>
      <c r="F2933" s="6" t="s">
        <v>104</v>
      </c>
      <c r="G2933" s="6" t="s">
        <v>105</v>
      </c>
      <c r="H2933" s="6" t="s">
        <v>22</v>
      </c>
      <c r="I2933" s="8">
        <v>0.55000000000000004</v>
      </c>
      <c r="J2933" s="9">
        <v>3500</v>
      </c>
      <c r="K2933" s="10">
        <f t="shared" si="22"/>
        <v>1925.0000000000002</v>
      </c>
      <c r="L2933" s="10">
        <f t="shared" si="23"/>
        <v>770.00000000000011</v>
      </c>
      <c r="M2933" s="11">
        <v>0.4</v>
      </c>
      <c r="O2933" s="16"/>
      <c r="P2933" s="14"/>
      <c r="Q2933" s="12"/>
      <c r="R2933" s="13"/>
    </row>
    <row r="2934" spans="1:18" ht="15.75" customHeight="1">
      <c r="A2934" s="1"/>
      <c r="B2934" s="6" t="s">
        <v>14</v>
      </c>
      <c r="C2934" s="6">
        <v>1185732</v>
      </c>
      <c r="D2934" s="7">
        <v>44449</v>
      </c>
      <c r="E2934" s="6" t="s">
        <v>33</v>
      </c>
      <c r="F2934" s="6" t="s">
        <v>104</v>
      </c>
      <c r="G2934" s="6" t="s">
        <v>105</v>
      </c>
      <c r="H2934" s="6" t="s">
        <v>17</v>
      </c>
      <c r="I2934" s="8">
        <v>0.4</v>
      </c>
      <c r="J2934" s="9">
        <v>4750</v>
      </c>
      <c r="K2934" s="10">
        <f t="shared" si="22"/>
        <v>1900</v>
      </c>
      <c r="L2934" s="10">
        <f t="shared" si="23"/>
        <v>665</v>
      </c>
      <c r="M2934" s="11">
        <v>0.35</v>
      </c>
      <c r="O2934" s="16"/>
      <c r="P2934" s="14"/>
      <c r="Q2934" s="12"/>
      <c r="R2934" s="13"/>
    </row>
    <row r="2935" spans="1:18" ht="15.75" customHeight="1">
      <c r="A2935" s="1"/>
      <c r="B2935" s="6" t="s">
        <v>14</v>
      </c>
      <c r="C2935" s="6">
        <v>1185732</v>
      </c>
      <c r="D2935" s="7">
        <v>44449</v>
      </c>
      <c r="E2935" s="6" t="s">
        <v>33</v>
      </c>
      <c r="F2935" s="6" t="s">
        <v>104</v>
      </c>
      <c r="G2935" s="6" t="s">
        <v>105</v>
      </c>
      <c r="H2935" s="6" t="s">
        <v>18</v>
      </c>
      <c r="I2935" s="8">
        <v>0.35000000000000009</v>
      </c>
      <c r="J2935" s="9">
        <v>2750</v>
      </c>
      <c r="K2935" s="10">
        <f t="shared" si="22"/>
        <v>962.50000000000023</v>
      </c>
      <c r="L2935" s="10">
        <f t="shared" si="23"/>
        <v>288.75000000000006</v>
      </c>
      <c r="M2935" s="11">
        <v>0.3</v>
      </c>
      <c r="O2935" s="16"/>
      <c r="P2935" s="14"/>
      <c r="Q2935" s="12"/>
      <c r="R2935" s="13"/>
    </row>
    <row r="2936" spans="1:18" ht="15.75" customHeight="1">
      <c r="A2936" s="1"/>
      <c r="B2936" s="6" t="s">
        <v>14</v>
      </c>
      <c r="C2936" s="6">
        <v>1185732</v>
      </c>
      <c r="D2936" s="7">
        <v>44449</v>
      </c>
      <c r="E2936" s="6" t="s">
        <v>33</v>
      </c>
      <c r="F2936" s="6" t="s">
        <v>104</v>
      </c>
      <c r="G2936" s="6" t="s">
        <v>105</v>
      </c>
      <c r="H2936" s="6" t="s">
        <v>19</v>
      </c>
      <c r="I2936" s="8">
        <v>0.30000000000000004</v>
      </c>
      <c r="J2936" s="9">
        <v>1750</v>
      </c>
      <c r="K2936" s="10">
        <f t="shared" si="22"/>
        <v>525.00000000000011</v>
      </c>
      <c r="L2936" s="10">
        <f t="shared" si="23"/>
        <v>157.50000000000003</v>
      </c>
      <c r="M2936" s="11">
        <v>0.3</v>
      </c>
      <c r="O2936" s="16"/>
      <c r="P2936" s="14"/>
      <c r="Q2936" s="12"/>
      <c r="R2936" s="13"/>
    </row>
    <row r="2937" spans="1:18" ht="15.75" customHeight="1">
      <c r="A2937" s="1"/>
      <c r="B2937" s="6" t="s">
        <v>14</v>
      </c>
      <c r="C2937" s="6">
        <v>1185732</v>
      </c>
      <c r="D2937" s="7">
        <v>44449</v>
      </c>
      <c r="E2937" s="6" t="s">
        <v>33</v>
      </c>
      <c r="F2937" s="6" t="s">
        <v>104</v>
      </c>
      <c r="G2937" s="6" t="s">
        <v>105</v>
      </c>
      <c r="H2937" s="6" t="s">
        <v>20</v>
      </c>
      <c r="I2937" s="8">
        <v>0.30000000000000004</v>
      </c>
      <c r="J2937" s="9">
        <v>1500</v>
      </c>
      <c r="K2937" s="10">
        <f t="shared" si="22"/>
        <v>450.00000000000006</v>
      </c>
      <c r="L2937" s="10">
        <f t="shared" si="23"/>
        <v>135</v>
      </c>
      <c r="M2937" s="11">
        <v>0.3</v>
      </c>
      <c r="O2937" s="16"/>
      <c r="P2937" s="14"/>
      <c r="Q2937" s="12"/>
      <c r="R2937" s="13"/>
    </row>
    <row r="2938" spans="1:18" ht="15.75" customHeight="1">
      <c r="A2938" s="1"/>
      <c r="B2938" s="6" t="s">
        <v>14</v>
      </c>
      <c r="C2938" s="6">
        <v>1185732</v>
      </c>
      <c r="D2938" s="7">
        <v>44449</v>
      </c>
      <c r="E2938" s="6" t="s">
        <v>33</v>
      </c>
      <c r="F2938" s="6" t="s">
        <v>104</v>
      </c>
      <c r="G2938" s="6" t="s">
        <v>105</v>
      </c>
      <c r="H2938" s="6" t="s">
        <v>21</v>
      </c>
      <c r="I2938" s="8">
        <v>0.4</v>
      </c>
      <c r="J2938" s="9">
        <v>1500</v>
      </c>
      <c r="K2938" s="10">
        <f t="shared" si="22"/>
        <v>600</v>
      </c>
      <c r="L2938" s="10">
        <f t="shared" si="23"/>
        <v>210</v>
      </c>
      <c r="M2938" s="11">
        <v>0.35</v>
      </c>
      <c r="O2938" s="16"/>
      <c r="P2938" s="14"/>
      <c r="Q2938" s="12"/>
      <c r="R2938" s="13"/>
    </row>
    <row r="2939" spans="1:18" ht="15.75" customHeight="1">
      <c r="A2939" s="1"/>
      <c r="B2939" s="6" t="s">
        <v>14</v>
      </c>
      <c r="C2939" s="6">
        <v>1185732</v>
      </c>
      <c r="D2939" s="7">
        <v>44449</v>
      </c>
      <c r="E2939" s="6" t="s">
        <v>33</v>
      </c>
      <c r="F2939" s="6" t="s">
        <v>104</v>
      </c>
      <c r="G2939" s="6" t="s">
        <v>105</v>
      </c>
      <c r="H2939" s="6" t="s">
        <v>22</v>
      </c>
      <c r="I2939" s="8">
        <v>0.45</v>
      </c>
      <c r="J2939" s="9">
        <v>2250</v>
      </c>
      <c r="K2939" s="10">
        <f t="shared" si="22"/>
        <v>1012.5</v>
      </c>
      <c r="L2939" s="10">
        <f t="shared" si="23"/>
        <v>405</v>
      </c>
      <c r="M2939" s="11">
        <v>0.4</v>
      </c>
      <c r="O2939" s="16"/>
      <c r="P2939" s="14"/>
      <c r="Q2939" s="12"/>
      <c r="R2939" s="13"/>
    </row>
    <row r="2940" spans="1:18" ht="15.75" customHeight="1">
      <c r="A2940" s="1"/>
      <c r="B2940" s="6" t="s">
        <v>14</v>
      </c>
      <c r="C2940" s="6">
        <v>1185732</v>
      </c>
      <c r="D2940" s="7">
        <v>44478</v>
      </c>
      <c r="E2940" s="6" t="s">
        <v>33</v>
      </c>
      <c r="F2940" s="6" t="s">
        <v>104</v>
      </c>
      <c r="G2940" s="6" t="s">
        <v>105</v>
      </c>
      <c r="H2940" s="6" t="s">
        <v>17</v>
      </c>
      <c r="I2940" s="8">
        <v>0.49999999999999994</v>
      </c>
      <c r="J2940" s="9">
        <v>4000</v>
      </c>
      <c r="K2940" s="10">
        <f t="shared" si="22"/>
        <v>1999.9999999999998</v>
      </c>
      <c r="L2940" s="10">
        <f t="shared" si="23"/>
        <v>699.99999999999989</v>
      </c>
      <c r="M2940" s="11">
        <v>0.35</v>
      </c>
      <c r="O2940" s="16"/>
      <c r="P2940" s="14"/>
      <c r="Q2940" s="12"/>
      <c r="R2940" s="13"/>
    </row>
    <row r="2941" spans="1:18" ht="15.75" customHeight="1">
      <c r="A2941" s="1"/>
      <c r="B2941" s="6" t="s">
        <v>14</v>
      </c>
      <c r="C2941" s="6">
        <v>1185732</v>
      </c>
      <c r="D2941" s="7">
        <v>44478</v>
      </c>
      <c r="E2941" s="6" t="s">
        <v>33</v>
      </c>
      <c r="F2941" s="6" t="s">
        <v>104</v>
      </c>
      <c r="G2941" s="6" t="s">
        <v>105</v>
      </c>
      <c r="H2941" s="6" t="s">
        <v>18</v>
      </c>
      <c r="I2941" s="8">
        <v>0.4</v>
      </c>
      <c r="J2941" s="9">
        <v>2500</v>
      </c>
      <c r="K2941" s="10">
        <f t="shared" si="22"/>
        <v>1000</v>
      </c>
      <c r="L2941" s="10">
        <f t="shared" si="23"/>
        <v>300</v>
      </c>
      <c r="M2941" s="11">
        <v>0.3</v>
      </c>
      <c r="O2941" s="16"/>
      <c r="P2941" s="14"/>
      <c r="Q2941" s="12"/>
      <c r="R2941" s="13"/>
    </row>
    <row r="2942" spans="1:18" ht="15.75" customHeight="1">
      <c r="A2942" s="1"/>
      <c r="B2942" s="6" t="s">
        <v>14</v>
      </c>
      <c r="C2942" s="6">
        <v>1185732</v>
      </c>
      <c r="D2942" s="7">
        <v>44478</v>
      </c>
      <c r="E2942" s="6" t="s">
        <v>33</v>
      </c>
      <c r="F2942" s="6" t="s">
        <v>104</v>
      </c>
      <c r="G2942" s="6" t="s">
        <v>105</v>
      </c>
      <c r="H2942" s="6" t="s">
        <v>19</v>
      </c>
      <c r="I2942" s="8">
        <v>0.4</v>
      </c>
      <c r="J2942" s="9">
        <v>1500</v>
      </c>
      <c r="K2942" s="10">
        <f t="shared" si="22"/>
        <v>600</v>
      </c>
      <c r="L2942" s="10">
        <f t="shared" si="23"/>
        <v>180</v>
      </c>
      <c r="M2942" s="11">
        <v>0.3</v>
      </c>
      <c r="O2942" s="16"/>
      <c r="P2942" s="14"/>
      <c r="Q2942" s="12"/>
      <c r="R2942" s="13"/>
    </row>
    <row r="2943" spans="1:18" ht="15.75" customHeight="1">
      <c r="A2943" s="1"/>
      <c r="B2943" s="6" t="s">
        <v>14</v>
      </c>
      <c r="C2943" s="6">
        <v>1185732</v>
      </c>
      <c r="D2943" s="7">
        <v>44478</v>
      </c>
      <c r="E2943" s="6" t="s">
        <v>33</v>
      </c>
      <c r="F2943" s="6" t="s">
        <v>104</v>
      </c>
      <c r="G2943" s="6" t="s">
        <v>105</v>
      </c>
      <c r="H2943" s="6" t="s">
        <v>20</v>
      </c>
      <c r="I2943" s="8">
        <v>0.4</v>
      </c>
      <c r="J2943" s="9">
        <v>1250</v>
      </c>
      <c r="K2943" s="10">
        <f t="shared" si="22"/>
        <v>500</v>
      </c>
      <c r="L2943" s="10">
        <f t="shared" si="23"/>
        <v>150</v>
      </c>
      <c r="M2943" s="11">
        <v>0.3</v>
      </c>
      <c r="O2943" s="16"/>
      <c r="P2943" s="14"/>
      <c r="Q2943" s="12"/>
      <c r="R2943" s="13"/>
    </row>
    <row r="2944" spans="1:18" ht="15.75" customHeight="1">
      <c r="A2944" s="1"/>
      <c r="B2944" s="6" t="s">
        <v>14</v>
      </c>
      <c r="C2944" s="6">
        <v>1185732</v>
      </c>
      <c r="D2944" s="7">
        <v>44478</v>
      </c>
      <c r="E2944" s="6" t="s">
        <v>33</v>
      </c>
      <c r="F2944" s="6" t="s">
        <v>104</v>
      </c>
      <c r="G2944" s="6" t="s">
        <v>105</v>
      </c>
      <c r="H2944" s="6" t="s">
        <v>21</v>
      </c>
      <c r="I2944" s="8">
        <v>0.49999999999999994</v>
      </c>
      <c r="J2944" s="9">
        <v>1250</v>
      </c>
      <c r="K2944" s="10">
        <f t="shared" si="22"/>
        <v>624.99999999999989</v>
      </c>
      <c r="L2944" s="10">
        <f t="shared" si="23"/>
        <v>218.74999999999994</v>
      </c>
      <c r="M2944" s="11">
        <v>0.35</v>
      </c>
      <c r="O2944" s="16"/>
      <c r="P2944" s="14"/>
      <c r="Q2944" s="12"/>
      <c r="R2944" s="13"/>
    </row>
    <row r="2945" spans="1:18" ht="15.75" customHeight="1">
      <c r="A2945" s="1"/>
      <c r="B2945" s="6" t="s">
        <v>14</v>
      </c>
      <c r="C2945" s="6">
        <v>1185732</v>
      </c>
      <c r="D2945" s="7">
        <v>44478</v>
      </c>
      <c r="E2945" s="6" t="s">
        <v>33</v>
      </c>
      <c r="F2945" s="6" t="s">
        <v>104</v>
      </c>
      <c r="G2945" s="6" t="s">
        <v>105</v>
      </c>
      <c r="H2945" s="6" t="s">
        <v>22</v>
      </c>
      <c r="I2945" s="8">
        <v>0.54999999999999982</v>
      </c>
      <c r="J2945" s="9">
        <v>2500</v>
      </c>
      <c r="K2945" s="10">
        <f t="shared" si="22"/>
        <v>1374.9999999999995</v>
      </c>
      <c r="L2945" s="10">
        <f t="shared" si="23"/>
        <v>549.99999999999989</v>
      </c>
      <c r="M2945" s="11">
        <v>0.4</v>
      </c>
      <c r="O2945" s="16"/>
      <c r="P2945" s="14"/>
      <c r="Q2945" s="12"/>
      <c r="R2945" s="13"/>
    </row>
    <row r="2946" spans="1:18" ht="15.75" customHeight="1">
      <c r="A2946" s="1"/>
      <c r="B2946" s="6" t="s">
        <v>14</v>
      </c>
      <c r="C2946" s="6">
        <v>1185732</v>
      </c>
      <c r="D2946" s="7">
        <v>44509</v>
      </c>
      <c r="E2946" s="6" t="s">
        <v>33</v>
      </c>
      <c r="F2946" s="6" t="s">
        <v>104</v>
      </c>
      <c r="G2946" s="6" t="s">
        <v>105</v>
      </c>
      <c r="H2946" s="6" t="s">
        <v>17</v>
      </c>
      <c r="I2946" s="8">
        <v>0.49999999999999994</v>
      </c>
      <c r="J2946" s="9">
        <v>4000</v>
      </c>
      <c r="K2946" s="10">
        <f t="shared" si="22"/>
        <v>1999.9999999999998</v>
      </c>
      <c r="L2946" s="10">
        <f t="shared" si="23"/>
        <v>699.99999999999989</v>
      </c>
      <c r="M2946" s="11">
        <v>0.35</v>
      </c>
      <c r="O2946" s="16"/>
      <c r="P2946" s="14"/>
      <c r="Q2946" s="12"/>
      <c r="R2946" s="13"/>
    </row>
    <row r="2947" spans="1:18" ht="15.75" customHeight="1">
      <c r="A2947" s="1"/>
      <c r="B2947" s="6" t="s">
        <v>14</v>
      </c>
      <c r="C2947" s="6">
        <v>1185732</v>
      </c>
      <c r="D2947" s="7">
        <v>44509</v>
      </c>
      <c r="E2947" s="6" t="s">
        <v>33</v>
      </c>
      <c r="F2947" s="6" t="s">
        <v>104</v>
      </c>
      <c r="G2947" s="6" t="s">
        <v>105</v>
      </c>
      <c r="H2947" s="6" t="s">
        <v>18</v>
      </c>
      <c r="I2947" s="8">
        <v>0.4</v>
      </c>
      <c r="J2947" s="9">
        <v>2500</v>
      </c>
      <c r="K2947" s="10">
        <f t="shared" si="22"/>
        <v>1000</v>
      </c>
      <c r="L2947" s="10">
        <f t="shared" si="23"/>
        <v>300</v>
      </c>
      <c r="M2947" s="11">
        <v>0.3</v>
      </c>
      <c r="O2947" s="16"/>
      <c r="P2947" s="14"/>
      <c r="Q2947" s="12"/>
      <c r="R2947" s="13"/>
    </row>
    <row r="2948" spans="1:18" ht="15.75" customHeight="1">
      <c r="A2948" s="1"/>
      <c r="B2948" s="6" t="s">
        <v>14</v>
      </c>
      <c r="C2948" s="6">
        <v>1185732</v>
      </c>
      <c r="D2948" s="7">
        <v>44509</v>
      </c>
      <c r="E2948" s="6" t="s">
        <v>33</v>
      </c>
      <c r="F2948" s="6" t="s">
        <v>104</v>
      </c>
      <c r="G2948" s="6" t="s">
        <v>105</v>
      </c>
      <c r="H2948" s="6" t="s">
        <v>19</v>
      </c>
      <c r="I2948" s="8">
        <v>0.4</v>
      </c>
      <c r="J2948" s="9">
        <v>1950</v>
      </c>
      <c r="K2948" s="10">
        <f t="shared" si="22"/>
        <v>780</v>
      </c>
      <c r="L2948" s="10">
        <f t="shared" si="23"/>
        <v>234</v>
      </c>
      <c r="M2948" s="11">
        <v>0.3</v>
      </c>
      <c r="O2948" s="16"/>
      <c r="P2948" s="14"/>
      <c r="Q2948" s="12"/>
      <c r="R2948" s="13"/>
    </row>
    <row r="2949" spans="1:18" ht="15.75" customHeight="1">
      <c r="A2949" s="1"/>
      <c r="B2949" s="6" t="s">
        <v>14</v>
      </c>
      <c r="C2949" s="6">
        <v>1185732</v>
      </c>
      <c r="D2949" s="7">
        <v>44509</v>
      </c>
      <c r="E2949" s="6" t="s">
        <v>33</v>
      </c>
      <c r="F2949" s="6" t="s">
        <v>104</v>
      </c>
      <c r="G2949" s="6" t="s">
        <v>105</v>
      </c>
      <c r="H2949" s="6" t="s">
        <v>20</v>
      </c>
      <c r="I2949" s="8">
        <v>0.4</v>
      </c>
      <c r="J2949" s="9">
        <v>1750</v>
      </c>
      <c r="K2949" s="10">
        <f t="shared" si="22"/>
        <v>700</v>
      </c>
      <c r="L2949" s="10">
        <f t="shared" si="23"/>
        <v>210</v>
      </c>
      <c r="M2949" s="11">
        <v>0.3</v>
      </c>
      <c r="O2949" s="16"/>
      <c r="P2949" s="14"/>
      <c r="Q2949" s="12"/>
      <c r="R2949" s="13"/>
    </row>
    <row r="2950" spans="1:18" ht="15.75" customHeight="1">
      <c r="A2950" s="1"/>
      <c r="B2950" s="6" t="s">
        <v>14</v>
      </c>
      <c r="C2950" s="6">
        <v>1185732</v>
      </c>
      <c r="D2950" s="7">
        <v>44509</v>
      </c>
      <c r="E2950" s="6" t="s">
        <v>33</v>
      </c>
      <c r="F2950" s="6" t="s">
        <v>104</v>
      </c>
      <c r="G2950" s="6" t="s">
        <v>105</v>
      </c>
      <c r="H2950" s="6" t="s">
        <v>21</v>
      </c>
      <c r="I2950" s="8">
        <v>0.6</v>
      </c>
      <c r="J2950" s="9">
        <v>1500</v>
      </c>
      <c r="K2950" s="10">
        <f t="shared" si="22"/>
        <v>900</v>
      </c>
      <c r="L2950" s="10">
        <f t="shared" si="23"/>
        <v>315</v>
      </c>
      <c r="M2950" s="11">
        <v>0.35</v>
      </c>
      <c r="O2950" s="16"/>
      <c r="P2950" s="14"/>
      <c r="Q2950" s="12"/>
      <c r="R2950" s="13"/>
    </row>
    <row r="2951" spans="1:18" ht="15.75" customHeight="1">
      <c r="A2951" s="1"/>
      <c r="B2951" s="6" t="s">
        <v>14</v>
      </c>
      <c r="C2951" s="6">
        <v>1185732</v>
      </c>
      <c r="D2951" s="7">
        <v>44509</v>
      </c>
      <c r="E2951" s="6" t="s">
        <v>33</v>
      </c>
      <c r="F2951" s="6" t="s">
        <v>104</v>
      </c>
      <c r="G2951" s="6" t="s">
        <v>105</v>
      </c>
      <c r="H2951" s="6" t="s">
        <v>22</v>
      </c>
      <c r="I2951" s="8">
        <v>0.64999999999999991</v>
      </c>
      <c r="J2951" s="9">
        <v>2500</v>
      </c>
      <c r="K2951" s="10">
        <f t="shared" si="22"/>
        <v>1624.9999999999998</v>
      </c>
      <c r="L2951" s="10">
        <f t="shared" si="23"/>
        <v>650</v>
      </c>
      <c r="M2951" s="11">
        <v>0.4</v>
      </c>
      <c r="O2951" s="16"/>
      <c r="P2951" s="14"/>
      <c r="Q2951" s="12"/>
      <c r="R2951" s="13"/>
    </row>
    <row r="2952" spans="1:18" ht="15.75" customHeight="1">
      <c r="A2952" s="1"/>
      <c r="B2952" s="6" t="s">
        <v>14</v>
      </c>
      <c r="C2952" s="6">
        <v>1185732</v>
      </c>
      <c r="D2952" s="7">
        <v>44538</v>
      </c>
      <c r="E2952" s="6" t="s">
        <v>33</v>
      </c>
      <c r="F2952" s="6" t="s">
        <v>104</v>
      </c>
      <c r="G2952" s="6" t="s">
        <v>105</v>
      </c>
      <c r="H2952" s="6" t="s">
        <v>17</v>
      </c>
      <c r="I2952" s="8">
        <v>0.6</v>
      </c>
      <c r="J2952" s="9">
        <v>5000</v>
      </c>
      <c r="K2952" s="10">
        <f t="shared" si="22"/>
        <v>3000</v>
      </c>
      <c r="L2952" s="10">
        <f t="shared" si="23"/>
        <v>1050</v>
      </c>
      <c r="M2952" s="11">
        <v>0.35</v>
      </c>
      <c r="O2952" s="16"/>
      <c r="P2952" s="14"/>
      <c r="Q2952" s="12"/>
      <c r="R2952" s="13"/>
    </row>
    <row r="2953" spans="1:18" ht="15.75" customHeight="1">
      <c r="A2953" s="1"/>
      <c r="B2953" s="6" t="s">
        <v>14</v>
      </c>
      <c r="C2953" s="6">
        <v>1185732</v>
      </c>
      <c r="D2953" s="7">
        <v>44538</v>
      </c>
      <c r="E2953" s="6" t="s">
        <v>33</v>
      </c>
      <c r="F2953" s="6" t="s">
        <v>104</v>
      </c>
      <c r="G2953" s="6" t="s">
        <v>105</v>
      </c>
      <c r="H2953" s="6" t="s">
        <v>18</v>
      </c>
      <c r="I2953" s="8">
        <v>0.5</v>
      </c>
      <c r="J2953" s="9">
        <v>3000</v>
      </c>
      <c r="K2953" s="10">
        <f t="shared" si="22"/>
        <v>1500</v>
      </c>
      <c r="L2953" s="10">
        <f t="shared" si="23"/>
        <v>450</v>
      </c>
      <c r="M2953" s="11">
        <v>0.3</v>
      </c>
      <c r="O2953" s="16"/>
      <c r="P2953" s="14"/>
      <c r="Q2953" s="12"/>
      <c r="R2953" s="13"/>
    </row>
    <row r="2954" spans="1:18" ht="15.75" customHeight="1">
      <c r="A2954" s="1"/>
      <c r="B2954" s="6" t="s">
        <v>14</v>
      </c>
      <c r="C2954" s="6">
        <v>1185732</v>
      </c>
      <c r="D2954" s="7">
        <v>44538</v>
      </c>
      <c r="E2954" s="6" t="s">
        <v>33</v>
      </c>
      <c r="F2954" s="6" t="s">
        <v>104</v>
      </c>
      <c r="G2954" s="6" t="s">
        <v>105</v>
      </c>
      <c r="H2954" s="6" t="s">
        <v>19</v>
      </c>
      <c r="I2954" s="8">
        <v>0.5</v>
      </c>
      <c r="J2954" s="9">
        <v>2500</v>
      </c>
      <c r="K2954" s="10">
        <f t="shared" si="22"/>
        <v>1250</v>
      </c>
      <c r="L2954" s="10">
        <f t="shared" si="23"/>
        <v>375</v>
      </c>
      <c r="M2954" s="11">
        <v>0.3</v>
      </c>
      <c r="O2954" s="16"/>
      <c r="P2954" s="14"/>
      <c r="Q2954" s="12"/>
      <c r="R2954" s="13"/>
    </row>
    <row r="2955" spans="1:18" ht="15.75" customHeight="1">
      <c r="A2955" s="1"/>
      <c r="B2955" s="6" t="s">
        <v>14</v>
      </c>
      <c r="C2955" s="6">
        <v>1185732</v>
      </c>
      <c r="D2955" s="7">
        <v>44538</v>
      </c>
      <c r="E2955" s="6" t="s">
        <v>33</v>
      </c>
      <c r="F2955" s="6" t="s">
        <v>104</v>
      </c>
      <c r="G2955" s="6" t="s">
        <v>105</v>
      </c>
      <c r="H2955" s="6" t="s">
        <v>20</v>
      </c>
      <c r="I2955" s="8">
        <v>0.5</v>
      </c>
      <c r="J2955" s="9">
        <v>2000</v>
      </c>
      <c r="K2955" s="10">
        <f t="shared" si="22"/>
        <v>1000</v>
      </c>
      <c r="L2955" s="10">
        <f t="shared" si="23"/>
        <v>300</v>
      </c>
      <c r="M2955" s="11">
        <v>0.3</v>
      </c>
      <c r="O2955" s="16"/>
      <c r="P2955" s="14"/>
      <c r="Q2955" s="12"/>
      <c r="R2955" s="13"/>
    </row>
    <row r="2956" spans="1:18" ht="15.75" customHeight="1">
      <c r="A2956" s="1"/>
      <c r="B2956" s="6" t="s">
        <v>14</v>
      </c>
      <c r="C2956" s="6">
        <v>1185732</v>
      </c>
      <c r="D2956" s="7">
        <v>44538</v>
      </c>
      <c r="E2956" s="6" t="s">
        <v>33</v>
      </c>
      <c r="F2956" s="6" t="s">
        <v>104</v>
      </c>
      <c r="G2956" s="6" t="s">
        <v>105</v>
      </c>
      <c r="H2956" s="6" t="s">
        <v>21</v>
      </c>
      <c r="I2956" s="8">
        <v>0.6</v>
      </c>
      <c r="J2956" s="9">
        <v>2000</v>
      </c>
      <c r="K2956" s="10">
        <f t="shared" si="22"/>
        <v>1200</v>
      </c>
      <c r="L2956" s="10">
        <f t="shared" si="23"/>
        <v>420</v>
      </c>
      <c r="M2956" s="11">
        <v>0.35</v>
      </c>
      <c r="O2956" s="16"/>
      <c r="P2956" s="14"/>
      <c r="Q2956" s="12"/>
      <c r="R2956" s="13"/>
    </row>
    <row r="2957" spans="1:18" ht="15.75" customHeight="1">
      <c r="A2957" s="1"/>
      <c r="B2957" s="6" t="s">
        <v>14</v>
      </c>
      <c r="C2957" s="6">
        <v>1185732</v>
      </c>
      <c r="D2957" s="7">
        <v>44538</v>
      </c>
      <c r="E2957" s="6" t="s">
        <v>33</v>
      </c>
      <c r="F2957" s="6" t="s">
        <v>104</v>
      </c>
      <c r="G2957" s="6" t="s">
        <v>105</v>
      </c>
      <c r="H2957" s="6" t="s">
        <v>22</v>
      </c>
      <c r="I2957" s="8">
        <v>0.64999999999999991</v>
      </c>
      <c r="J2957" s="9">
        <v>3000</v>
      </c>
      <c r="K2957" s="10">
        <f t="shared" si="22"/>
        <v>1949.9999999999998</v>
      </c>
      <c r="L2957" s="10">
        <f t="shared" si="23"/>
        <v>780</v>
      </c>
      <c r="M2957" s="11">
        <v>0.4</v>
      </c>
      <c r="O2957" s="16"/>
      <c r="P2957" s="14"/>
      <c r="Q2957" s="12"/>
      <c r="R2957" s="13"/>
    </row>
    <row r="2958" spans="1:18" ht="15.75" customHeight="1">
      <c r="A2958" s="1" t="s">
        <v>39</v>
      </c>
      <c r="B2958" s="6" t="s">
        <v>14</v>
      </c>
      <c r="C2958" s="6">
        <v>1185732</v>
      </c>
      <c r="D2958" s="7">
        <v>44202</v>
      </c>
      <c r="E2958" s="6" t="s">
        <v>33</v>
      </c>
      <c r="F2958" s="6" t="s">
        <v>106</v>
      </c>
      <c r="G2958" s="6" t="s">
        <v>107</v>
      </c>
      <c r="H2958" s="6" t="s">
        <v>17</v>
      </c>
      <c r="I2958" s="8">
        <v>0.30000000000000004</v>
      </c>
      <c r="J2958" s="9">
        <v>4500</v>
      </c>
      <c r="K2958" s="10">
        <f t="shared" si="22"/>
        <v>1350.0000000000002</v>
      </c>
      <c r="L2958" s="10">
        <f t="shared" si="23"/>
        <v>405.00000000000006</v>
      </c>
      <c r="M2958" s="11">
        <v>0.3</v>
      </c>
      <c r="O2958" s="16"/>
      <c r="P2958" s="14"/>
      <c r="Q2958" s="12"/>
      <c r="R2958" s="13"/>
    </row>
    <row r="2959" spans="1:18" ht="15.75" customHeight="1">
      <c r="A2959" s="1"/>
      <c r="B2959" s="6" t="s">
        <v>14</v>
      </c>
      <c r="C2959" s="6">
        <v>1185732</v>
      </c>
      <c r="D2959" s="7">
        <v>44202</v>
      </c>
      <c r="E2959" s="6" t="s">
        <v>33</v>
      </c>
      <c r="F2959" s="6" t="s">
        <v>106</v>
      </c>
      <c r="G2959" s="6" t="s">
        <v>107</v>
      </c>
      <c r="H2959" s="6" t="s">
        <v>18</v>
      </c>
      <c r="I2959" s="8">
        <v>0.30000000000000004</v>
      </c>
      <c r="J2959" s="9">
        <v>2500</v>
      </c>
      <c r="K2959" s="10">
        <f t="shared" si="22"/>
        <v>750.00000000000011</v>
      </c>
      <c r="L2959" s="10">
        <f t="shared" si="23"/>
        <v>262.5</v>
      </c>
      <c r="M2959" s="11">
        <v>0.35</v>
      </c>
      <c r="O2959" s="16"/>
      <c r="P2959" s="14"/>
      <c r="Q2959" s="12"/>
      <c r="R2959" s="13"/>
    </row>
    <row r="2960" spans="1:18" ht="15.75" customHeight="1">
      <c r="A2960" s="1"/>
      <c r="B2960" s="6" t="s">
        <v>14</v>
      </c>
      <c r="C2960" s="6">
        <v>1185732</v>
      </c>
      <c r="D2960" s="7">
        <v>44202</v>
      </c>
      <c r="E2960" s="6" t="s">
        <v>33</v>
      </c>
      <c r="F2960" s="6" t="s">
        <v>106</v>
      </c>
      <c r="G2960" s="6" t="s">
        <v>107</v>
      </c>
      <c r="H2960" s="6" t="s">
        <v>19</v>
      </c>
      <c r="I2960" s="8">
        <v>0.20000000000000007</v>
      </c>
      <c r="J2960" s="9">
        <v>2500</v>
      </c>
      <c r="K2960" s="10">
        <f t="shared" si="22"/>
        <v>500.00000000000017</v>
      </c>
      <c r="L2960" s="10">
        <f t="shared" si="23"/>
        <v>150.00000000000006</v>
      </c>
      <c r="M2960" s="11">
        <v>0.3</v>
      </c>
      <c r="O2960" s="16"/>
      <c r="P2960" s="14"/>
      <c r="Q2960" s="12"/>
      <c r="R2960" s="13"/>
    </row>
    <row r="2961" spans="1:18" ht="15.75" customHeight="1">
      <c r="A2961" s="1"/>
      <c r="B2961" s="6" t="s">
        <v>14</v>
      </c>
      <c r="C2961" s="6">
        <v>1185732</v>
      </c>
      <c r="D2961" s="7">
        <v>44202</v>
      </c>
      <c r="E2961" s="6" t="s">
        <v>33</v>
      </c>
      <c r="F2961" s="6" t="s">
        <v>106</v>
      </c>
      <c r="G2961" s="6" t="s">
        <v>107</v>
      </c>
      <c r="H2961" s="6" t="s">
        <v>20</v>
      </c>
      <c r="I2961" s="8">
        <v>0.25000000000000006</v>
      </c>
      <c r="J2961" s="9">
        <v>1000</v>
      </c>
      <c r="K2961" s="10">
        <f t="shared" si="22"/>
        <v>250.00000000000006</v>
      </c>
      <c r="L2961" s="10">
        <f t="shared" si="23"/>
        <v>75.000000000000014</v>
      </c>
      <c r="M2961" s="11">
        <v>0.3</v>
      </c>
      <c r="O2961" s="16"/>
      <c r="P2961" s="14"/>
      <c r="Q2961" s="12"/>
      <c r="R2961" s="13"/>
    </row>
    <row r="2962" spans="1:18" ht="15.75" customHeight="1">
      <c r="A2962" s="1"/>
      <c r="B2962" s="6" t="s">
        <v>14</v>
      </c>
      <c r="C2962" s="6">
        <v>1185732</v>
      </c>
      <c r="D2962" s="7">
        <v>44202</v>
      </c>
      <c r="E2962" s="6" t="s">
        <v>33</v>
      </c>
      <c r="F2962" s="6" t="s">
        <v>106</v>
      </c>
      <c r="G2962" s="6" t="s">
        <v>107</v>
      </c>
      <c r="H2962" s="6" t="s">
        <v>21</v>
      </c>
      <c r="I2962" s="8">
        <v>0.39999999999999997</v>
      </c>
      <c r="J2962" s="9">
        <v>1500</v>
      </c>
      <c r="K2962" s="10">
        <f t="shared" si="22"/>
        <v>600</v>
      </c>
      <c r="L2962" s="10">
        <f t="shared" si="23"/>
        <v>300</v>
      </c>
      <c r="M2962" s="11">
        <v>0.5</v>
      </c>
      <c r="O2962" s="16"/>
      <c r="P2962" s="14"/>
      <c r="Q2962" s="12"/>
      <c r="R2962" s="13"/>
    </row>
    <row r="2963" spans="1:18" ht="15.75" customHeight="1">
      <c r="A2963" s="1"/>
      <c r="B2963" s="6" t="s">
        <v>14</v>
      </c>
      <c r="C2963" s="6">
        <v>1185732</v>
      </c>
      <c r="D2963" s="7">
        <v>44202</v>
      </c>
      <c r="E2963" s="6" t="s">
        <v>33</v>
      </c>
      <c r="F2963" s="6" t="s">
        <v>106</v>
      </c>
      <c r="G2963" s="6" t="s">
        <v>107</v>
      </c>
      <c r="H2963" s="6" t="s">
        <v>22</v>
      </c>
      <c r="I2963" s="8">
        <v>0.30000000000000004</v>
      </c>
      <c r="J2963" s="9">
        <v>2500</v>
      </c>
      <c r="K2963" s="10">
        <f t="shared" si="22"/>
        <v>750.00000000000011</v>
      </c>
      <c r="L2963" s="10">
        <f t="shared" si="23"/>
        <v>300.00000000000006</v>
      </c>
      <c r="M2963" s="11">
        <v>0.4</v>
      </c>
      <c r="O2963" s="16"/>
      <c r="P2963" s="14"/>
      <c r="Q2963" s="12"/>
      <c r="R2963" s="13"/>
    </row>
    <row r="2964" spans="1:18" ht="15.75" customHeight="1">
      <c r="A2964" s="1"/>
      <c r="B2964" s="6" t="s">
        <v>14</v>
      </c>
      <c r="C2964" s="6">
        <v>1185732</v>
      </c>
      <c r="D2964" s="7">
        <v>44233</v>
      </c>
      <c r="E2964" s="6" t="s">
        <v>33</v>
      </c>
      <c r="F2964" s="6" t="s">
        <v>106</v>
      </c>
      <c r="G2964" s="6" t="s">
        <v>107</v>
      </c>
      <c r="H2964" s="6" t="s">
        <v>17</v>
      </c>
      <c r="I2964" s="8">
        <v>0.30000000000000004</v>
      </c>
      <c r="J2964" s="9">
        <v>5000</v>
      </c>
      <c r="K2964" s="10">
        <f t="shared" si="22"/>
        <v>1500.0000000000002</v>
      </c>
      <c r="L2964" s="10">
        <f t="shared" si="23"/>
        <v>450.00000000000006</v>
      </c>
      <c r="M2964" s="11">
        <v>0.3</v>
      </c>
      <c r="O2964" s="16"/>
      <c r="P2964" s="14"/>
      <c r="Q2964" s="12"/>
      <c r="R2964" s="13"/>
    </row>
    <row r="2965" spans="1:18" ht="15.75" customHeight="1">
      <c r="A2965" s="1"/>
      <c r="B2965" s="6" t="s">
        <v>14</v>
      </c>
      <c r="C2965" s="6">
        <v>1185732</v>
      </c>
      <c r="D2965" s="7">
        <v>44233</v>
      </c>
      <c r="E2965" s="6" t="s">
        <v>33</v>
      </c>
      <c r="F2965" s="6" t="s">
        <v>106</v>
      </c>
      <c r="G2965" s="6" t="s">
        <v>107</v>
      </c>
      <c r="H2965" s="6" t="s">
        <v>18</v>
      </c>
      <c r="I2965" s="8">
        <v>0.30000000000000004</v>
      </c>
      <c r="J2965" s="9">
        <v>1500</v>
      </c>
      <c r="K2965" s="10">
        <f t="shared" si="22"/>
        <v>450.00000000000006</v>
      </c>
      <c r="L2965" s="10">
        <f t="shared" si="23"/>
        <v>157.5</v>
      </c>
      <c r="M2965" s="11">
        <v>0.35</v>
      </c>
      <c r="O2965" s="16"/>
      <c r="P2965" s="14"/>
      <c r="Q2965" s="12"/>
      <c r="R2965" s="13"/>
    </row>
    <row r="2966" spans="1:18" ht="15.75" customHeight="1">
      <c r="A2966" s="1"/>
      <c r="B2966" s="6" t="s">
        <v>14</v>
      </c>
      <c r="C2966" s="6">
        <v>1185732</v>
      </c>
      <c r="D2966" s="7">
        <v>44233</v>
      </c>
      <c r="E2966" s="6" t="s">
        <v>33</v>
      </c>
      <c r="F2966" s="6" t="s">
        <v>106</v>
      </c>
      <c r="G2966" s="6" t="s">
        <v>107</v>
      </c>
      <c r="H2966" s="6" t="s">
        <v>19</v>
      </c>
      <c r="I2966" s="8">
        <v>0.20000000000000007</v>
      </c>
      <c r="J2966" s="9">
        <v>2000</v>
      </c>
      <c r="K2966" s="10">
        <f t="shared" si="22"/>
        <v>400.00000000000011</v>
      </c>
      <c r="L2966" s="10">
        <f t="shared" si="23"/>
        <v>120.00000000000003</v>
      </c>
      <c r="M2966" s="11">
        <v>0.3</v>
      </c>
      <c r="O2966" s="16"/>
      <c r="P2966" s="14"/>
      <c r="Q2966" s="12"/>
      <c r="R2966" s="13"/>
    </row>
    <row r="2967" spans="1:18" ht="15.75" customHeight="1">
      <c r="A2967" s="1"/>
      <c r="B2967" s="6" t="s">
        <v>14</v>
      </c>
      <c r="C2967" s="6">
        <v>1185732</v>
      </c>
      <c r="D2967" s="7">
        <v>44233</v>
      </c>
      <c r="E2967" s="6" t="s">
        <v>33</v>
      </c>
      <c r="F2967" s="6" t="s">
        <v>106</v>
      </c>
      <c r="G2967" s="6" t="s">
        <v>107</v>
      </c>
      <c r="H2967" s="6" t="s">
        <v>20</v>
      </c>
      <c r="I2967" s="8">
        <v>0.25000000000000006</v>
      </c>
      <c r="J2967" s="9">
        <v>750</v>
      </c>
      <c r="K2967" s="10">
        <f t="shared" si="22"/>
        <v>187.50000000000003</v>
      </c>
      <c r="L2967" s="10">
        <f t="shared" si="23"/>
        <v>56.250000000000007</v>
      </c>
      <c r="M2967" s="11">
        <v>0.3</v>
      </c>
      <c r="O2967" s="16"/>
      <c r="P2967" s="14"/>
      <c r="Q2967" s="12"/>
      <c r="R2967" s="13"/>
    </row>
    <row r="2968" spans="1:18" ht="15.75" customHeight="1">
      <c r="A2968" s="1"/>
      <c r="B2968" s="6" t="s">
        <v>14</v>
      </c>
      <c r="C2968" s="6">
        <v>1185732</v>
      </c>
      <c r="D2968" s="7">
        <v>44233</v>
      </c>
      <c r="E2968" s="6" t="s">
        <v>33</v>
      </c>
      <c r="F2968" s="6" t="s">
        <v>106</v>
      </c>
      <c r="G2968" s="6" t="s">
        <v>107</v>
      </c>
      <c r="H2968" s="6" t="s">
        <v>21</v>
      </c>
      <c r="I2968" s="8">
        <v>0.39999999999999997</v>
      </c>
      <c r="J2968" s="9">
        <v>1500</v>
      </c>
      <c r="K2968" s="10">
        <f t="shared" si="22"/>
        <v>600</v>
      </c>
      <c r="L2968" s="10">
        <f t="shared" si="23"/>
        <v>300</v>
      </c>
      <c r="M2968" s="11">
        <v>0.5</v>
      </c>
      <c r="O2968" s="16"/>
      <c r="P2968" s="14"/>
      <c r="Q2968" s="12"/>
      <c r="R2968" s="13"/>
    </row>
    <row r="2969" spans="1:18" ht="15.75" customHeight="1">
      <c r="A2969" s="1"/>
      <c r="B2969" s="6" t="s">
        <v>14</v>
      </c>
      <c r="C2969" s="6">
        <v>1185732</v>
      </c>
      <c r="D2969" s="7">
        <v>44233</v>
      </c>
      <c r="E2969" s="6" t="s">
        <v>33</v>
      </c>
      <c r="F2969" s="6" t="s">
        <v>106</v>
      </c>
      <c r="G2969" s="6" t="s">
        <v>107</v>
      </c>
      <c r="H2969" s="6" t="s">
        <v>22</v>
      </c>
      <c r="I2969" s="8">
        <v>0.14999999999999997</v>
      </c>
      <c r="J2969" s="9">
        <v>2500</v>
      </c>
      <c r="K2969" s="10">
        <f t="shared" si="22"/>
        <v>374.99999999999994</v>
      </c>
      <c r="L2969" s="10">
        <f t="shared" si="23"/>
        <v>149.99999999999997</v>
      </c>
      <c r="M2969" s="11">
        <v>0.4</v>
      </c>
      <c r="O2969" s="16"/>
      <c r="P2969" s="14"/>
      <c r="Q2969" s="12"/>
      <c r="R2969" s="13"/>
    </row>
    <row r="2970" spans="1:18" ht="15.75" customHeight="1">
      <c r="A2970" s="1"/>
      <c r="B2970" s="6" t="s">
        <v>14</v>
      </c>
      <c r="C2970" s="6">
        <v>1185732</v>
      </c>
      <c r="D2970" s="7">
        <v>44260</v>
      </c>
      <c r="E2970" s="6" t="s">
        <v>33</v>
      </c>
      <c r="F2970" s="6" t="s">
        <v>106</v>
      </c>
      <c r="G2970" s="6" t="s">
        <v>107</v>
      </c>
      <c r="H2970" s="6" t="s">
        <v>17</v>
      </c>
      <c r="I2970" s="8">
        <v>0.20000000000000004</v>
      </c>
      <c r="J2970" s="9">
        <v>4700</v>
      </c>
      <c r="K2970" s="10">
        <f t="shared" si="22"/>
        <v>940.00000000000023</v>
      </c>
      <c r="L2970" s="10">
        <f t="shared" si="23"/>
        <v>282.00000000000006</v>
      </c>
      <c r="M2970" s="11">
        <v>0.3</v>
      </c>
      <c r="O2970" s="16"/>
      <c r="P2970" s="14"/>
      <c r="Q2970" s="12"/>
      <c r="R2970" s="13"/>
    </row>
    <row r="2971" spans="1:18" ht="15.75" customHeight="1">
      <c r="A2971" s="1"/>
      <c r="B2971" s="6" t="s">
        <v>14</v>
      </c>
      <c r="C2971" s="6">
        <v>1185732</v>
      </c>
      <c r="D2971" s="7">
        <v>44260</v>
      </c>
      <c r="E2971" s="6" t="s">
        <v>33</v>
      </c>
      <c r="F2971" s="6" t="s">
        <v>106</v>
      </c>
      <c r="G2971" s="6" t="s">
        <v>107</v>
      </c>
      <c r="H2971" s="6" t="s">
        <v>18</v>
      </c>
      <c r="I2971" s="8">
        <v>0.20000000000000004</v>
      </c>
      <c r="J2971" s="9">
        <v>1750</v>
      </c>
      <c r="K2971" s="10">
        <f t="shared" si="22"/>
        <v>350.00000000000006</v>
      </c>
      <c r="L2971" s="10">
        <f t="shared" si="23"/>
        <v>122.50000000000001</v>
      </c>
      <c r="M2971" s="11">
        <v>0.35</v>
      </c>
      <c r="O2971" s="16"/>
      <c r="P2971" s="14"/>
      <c r="Q2971" s="12"/>
      <c r="R2971" s="13"/>
    </row>
    <row r="2972" spans="1:18" ht="15.75" customHeight="1">
      <c r="A2972" s="1"/>
      <c r="B2972" s="6" t="s">
        <v>14</v>
      </c>
      <c r="C2972" s="6">
        <v>1185732</v>
      </c>
      <c r="D2972" s="7">
        <v>44260</v>
      </c>
      <c r="E2972" s="6" t="s">
        <v>33</v>
      </c>
      <c r="F2972" s="6" t="s">
        <v>106</v>
      </c>
      <c r="G2972" s="6" t="s">
        <v>107</v>
      </c>
      <c r="H2972" s="6" t="s">
        <v>19</v>
      </c>
      <c r="I2972" s="8">
        <v>0.10000000000000003</v>
      </c>
      <c r="J2972" s="9">
        <v>2250</v>
      </c>
      <c r="K2972" s="10">
        <f t="shared" si="22"/>
        <v>225.00000000000009</v>
      </c>
      <c r="L2972" s="10">
        <f t="shared" si="23"/>
        <v>67.500000000000028</v>
      </c>
      <c r="M2972" s="11">
        <v>0.3</v>
      </c>
      <c r="O2972" s="16"/>
      <c r="P2972" s="14"/>
      <c r="Q2972" s="12"/>
      <c r="R2972" s="13"/>
    </row>
    <row r="2973" spans="1:18" ht="15.75" customHeight="1">
      <c r="A2973" s="1"/>
      <c r="B2973" s="6" t="s">
        <v>14</v>
      </c>
      <c r="C2973" s="6">
        <v>1185732</v>
      </c>
      <c r="D2973" s="7">
        <v>44260</v>
      </c>
      <c r="E2973" s="6" t="s">
        <v>33</v>
      </c>
      <c r="F2973" s="6" t="s">
        <v>106</v>
      </c>
      <c r="G2973" s="6" t="s">
        <v>107</v>
      </c>
      <c r="H2973" s="6" t="s">
        <v>20</v>
      </c>
      <c r="I2973" s="8">
        <v>0.14999999999999997</v>
      </c>
      <c r="J2973" s="9">
        <v>1000</v>
      </c>
      <c r="K2973" s="10">
        <f t="shared" si="22"/>
        <v>149.99999999999997</v>
      </c>
      <c r="L2973" s="10">
        <f t="shared" si="23"/>
        <v>44.999999999999993</v>
      </c>
      <c r="M2973" s="11">
        <v>0.3</v>
      </c>
      <c r="O2973" s="16"/>
      <c r="P2973" s="14"/>
      <c r="Q2973" s="12"/>
      <c r="R2973" s="13"/>
    </row>
    <row r="2974" spans="1:18" ht="15.75" customHeight="1">
      <c r="A2974" s="1"/>
      <c r="B2974" s="6" t="s">
        <v>14</v>
      </c>
      <c r="C2974" s="6">
        <v>1185732</v>
      </c>
      <c r="D2974" s="7">
        <v>44260</v>
      </c>
      <c r="E2974" s="6" t="s">
        <v>33</v>
      </c>
      <c r="F2974" s="6" t="s">
        <v>106</v>
      </c>
      <c r="G2974" s="6" t="s">
        <v>107</v>
      </c>
      <c r="H2974" s="6" t="s">
        <v>21</v>
      </c>
      <c r="I2974" s="8">
        <v>0.30000000000000004</v>
      </c>
      <c r="J2974" s="9">
        <v>1500</v>
      </c>
      <c r="K2974" s="10">
        <f t="shared" si="22"/>
        <v>450.00000000000006</v>
      </c>
      <c r="L2974" s="10">
        <f t="shared" si="23"/>
        <v>225.00000000000003</v>
      </c>
      <c r="M2974" s="11">
        <v>0.5</v>
      </c>
      <c r="O2974" s="16"/>
      <c r="P2974" s="14"/>
      <c r="Q2974" s="12"/>
      <c r="R2974" s="13"/>
    </row>
    <row r="2975" spans="1:18" ht="15.75" customHeight="1">
      <c r="A2975" s="1"/>
      <c r="B2975" s="6" t="s">
        <v>14</v>
      </c>
      <c r="C2975" s="6">
        <v>1185732</v>
      </c>
      <c r="D2975" s="7">
        <v>44260</v>
      </c>
      <c r="E2975" s="6" t="s">
        <v>33</v>
      </c>
      <c r="F2975" s="6" t="s">
        <v>106</v>
      </c>
      <c r="G2975" s="6" t="s">
        <v>107</v>
      </c>
      <c r="H2975" s="6" t="s">
        <v>22</v>
      </c>
      <c r="I2975" s="8">
        <v>0.20000000000000004</v>
      </c>
      <c r="J2975" s="9">
        <v>2500</v>
      </c>
      <c r="K2975" s="10">
        <f t="shared" si="22"/>
        <v>500.00000000000011</v>
      </c>
      <c r="L2975" s="10">
        <f t="shared" si="23"/>
        <v>200.00000000000006</v>
      </c>
      <c r="M2975" s="11">
        <v>0.4</v>
      </c>
      <c r="O2975" s="16"/>
      <c r="P2975" s="14"/>
      <c r="Q2975" s="12"/>
      <c r="R2975" s="13"/>
    </row>
    <row r="2976" spans="1:18" ht="15.75" customHeight="1">
      <c r="A2976" s="1"/>
      <c r="B2976" s="6" t="s">
        <v>14</v>
      </c>
      <c r="C2976" s="6">
        <v>1185732</v>
      </c>
      <c r="D2976" s="7">
        <v>44292</v>
      </c>
      <c r="E2976" s="6" t="s">
        <v>33</v>
      </c>
      <c r="F2976" s="6" t="s">
        <v>106</v>
      </c>
      <c r="G2976" s="6" t="s">
        <v>107</v>
      </c>
      <c r="H2976" s="6" t="s">
        <v>17</v>
      </c>
      <c r="I2976" s="8">
        <v>0.20000000000000004</v>
      </c>
      <c r="J2976" s="9">
        <v>4750</v>
      </c>
      <c r="K2976" s="10">
        <f t="shared" si="22"/>
        <v>950.00000000000023</v>
      </c>
      <c r="L2976" s="10">
        <f t="shared" si="23"/>
        <v>285.00000000000006</v>
      </c>
      <c r="M2976" s="11">
        <v>0.3</v>
      </c>
      <c r="O2976" s="16"/>
      <c r="P2976" s="14"/>
      <c r="Q2976" s="12"/>
      <c r="R2976" s="13"/>
    </row>
    <row r="2977" spans="1:18" ht="15.75" customHeight="1">
      <c r="A2977" s="1"/>
      <c r="B2977" s="6" t="s">
        <v>14</v>
      </c>
      <c r="C2977" s="6">
        <v>1185732</v>
      </c>
      <c r="D2977" s="7">
        <v>44292</v>
      </c>
      <c r="E2977" s="6" t="s">
        <v>33</v>
      </c>
      <c r="F2977" s="6" t="s">
        <v>106</v>
      </c>
      <c r="G2977" s="6" t="s">
        <v>107</v>
      </c>
      <c r="H2977" s="6" t="s">
        <v>18</v>
      </c>
      <c r="I2977" s="8">
        <v>0.20000000000000004</v>
      </c>
      <c r="J2977" s="9">
        <v>1750</v>
      </c>
      <c r="K2977" s="10">
        <f t="shared" si="22"/>
        <v>350.00000000000006</v>
      </c>
      <c r="L2977" s="10">
        <f t="shared" si="23"/>
        <v>122.50000000000001</v>
      </c>
      <c r="M2977" s="11">
        <v>0.35</v>
      </c>
      <c r="O2977" s="16"/>
      <c r="P2977" s="14"/>
      <c r="Q2977" s="12"/>
      <c r="R2977" s="13"/>
    </row>
    <row r="2978" spans="1:18" ht="15.75" customHeight="1">
      <c r="A2978" s="1"/>
      <c r="B2978" s="6" t="s">
        <v>14</v>
      </c>
      <c r="C2978" s="6">
        <v>1185732</v>
      </c>
      <c r="D2978" s="7">
        <v>44292</v>
      </c>
      <c r="E2978" s="6" t="s">
        <v>33</v>
      </c>
      <c r="F2978" s="6" t="s">
        <v>106</v>
      </c>
      <c r="G2978" s="6" t="s">
        <v>107</v>
      </c>
      <c r="H2978" s="6" t="s">
        <v>19</v>
      </c>
      <c r="I2978" s="8">
        <v>0.10000000000000003</v>
      </c>
      <c r="J2978" s="9">
        <v>1750</v>
      </c>
      <c r="K2978" s="10">
        <f t="shared" si="22"/>
        <v>175.00000000000006</v>
      </c>
      <c r="L2978" s="10">
        <f t="shared" si="23"/>
        <v>52.500000000000014</v>
      </c>
      <c r="M2978" s="11">
        <v>0.3</v>
      </c>
      <c r="O2978" s="16"/>
      <c r="P2978" s="14"/>
      <c r="Q2978" s="12"/>
      <c r="R2978" s="13"/>
    </row>
    <row r="2979" spans="1:18" ht="15.75" customHeight="1">
      <c r="A2979" s="1"/>
      <c r="B2979" s="6" t="s">
        <v>14</v>
      </c>
      <c r="C2979" s="6">
        <v>1185732</v>
      </c>
      <c r="D2979" s="7">
        <v>44292</v>
      </c>
      <c r="E2979" s="6" t="s">
        <v>33</v>
      </c>
      <c r="F2979" s="6" t="s">
        <v>106</v>
      </c>
      <c r="G2979" s="6" t="s">
        <v>107</v>
      </c>
      <c r="H2979" s="6" t="s">
        <v>20</v>
      </c>
      <c r="I2979" s="8">
        <v>0.14999999999999997</v>
      </c>
      <c r="J2979" s="9">
        <v>1000</v>
      </c>
      <c r="K2979" s="10">
        <f t="shared" si="22"/>
        <v>149.99999999999997</v>
      </c>
      <c r="L2979" s="10">
        <f t="shared" si="23"/>
        <v>44.999999999999993</v>
      </c>
      <c r="M2979" s="11">
        <v>0.3</v>
      </c>
      <c r="O2979" s="16"/>
      <c r="P2979" s="14"/>
      <c r="Q2979" s="12"/>
      <c r="R2979" s="13"/>
    </row>
    <row r="2980" spans="1:18" ht="15.75" customHeight="1">
      <c r="A2980" s="1"/>
      <c r="B2980" s="6" t="s">
        <v>14</v>
      </c>
      <c r="C2980" s="6">
        <v>1185732</v>
      </c>
      <c r="D2980" s="7">
        <v>44292</v>
      </c>
      <c r="E2980" s="6" t="s">
        <v>33</v>
      </c>
      <c r="F2980" s="6" t="s">
        <v>106</v>
      </c>
      <c r="G2980" s="6" t="s">
        <v>107</v>
      </c>
      <c r="H2980" s="6" t="s">
        <v>21</v>
      </c>
      <c r="I2980" s="8">
        <v>0.6</v>
      </c>
      <c r="J2980" s="9">
        <v>1250</v>
      </c>
      <c r="K2980" s="10">
        <f t="shared" si="22"/>
        <v>750</v>
      </c>
      <c r="L2980" s="10">
        <f t="shared" si="23"/>
        <v>375</v>
      </c>
      <c r="M2980" s="11">
        <v>0.5</v>
      </c>
      <c r="O2980" s="16"/>
      <c r="P2980" s="14"/>
      <c r="Q2980" s="12"/>
      <c r="R2980" s="13"/>
    </row>
    <row r="2981" spans="1:18" ht="15.75" customHeight="1">
      <c r="A2981" s="1"/>
      <c r="B2981" s="6" t="s">
        <v>14</v>
      </c>
      <c r="C2981" s="6">
        <v>1185732</v>
      </c>
      <c r="D2981" s="7">
        <v>44292</v>
      </c>
      <c r="E2981" s="6" t="s">
        <v>33</v>
      </c>
      <c r="F2981" s="6" t="s">
        <v>106</v>
      </c>
      <c r="G2981" s="6" t="s">
        <v>107</v>
      </c>
      <c r="H2981" s="6" t="s">
        <v>22</v>
      </c>
      <c r="I2981" s="8">
        <v>0.5</v>
      </c>
      <c r="J2981" s="9">
        <v>2500</v>
      </c>
      <c r="K2981" s="10">
        <f t="shared" si="22"/>
        <v>1250</v>
      </c>
      <c r="L2981" s="10">
        <f t="shared" si="23"/>
        <v>500</v>
      </c>
      <c r="M2981" s="11">
        <v>0.4</v>
      </c>
      <c r="O2981" s="16"/>
      <c r="P2981" s="14"/>
      <c r="Q2981" s="12"/>
      <c r="R2981" s="13"/>
    </row>
    <row r="2982" spans="1:18" ht="15.75" customHeight="1">
      <c r="A2982" s="1"/>
      <c r="B2982" s="6" t="s">
        <v>14</v>
      </c>
      <c r="C2982" s="6">
        <v>1185732</v>
      </c>
      <c r="D2982" s="7">
        <v>44323</v>
      </c>
      <c r="E2982" s="6" t="s">
        <v>33</v>
      </c>
      <c r="F2982" s="6" t="s">
        <v>106</v>
      </c>
      <c r="G2982" s="6" t="s">
        <v>107</v>
      </c>
      <c r="H2982" s="6" t="s">
        <v>17</v>
      </c>
      <c r="I2982" s="8">
        <v>0.6</v>
      </c>
      <c r="J2982" s="9">
        <v>5200</v>
      </c>
      <c r="K2982" s="10">
        <f t="shared" si="22"/>
        <v>3120</v>
      </c>
      <c r="L2982" s="10">
        <f t="shared" si="23"/>
        <v>936</v>
      </c>
      <c r="M2982" s="11">
        <v>0.3</v>
      </c>
      <c r="O2982" s="16"/>
      <c r="P2982" s="14"/>
      <c r="Q2982" s="12"/>
      <c r="R2982" s="13"/>
    </row>
    <row r="2983" spans="1:18" ht="15.75" customHeight="1">
      <c r="A2983" s="1"/>
      <c r="B2983" s="6" t="s">
        <v>14</v>
      </c>
      <c r="C2983" s="6">
        <v>1185732</v>
      </c>
      <c r="D2983" s="7">
        <v>44323</v>
      </c>
      <c r="E2983" s="6" t="s">
        <v>33</v>
      </c>
      <c r="F2983" s="6" t="s">
        <v>106</v>
      </c>
      <c r="G2983" s="6" t="s">
        <v>107</v>
      </c>
      <c r="H2983" s="6" t="s">
        <v>18</v>
      </c>
      <c r="I2983" s="8">
        <v>0.4</v>
      </c>
      <c r="J2983" s="9">
        <v>2250</v>
      </c>
      <c r="K2983" s="10">
        <f t="shared" si="22"/>
        <v>900</v>
      </c>
      <c r="L2983" s="10">
        <f t="shared" si="23"/>
        <v>315</v>
      </c>
      <c r="M2983" s="11">
        <v>0.35</v>
      </c>
      <c r="O2983" s="16"/>
      <c r="P2983" s="14"/>
      <c r="Q2983" s="12"/>
      <c r="R2983" s="13"/>
    </row>
    <row r="2984" spans="1:18" ht="15.75" customHeight="1">
      <c r="A2984" s="1"/>
      <c r="B2984" s="6" t="s">
        <v>14</v>
      </c>
      <c r="C2984" s="6">
        <v>1185732</v>
      </c>
      <c r="D2984" s="7">
        <v>44323</v>
      </c>
      <c r="E2984" s="6" t="s">
        <v>33</v>
      </c>
      <c r="F2984" s="6" t="s">
        <v>106</v>
      </c>
      <c r="G2984" s="6" t="s">
        <v>107</v>
      </c>
      <c r="H2984" s="6" t="s">
        <v>19</v>
      </c>
      <c r="I2984" s="8">
        <v>0.35000000000000003</v>
      </c>
      <c r="J2984" s="9">
        <v>2000</v>
      </c>
      <c r="K2984" s="10">
        <f t="shared" si="22"/>
        <v>700.00000000000011</v>
      </c>
      <c r="L2984" s="10">
        <f t="shared" si="23"/>
        <v>210.00000000000003</v>
      </c>
      <c r="M2984" s="11">
        <v>0.3</v>
      </c>
      <c r="O2984" s="16"/>
      <c r="P2984" s="14"/>
      <c r="Q2984" s="12"/>
      <c r="R2984" s="13"/>
    </row>
    <row r="2985" spans="1:18" ht="15.75" customHeight="1">
      <c r="A2985" s="1"/>
      <c r="B2985" s="6" t="s">
        <v>14</v>
      </c>
      <c r="C2985" s="6">
        <v>1185732</v>
      </c>
      <c r="D2985" s="7">
        <v>44323</v>
      </c>
      <c r="E2985" s="6" t="s">
        <v>33</v>
      </c>
      <c r="F2985" s="6" t="s">
        <v>106</v>
      </c>
      <c r="G2985" s="6" t="s">
        <v>107</v>
      </c>
      <c r="H2985" s="6" t="s">
        <v>20</v>
      </c>
      <c r="I2985" s="8">
        <v>0.35000000000000003</v>
      </c>
      <c r="J2985" s="9">
        <v>1250</v>
      </c>
      <c r="K2985" s="10">
        <f t="shared" si="22"/>
        <v>437.50000000000006</v>
      </c>
      <c r="L2985" s="10">
        <f t="shared" si="23"/>
        <v>131.25</v>
      </c>
      <c r="M2985" s="11">
        <v>0.3</v>
      </c>
      <c r="O2985" s="16"/>
      <c r="P2985" s="14"/>
      <c r="Q2985" s="12"/>
      <c r="R2985" s="13"/>
    </row>
    <row r="2986" spans="1:18" ht="15.75" customHeight="1">
      <c r="A2986" s="1"/>
      <c r="B2986" s="6" t="s">
        <v>14</v>
      </c>
      <c r="C2986" s="6">
        <v>1185732</v>
      </c>
      <c r="D2986" s="7">
        <v>44323</v>
      </c>
      <c r="E2986" s="6" t="s">
        <v>33</v>
      </c>
      <c r="F2986" s="6" t="s">
        <v>106</v>
      </c>
      <c r="G2986" s="6" t="s">
        <v>107</v>
      </c>
      <c r="H2986" s="6" t="s">
        <v>21</v>
      </c>
      <c r="I2986" s="8">
        <v>0.44999999999999996</v>
      </c>
      <c r="J2986" s="9">
        <v>1500</v>
      </c>
      <c r="K2986" s="10">
        <f t="shared" si="22"/>
        <v>674.99999999999989</v>
      </c>
      <c r="L2986" s="10">
        <f t="shared" si="23"/>
        <v>337.49999999999994</v>
      </c>
      <c r="M2986" s="11">
        <v>0.5</v>
      </c>
      <c r="O2986" s="16"/>
      <c r="P2986" s="14"/>
      <c r="Q2986" s="12"/>
      <c r="R2986" s="13"/>
    </row>
    <row r="2987" spans="1:18" ht="15.75" customHeight="1">
      <c r="A2987" s="1"/>
      <c r="B2987" s="6" t="s">
        <v>14</v>
      </c>
      <c r="C2987" s="6">
        <v>1185732</v>
      </c>
      <c r="D2987" s="7">
        <v>44323</v>
      </c>
      <c r="E2987" s="6" t="s">
        <v>33</v>
      </c>
      <c r="F2987" s="6" t="s">
        <v>106</v>
      </c>
      <c r="G2987" s="6" t="s">
        <v>107</v>
      </c>
      <c r="H2987" s="6" t="s">
        <v>22</v>
      </c>
      <c r="I2987" s="8">
        <v>0.49999999999999994</v>
      </c>
      <c r="J2987" s="9">
        <v>2750</v>
      </c>
      <c r="K2987" s="10">
        <f t="shared" si="22"/>
        <v>1374.9999999999998</v>
      </c>
      <c r="L2987" s="10">
        <f t="shared" si="23"/>
        <v>549.99999999999989</v>
      </c>
      <c r="M2987" s="11">
        <v>0.4</v>
      </c>
      <c r="O2987" s="16"/>
      <c r="P2987" s="14"/>
      <c r="Q2987" s="12"/>
      <c r="R2987" s="13"/>
    </row>
    <row r="2988" spans="1:18" ht="15.75" customHeight="1">
      <c r="A2988" s="1"/>
      <c r="B2988" s="6" t="s">
        <v>14</v>
      </c>
      <c r="C2988" s="6">
        <v>1185732</v>
      </c>
      <c r="D2988" s="7">
        <v>44353</v>
      </c>
      <c r="E2988" s="6" t="s">
        <v>33</v>
      </c>
      <c r="F2988" s="6" t="s">
        <v>106</v>
      </c>
      <c r="G2988" s="6" t="s">
        <v>107</v>
      </c>
      <c r="H2988" s="6" t="s">
        <v>17</v>
      </c>
      <c r="I2988" s="8">
        <v>0.35000000000000003</v>
      </c>
      <c r="J2988" s="9">
        <v>5250</v>
      </c>
      <c r="K2988" s="10">
        <f t="shared" si="22"/>
        <v>1837.5000000000002</v>
      </c>
      <c r="L2988" s="10">
        <f t="shared" si="23"/>
        <v>551.25</v>
      </c>
      <c r="M2988" s="11">
        <v>0.3</v>
      </c>
      <c r="O2988" s="16"/>
      <c r="P2988" s="14"/>
      <c r="Q2988" s="12"/>
      <c r="R2988" s="13"/>
    </row>
    <row r="2989" spans="1:18" ht="15.75" customHeight="1">
      <c r="A2989" s="1"/>
      <c r="B2989" s="6" t="s">
        <v>14</v>
      </c>
      <c r="C2989" s="6">
        <v>1185732</v>
      </c>
      <c r="D2989" s="7">
        <v>44353</v>
      </c>
      <c r="E2989" s="6" t="s">
        <v>33</v>
      </c>
      <c r="F2989" s="6" t="s">
        <v>106</v>
      </c>
      <c r="G2989" s="6" t="s">
        <v>107</v>
      </c>
      <c r="H2989" s="6" t="s">
        <v>18</v>
      </c>
      <c r="I2989" s="8">
        <v>0.3000000000000001</v>
      </c>
      <c r="J2989" s="9">
        <v>2750</v>
      </c>
      <c r="K2989" s="10">
        <f t="shared" si="22"/>
        <v>825.00000000000023</v>
      </c>
      <c r="L2989" s="10">
        <f t="shared" si="23"/>
        <v>288.75000000000006</v>
      </c>
      <c r="M2989" s="11">
        <v>0.35</v>
      </c>
      <c r="O2989" s="16"/>
      <c r="P2989" s="14"/>
      <c r="Q2989" s="12"/>
      <c r="R2989" s="13"/>
    </row>
    <row r="2990" spans="1:18" ht="15.75" customHeight="1">
      <c r="A2990" s="1"/>
      <c r="B2990" s="6" t="s">
        <v>14</v>
      </c>
      <c r="C2990" s="6">
        <v>1185732</v>
      </c>
      <c r="D2990" s="7">
        <v>44353</v>
      </c>
      <c r="E2990" s="6" t="s">
        <v>33</v>
      </c>
      <c r="F2990" s="6" t="s">
        <v>106</v>
      </c>
      <c r="G2990" s="6" t="s">
        <v>107</v>
      </c>
      <c r="H2990" s="6" t="s">
        <v>19</v>
      </c>
      <c r="I2990" s="8">
        <v>0.25000000000000006</v>
      </c>
      <c r="J2990" s="9">
        <v>2000</v>
      </c>
      <c r="K2990" s="10">
        <f t="shared" si="22"/>
        <v>500.00000000000011</v>
      </c>
      <c r="L2990" s="10">
        <f t="shared" si="23"/>
        <v>150.00000000000003</v>
      </c>
      <c r="M2990" s="11">
        <v>0.3</v>
      </c>
      <c r="O2990" s="16"/>
      <c r="P2990" s="14"/>
      <c r="Q2990" s="12"/>
      <c r="R2990" s="13"/>
    </row>
    <row r="2991" spans="1:18" ht="15.75" customHeight="1">
      <c r="A2991" s="1"/>
      <c r="B2991" s="6" t="s">
        <v>14</v>
      </c>
      <c r="C2991" s="6">
        <v>1185732</v>
      </c>
      <c r="D2991" s="7">
        <v>44353</v>
      </c>
      <c r="E2991" s="6" t="s">
        <v>33</v>
      </c>
      <c r="F2991" s="6" t="s">
        <v>106</v>
      </c>
      <c r="G2991" s="6" t="s">
        <v>107</v>
      </c>
      <c r="H2991" s="6" t="s">
        <v>20</v>
      </c>
      <c r="I2991" s="8">
        <v>0.25000000000000006</v>
      </c>
      <c r="J2991" s="9">
        <v>1750</v>
      </c>
      <c r="K2991" s="10">
        <f t="shared" si="22"/>
        <v>437.50000000000011</v>
      </c>
      <c r="L2991" s="10">
        <f t="shared" si="23"/>
        <v>131.25000000000003</v>
      </c>
      <c r="M2991" s="11">
        <v>0.3</v>
      </c>
      <c r="O2991" s="16"/>
      <c r="P2991" s="14"/>
      <c r="Q2991" s="12"/>
      <c r="R2991" s="13"/>
    </row>
    <row r="2992" spans="1:18" ht="15.75" customHeight="1">
      <c r="A2992" s="1"/>
      <c r="B2992" s="6" t="s">
        <v>14</v>
      </c>
      <c r="C2992" s="6">
        <v>1185732</v>
      </c>
      <c r="D2992" s="7">
        <v>44353</v>
      </c>
      <c r="E2992" s="6" t="s">
        <v>33</v>
      </c>
      <c r="F2992" s="6" t="s">
        <v>106</v>
      </c>
      <c r="G2992" s="6" t="s">
        <v>107</v>
      </c>
      <c r="H2992" s="6" t="s">
        <v>21</v>
      </c>
      <c r="I2992" s="8">
        <v>0.35000000000000003</v>
      </c>
      <c r="J2992" s="9">
        <v>1750</v>
      </c>
      <c r="K2992" s="10">
        <f t="shared" si="22"/>
        <v>612.50000000000011</v>
      </c>
      <c r="L2992" s="10">
        <f t="shared" si="23"/>
        <v>306.25000000000006</v>
      </c>
      <c r="M2992" s="11">
        <v>0.5</v>
      </c>
      <c r="O2992" s="16"/>
      <c r="P2992" s="14"/>
      <c r="Q2992" s="12"/>
      <c r="R2992" s="13"/>
    </row>
    <row r="2993" spans="1:18" ht="15.75" customHeight="1">
      <c r="A2993" s="1"/>
      <c r="B2993" s="6" t="s">
        <v>14</v>
      </c>
      <c r="C2993" s="6">
        <v>1185732</v>
      </c>
      <c r="D2993" s="7">
        <v>44353</v>
      </c>
      <c r="E2993" s="6" t="s">
        <v>33</v>
      </c>
      <c r="F2993" s="6" t="s">
        <v>106</v>
      </c>
      <c r="G2993" s="6" t="s">
        <v>107</v>
      </c>
      <c r="H2993" s="6" t="s">
        <v>22</v>
      </c>
      <c r="I2993" s="8">
        <v>0.55000000000000004</v>
      </c>
      <c r="J2993" s="9">
        <v>3250</v>
      </c>
      <c r="K2993" s="10">
        <f t="shared" si="22"/>
        <v>1787.5000000000002</v>
      </c>
      <c r="L2993" s="10">
        <f t="shared" si="23"/>
        <v>715.00000000000011</v>
      </c>
      <c r="M2993" s="11">
        <v>0.4</v>
      </c>
      <c r="O2993" s="16"/>
      <c r="P2993" s="14"/>
      <c r="Q2993" s="12"/>
      <c r="R2993" s="13"/>
    </row>
    <row r="2994" spans="1:18" ht="15.75" customHeight="1">
      <c r="A2994" s="1"/>
      <c r="B2994" s="6" t="s">
        <v>14</v>
      </c>
      <c r="C2994" s="6">
        <v>1185732</v>
      </c>
      <c r="D2994" s="7">
        <v>44382</v>
      </c>
      <c r="E2994" s="6" t="s">
        <v>33</v>
      </c>
      <c r="F2994" s="6" t="s">
        <v>106</v>
      </c>
      <c r="G2994" s="6" t="s">
        <v>107</v>
      </c>
      <c r="H2994" s="6" t="s">
        <v>17</v>
      </c>
      <c r="I2994" s="8">
        <v>0.5</v>
      </c>
      <c r="J2994" s="9">
        <v>5500</v>
      </c>
      <c r="K2994" s="10">
        <f t="shared" si="22"/>
        <v>2750</v>
      </c>
      <c r="L2994" s="10">
        <f t="shared" si="23"/>
        <v>825</v>
      </c>
      <c r="M2994" s="11">
        <v>0.3</v>
      </c>
      <c r="O2994" s="16"/>
      <c r="P2994" s="14"/>
      <c r="Q2994" s="12"/>
      <c r="R2994" s="13"/>
    </row>
    <row r="2995" spans="1:18" ht="15.75" customHeight="1">
      <c r="A2995" s="1"/>
      <c r="B2995" s="6" t="s">
        <v>14</v>
      </c>
      <c r="C2995" s="6">
        <v>1185732</v>
      </c>
      <c r="D2995" s="7">
        <v>44382</v>
      </c>
      <c r="E2995" s="6" t="s">
        <v>33</v>
      </c>
      <c r="F2995" s="6" t="s">
        <v>106</v>
      </c>
      <c r="G2995" s="6" t="s">
        <v>107</v>
      </c>
      <c r="H2995" s="6" t="s">
        <v>18</v>
      </c>
      <c r="I2995" s="8">
        <v>0.45000000000000007</v>
      </c>
      <c r="J2995" s="9">
        <v>3000</v>
      </c>
      <c r="K2995" s="10">
        <f t="shared" si="22"/>
        <v>1350.0000000000002</v>
      </c>
      <c r="L2995" s="10">
        <f t="shared" si="23"/>
        <v>472.50000000000006</v>
      </c>
      <c r="M2995" s="11">
        <v>0.35</v>
      </c>
      <c r="O2995" s="16"/>
      <c r="P2995" s="14"/>
      <c r="Q2995" s="12"/>
      <c r="R2995" s="13"/>
    </row>
    <row r="2996" spans="1:18" ht="15.75" customHeight="1">
      <c r="A2996" s="1"/>
      <c r="B2996" s="6" t="s">
        <v>14</v>
      </c>
      <c r="C2996" s="6">
        <v>1185732</v>
      </c>
      <c r="D2996" s="7">
        <v>44382</v>
      </c>
      <c r="E2996" s="6" t="s">
        <v>33</v>
      </c>
      <c r="F2996" s="6" t="s">
        <v>106</v>
      </c>
      <c r="G2996" s="6" t="s">
        <v>107</v>
      </c>
      <c r="H2996" s="6" t="s">
        <v>19</v>
      </c>
      <c r="I2996" s="8">
        <v>0.4</v>
      </c>
      <c r="J2996" s="9">
        <v>2250</v>
      </c>
      <c r="K2996" s="10">
        <f t="shared" si="22"/>
        <v>900</v>
      </c>
      <c r="L2996" s="10">
        <f t="shared" si="23"/>
        <v>270</v>
      </c>
      <c r="M2996" s="11">
        <v>0.3</v>
      </c>
      <c r="O2996" s="16"/>
      <c r="P2996" s="14"/>
      <c r="Q2996" s="12"/>
      <c r="R2996" s="13"/>
    </row>
    <row r="2997" spans="1:18" ht="15.75" customHeight="1">
      <c r="A2997" s="1"/>
      <c r="B2997" s="6" t="s">
        <v>14</v>
      </c>
      <c r="C2997" s="6">
        <v>1185732</v>
      </c>
      <c r="D2997" s="7">
        <v>44382</v>
      </c>
      <c r="E2997" s="6" t="s">
        <v>33</v>
      </c>
      <c r="F2997" s="6" t="s">
        <v>106</v>
      </c>
      <c r="G2997" s="6" t="s">
        <v>107</v>
      </c>
      <c r="H2997" s="6" t="s">
        <v>20</v>
      </c>
      <c r="I2997" s="8">
        <v>0.4</v>
      </c>
      <c r="J2997" s="9">
        <v>1750</v>
      </c>
      <c r="K2997" s="10">
        <f t="shared" si="22"/>
        <v>700</v>
      </c>
      <c r="L2997" s="10">
        <f t="shared" si="23"/>
        <v>210</v>
      </c>
      <c r="M2997" s="11">
        <v>0.3</v>
      </c>
      <c r="O2997" s="16"/>
      <c r="P2997" s="14"/>
      <c r="Q2997" s="12"/>
      <c r="R2997" s="13"/>
    </row>
    <row r="2998" spans="1:18" ht="15.75" customHeight="1">
      <c r="A2998" s="1"/>
      <c r="B2998" s="6" t="s">
        <v>14</v>
      </c>
      <c r="C2998" s="6">
        <v>1185732</v>
      </c>
      <c r="D2998" s="7">
        <v>44382</v>
      </c>
      <c r="E2998" s="6" t="s">
        <v>33</v>
      </c>
      <c r="F2998" s="6" t="s">
        <v>106</v>
      </c>
      <c r="G2998" s="6" t="s">
        <v>107</v>
      </c>
      <c r="H2998" s="6" t="s">
        <v>21</v>
      </c>
      <c r="I2998" s="8">
        <v>0.5</v>
      </c>
      <c r="J2998" s="9">
        <v>2000</v>
      </c>
      <c r="K2998" s="10">
        <f t="shared" si="22"/>
        <v>1000</v>
      </c>
      <c r="L2998" s="10">
        <f t="shared" si="23"/>
        <v>500</v>
      </c>
      <c r="M2998" s="11">
        <v>0.5</v>
      </c>
      <c r="O2998" s="16"/>
      <c r="P2998" s="14"/>
      <c r="Q2998" s="12"/>
      <c r="R2998" s="13"/>
    </row>
    <row r="2999" spans="1:18" ht="15.75" customHeight="1">
      <c r="A2999" s="1"/>
      <c r="B2999" s="6" t="s">
        <v>14</v>
      </c>
      <c r="C2999" s="6">
        <v>1185732</v>
      </c>
      <c r="D2999" s="7">
        <v>44382</v>
      </c>
      <c r="E2999" s="6" t="s">
        <v>33</v>
      </c>
      <c r="F2999" s="6" t="s">
        <v>106</v>
      </c>
      <c r="G2999" s="6" t="s">
        <v>107</v>
      </c>
      <c r="H2999" s="6" t="s">
        <v>22</v>
      </c>
      <c r="I2999" s="8">
        <v>0.55000000000000004</v>
      </c>
      <c r="J2999" s="9">
        <v>3750</v>
      </c>
      <c r="K2999" s="10">
        <f t="shared" si="22"/>
        <v>2062.5</v>
      </c>
      <c r="L2999" s="10">
        <f t="shared" si="23"/>
        <v>825</v>
      </c>
      <c r="M2999" s="11">
        <v>0.4</v>
      </c>
      <c r="O2999" s="16"/>
      <c r="P2999" s="14"/>
      <c r="Q2999" s="12"/>
      <c r="R2999" s="13"/>
    </row>
    <row r="3000" spans="1:18" ht="15.75" customHeight="1">
      <c r="A3000" s="1"/>
      <c r="B3000" s="6" t="s">
        <v>14</v>
      </c>
      <c r="C3000" s="6">
        <v>1185732</v>
      </c>
      <c r="D3000" s="7">
        <v>44414</v>
      </c>
      <c r="E3000" s="6" t="s">
        <v>33</v>
      </c>
      <c r="F3000" s="6" t="s">
        <v>106</v>
      </c>
      <c r="G3000" s="6" t="s">
        <v>107</v>
      </c>
      <c r="H3000" s="6" t="s">
        <v>17</v>
      </c>
      <c r="I3000" s="8">
        <v>0.5</v>
      </c>
      <c r="J3000" s="9">
        <v>5250</v>
      </c>
      <c r="K3000" s="10">
        <f t="shared" si="22"/>
        <v>2625</v>
      </c>
      <c r="L3000" s="10">
        <f t="shared" si="23"/>
        <v>787.5</v>
      </c>
      <c r="M3000" s="11">
        <v>0.3</v>
      </c>
      <c r="O3000" s="16"/>
      <c r="P3000" s="14"/>
      <c r="Q3000" s="12"/>
      <c r="R3000" s="13"/>
    </row>
    <row r="3001" spans="1:18" ht="15.75" customHeight="1">
      <c r="A3001" s="1"/>
      <c r="B3001" s="6" t="s">
        <v>14</v>
      </c>
      <c r="C3001" s="6">
        <v>1185732</v>
      </c>
      <c r="D3001" s="7">
        <v>44414</v>
      </c>
      <c r="E3001" s="6" t="s">
        <v>33</v>
      </c>
      <c r="F3001" s="6" t="s">
        <v>106</v>
      </c>
      <c r="G3001" s="6" t="s">
        <v>107</v>
      </c>
      <c r="H3001" s="6" t="s">
        <v>18</v>
      </c>
      <c r="I3001" s="8">
        <v>0.45000000000000007</v>
      </c>
      <c r="J3001" s="9">
        <v>3000</v>
      </c>
      <c r="K3001" s="10">
        <f t="shared" si="22"/>
        <v>1350.0000000000002</v>
      </c>
      <c r="L3001" s="10">
        <f t="shared" si="23"/>
        <v>472.50000000000006</v>
      </c>
      <c r="M3001" s="11">
        <v>0.35</v>
      </c>
      <c r="O3001" s="16"/>
      <c r="P3001" s="14"/>
      <c r="Q3001" s="12"/>
      <c r="R3001" s="13"/>
    </row>
    <row r="3002" spans="1:18" ht="15.75" customHeight="1">
      <c r="A3002" s="1"/>
      <c r="B3002" s="6" t="s">
        <v>14</v>
      </c>
      <c r="C3002" s="6">
        <v>1185732</v>
      </c>
      <c r="D3002" s="7">
        <v>44414</v>
      </c>
      <c r="E3002" s="6" t="s">
        <v>33</v>
      </c>
      <c r="F3002" s="6" t="s">
        <v>106</v>
      </c>
      <c r="G3002" s="6" t="s">
        <v>107</v>
      </c>
      <c r="H3002" s="6" t="s">
        <v>19</v>
      </c>
      <c r="I3002" s="8">
        <v>0.4</v>
      </c>
      <c r="J3002" s="9">
        <v>2250</v>
      </c>
      <c r="K3002" s="10">
        <f t="shared" si="22"/>
        <v>900</v>
      </c>
      <c r="L3002" s="10">
        <f t="shared" si="23"/>
        <v>270</v>
      </c>
      <c r="M3002" s="11">
        <v>0.3</v>
      </c>
      <c r="O3002" s="16"/>
      <c r="P3002" s="14"/>
      <c r="Q3002" s="12"/>
      <c r="R3002" s="13"/>
    </row>
    <row r="3003" spans="1:18" ht="15.75" customHeight="1">
      <c r="A3003" s="1"/>
      <c r="B3003" s="6" t="s">
        <v>14</v>
      </c>
      <c r="C3003" s="6">
        <v>1185732</v>
      </c>
      <c r="D3003" s="7">
        <v>44414</v>
      </c>
      <c r="E3003" s="6" t="s">
        <v>33</v>
      </c>
      <c r="F3003" s="6" t="s">
        <v>106</v>
      </c>
      <c r="G3003" s="6" t="s">
        <v>107</v>
      </c>
      <c r="H3003" s="6" t="s">
        <v>20</v>
      </c>
      <c r="I3003" s="8">
        <v>0.4</v>
      </c>
      <c r="J3003" s="9">
        <v>2000</v>
      </c>
      <c r="K3003" s="10">
        <f t="shared" si="22"/>
        <v>800</v>
      </c>
      <c r="L3003" s="10">
        <f t="shared" si="23"/>
        <v>240</v>
      </c>
      <c r="M3003" s="11">
        <v>0.3</v>
      </c>
      <c r="O3003" s="16"/>
      <c r="P3003" s="14"/>
      <c r="Q3003" s="12"/>
      <c r="R3003" s="13"/>
    </row>
    <row r="3004" spans="1:18" ht="15.75" customHeight="1">
      <c r="A3004" s="1"/>
      <c r="B3004" s="6" t="s">
        <v>14</v>
      </c>
      <c r="C3004" s="6">
        <v>1185732</v>
      </c>
      <c r="D3004" s="7">
        <v>44414</v>
      </c>
      <c r="E3004" s="6" t="s">
        <v>33</v>
      </c>
      <c r="F3004" s="6" t="s">
        <v>106</v>
      </c>
      <c r="G3004" s="6" t="s">
        <v>107</v>
      </c>
      <c r="H3004" s="6" t="s">
        <v>21</v>
      </c>
      <c r="I3004" s="8">
        <v>0.5</v>
      </c>
      <c r="J3004" s="9">
        <v>1750</v>
      </c>
      <c r="K3004" s="10">
        <f t="shared" si="22"/>
        <v>875</v>
      </c>
      <c r="L3004" s="10">
        <f t="shared" si="23"/>
        <v>437.5</v>
      </c>
      <c r="M3004" s="11">
        <v>0.5</v>
      </c>
      <c r="O3004" s="16"/>
      <c r="P3004" s="14"/>
      <c r="Q3004" s="12"/>
      <c r="R3004" s="13"/>
    </row>
    <row r="3005" spans="1:18" ht="15.75" customHeight="1">
      <c r="A3005" s="1"/>
      <c r="B3005" s="6" t="s">
        <v>14</v>
      </c>
      <c r="C3005" s="6">
        <v>1185732</v>
      </c>
      <c r="D3005" s="7">
        <v>44414</v>
      </c>
      <c r="E3005" s="6" t="s">
        <v>33</v>
      </c>
      <c r="F3005" s="6" t="s">
        <v>106</v>
      </c>
      <c r="G3005" s="6" t="s">
        <v>107</v>
      </c>
      <c r="H3005" s="6" t="s">
        <v>22</v>
      </c>
      <c r="I3005" s="8">
        <v>0.55000000000000004</v>
      </c>
      <c r="J3005" s="9">
        <v>3500</v>
      </c>
      <c r="K3005" s="10">
        <f t="shared" si="22"/>
        <v>1925.0000000000002</v>
      </c>
      <c r="L3005" s="10">
        <f t="shared" si="23"/>
        <v>770.00000000000011</v>
      </c>
      <c r="M3005" s="11">
        <v>0.4</v>
      </c>
      <c r="O3005" s="16"/>
      <c r="P3005" s="14"/>
      <c r="Q3005" s="12"/>
      <c r="R3005" s="13"/>
    </row>
    <row r="3006" spans="1:18" ht="15.75" customHeight="1">
      <c r="A3006" s="1"/>
      <c r="B3006" s="6" t="s">
        <v>14</v>
      </c>
      <c r="C3006" s="6">
        <v>1185732</v>
      </c>
      <c r="D3006" s="7">
        <v>44446</v>
      </c>
      <c r="E3006" s="6" t="s">
        <v>33</v>
      </c>
      <c r="F3006" s="6" t="s">
        <v>106</v>
      </c>
      <c r="G3006" s="6" t="s">
        <v>107</v>
      </c>
      <c r="H3006" s="6" t="s">
        <v>17</v>
      </c>
      <c r="I3006" s="8">
        <v>0.35000000000000003</v>
      </c>
      <c r="J3006" s="9">
        <v>4750</v>
      </c>
      <c r="K3006" s="10">
        <f t="shared" si="22"/>
        <v>1662.5000000000002</v>
      </c>
      <c r="L3006" s="10">
        <f t="shared" si="23"/>
        <v>498.75000000000006</v>
      </c>
      <c r="M3006" s="11">
        <v>0.3</v>
      </c>
      <c r="O3006" s="16"/>
      <c r="P3006" s="14"/>
      <c r="Q3006" s="12"/>
      <c r="R3006" s="13"/>
    </row>
    <row r="3007" spans="1:18" ht="15.75" customHeight="1">
      <c r="A3007" s="1"/>
      <c r="B3007" s="6" t="s">
        <v>14</v>
      </c>
      <c r="C3007" s="6">
        <v>1185732</v>
      </c>
      <c r="D3007" s="7">
        <v>44446</v>
      </c>
      <c r="E3007" s="6" t="s">
        <v>33</v>
      </c>
      <c r="F3007" s="6" t="s">
        <v>106</v>
      </c>
      <c r="G3007" s="6" t="s">
        <v>107</v>
      </c>
      <c r="H3007" s="6" t="s">
        <v>18</v>
      </c>
      <c r="I3007" s="8">
        <v>0.3000000000000001</v>
      </c>
      <c r="J3007" s="9">
        <v>2750</v>
      </c>
      <c r="K3007" s="10">
        <f t="shared" si="22"/>
        <v>825.00000000000023</v>
      </c>
      <c r="L3007" s="10">
        <f t="shared" si="23"/>
        <v>288.75000000000006</v>
      </c>
      <c r="M3007" s="11">
        <v>0.35</v>
      </c>
      <c r="O3007" s="16"/>
      <c r="P3007" s="14"/>
      <c r="Q3007" s="12"/>
      <c r="R3007" s="13"/>
    </row>
    <row r="3008" spans="1:18" ht="15.75" customHeight="1">
      <c r="A3008" s="1"/>
      <c r="B3008" s="6" t="s">
        <v>14</v>
      </c>
      <c r="C3008" s="6">
        <v>1185732</v>
      </c>
      <c r="D3008" s="7">
        <v>44446</v>
      </c>
      <c r="E3008" s="6" t="s">
        <v>33</v>
      </c>
      <c r="F3008" s="6" t="s">
        <v>106</v>
      </c>
      <c r="G3008" s="6" t="s">
        <v>107</v>
      </c>
      <c r="H3008" s="6" t="s">
        <v>19</v>
      </c>
      <c r="I3008" s="8">
        <v>0.25000000000000006</v>
      </c>
      <c r="J3008" s="9">
        <v>1750</v>
      </c>
      <c r="K3008" s="10">
        <f t="shared" si="22"/>
        <v>437.50000000000011</v>
      </c>
      <c r="L3008" s="10">
        <f t="shared" si="23"/>
        <v>131.25000000000003</v>
      </c>
      <c r="M3008" s="11">
        <v>0.3</v>
      </c>
      <c r="O3008" s="16"/>
      <c r="P3008" s="14"/>
      <c r="Q3008" s="12"/>
      <c r="R3008" s="13"/>
    </row>
    <row r="3009" spans="1:18" ht="15.75" customHeight="1">
      <c r="A3009" s="1"/>
      <c r="B3009" s="6" t="s">
        <v>14</v>
      </c>
      <c r="C3009" s="6">
        <v>1185732</v>
      </c>
      <c r="D3009" s="7">
        <v>44446</v>
      </c>
      <c r="E3009" s="6" t="s">
        <v>33</v>
      </c>
      <c r="F3009" s="6" t="s">
        <v>106</v>
      </c>
      <c r="G3009" s="6" t="s">
        <v>107</v>
      </c>
      <c r="H3009" s="6" t="s">
        <v>20</v>
      </c>
      <c r="I3009" s="8">
        <v>0.25000000000000006</v>
      </c>
      <c r="J3009" s="9">
        <v>1500</v>
      </c>
      <c r="K3009" s="10">
        <f t="shared" si="22"/>
        <v>375.00000000000006</v>
      </c>
      <c r="L3009" s="10">
        <f t="shared" si="23"/>
        <v>112.50000000000001</v>
      </c>
      <c r="M3009" s="11">
        <v>0.3</v>
      </c>
      <c r="O3009" s="16"/>
      <c r="P3009" s="14"/>
      <c r="Q3009" s="12"/>
      <c r="R3009" s="13"/>
    </row>
    <row r="3010" spans="1:18" ht="15.75" customHeight="1">
      <c r="A3010" s="1"/>
      <c r="B3010" s="6" t="s">
        <v>14</v>
      </c>
      <c r="C3010" s="6">
        <v>1185732</v>
      </c>
      <c r="D3010" s="7">
        <v>44446</v>
      </c>
      <c r="E3010" s="6" t="s">
        <v>33</v>
      </c>
      <c r="F3010" s="6" t="s">
        <v>106</v>
      </c>
      <c r="G3010" s="6" t="s">
        <v>107</v>
      </c>
      <c r="H3010" s="6" t="s">
        <v>21</v>
      </c>
      <c r="I3010" s="8">
        <v>0.35000000000000003</v>
      </c>
      <c r="J3010" s="9">
        <v>1500</v>
      </c>
      <c r="K3010" s="10">
        <f t="shared" si="22"/>
        <v>525</v>
      </c>
      <c r="L3010" s="10">
        <f t="shared" si="23"/>
        <v>262.5</v>
      </c>
      <c r="M3010" s="11">
        <v>0.5</v>
      </c>
      <c r="O3010" s="16"/>
      <c r="P3010" s="14"/>
      <c r="Q3010" s="12"/>
      <c r="R3010" s="13"/>
    </row>
    <row r="3011" spans="1:18" ht="15.75" customHeight="1">
      <c r="A3011" s="1"/>
      <c r="B3011" s="6" t="s">
        <v>14</v>
      </c>
      <c r="C3011" s="6">
        <v>1185732</v>
      </c>
      <c r="D3011" s="7">
        <v>44446</v>
      </c>
      <c r="E3011" s="6" t="s">
        <v>33</v>
      </c>
      <c r="F3011" s="6" t="s">
        <v>106</v>
      </c>
      <c r="G3011" s="6" t="s">
        <v>107</v>
      </c>
      <c r="H3011" s="6" t="s">
        <v>22</v>
      </c>
      <c r="I3011" s="8">
        <v>0.4</v>
      </c>
      <c r="J3011" s="9">
        <v>2250</v>
      </c>
      <c r="K3011" s="10">
        <f t="shared" si="22"/>
        <v>900</v>
      </c>
      <c r="L3011" s="10">
        <f t="shared" si="23"/>
        <v>360</v>
      </c>
      <c r="M3011" s="11">
        <v>0.4</v>
      </c>
      <c r="O3011" s="16"/>
      <c r="P3011" s="14"/>
      <c r="Q3011" s="12"/>
      <c r="R3011" s="13"/>
    </row>
    <row r="3012" spans="1:18" ht="15.75" customHeight="1">
      <c r="A3012" s="1"/>
      <c r="B3012" s="6" t="s">
        <v>14</v>
      </c>
      <c r="C3012" s="6">
        <v>1185732</v>
      </c>
      <c r="D3012" s="7">
        <v>44475</v>
      </c>
      <c r="E3012" s="6" t="s">
        <v>33</v>
      </c>
      <c r="F3012" s="6" t="s">
        <v>106</v>
      </c>
      <c r="G3012" s="6" t="s">
        <v>107</v>
      </c>
      <c r="H3012" s="6" t="s">
        <v>17</v>
      </c>
      <c r="I3012" s="8">
        <v>0.44999999999999996</v>
      </c>
      <c r="J3012" s="9">
        <v>4000</v>
      </c>
      <c r="K3012" s="10">
        <f t="shared" si="22"/>
        <v>1799.9999999999998</v>
      </c>
      <c r="L3012" s="10">
        <f t="shared" si="23"/>
        <v>539.99999999999989</v>
      </c>
      <c r="M3012" s="11">
        <v>0.3</v>
      </c>
      <c r="O3012" s="16"/>
      <c r="P3012" s="14"/>
      <c r="Q3012" s="12"/>
      <c r="R3012" s="13"/>
    </row>
    <row r="3013" spans="1:18" ht="15.75" customHeight="1">
      <c r="A3013" s="1"/>
      <c r="B3013" s="6" t="s">
        <v>14</v>
      </c>
      <c r="C3013" s="6">
        <v>1185732</v>
      </c>
      <c r="D3013" s="7">
        <v>44475</v>
      </c>
      <c r="E3013" s="6" t="s">
        <v>33</v>
      </c>
      <c r="F3013" s="6" t="s">
        <v>106</v>
      </c>
      <c r="G3013" s="6" t="s">
        <v>107</v>
      </c>
      <c r="H3013" s="6" t="s">
        <v>18</v>
      </c>
      <c r="I3013" s="8">
        <v>0.35000000000000003</v>
      </c>
      <c r="J3013" s="9">
        <v>2500</v>
      </c>
      <c r="K3013" s="10">
        <f t="shared" si="22"/>
        <v>875.00000000000011</v>
      </c>
      <c r="L3013" s="10">
        <f t="shared" si="23"/>
        <v>306.25</v>
      </c>
      <c r="M3013" s="11">
        <v>0.35</v>
      </c>
      <c r="O3013" s="16"/>
      <c r="P3013" s="14"/>
      <c r="Q3013" s="12"/>
      <c r="R3013" s="13"/>
    </row>
    <row r="3014" spans="1:18" ht="15.75" customHeight="1">
      <c r="A3014" s="1"/>
      <c r="B3014" s="6" t="s">
        <v>14</v>
      </c>
      <c r="C3014" s="6">
        <v>1185732</v>
      </c>
      <c r="D3014" s="7">
        <v>44475</v>
      </c>
      <c r="E3014" s="6" t="s">
        <v>33</v>
      </c>
      <c r="F3014" s="6" t="s">
        <v>106</v>
      </c>
      <c r="G3014" s="6" t="s">
        <v>107</v>
      </c>
      <c r="H3014" s="6" t="s">
        <v>19</v>
      </c>
      <c r="I3014" s="8">
        <v>0.35000000000000003</v>
      </c>
      <c r="J3014" s="9">
        <v>1500</v>
      </c>
      <c r="K3014" s="10">
        <f t="shared" si="22"/>
        <v>525</v>
      </c>
      <c r="L3014" s="10">
        <f t="shared" si="23"/>
        <v>157.5</v>
      </c>
      <c r="M3014" s="11">
        <v>0.3</v>
      </c>
      <c r="O3014" s="16"/>
      <c r="P3014" s="14"/>
      <c r="Q3014" s="12"/>
      <c r="R3014" s="13"/>
    </row>
    <row r="3015" spans="1:18" ht="15.75" customHeight="1">
      <c r="A3015" s="1"/>
      <c r="B3015" s="6" t="s">
        <v>14</v>
      </c>
      <c r="C3015" s="6">
        <v>1185732</v>
      </c>
      <c r="D3015" s="7">
        <v>44475</v>
      </c>
      <c r="E3015" s="6" t="s">
        <v>33</v>
      </c>
      <c r="F3015" s="6" t="s">
        <v>106</v>
      </c>
      <c r="G3015" s="6" t="s">
        <v>107</v>
      </c>
      <c r="H3015" s="6" t="s">
        <v>20</v>
      </c>
      <c r="I3015" s="8">
        <v>0.35000000000000003</v>
      </c>
      <c r="J3015" s="9">
        <v>1250</v>
      </c>
      <c r="K3015" s="10">
        <f t="shared" si="22"/>
        <v>437.50000000000006</v>
      </c>
      <c r="L3015" s="10">
        <f t="shared" si="23"/>
        <v>131.25</v>
      </c>
      <c r="M3015" s="11">
        <v>0.3</v>
      </c>
      <c r="O3015" s="16"/>
      <c r="P3015" s="14"/>
      <c r="Q3015" s="12"/>
      <c r="R3015" s="13"/>
    </row>
    <row r="3016" spans="1:18" ht="15.75" customHeight="1">
      <c r="A3016" s="1"/>
      <c r="B3016" s="6" t="s">
        <v>14</v>
      </c>
      <c r="C3016" s="6">
        <v>1185732</v>
      </c>
      <c r="D3016" s="7">
        <v>44475</v>
      </c>
      <c r="E3016" s="6" t="s">
        <v>33</v>
      </c>
      <c r="F3016" s="6" t="s">
        <v>106</v>
      </c>
      <c r="G3016" s="6" t="s">
        <v>107</v>
      </c>
      <c r="H3016" s="6" t="s">
        <v>21</v>
      </c>
      <c r="I3016" s="8">
        <v>0.44999999999999996</v>
      </c>
      <c r="J3016" s="9">
        <v>1250</v>
      </c>
      <c r="K3016" s="10">
        <f t="shared" si="22"/>
        <v>562.5</v>
      </c>
      <c r="L3016" s="10">
        <f t="shared" si="23"/>
        <v>281.25</v>
      </c>
      <c r="M3016" s="11">
        <v>0.5</v>
      </c>
      <c r="O3016" s="16"/>
      <c r="P3016" s="14"/>
      <c r="Q3016" s="12"/>
      <c r="R3016" s="13"/>
    </row>
    <row r="3017" spans="1:18" ht="15.75" customHeight="1">
      <c r="A3017" s="1"/>
      <c r="B3017" s="6" t="s">
        <v>14</v>
      </c>
      <c r="C3017" s="6">
        <v>1185732</v>
      </c>
      <c r="D3017" s="7">
        <v>44475</v>
      </c>
      <c r="E3017" s="6" t="s">
        <v>33</v>
      </c>
      <c r="F3017" s="6" t="s">
        <v>106</v>
      </c>
      <c r="G3017" s="6" t="s">
        <v>107</v>
      </c>
      <c r="H3017" s="6" t="s">
        <v>22</v>
      </c>
      <c r="I3017" s="8">
        <v>0.49999999999999983</v>
      </c>
      <c r="J3017" s="9">
        <v>2500</v>
      </c>
      <c r="K3017" s="10">
        <f t="shared" si="22"/>
        <v>1249.9999999999995</v>
      </c>
      <c r="L3017" s="10">
        <f t="shared" si="23"/>
        <v>499.99999999999983</v>
      </c>
      <c r="M3017" s="11">
        <v>0.4</v>
      </c>
      <c r="O3017" s="16"/>
      <c r="P3017" s="14"/>
      <c r="Q3017" s="12"/>
      <c r="R3017" s="13"/>
    </row>
    <row r="3018" spans="1:18" ht="15.75" customHeight="1">
      <c r="A3018" s="1"/>
      <c r="B3018" s="6" t="s">
        <v>14</v>
      </c>
      <c r="C3018" s="6">
        <v>1185732</v>
      </c>
      <c r="D3018" s="7">
        <v>44506</v>
      </c>
      <c r="E3018" s="6" t="s">
        <v>33</v>
      </c>
      <c r="F3018" s="6" t="s">
        <v>106</v>
      </c>
      <c r="G3018" s="6" t="s">
        <v>107</v>
      </c>
      <c r="H3018" s="6" t="s">
        <v>17</v>
      </c>
      <c r="I3018" s="8">
        <v>0.44999999999999996</v>
      </c>
      <c r="J3018" s="9">
        <v>4000</v>
      </c>
      <c r="K3018" s="10">
        <f t="shared" si="22"/>
        <v>1799.9999999999998</v>
      </c>
      <c r="L3018" s="10">
        <f t="shared" si="23"/>
        <v>539.99999999999989</v>
      </c>
      <c r="M3018" s="11">
        <v>0.3</v>
      </c>
      <c r="O3018" s="16"/>
      <c r="P3018" s="14"/>
      <c r="Q3018" s="12"/>
      <c r="R3018" s="13"/>
    </row>
    <row r="3019" spans="1:18" ht="15.75" customHeight="1">
      <c r="A3019" s="1"/>
      <c r="B3019" s="6" t="s">
        <v>14</v>
      </c>
      <c r="C3019" s="6">
        <v>1185732</v>
      </c>
      <c r="D3019" s="7">
        <v>44506</v>
      </c>
      <c r="E3019" s="6" t="s">
        <v>33</v>
      </c>
      <c r="F3019" s="6" t="s">
        <v>106</v>
      </c>
      <c r="G3019" s="6" t="s">
        <v>107</v>
      </c>
      <c r="H3019" s="6" t="s">
        <v>18</v>
      </c>
      <c r="I3019" s="8">
        <v>0.35000000000000003</v>
      </c>
      <c r="J3019" s="9">
        <v>2750</v>
      </c>
      <c r="K3019" s="10">
        <f t="shared" si="22"/>
        <v>962.50000000000011</v>
      </c>
      <c r="L3019" s="10">
        <f t="shared" si="23"/>
        <v>336.875</v>
      </c>
      <c r="M3019" s="11">
        <v>0.35</v>
      </c>
      <c r="O3019" s="16"/>
      <c r="P3019" s="14"/>
      <c r="Q3019" s="12"/>
      <c r="R3019" s="13"/>
    </row>
    <row r="3020" spans="1:18" ht="15.75" customHeight="1">
      <c r="A3020" s="1"/>
      <c r="B3020" s="6" t="s">
        <v>14</v>
      </c>
      <c r="C3020" s="6">
        <v>1185732</v>
      </c>
      <c r="D3020" s="7">
        <v>44506</v>
      </c>
      <c r="E3020" s="6" t="s">
        <v>33</v>
      </c>
      <c r="F3020" s="6" t="s">
        <v>106</v>
      </c>
      <c r="G3020" s="6" t="s">
        <v>107</v>
      </c>
      <c r="H3020" s="6" t="s">
        <v>19</v>
      </c>
      <c r="I3020" s="8">
        <v>0.35000000000000003</v>
      </c>
      <c r="J3020" s="9">
        <v>2200</v>
      </c>
      <c r="K3020" s="10">
        <f t="shared" si="22"/>
        <v>770.00000000000011</v>
      </c>
      <c r="L3020" s="10">
        <f t="shared" si="23"/>
        <v>231.00000000000003</v>
      </c>
      <c r="M3020" s="11">
        <v>0.3</v>
      </c>
      <c r="O3020" s="16"/>
      <c r="P3020" s="14"/>
      <c r="Q3020" s="12"/>
      <c r="R3020" s="13"/>
    </row>
    <row r="3021" spans="1:18" ht="15.75" customHeight="1">
      <c r="A3021" s="1"/>
      <c r="B3021" s="6" t="s">
        <v>14</v>
      </c>
      <c r="C3021" s="6">
        <v>1185732</v>
      </c>
      <c r="D3021" s="7">
        <v>44506</v>
      </c>
      <c r="E3021" s="6" t="s">
        <v>33</v>
      </c>
      <c r="F3021" s="6" t="s">
        <v>106</v>
      </c>
      <c r="G3021" s="6" t="s">
        <v>107</v>
      </c>
      <c r="H3021" s="6" t="s">
        <v>20</v>
      </c>
      <c r="I3021" s="8">
        <v>0.35000000000000003</v>
      </c>
      <c r="J3021" s="9">
        <v>2000</v>
      </c>
      <c r="K3021" s="10">
        <f t="shared" si="22"/>
        <v>700.00000000000011</v>
      </c>
      <c r="L3021" s="10">
        <f t="shared" si="23"/>
        <v>210.00000000000003</v>
      </c>
      <c r="M3021" s="11">
        <v>0.3</v>
      </c>
      <c r="O3021" s="16"/>
      <c r="P3021" s="14"/>
      <c r="Q3021" s="12"/>
      <c r="R3021" s="13"/>
    </row>
    <row r="3022" spans="1:18" ht="15.75" customHeight="1">
      <c r="A3022" s="1"/>
      <c r="B3022" s="6" t="s">
        <v>14</v>
      </c>
      <c r="C3022" s="6">
        <v>1185732</v>
      </c>
      <c r="D3022" s="7">
        <v>44506</v>
      </c>
      <c r="E3022" s="6" t="s">
        <v>33</v>
      </c>
      <c r="F3022" s="6" t="s">
        <v>106</v>
      </c>
      <c r="G3022" s="6" t="s">
        <v>107</v>
      </c>
      <c r="H3022" s="6" t="s">
        <v>21</v>
      </c>
      <c r="I3022" s="8">
        <v>0.6</v>
      </c>
      <c r="J3022" s="9">
        <v>1750</v>
      </c>
      <c r="K3022" s="10">
        <f t="shared" si="22"/>
        <v>1050</v>
      </c>
      <c r="L3022" s="10">
        <f t="shared" si="23"/>
        <v>525</v>
      </c>
      <c r="M3022" s="11">
        <v>0.5</v>
      </c>
      <c r="O3022" s="16"/>
      <c r="P3022" s="14"/>
      <c r="Q3022" s="12"/>
      <c r="R3022" s="13"/>
    </row>
    <row r="3023" spans="1:18" ht="15.75" customHeight="1">
      <c r="A3023" s="1"/>
      <c r="B3023" s="6" t="s">
        <v>14</v>
      </c>
      <c r="C3023" s="6">
        <v>1185732</v>
      </c>
      <c r="D3023" s="7">
        <v>44506</v>
      </c>
      <c r="E3023" s="6" t="s">
        <v>33</v>
      </c>
      <c r="F3023" s="6" t="s">
        <v>106</v>
      </c>
      <c r="G3023" s="6" t="s">
        <v>107</v>
      </c>
      <c r="H3023" s="6" t="s">
        <v>22</v>
      </c>
      <c r="I3023" s="8">
        <v>0.64999999999999991</v>
      </c>
      <c r="J3023" s="9">
        <v>2750</v>
      </c>
      <c r="K3023" s="10">
        <f t="shared" si="22"/>
        <v>1787.4999999999998</v>
      </c>
      <c r="L3023" s="10">
        <f t="shared" si="23"/>
        <v>715</v>
      </c>
      <c r="M3023" s="11">
        <v>0.4</v>
      </c>
      <c r="O3023" s="16"/>
      <c r="P3023" s="14"/>
      <c r="Q3023" s="12"/>
      <c r="R3023" s="13"/>
    </row>
    <row r="3024" spans="1:18" ht="15.75" customHeight="1">
      <c r="A3024" s="1"/>
      <c r="B3024" s="6" t="s">
        <v>14</v>
      </c>
      <c r="C3024" s="6">
        <v>1185732</v>
      </c>
      <c r="D3024" s="7">
        <v>44535</v>
      </c>
      <c r="E3024" s="6" t="s">
        <v>33</v>
      </c>
      <c r="F3024" s="6" t="s">
        <v>106</v>
      </c>
      <c r="G3024" s="6" t="s">
        <v>107</v>
      </c>
      <c r="H3024" s="6" t="s">
        <v>17</v>
      </c>
      <c r="I3024" s="8">
        <v>0.6</v>
      </c>
      <c r="J3024" s="9">
        <v>5250</v>
      </c>
      <c r="K3024" s="10">
        <f t="shared" si="22"/>
        <v>3150</v>
      </c>
      <c r="L3024" s="10">
        <f t="shared" si="23"/>
        <v>945</v>
      </c>
      <c r="M3024" s="11">
        <v>0.3</v>
      </c>
      <c r="O3024" s="16"/>
      <c r="P3024" s="14"/>
      <c r="Q3024" s="12"/>
      <c r="R3024" s="13"/>
    </row>
    <row r="3025" spans="1:18" ht="15.75" customHeight="1">
      <c r="A3025" s="1"/>
      <c r="B3025" s="6" t="s">
        <v>14</v>
      </c>
      <c r="C3025" s="6">
        <v>1185732</v>
      </c>
      <c r="D3025" s="7">
        <v>44535</v>
      </c>
      <c r="E3025" s="6" t="s">
        <v>33</v>
      </c>
      <c r="F3025" s="6" t="s">
        <v>106</v>
      </c>
      <c r="G3025" s="6" t="s">
        <v>107</v>
      </c>
      <c r="H3025" s="6" t="s">
        <v>18</v>
      </c>
      <c r="I3025" s="8">
        <v>0.5</v>
      </c>
      <c r="J3025" s="9">
        <v>3250</v>
      </c>
      <c r="K3025" s="10">
        <f t="shared" si="22"/>
        <v>1625</v>
      </c>
      <c r="L3025" s="10">
        <f t="shared" si="23"/>
        <v>568.75</v>
      </c>
      <c r="M3025" s="11">
        <v>0.35</v>
      </c>
      <c r="O3025" s="16"/>
      <c r="P3025" s="14"/>
      <c r="Q3025" s="12"/>
      <c r="R3025" s="13"/>
    </row>
    <row r="3026" spans="1:18" ht="15.75" customHeight="1">
      <c r="A3026" s="1"/>
      <c r="B3026" s="6" t="s">
        <v>14</v>
      </c>
      <c r="C3026" s="6">
        <v>1185732</v>
      </c>
      <c r="D3026" s="7">
        <v>44535</v>
      </c>
      <c r="E3026" s="6" t="s">
        <v>33</v>
      </c>
      <c r="F3026" s="6" t="s">
        <v>106</v>
      </c>
      <c r="G3026" s="6" t="s">
        <v>107</v>
      </c>
      <c r="H3026" s="6" t="s">
        <v>19</v>
      </c>
      <c r="I3026" s="8">
        <v>0.5</v>
      </c>
      <c r="J3026" s="9">
        <v>2750</v>
      </c>
      <c r="K3026" s="10">
        <f t="shared" si="22"/>
        <v>1375</v>
      </c>
      <c r="L3026" s="10">
        <f t="shared" si="23"/>
        <v>412.5</v>
      </c>
      <c r="M3026" s="11">
        <v>0.3</v>
      </c>
      <c r="O3026" s="16"/>
      <c r="P3026" s="14"/>
      <c r="Q3026" s="12"/>
      <c r="R3026" s="13"/>
    </row>
    <row r="3027" spans="1:18" ht="15.75" customHeight="1">
      <c r="A3027" s="1"/>
      <c r="B3027" s="6" t="s">
        <v>14</v>
      </c>
      <c r="C3027" s="6">
        <v>1185732</v>
      </c>
      <c r="D3027" s="7">
        <v>44535</v>
      </c>
      <c r="E3027" s="6" t="s">
        <v>33</v>
      </c>
      <c r="F3027" s="6" t="s">
        <v>106</v>
      </c>
      <c r="G3027" s="6" t="s">
        <v>107</v>
      </c>
      <c r="H3027" s="6" t="s">
        <v>20</v>
      </c>
      <c r="I3027" s="8">
        <v>0.5</v>
      </c>
      <c r="J3027" s="9">
        <v>2250</v>
      </c>
      <c r="K3027" s="10">
        <f t="shared" si="22"/>
        <v>1125</v>
      </c>
      <c r="L3027" s="10">
        <f t="shared" si="23"/>
        <v>337.5</v>
      </c>
      <c r="M3027" s="11">
        <v>0.3</v>
      </c>
      <c r="O3027" s="16"/>
      <c r="P3027" s="14"/>
      <c r="Q3027" s="12"/>
      <c r="R3027" s="13"/>
    </row>
    <row r="3028" spans="1:18" ht="15.75" customHeight="1">
      <c r="A3028" s="1"/>
      <c r="B3028" s="6" t="s">
        <v>14</v>
      </c>
      <c r="C3028" s="6">
        <v>1185732</v>
      </c>
      <c r="D3028" s="7">
        <v>44535</v>
      </c>
      <c r="E3028" s="6" t="s">
        <v>33</v>
      </c>
      <c r="F3028" s="6" t="s">
        <v>106</v>
      </c>
      <c r="G3028" s="6" t="s">
        <v>107</v>
      </c>
      <c r="H3028" s="6" t="s">
        <v>21</v>
      </c>
      <c r="I3028" s="8">
        <v>0.6</v>
      </c>
      <c r="J3028" s="9">
        <v>2250</v>
      </c>
      <c r="K3028" s="10">
        <f t="shared" si="22"/>
        <v>1350</v>
      </c>
      <c r="L3028" s="10">
        <f t="shared" si="23"/>
        <v>675</v>
      </c>
      <c r="M3028" s="11">
        <v>0.5</v>
      </c>
      <c r="O3028" s="16"/>
      <c r="P3028" s="14"/>
      <c r="Q3028" s="12"/>
      <c r="R3028" s="13"/>
    </row>
    <row r="3029" spans="1:18" ht="15.75" customHeight="1">
      <c r="A3029" s="1"/>
      <c r="B3029" s="6" t="s">
        <v>14</v>
      </c>
      <c r="C3029" s="6">
        <v>1185732</v>
      </c>
      <c r="D3029" s="7">
        <v>44535</v>
      </c>
      <c r="E3029" s="6" t="s">
        <v>33</v>
      </c>
      <c r="F3029" s="6" t="s">
        <v>106</v>
      </c>
      <c r="G3029" s="6" t="s">
        <v>107</v>
      </c>
      <c r="H3029" s="6" t="s">
        <v>22</v>
      </c>
      <c r="I3029" s="8">
        <v>0.64999999999999991</v>
      </c>
      <c r="J3029" s="9">
        <v>3250</v>
      </c>
      <c r="K3029" s="10">
        <f t="shared" si="22"/>
        <v>2112.4999999999995</v>
      </c>
      <c r="L3029" s="10">
        <f t="shared" si="23"/>
        <v>844.99999999999989</v>
      </c>
      <c r="M3029" s="11">
        <v>0.4</v>
      </c>
      <c r="O3029" s="16"/>
      <c r="P3029" s="14"/>
      <c r="Q3029" s="12"/>
      <c r="R3029" s="13"/>
    </row>
    <row r="3030" spans="1:18" ht="15.75" customHeight="1">
      <c r="A3030" s="1" t="s">
        <v>39</v>
      </c>
      <c r="B3030" s="6" t="s">
        <v>14</v>
      </c>
      <c r="C3030" s="6">
        <v>1185732</v>
      </c>
      <c r="D3030" s="7">
        <v>44199</v>
      </c>
      <c r="E3030" s="6" t="s">
        <v>33</v>
      </c>
      <c r="F3030" s="6" t="s">
        <v>108</v>
      </c>
      <c r="G3030" s="6" t="s">
        <v>109</v>
      </c>
      <c r="H3030" s="6" t="s">
        <v>17</v>
      </c>
      <c r="I3030" s="8">
        <v>0.30000000000000004</v>
      </c>
      <c r="J3030" s="9">
        <v>4500</v>
      </c>
      <c r="K3030" s="10">
        <f t="shared" si="22"/>
        <v>1350.0000000000002</v>
      </c>
      <c r="L3030" s="10">
        <f t="shared" si="23"/>
        <v>405.00000000000006</v>
      </c>
      <c r="M3030" s="11">
        <v>0.3</v>
      </c>
      <c r="O3030" s="16"/>
      <c r="P3030" s="14"/>
      <c r="Q3030" s="12"/>
      <c r="R3030" s="13"/>
    </row>
    <row r="3031" spans="1:18" ht="15.75" customHeight="1">
      <c r="A3031" s="1"/>
      <c r="B3031" s="6" t="s">
        <v>14</v>
      </c>
      <c r="C3031" s="6">
        <v>1185732</v>
      </c>
      <c r="D3031" s="7">
        <v>44199</v>
      </c>
      <c r="E3031" s="6" t="s">
        <v>33</v>
      </c>
      <c r="F3031" s="6" t="s">
        <v>108</v>
      </c>
      <c r="G3031" s="6" t="s">
        <v>109</v>
      </c>
      <c r="H3031" s="6" t="s">
        <v>18</v>
      </c>
      <c r="I3031" s="8">
        <v>0.30000000000000004</v>
      </c>
      <c r="J3031" s="9">
        <v>2500</v>
      </c>
      <c r="K3031" s="10">
        <f t="shared" si="22"/>
        <v>750.00000000000011</v>
      </c>
      <c r="L3031" s="10">
        <f t="shared" si="23"/>
        <v>262.5</v>
      </c>
      <c r="M3031" s="11">
        <v>0.35</v>
      </c>
      <c r="O3031" s="16"/>
      <c r="P3031" s="14"/>
      <c r="Q3031" s="12"/>
      <c r="R3031" s="13"/>
    </row>
    <row r="3032" spans="1:18" ht="15.75" customHeight="1">
      <c r="A3032" s="1"/>
      <c r="B3032" s="6" t="s">
        <v>14</v>
      </c>
      <c r="C3032" s="6">
        <v>1185732</v>
      </c>
      <c r="D3032" s="7">
        <v>44199</v>
      </c>
      <c r="E3032" s="6" t="s">
        <v>33</v>
      </c>
      <c r="F3032" s="6" t="s">
        <v>108</v>
      </c>
      <c r="G3032" s="6" t="s">
        <v>109</v>
      </c>
      <c r="H3032" s="6" t="s">
        <v>19</v>
      </c>
      <c r="I3032" s="8">
        <v>0.20000000000000007</v>
      </c>
      <c r="J3032" s="9">
        <v>2500</v>
      </c>
      <c r="K3032" s="10">
        <f t="shared" si="22"/>
        <v>500.00000000000017</v>
      </c>
      <c r="L3032" s="10">
        <f t="shared" si="23"/>
        <v>150.00000000000006</v>
      </c>
      <c r="M3032" s="11">
        <v>0.3</v>
      </c>
      <c r="O3032" s="16"/>
      <c r="P3032" s="14"/>
      <c r="Q3032" s="12"/>
      <c r="R3032" s="13"/>
    </row>
    <row r="3033" spans="1:18" ht="15.75" customHeight="1">
      <c r="A3033" s="1"/>
      <c r="B3033" s="6" t="s">
        <v>14</v>
      </c>
      <c r="C3033" s="6">
        <v>1185732</v>
      </c>
      <c r="D3033" s="7">
        <v>44199</v>
      </c>
      <c r="E3033" s="6" t="s">
        <v>33</v>
      </c>
      <c r="F3033" s="6" t="s">
        <v>108</v>
      </c>
      <c r="G3033" s="6" t="s">
        <v>109</v>
      </c>
      <c r="H3033" s="6" t="s">
        <v>20</v>
      </c>
      <c r="I3033" s="8">
        <v>0.25000000000000006</v>
      </c>
      <c r="J3033" s="9">
        <v>1000</v>
      </c>
      <c r="K3033" s="10">
        <f t="shared" si="22"/>
        <v>250.00000000000006</v>
      </c>
      <c r="L3033" s="10">
        <f t="shared" si="23"/>
        <v>75.000000000000014</v>
      </c>
      <c r="M3033" s="11">
        <v>0.3</v>
      </c>
      <c r="O3033" s="16"/>
      <c r="P3033" s="14"/>
      <c r="Q3033" s="12"/>
      <c r="R3033" s="13"/>
    </row>
    <row r="3034" spans="1:18" ht="15.75" customHeight="1">
      <c r="A3034" s="1"/>
      <c r="B3034" s="6" t="s">
        <v>14</v>
      </c>
      <c r="C3034" s="6">
        <v>1185732</v>
      </c>
      <c r="D3034" s="7">
        <v>44199</v>
      </c>
      <c r="E3034" s="6" t="s">
        <v>33</v>
      </c>
      <c r="F3034" s="6" t="s">
        <v>108</v>
      </c>
      <c r="G3034" s="6" t="s">
        <v>109</v>
      </c>
      <c r="H3034" s="6" t="s">
        <v>21</v>
      </c>
      <c r="I3034" s="8">
        <v>0.39999999999999997</v>
      </c>
      <c r="J3034" s="9">
        <v>1500</v>
      </c>
      <c r="K3034" s="10">
        <f t="shared" si="22"/>
        <v>600</v>
      </c>
      <c r="L3034" s="10">
        <f t="shared" si="23"/>
        <v>300</v>
      </c>
      <c r="M3034" s="11">
        <v>0.5</v>
      </c>
      <c r="O3034" s="16"/>
      <c r="P3034" s="14"/>
      <c r="Q3034" s="12"/>
      <c r="R3034" s="13"/>
    </row>
    <row r="3035" spans="1:18" ht="15.75" customHeight="1">
      <c r="A3035" s="1"/>
      <c r="B3035" s="6" t="s">
        <v>14</v>
      </c>
      <c r="C3035" s="6">
        <v>1185732</v>
      </c>
      <c r="D3035" s="7">
        <v>44199</v>
      </c>
      <c r="E3035" s="6" t="s">
        <v>33</v>
      </c>
      <c r="F3035" s="6" t="s">
        <v>108</v>
      </c>
      <c r="G3035" s="6" t="s">
        <v>109</v>
      </c>
      <c r="H3035" s="6" t="s">
        <v>22</v>
      </c>
      <c r="I3035" s="8">
        <v>0.30000000000000004</v>
      </c>
      <c r="J3035" s="9">
        <v>2500</v>
      </c>
      <c r="K3035" s="10">
        <f t="shared" si="22"/>
        <v>750.00000000000011</v>
      </c>
      <c r="L3035" s="10">
        <f t="shared" si="23"/>
        <v>300.00000000000006</v>
      </c>
      <c r="M3035" s="11">
        <v>0.4</v>
      </c>
      <c r="O3035" s="16"/>
      <c r="P3035" s="14"/>
      <c r="Q3035" s="12"/>
      <c r="R3035" s="13"/>
    </row>
    <row r="3036" spans="1:18" ht="15.75" customHeight="1">
      <c r="A3036" s="1"/>
      <c r="B3036" s="6" t="s">
        <v>14</v>
      </c>
      <c r="C3036" s="6">
        <v>1185732</v>
      </c>
      <c r="D3036" s="7">
        <v>44230</v>
      </c>
      <c r="E3036" s="6" t="s">
        <v>33</v>
      </c>
      <c r="F3036" s="6" t="s">
        <v>108</v>
      </c>
      <c r="G3036" s="6" t="s">
        <v>109</v>
      </c>
      <c r="H3036" s="6" t="s">
        <v>17</v>
      </c>
      <c r="I3036" s="8">
        <v>0.30000000000000004</v>
      </c>
      <c r="J3036" s="9">
        <v>5000</v>
      </c>
      <c r="K3036" s="10">
        <f t="shared" si="22"/>
        <v>1500.0000000000002</v>
      </c>
      <c r="L3036" s="10">
        <f t="shared" si="23"/>
        <v>450.00000000000006</v>
      </c>
      <c r="M3036" s="11">
        <v>0.3</v>
      </c>
      <c r="O3036" s="16"/>
      <c r="P3036" s="14"/>
      <c r="Q3036" s="12"/>
      <c r="R3036" s="13"/>
    </row>
    <row r="3037" spans="1:18" ht="15.75" customHeight="1">
      <c r="A3037" s="1"/>
      <c r="B3037" s="6" t="s">
        <v>14</v>
      </c>
      <c r="C3037" s="6">
        <v>1185732</v>
      </c>
      <c r="D3037" s="7">
        <v>44230</v>
      </c>
      <c r="E3037" s="6" t="s">
        <v>33</v>
      </c>
      <c r="F3037" s="6" t="s">
        <v>108</v>
      </c>
      <c r="G3037" s="6" t="s">
        <v>109</v>
      </c>
      <c r="H3037" s="6" t="s">
        <v>18</v>
      </c>
      <c r="I3037" s="8">
        <v>0.30000000000000004</v>
      </c>
      <c r="J3037" s="9">
        <v>1500</v>
      </c>
      <c r="K3037" s="10">
        <f t="shared" si="22"/>
        <v>450.00000000000006</v>
      </c>
      <c r="L3037" s="10">
        <f t="shared" si="23"/>
        <v>157.5</v>
      </c>
      <c r="M3037" s="11">
        <v>0.35</v>
      </c>
      <c r="O3037" s="16"/>
      <c r="P3037" s="14"/>
      <c r="Q3037" s="12"/>
      <c r="R3037" s="13"/>
    </row>
    <row r="3038" spans="1:18" ht="15.75" customHeight="1">
      <c r="A3038" s="1"/>
      <c r="B3038" s="6" t="s">
        <v>14</v>
      </c>
      <c r="C3038" s="6">
        <v>1185732</v>
      </c>
      <c r="D3038" s="7">
        <v>44230</v>
      </c>
      <c r="E3038" s="6" t="s">
        <v>33</v>
      </c>
      <c r="F3038" s="6" t="s">
        <v>108</v>
      </c>
      <c r="G3038" s="6" t="s">
        <v>109</v>
      </c>
      <c r="H3038" s="6" t="s">
        <v>19</v>
      </c>
      <c r="I3038" s="8">
        <v>0.20000000000000007</v>
      </c>
      <c r="J3038" s="9">
        <v>2000</v>
      </c>
      <c r="K3038" s="10">
        <f t="shared" si="22"/>
        <v>400.00000000000011</v>
      </c>
      <c r="L3038" s="10">
        <f t="shared" si="23"/>
        <v>120.00000000000003</v>
      </c>
      <c r="M3038" s="11">
        <v>0.3</v>
      </c>
      <c r="O3038" s="16"/>
      <c r="P3038" s="14"/>
      <c r="Q3038" s="12"/>
      <c r="R3038" s="13"/>
    </row>
    <row r="3039" spans="1:18" ht="15.75" customHeight="1">
      <c r="A3039" s="1"/>
      <c r="B3039" s="6" t="s">
        <v>14</v>
      </c>
      <c r="C3039" s="6">
        <v>1185732</v>
      </c>
      <c r="D3039" s="7">
        <v>44230</v>
      </c>
      <c r="E3039" s="6" t="s">
        <v>33</v>
      </c>
      <c r="F3039" s="6" t="s">
        <v>108</v>
      </c>
      <c r="G3039" s="6" t="s">
        <v>109</v>
      </c>
      <c r="H3039" s="6" t="s">
        <v>20</v>
      </c>
      <c r="I3039" s="8">
        <v>0.25000000000000006</v>
      </c>
      <c r="J3039" s="9">
        <v>750</v>
      </c>
      <c r="K3039" s="10">
        <f t="shared" si="22"/>
        <v>187.50000000000003</v>
      </c>
      <c r="L3039" s="10">
        <f t="shared" si="23"/>
        <v>56.250000000000007</v>
      </c>
      <c r="M3039" s="11">
        <v>0.3</v>
      </c>
      <c r="O3039" s="16"/>
      <c r="P3039" s="14"/>
      <c r="Q3039" s="12"/>
      <c r="R3039" s="13"/>
    </row>
    <row r="3040" spans="1:18" ht="15.75" customHeight="1">
      <c r="A3040" s="1"/>
      <c r="B3040" s="6" t="s">
        <v>14</v>
      </c>
      <c r="C3040" s="6">
        <v>1185732</v>
      </c>
      <c r="D3040" s="7">
        <v>44230</v>
      </c>
      <c r="E3040" s="6" t="s">
        <v>33</v>
      </c>
      <c r="F3040" s="6" t="s">
        <v>108</v>
      </c>
      <c r="G3040" s="6" t="s">
        <v>109</v>
      </c>
      <c r="H3040" s="6" t="s">
        <v>21</v>
      </c>
      <c r="I3040" s="8">
        <v>0.39999999999999997</v>
      </c>
      <c r="J3040" s="9">
        <v>1500</v>
      </c>
      <c r="K3040" s="10">
        <f t="shared" si="22"/>
        <v>600</v>
      </c>
      <c r="L3040" s="10">
        <f t="shared" si="23"/>
        <v>300</v>
      </c>
      <c r="M3040" s="11">
        <v>0.5</v>
      </c>
      <c r="O3040" s="16"/>
      <c r="P3040" s="14"/>
      <c r="Q3040" s="12"/>
      <c r="R3040" s="13"/>
    </row>
    <row r="3041" spans="1:18" ht="15.75" customHeight="1">
      <c r="A3041" s="1"/>
      <c r="B3041" s="6" t="s">
        <v>14</v>
      </c>
      <c r="C3041" s="6">
        <v>1185732</v>
      </c>
      <c r="D3041" s="7">
        <v>44230</v>
      </c>
      <c r="E3041" s="6" t="s">
        <v>33</v>
      </c>
      <c r="F3041" s="6" t="s">
        <v>108</v>
      </c>
      <c r="G3041" s="6" t="s">
        <v>109</v>
      </c>
      <c r="H3041" s="6" t="s">
        <v>22</v>
      </c>
      <c r="I3041" s="8">
        <v>0.14999999999999997</v>
      </c>
      <c r="J3041" s="9">
        <v>2500</v>
      </c>
      <c r="K3041" s="10">
        <f t="shared" si="22"/>
        <v>374.99999999999994</v>
      </c>
      <c r="L3041" s="10">
        <f t="shared" si="23"/>
        <v>149.99999999999997</v>
      </c>
      <c r="M3041" s="11">
        <v>0.4</v>
      </c>
      <c r="O3041" s="16"/>
      <c r="P3041" s="14"/>
      <c r="Q3041" s="12"/>
      <c r="R3041" s="13"/>
    </row>
    <row r="3042" spans="1:18" ht="15.75" customHeight="1">
      <c r="A3042" s="1"/>
      <c r="B3042" s="6" t="s">
        <v>14</v>
      </c>
      <c r="C3042" s="6">
        <v>1185732</v>
      </c>
      <c r="D3042" s="7">
        <v>44257</v>
      </c>
      <c r="E3042" s="6" t="s">
        <v>33</v>
      </c>
      <c r="F3042" s="6" t="s">
        <v>108</v>
      </c>
      <c r="G3042" s="6" t="s">
        <v>109</v>
      </c>
      <c r="H3042" s="6" t="s">
        <v>17</v>
      </c>
      <c r="I3042" s="8">
        <v>0.20000000000000004</v>
      </c>
      <c r="J3042" s="9">
        <v>4700</v>
      </c>
      <c r="K3042" s="10">
        <f t="shared" si="22"/>
        <v>940.00000000000023</v>
      </c>
      <c r="L3042" s="10">
        <f t="shared" si="23"/>
        <v>282.00000000000006</v>
      </c>
      <c r="M3042" s="11">
        <v>0.3</v>
      </c>
      <c r="O3042" s="16"/>
      <c r="P3042" s="14"/>
      <c r="Q3042" s="12"/>
      <c r="R3042" s="13"/>
    </row>
    <row r="3043" spans="1:18" ht="15.75" customHeight="1">
      <c r="A3043" s="1"/>
      <c r="B3043" s="6" t="s">
        <v>14</v>
      </c>
      <c r="C3043" s="6">
        <v>1185732</v>
      </c>
      <c r="D3043" s="7">
        <v>44257</v>
      </c>
      <c r="E3043" s="6" t="s">
        <v>33</v>
      </c>
      <c r="F3043" s="6" t="s">
        <v>108</v>
      </c>
      <c r="G3043" s="6" t="s">
        <v>109</v>
      </c>
      <c r="H3043" s="6" t="s">
        <v>18</v>
      </c>
      <c r="I3043" s="8">
        <v>0.20000000000000004</v>
      </c>
      <c r="J3043" s="9">
        <v>1750</v>
      </c>
      <c r="K3043" s="10">
        <f t="shared" si="22"/>
        <v>350.00000000000006</v>
      </c>
      <c r="L3043" s="10">
        <f t="shared" si="23"/>
        <v>122.50000000000001</v>
      </c>
      <c r="M3043" s="11">
        <v>0.35</v>
      </c>
      <c r="O3043" s="16"/>
      <c r="P3043" s="14"/>
      <c r="Q3043" s="12"/>
      <c r="R3043" s="13"/>
    </row>
    <row r="3044" spans="1:18" ht="15.75" customHeight="1">
      <c r="A3044" s="1"/>
      <c r="B3044" s="6" t="s">
        <v>14</v>
      </c>
      <c r="C3044" s="6">
        <v>1185732</v>
      </c>
      <c r="D3044" s="7">
        <v>44257</v>
      </c>
      <c r="E3044" s="6" t="s">
        <v>33</v>
      </c>
      <c r="F3044" s="6" t="s">
        <v>108</v>
      </c>
      <c r="G3044" s="6" t="s">
        <v>109</v>
      </c>
      <c r="H3044" s="6" t="s">
        <v>19</v>
      </c>
      <c r="I3044" s="8">
        <v>0.10000000000000003</v>
      </c>
      <c r="J3044" s="9">
        <v>2250</v>
      </c>
      <c r="K3044" s="10">
        <f t="shared" si="22"/>
        <v>225.00000000000009</v>
      </c>
      <c r="L3044" s="10">
        <f t="shared" si="23"/>
        <v>67.500000000000028</v>
      </c>
      <c r="M3044" s="11">
        <v>0.3</v>
      </c>
      <c r="O3044" s="16"/>
      <c r="P3044" s="14"/>
      <c r="Q3044" s="12"/>
      <c r="R3044" s="13"/>
    </row>
    <row r="3045" spans="1:18" ht="15.75" customHeight="1">
      <c r="A3045" s="1"/>
      <c r="B3045" s="6" t="s">
        <v>14</v>
      </c>
      <c r="C3045" s="6">
        <v>1185732</v>
      </c>
      <c r="D3045" s="7">
        <v>44257</v>
      </c>
      <c r="E3045" s="6" t="s">
        <v>33</v>
      </c>
      <c r="F3045" s="6" t="s">
        <v>108</v>
      </c>
      <c r="G3045" s="6" t="s">
        <v>109</v>
      </c>
      <c r="H3045" s="6" t="s">
        <v>20</v>
      </c>
      <c r="I3045" s="8">
        <v>0.14999999999999997</v>
      </c>
      <c r="J3045" s="9">
        <v>750</v>
      </c>
      <c r="K3045" s="10">
        <f t="shared" si="22"/>
        <v>112.49999999999997</v>
      </c>
      <c r="L3045" s="10">
        <f t="shared" si="23"/>
        <v>33.749999999999993</v>
      </c>
      <c r="M3045" s="11">
        <v>0.3</v>
      </c>
      <c r="O3045" s="16"/>
      <c r="P3045" s="14"/>
      <c r="Q3045" s="12"/>
      <c r="R3045" s="13"/>
    </row>
    <row r="3046" spans="1:18" ht="15.75" customHeight="1">
      <c r="A3046" s="1"/>
      <c r="B3046" s="6" t="s">
        <v>14</v>
      </c>
      <c r="C3046" s="6">
        <v>1185732</v>
      </c>
      <c r="D3046" s="7">
        <v>44257</v>
      </c>
      <c r="E3046" s="6" t="s">
        <v>33</v>
      </c>
      <c r="F3046" s="6" t="s">
        <v>108</v>
      </c>
      <c r="G3046" s="6" t="s">
        <v>109</v>
      </c>
      <c r="H3046" s="6" t="s">
        <v>21</v>
      </c>
      <c r="I3046" s="8">
        <v>0.30000000000000004</v>
      </c>
      <c r="J3046" s="9">
        <v>1250</v>
      </c>
      <c r="K3046" s="10">
        <f t="shared" si="22"/>
        <v>375.00000000000006</v>
      </c>
      <c r="L3046" s="10">
        <f t="shared" si="23"/>
        <v>187.50000000000003</v>
      </c>
      <c r="M3046" s="11">
        <v>0.5</v>
      </c>
      <c r="O3046" s="16"/>
      <c r="P3046" s="14"/>
      <c r="Q3046" s="12"/>
      <c r="R3046" s="13"/>
    </row>
    <row r="3047" spans="1:18" ht="15.75" customHeight="1">
      <c r="A3047" s="1"/>
      <c r="B3047" s="6" t="s">
        <v>14</v>
      </c>
      <c r="C3047" s="6">
        <v>1185732</v>
      </c>
      <c r="D3047" s="7">
        <v>44257</v>
      </c>
      <c r="E3047" s="6" t="s">
        <v>33</v>
      </c>
      <c r="F3047" s="6" t="s">
        <v>108</v>
      </c>
      <c r="G3047" s="6" t="s">
        <v>109</v>
      </c>
      <c r="H3047" s="6" t="s">
        <v>22</v>
      </c>
      <c r="I3047" s="8">
        <v>0.20000000000000004</v>
      </c>
      <c r="J3047" s="9">
        <v>2250</v>
      </c>
      <c r="K3047" s="10">
        <f t="shared" si="22"/>
        <v>450.00000000000011</v>
      </c>
      <c r="L3047" s="10">
        <f t="shared" si="23"/>
        <v>180.00000000000006</v>
      </c>
      <c r="M3047" s="11">
        <v>0.4</v>
      </c>
      <c r="O3047" s="16"/>
      <c r="P3047" s="14"/>
      <c r="Q3047" s="12"/>
      <c r="R3047" s="13"/>
    </row>
    <row r="3048" spans="1:18" ht="15.75" customHeight="1">
      <c r="A3048" s="1"/>
      <c r="B3048" s="6" t="s">
        <v>14</v>
      </c>
      <c r="C3048" s="6">
        <v>1185732</v>
      </c>
      <c r="D3048" s="7">
        <v>44289</v>
      </c>
      <c r="E3048" s="6" t="s">
        <v>33</v>
      </c>
      <c r="F3048" s="6" t="s">
        <v>108</v>
      </c>
      <c r="G3048" s="6" t="s">
        <v>109</v>
      </c>
      <c r="H3048" s="6" t="s">
        <v>17</v>
      </c>
      <c r="I3048" s="8">
        <v>0.20000000000000004</v>
      </c>
      <c r="J3048" s="9">
        <v>4500</v>
      </c>
      <c r="K3048" s="10">
        <f t="shared" si="22"/>
        <v>900.00000000000023</v>
      </c>
      <c r="L3048" s="10">
        <f t="shared" si="23"/>
        <v>270.00000000000006</v>
      </c>
      <c r="M3048" s="11">
        <v>0.3</v>
      </c>
      <c r="O3048" s="16"/>
      <c r="P3048" s="14"/>
      <c r="Q3048" s="12"/>
      <c r="R3048" s="13"/>
    </row>
    <row r="3049" spans="1:18" ht="15.75" customHeight="1">
      <c r="A3049" s="1"/>
      <c r="B3049" s="6" t="s">
        <v>14</v>
      </c>
      <c r="C3049" s="6">
        <v>1185732</v>
      </c>
      <c r="D3049" s="7">
        <v>44289</v>
      </c>
      <c r="E3049" s="6" t="s">
        <v>33</v>
      </c>
      <c r="F3049" s="6" t="s">
        <v>108</v>
      </c>
      <c r="G3049" s="6" t="s">
        <v>109</v>
      </c>
      <c r="H3049" s="6" t="s">
        <v>18</v>
      </c>
      <c r="I3049" s="8">
        <v>0.20000000000000004</v>
      </c>
      <c r="J3049" s="9">
        <v>1500</v>
      </c>
      <c r="K3049" s="10">
        <f t="shared" si="22"/>
        <v>300.00000000000006</v>
      </c>
      <c r="L3049" s="10">
        <f t="shared" si="23"/>
        <v>105.00000000000001</v>
      </c>
      <c r="M3049" s="11">
        <v>0.35</v>
      </c>
      <c r="O3049" s="16"/>
      <c r="P3049" s="14"/>
      <c r="Q3049" s="12"/>
      <c r="R3049" s="13"/>
    </row>
    <row r="3050" spans="1:18" ht="15.75" customHeight="1">
      <c r="A3050" s="1"/>
      <c r="B3050" s="6" t="s">
        <v>14</v>
      </c>
      <c r="C3050" s="6">
        <v>1185732</v>
      </c>
      <c r="D3050" s="7">
        <v>44289</v>
      </c>
      <c r="E3050" s="6" t="s">
        <v>33</v>
      </c>
      <c r="F3050" s="6" t="s">
        <v>108</v>
      </c>
      <c r="G3050" s="6" t="s">
        <v>109</v>
      </c>
      <c r="H3050" s="6" t="s">
        <v>19</v>
      </c>
      <c r="I3050" s="8">
        <v>0.10000000000000003</v>
      </c>
      <c r="J3050" s="9">
        <v>1500</v>
      </c>
      <c r="K3050" s="10">
        <f t="shared" si="22"/>
        <v>150.00000000000006</v>
      </c>
      <c r="L3050" s="10">
        <f t="shared" si="23"/>
        <v>45.000000000000014</v>
      </c>
      <c r="M3050" s="11">
        <v>0.3</v>
      </c>
      <c r="O3050" s="16"/>
      <c r="P3050" s="14"/>
      <c r="Q3050" s="12"/>
      <c r="R3050" s="13"/>
    </row>
    <row r="3051" spans="1:18" ht="15.75" customHeight="1">
      <c r="A3051" s="1"/>
      <c r="B3051" s="6" t="s">
        <v>14</v>
      </c>
      <c r="C3051" s="6">
        <v>1185732</v>
      </c>
      <c r="D3051" s="7">
        <v>44289</v>
      </c>
      <c r="E3051" s="6" t="s">
        <v>33</v>
      </c>
      <c r="F3051" s="6" t="s">
        <v>108</v>
      </c>
      <c r="G3051" s="6" t="s">
        <v>109</v>
      </c>
      <c r="H3051" s="6" t="s">
        <v>20</v>
      </c>
      <c r="I3051" s="8">
        <v>0.14999999999999997</v>
      </c>
      <c r="J3051" s="9">
        <v>750</v>
      </c>
      <c r="K3051" s="10">
        <f t="shared" si="22"/>
        <v>112.49999999999997</v>
      </c>
      <c r="L3051" s="10">
        <f t="shared" si="23"/>
        <v>33.749999999999993</v>
      </c>
      <c r="M3051" s="11">
        <v>0.3</v>
      </c>
      <c r="O3051" s="16"/>
      <c r="P3051" s="14"/>
      <c r="Q3051" s="12"/>
      <c r="R3051" s="13"/>
    </row>
    <row r="3052" spans="1:18" ht="15.75" customHeight="1">
      <c r="A3052" s="1"/>
      <c r="B3052" s="6" t="s">
        <v>14</v>
      </c>
      <c r="C3052" s="6">
        <v>1185732</v>
      </c>
      <c r="D3052" s="7">
        <v>44289</v>
      </c>
      <c r="E3052" s="6" t="s">
        <v>33</v>
      </c>
      <c r="F3052" s="6" t="s">
        <v>108</v>
      </c>
      <c r="G3052" s="6" t="s">
        <v>109</v>
      </c>
      <c r="H3052" s="6" t="s">
        <v>21</v>
      </c>
      <c r="I3052" s="8">
        <v>0.6</v>
      </c>
      <c r="J3052" s="9">
        <v>1000</v>
      </c>
      <c r="K3052" s="10">
        <f t="shared" si="22"/>
        <v>600</v>
      </c>
      <c r="L3052" s="10">
        <f t="shared" si="23"/>
        <v>300</v>
      </c>
      <c r="M3052" s="11">
        <v>0.5</v>
      </c>
      <c r="O3052" s="16"/>
      <c r="P3052" s="14"/>
      <c r="Q3052" s="12"/>
      <c r="R3052" s="13"/>
    </row>
    <row r="3053" spans="1:18" ht="15.75" customHeight="1">
      <c r="A3053" s="1"/>
      <c r="B3053" s="6" t="s">
        <v>14</v>
      </c>
      <c r="C3053" s="6">
        <v>1185732</v>
      </c>
      <c r="D3053" s="7">
        <v>44289</v>
      </c>
      <c r="E3053" s="6" t="s">
        <v>33</v>
      </c>
      <c r="F3053" s="6" t="s">
        <v>108</v>
      </c>
      <c r="G3053" s="6" t="s">
        <v>109</v>
      </c>
      <c r="H3053" s="6" t="s">
        <v>22</v>
      </c>
      <c r="I3053" s="8">
        <v>0.5</v>
      </c>
      <c r="J3053" s="9">
        <v>2250</v>
      </c>
      <c r="K3053" s="10">
        <f t="shared" si="22"/>
        <v>1125</v>
      </c>
      <c r="L3053" s="10">
        <f t="shared" si="23"/>
        <v>450</v>
      </c>
      <c r="M3053" s="11">
        <v>0.4</v>
      </c>
      <c r="O3053" s="16"/>
      <c r="P3053" s="14"/>
      <c r="Q3053" s="12"/>
      <c r="R3053" s="13"/>
    </row>
    <row r="3054" spans="1:18" ht="15.75" customHeight="1">
      <c r="A3054" s="1"/>
      <c r="B3054" s="6" t="s">
        <v>14</v>
      </c>
      <c r="C3054" s="6">
        <v>1185732</v>
      </c>
      <c r="D3054" s="7">
        <v>44320</v>
      </c>
      <c r="E3054" s="6" t="s">
        <v>33</v>
      </c>
      <c r="F3054" s="6" t="s">
        <v>108</v>
      </c>
      <c r="G3054" s="6" t="s">
        <v>109</v>
      </c>
      <c r="H3054" s="6" t="s">
        <v>17</v>
      </c>
      <c r="I3054" s="8">
        <v>0.6</v>
      </c>
      <c r="J3054" s="9">
        <v>4950</v>
      </c>
      <c r="K3054" s="10">
        <f t="shared" si="22"/>
        <v>2970</v>
      </c>
      <c r="L3054" s="10">
        <f t="shared" si="23"/>
        <v>891</v>
      </c>
      <c r="M3054" s="11">
        <v>0.3</v>
      </c>
      <c r="O3054" s="16"/>
      <c r="P3054" s="14"/>
      <c r="Q3054" s="12"/>
      <c r="R3054" s="13"/>
    </row>
    <row r="3055" spans="1:18" ht="15.75" customHeight="1">
      <c r="A3055" s="1"/>
      <c r="B3055" s="6" t="s">
        <v>14</v>
      </c>
      <c r="C3055" s="6">
        <v>1185732</v>
      </c>
      <c r="D3055" s="7">
        <v>44320</v>
      </c>
      <c r="E3055" s="6" t="s">
        <v>33</v>
      </c>
      <c r="F3055" s="6" t="s">
        <v>108</v>
      </c>
      <c r="G3055" s="6" t="s">
        <v>109</v>
      </c>
      <c r="H3055" s="6" t="s">
        <v>18</v>
      </c>
      <c r="I3055" s="8">
        <v>0.4</v>
      </c>
      <c r="J3055" s="9">
        <v>2000</v>
      </c>
      <c r="K3055" s="10">
        <f t="shared" si="22"/>
        <v>800</v>
      </c>
      <c r="L3055" s="10">
        <f t="shared" si="23"/>
        <v>280</v>
      </c>
      <c r="M3055" s="11">
        <v>0.35</v>
      </c>
      <c r="O3055" s="16"/>
      <c r="P3055" s="14"/>
      <c r="Q3055" s="12"/>
      <c r="R3055" s="13"/>
    </row>
    <row r="3056" spans="1:18" ht="15.75" customHeight="1">
      <c r="A3056" s="1"/>
      <c r="B3056" s="6" t="s">
        <v>14</v>
      </c>
      <c r="C3056" s="6">
        <v>1185732</v>
      </c>
      <c r="D3056" s="7">
        <v>44320</v>
      </c>
      <c r="E3056" s="6" t="s">
        <v>33</v>
      </c>
      <c r="F3056" s="6" t="s">
        <v>108</v>
      </c>
      <c r="G3056" s="6" t="s">
        <v>109</v>
      </c>
      <c r="H3056" s="6" t="s">
        <v>19</v>
      </c>
      <c r="I3056" s="8">
        <v>0.35000000000000003</v>
      </c>
      <c r="J3056" s="9">
        <v>1750</v>
      </c>
      <c r="K3056" s="10">
        <f t="shared" si="22"/>
        <v>612.50000000000011</v>
      </c>
      <c r="L3056" s="10">
        <f t="shared" si="23"/>
        <v>183.75000000000003</v>
      </c>
      <c r="M3056" s="11">
        <v>0.3</v>
      </c>
      <c r="O3056" s="16"/>
      <c r="P3056" s="14"/>
      <c r="Q3056" s="12"/>
      <c r="R3056" s="13"/>
    </row>
    <row r="3057" spans="1:18" ht="15.75" customHeight="1">
      <c r="A3057" s="1"/>
      <c r="B3057" s="6" t="s">
        <v>14</v>
      </c>
      <c r="C3057" s="6">
        <v>1185732</v>
      </c>
      <c r="D3057" s="7">
        <v>44320</v>
      </c>
      <c r="E3057" s="6" t="s">
        <v>33</v>
      </c>
      <c r="F3057" s="6" t="s">
        <v>108</v>
      </c>
      <c r="G3057" s="6" t="s">
        <v>109</v>
      </c>
      <c r="H3057" s="6" t="s">
        <v>20</v>
      </c>
      <c r="I3057" s="8">
        <v>0.35000000000000003</v>
      </c>
      <c r="J3057" s="9">
        <v>1500</v>
      </c>
      <c r="K3057" s="10">
        <f t="shared" si="22"/>
        <v>525</v>
      </c>
      <c r="L3057" s="10">
        <f t="shared" si="23"/>
        <v>157.5</v>
      </c>
      <c r="M3057" s="11">
        <v>0.3</v>
      </c>
      <c r="O3057" s="16"/>
      <c r="P3057" s="14"/>
      <c r="Q3057" s="12"/>
      <c r="R3057" s="13"/>
    </row>
    <row r="3058" spans="1:18" ht="15.75" customHeight="1">
      <c r="A3058" s="1"/>
      <c r="B3058" s="6" t="s">
        <v>14</v>
      </c>
      <c r="C3058" s="6">
        <v>1185732</v>
      </c>
      <c r="D3058" s="7">
        <v>44320</v>
      </c>
      <c r="E3058" s="6" t="s">
        <v>33</v>
      </c>
      <c r="F3058" s="6" t="s">
        <v>108</v>
      </c>
      <c r="G3058" s="6" t="s">
        <v>109</v>
      </c>
      <c r="H3058" s="6" t="s">
        <v>21</v>
      </c>
      <c r="I3058" s="8">
        <v>0.44999999999999996</v>
      </c>
      <c r="J3058" s="9">
        <v>1750</v>
      </c>
      <c r="K3058" s="10">
        <f t="shared" si="22"/>
        <v>787.49999999999989</v>
      </c>
      <c r="L3058" s="10">
        <f t="shared" si="23"/>
        <v>393.74999999999994</v>
      </c>
      <c r="M3058" s="11">
        <v>0.5</v>
      </c>
      <c r="O3058" s="16"/>
      <c r="P3058" s="14"/>
      <c r="Q3058" s="12"/>
      <c r="R3058" s="13"/>
    </row>
    <row r="3059" spans="1:18" ht="15.75" customHeight="1">
      <c r="A3059" s="1"/>
      <c r="B3059" s="6" t="s">
        <v>14</v>
      </c>
      <c r="C3059" s="6">
        <v>1185732</v>
      </c>
      <c r="D3059" s="7">
        <v>44320</v>
      </c>
      <c r="E3059" s="6" t="s">
        <v>33</v>
      </c>
      <c r="F3059" s="6" t="s">
        <v>108</v>
      </c>
      <c r="G3059" s="6" t="s">
        <v>109</v>
      </c>
      <c r="H3059" s="6" t="s">
        <v>22</v>
      </c>
      <c r="I3059" s="8">
        <v>0.49999999999999994</v>
      </c>
      <c r="J3059" s="9">
        <v>3000</v>
      </c>
      <c r="K3059" s="10">
        <f t="shared" si="22"/>
        <v>1499.9999999999998</v>
      </c>
      <c r="L3059" s="10">
        <f t="shared" si="23"/>
        <v>599.99999999999989</v>
      </c>
      <c r="M3059" s="11">
        <v>0.4</v>
      </c>
      <c r="O3059" s="16"/>
      <c r="P3059" s="14"/>
      <c r="Q3059" s="12"/>
      <c r="R3059" s="13"/>
    </row>
    <row r="3060" spans="1:18" ht="15.75" customHeight="1">
      <c r="A3060" s="1"/>
      <c r="B3060" s="6" t="s">
        <v>14</v>
      </c>
      <c r="C3060" s="6">
        <v>1185732</v>
      </c>
      <c r="D3060" s="7">
        <v>44350</v>
      </c>
      <c r="E3060" s="6" t="s">
        <v>33</v>
      </c>
      <c r="F3060" s="6" t="s">
        <v>108</v>
      </c>
      <c r="G3060" s="6" t="s">
        <v>109</v>
      </c>
      <c r="H3060" s="6" t="s">
        <v>17</v>
      </c>
      <c r="I3060" s="8">
        <v>0.35000000000000003</v>
      </c>
      <c r="J3060" s="9">
        <v>5500</v>
      </c>
      <c r="K3060" s="10">
        <f t="shared" si="22"/>
        <v>1925.0000000000002</v>
      </c>
      <c r="L3060" s="10">
        <f t="shared" si="23"/>
        <v>577.5</v>
      </c>
      <c r="M3060" s="11">
        <v>0.3</v>
      </c>
      <c r="O3060" s="16"/>
      <c r="P3060" s="14"/>
      <c r="Q3060" s="12"/>
      <c r="R3060" s="13"/>
    </row>
    <row r="3061" spans="1:18" ht="15.75" customHeight="1">
      <c r="A3061" s="1"/>
      <c r="B3061" s="6" t="s">
        <v>14</v>
      </c>
      <c r="C3061" s="6">
        <v>1185732</v>
      </c>
      <c r="D3061" s="7">
        <v>44350</v>
      </c>
      <c r="E3061" s="6" t="s">
        <v>33</v>
      </c>
      <c r="F3061" s="6" t="s">
        <v>108</v>
      </c>
      <c r="G3061" s="6" t="s">
        <v>109</v>
      </c>
      <c r="H3061" s="6" t="s">
        <v>18</v>
      </c>
      <c r="I3061" s="8">
        <v>0.3000000000000001</v>
      </c>
      <c r="J3061" s="9">
        <v>3000</v>
      </c>
      <c r="K3061" s="10">
        <f t="shared" si="22"/>
        <v>900.00000000000034</v>
      </c>
      <c r="L3061" s="10">
        <f t="shared" si="23"/>
        <v>315.00000000000011</v>
      </c>
      <c r="M3061" s="11">
        <v>0.35</v>
      </c>
      <c r="O3061" s="16"/>
      <c r="P3061" s="14"/>
      <c r="Q3061" s="12"/>
      <c r="R3061" s="13"/>
    </row>
    <row r="3062" spans="1:18" ht="15.75" customHeight="1">
      <c r="A3062" s="1"/>
      <c r="B3062" s="6" t="s">
        <v>14</v>
      </c>
      <c r="C3062" s="6">
        <v>1185732</v>
      </c>
      <c r="D3062" s="7">
        <v>44350</v>
      </c>
      <c r="E3062" s="6" t="s">
        <v>33</v>
      </c>
      <c r="F3062" s="6" t="s">
        <v>108</v>
      </c>
      <c r="G3062" s="6" t="s">
        <v>109</v>
      </c>
      <c r="H3062" s="6" t="s">
        <v>19</v>
      </c>
      <c r="I3062" s="8">
        <v>0.25000000000000006</v>
      </c>
      <c r="J3062" s="9">
        <v>2000</v>
      </c>
      <c r="K3062" s="10">
        <f t="shared" si="22"/>
        <v>500.00000000000011</v>
      </c>
      <c r="L3062" s="10">
        <f t="shared" si="23"/>
        <v>150.00000000000003</v>
      </c>
      <c r="M3062" s="11">
        <v>0.3</v>
      </c>
      <c r="O3062" s="16"/>
      <c r="P3062" s="14"/>
      <c r="Q3062" s="12"/>
      <c r="R3062" s="13"/>
    </row>
    <row r="3063" spans="1:18" ht="15.75" customHeight="1">
      <c r="A3063" s="1"/>
      <c r="B3063" s="6" t="s">
        <v>14</v>
      </c>
      <c r="C3063" s="6">
        <v>1185732</v>
      </c>
      <c r="D3063" s="7">
        <v>44350</v>
      </c>
      <c r="E3063" s="6" t="s">
        <v>33</v>
      </c>
      <c r="F3063" s="6" t="s">
        <v>108</v>
      </c>
      <c r="G3063" s="6" t="s">
        <v>109</v>
      </c>
      <c r="H3063" s="6" t="s">
        <v>20</v>
      </c>
      <c r="I3063" s="8">
        <v>0.25000000000000006</v>
      </c>
      <c r="J3063" s="9">
        <v>1750</v>
      </c>
      <c r="K3063" s="10">
        <f t="shared" si="22"/>
        <v>437.50000000000011</v>
      </c>
      <c r="L3063" s="10">
        <f t="shared" si="23"/>
        <v>131.25000000000003</v>
      </c>
      <c r="M3063" s="11">
        <v>0.3</v>
      </c>
      <c r="O3063" s="16"/>
      <c r="P3063" s="14"/>
      <c r="Q3063" s="12"/>
      <c r="R3063" s="13"/>
    </row>
    <row r="3064" spans="1:18" ht="15.75" customHeight="1">
      <c r="A3064" s="1"/>
      <c r="B3064" s="6" t="s">
        <v>14</v>
      </c>
      <c r="C3064" s="6">
        <v>1185732</v>
      </c>
      <c r="D3064" s="7">
        <v>44350</v>
      </c>
      <c r="E3064" s="6" t="s">
        <v>33</v>
      </c>
      <c r="F3064" s="6" t="s">
        <v>108</v>
      </c>
      <c r="G3064" s="6" t="s">
        <v>109</v>
      </c>
      <c r="H3064" s="6" t="s">
        <v>21</v>
      </c>
      <c r="I3064" s="8">
        <v>0.35000000000000003</v>
      </c>
      <c r="J3064" s="9">
        <v>1750</v>
      </c>
      <c r="K3064" s="10">
        <f t="shared" si="22"/>
        <v>612.50000000000011</v>
      </c>
      <c r="L3064" s="10">
        <f t="shared" si="23"/>
        <v>306.25000000000006</v>
      </c>
      <c r="M3064" s="11">
        <v>0.5</v>
      </c>
      <c r="O3064" s="16"/>
      <c r="P3064" s="14"/>
      <c r="Q3064" s="12"/>
      <c r="R3064" s="13"/>
    </row>
    <row r="3065" spans="1:18" ht="15.75" customHeight="1">
      <c r="A3065" s="1"/>
      <c r="B3065" s="6" t="s">
        <v>14</v>
      </c>
      <c r="C3065" s="6">
        <v>1185732</v>
      </c>
      <c r="D3065" s="7">
        <v>44350</v>
      </c>
      <c r="E3065" s="6" t="s">
        <v>33</v>
      </c>
      <c r="F3065" s="6" t="s">
        <v>108</v>
      </c>
      <c r="G3065" s="6" t="s">
        <v>109</v>
      </c>
      <c r="H3065" s="6" t="s">
        <v>22</v>
      </c>
      <c r="I3065" s="8">
        <v>0.55000000000000004</v>
      </c>
      <c r="J3065" s="9">
        <v>3250</v>
      </c>
      <c r="K3065" s="10">
        <f t="shared" si="22"/>
        <v>1787.5000000000002</v>
      </c>
      <c r="L3065" s="10">
        <f t="shared" si="23"/>
        <v>715.00000000000011</v>
      </c>
      <c r="M3065" s="11">
        <v>0.4</v>
      </c>
      <c r="O3065" s="16"/>
      <c r="P3065" s="14"/>
      <c r="Q3065" s="12"/>
      <c r="R3065" s="13"/>
    </row>
    <row r="3066" spans="1:18" ht="15.75" customHeight="1">
      <c r="A3066" s="1"/>
      <c r="B3066" s="6" t="s">
        <v>14</v>
      </c>
      <c r="C3066" s="6">
        <v>1185732</v>
      </c>
      <c r="D3066" s="7">
        <v>44379</v>
      </c>
      <c r="E3066" s="6" t="s">
        <v>33</v>
      </c>
      <c r="F3066" s="6" t="s">
        <v>108</v>
      </c>
      <c r="G3066" s="6" t="s">
        <v>109</v>
      </c>
      <c r="H3066" s="6" t="s">
        <v>17</v>
      </c>
      <c r="I3066" s="8">
        <v>0.5</v>
      </c>
      <c r="J3066" s="9">
        <v>5500</v>
      </c>
      <c r="K3066" s="10">
        <f t="shared" ref="K3066:K3320" si="24">I3066*J3066</f>
        <v>2750</v>
      </c>
      <c r="L3066" s="10">
        <f t="shared" ref="L3066:L3320" si="25">K3066*M3066</f>
        <v>825</v>
      </c>
      <c r="M3066" s="11">
        <v>0.3</v>
      </c>
      <c r="O3066" s="16"/>
      <c r="P3066" s="14"/>
      <c r="Q3066" s="12"/>
      <c r="R3066" s="13"/>
    </row>
    <row r="3067" spans="1:18" ht="15.75" customHeight="1">
      <c r="A3067" s="1"/>
      <c r="B3067" s="6" t="s">
        <v>14</v>
      </c>
      <c r="C3067" s="6">
        <v>1185732</v>
      </c>
      <c r="D3067" s="7">
        <v>44379</v>
      </c>
      <c r="E3067" s="6" t="s">
        <v>33</v>
      </c>
      <c r="F3067" s="6" t="s">
        <v>108</v>
      </c>
      <c r="G3067" s="6" t="s">
        <v>109</v>
      </c>
      <c r="H3067" s="6" t="s">
        <v>18</v>
      </c>
      <c r="I3067" s="8">
        <v>0.45000000000000007</v>
      </c>
      <c r="J3067" s="9">
        <v>3000</v>
      </c>
      <c r="K3067" s="10">
        <f t="shared" si="24"/>
        <v>1350.0000000000002</v>
      </c>
      <c r="L3067" s="10">
        <f t="shared" si="25"/>
        <v>472.50000000000006</v>
      </c>
      <c r="M3067" s="11">
        <v>0.35</v>
      </c>
      <c r="O3067" s="16"/>
      <c r="P3067" s="14"/>
      <c r="Q3067" s="12"/>
      <c r="R3067" s="13"/>
    </row>
    <row r="3068" spans="1:18" ht="15.75" customHeight="1">
      <c r="A3068" s="1"/>
      <c r="B3068" s="6" t="s">
        <v>14</v>
      </c>
      <c r="C3068" s="6">
        <v>1185732</v>
      </c>
      <c r="D3068" s="7">
        <v>44379</v>
      </c>
      <c r="E3068" s="6" t="s">
        <v>33</v>
      </c>
      <c r="F3068" s="6" t="s">
        <v>108</v>
      </c>
      <c r="G3068" s="6" t="s">
        <v>109</v>
      </c>
      <c r="H3068" s="6" t="s">
        <v>19</v>
      </c>
      <c r="I3068" s="8">
        <v>0.4</v>
      </c>
      <c r="J3068" s="9">
        <v>2250</v>
      </c>
      <c r="K3068" s="10">
        <f t="shared" si="24"/>
        <v>900</v>
      </c>
      <c r="L3068" s="10">
        <f t="shared" si="25"/>
        <v>270</v>
      </c>
      <c r="M3068" s="11">
        <v>0.3</v>
      </c>
      <c r="O3068" s="16"/>
      <c r="P3068" s="14"/>
      <c r="Q3068" s="12"/>
      <c r="R3068" s="13"/>
    </row>
    <row r="3069" spans="1:18" ht="15.75" customHeight="1">
      <c r="A3069" s="1"/>
      <c r="B3069" s="6" t="s">
        <v>14</v>
      </c>
      <c r="C3069" s="6">
        <v>1185732</v>
      </c>
      <c r="D3069" s="7">
        <v>44379</v>
      </c>
      <c r="E3069" s="6" t="s">
        <v>33</v>
      </c>
      <c r="F3069" s="6" t="s">
        <v>108</v>
      </c>
      <c r="G3069" s="6" t="s">
        <v>109</v>
      </c>
      <c r="H3069" s="6" t="s">
        <v>20</v>
      </c>
      <c r="I3069" s="8">
        <v>0.4</v>
      </c>
      <c r="J3069" s="9">
        <v>1750</v>
      </c>
      <c r="K3069" s="10">
        <f t="shared" si="24"/>
        <v>700</v>
      </c>
      <c r="L3069" s="10">
        <f t="shared" si="25"/>
        <v>210</v>
      </c>
      <c r="M3069" s="11">
        <v>0.3</v>
      </c>
      <c r="O3069" s="16"/>
      <c r="P3069" s="14"/>
      <c r="Q3069" s="12"/>
      <c r="R3069" s="13"/>
    </row>
    <row r="3070" spans="1:18" ht="15.75" customHeight="1">
      <c r="A3070" s="1"/>
      <c r="B3070" s="6" t="s">
        <v>14</v>
      </c>
      <c r="C3070" s="6">
        <v>1185732</v>
      </c>
      <c r="D3070" s="7">
        <v>44379</v>
      </c>
      <c r="E3070" s="6" t="s">
        <v>33</v>
      </c>
      <c r="F3070" s="6" t="s">
        <v>108</v>
      </c>
      <c r="G3070" s="6" t="s">
        <v>109</v>
      </c>
      <c r="H3070" s="6" t="s">
        <v>21</v>
      </c>
      <c r="I3070" s="8">
        <v>0.5</v>
      </c>
      <c r="J3070" s="9">
        <v>2000</v>
      </c>
      <c r="K3070" s="10">
        <f t="shared" si="24"/>
        <v>1000</v>
      </c>
      <c r="L3070" s="10">
        <f t="shared" si="25"/>
        <v>500</v>
      </c>
      <c r="M3070" s="11">
        <v>0.5</v>
      </c>
      <c r="O3070" s="16"/>
      <c r="P3070" s="14"/>
      <c r="Q3070" s="12"/>
      <c r="R3070" s="13"/>
    </row>
    <row r="3071" spans="1:18" ht="15.75" customHeight="1">
      <c r="A3071" s="1"/>
      <c r="B3071" s="6" t="s">
        <v>14</v>
      </c>
      <c r="C3071" s="6">
        <v>1185732</v>
      </c>
      <c r="D3071" s="7">
        <v>44379</v>
      </c>
      <c r="E3071" s="6" t="s">
        <v>33</v>
      </c>
      <c r="F3071" s="6" t="s">
        <v>108</v>
      </c>
      <c r="G3071" s="6" t="s">
        <v>109</v>
      </c>
      <c r="H3071" s="6" t="s">
        <v>22</v>
      </c>
      <c r="I3071" s="8">
        <v>0.55000000000000004</v>
      </c>
      <c r="J3071" s="9">
        <v>3750</v>
      </c>
      <c r="K3071" s="10">
        <f t="shared" si="24"/>
        <v>2062.5</v>
      </c>
      <c r="L3071" s="10">
        <f t="shared" si="25"/>
        <v>825</v>
      </c>
      <c r="M3071" s="11">
        <v>0.4</v>
      </c>
      <c r="O3071" s="16"/>
      <c r="P3071" s="14"/>
      <c r="Q3071" s="12"/>
      <c r="R3071" s="13"/>
    </row>
    <row r="3072" spans="1:18" ht="15.75" customHeight="1">
      <c r="A3072" s="1"/>
      <c r="B3072" s="6" t="s">
        <v>14</v>
      </c>
      <c r="C3072" s="6">
        <v>1185732</v>
      </c>
      <c r="D3072" s="7">
        <v>44411</v>
      </c>
      <c r="E3072" s="6" t="s">
        <v>33</v>
      </c>
      <c r="F3072" s="6" t="s">
        <v>108</v>
      </c>
      <c r="G3072" s="6" t="s">
        <v>109</v>
      </c>
      <c r="H3072" s="6" t="s">
        <v>17</v>
      </c>
      <c r="I3072" s="8">
        <v>0.5</v>
      </c>
      <c r="J3072" s="9">
        <v>5250</v>
      </c>
      <c r="K3072" s="10">
        <f t="shared" si="24"/>
        <v>2625</v>
      </c>
      <c r="L3072" s="10">
        <f t="shared" si="25"/>
        <v>787.5</v>
      </c>
      <c r="M3072" s="11">
        <v>0.3</v>
      </c>
      <c r="O3072" s="16"/>
      <c r="P3072" s="14"/>
      <c r="Q3072" s="12"/>
      <c r="R3072" s="13"/>
    </row>
    <row r="3073" spans="1:18" ht="15.75" customHeight="1">
      <c r="A3073" s="1"/>
      <c r="B3073" s="6" t="s">
        <v>14</v>
      </c>
      <c r="C3073" s="6">
        <v>1185732</v>
      </c>
      <c r="D3073" s="7">
        <v>44411</v>
      </c>
      <c r="E3073" s="6" t="s">
        <v>33</v>
      </c>
      <c r="F3073" s="6" t="s">
        <v>108</v>
      </c>
      <c r="G3073" s="6" t="s">
        <v>109</v>
      </c>
      <c r="H3073" s="6" t="s">
        <v>18</v>
      </c>
      <c r="I3073" s="8">
        <v>0.45000000000000007</v>
      </c>
      <c r="J3073" s="9">
        <v>3000</v>
      </c>
      <c r="K3073" s="10">
        <f t="shared" si="24"/>
        <v>1350.0000000000002</v>
      </c>
      <c r="L3073" s="10">
        <f t="shared" si="25"/>
        <v>472.50000000000006</v>
      </c>
      <c r="M3073" s="11">
        <v>0.35</v>
      </c>
      <c r="O3073" s="16"/>
      <c r="P3073" s="14"/>
      <c r="Q3073" s="12"/>
      <c r="R3073" s="13"/>
    </row>
    <row r="3074" spans="1:18" ht="15.75" customHeight="1">
      <c r="A3074" s="1"/>
      <c r="B3074" s="6" t="s">
        <v>14</v>
      </c>
      <c r="C3074" s="6">
        <v>1185732</v>
      </c>
      <c r="D3074" s="7">
        <v>44411</v>
      </c>
      <c r="E3074" s="6" t="s">
        <v>33</v>
      </c>
      <c r="F3074" s="6" t="s">
        <v>108</v>
      </c>
      <c r="G3074" s="6" t="s">
        <v>109</v>
      </c>
      <c r="H3074" s="6" t="s">
        <v>19</v>
      </c>
      <c r="I3074" s="8">
        <v>0.4</v>
      </c>
      <c r="J3074" s="9">
        <v>2250</v>
      </c>
      <c r="K3074" s="10">
        <f t="shared" si="24"/>
        <v>900</v>
      </c>
      <c r="L3074" s="10">
        <f t="shared" si="25"/>
        <v>270</v>
      </c>
      <c r="M3074" s="11">
        <v>0.3</v>
      </c>
      <c r="O3074" s="16"/>
      <c r="P3074" s="14"/>
      <c r="Q3074" s="12"/>
      <c r="R3074" s="13"/>
    </row>
    <row r="3075" spans="1:18" ht="15.75" customHeight="1">
      <c r="A3075" s="1"/>
      <c r="B3075" s="6" t="s">
        <v>14</v>
      </c>
      <c r="C3075" s="6">
        <v>1185732</v>
      </c>
      <c r="D3075" s="7">
        <v>44411</v>
      </c>
      <c r="E3075" s="6" t="s">
        <v>33</v>
      </c>
      <c r="F3075" s="6" t="s">
        <v>108</v>
      </c>
      <c r="G3075" s="6" t="s">
        <v>109</v>
      </c>
      <c r="H3075" s="6" t="s">
        <v>20</v>
      </c>
      <c r="I3075" s="8">
        <v>0.4</v>
      </c>
      <c r="J3075" s="9">
        <v>2000</v>
      </c>
      <c r="K3075" s="10">
        <f t="shared" si="24"/>
        <v>800</v>
      </c>
      <c r="L3075" s="10">
        <f t="shared" si="25"/>
        <v>240</v>
      </c>
      <c r="M3075" s="11">
        <v>0.3</v>
      </c>
      <c r="O3075" s="16"/>
      <c r="P3075" s="14"/>
      <c r="Q3075" s="12"/>
      <c r="R3075" s="13"/>
    </row>
    <row r="3076" spans="1:18" ht="15.75" customHeight="1">
      <c r="A3076" s="1"/>
      <c r="B3076" s="6" t="s">
        <v>14</v>
      </c>
      <c r="C3076" s="6">
        <v>1185732</v>
      </c>
      <c r="D3076" s="7">
        <v>44411</v>
      </c>
      <c r="E3076" s="6" t="s">
        <v>33</v>
      </c>
      <c r="F3076" s="6" t="s">
        <v>108</v>
      </c>
      <c r="G3076" s="6" t="s">
        <v>109</v>
      </c>
      <c r="H3076" s="6" t="s">
        <v>21</v>
      </c>
      <c r="I3076" s="8">
        <v>0.5</v>
      </c>
      <c r="J3076" s="9">
        <v>1750</v>
      </c>
      <c r="K3076" s="10">
        <f t="shared" si="24"/>
        <v>875</v>
      </c>
      <c r="L3076" s="10">
        <f t="shared" si="25"/>
        <v>437.5</v>
      </c>
      <c r="M3076" s="11">
        <v>0.5</v>
      </c>
      <c r="O3076" s="16"/>
      <c r="P3076" s="14"/>
      <c r="Q3076" s="12"/>
      <c r="R3076" s="13"/>
    </row>
    <row r="3077" spans="1:18" ht="15.75" customHeight="1">
      <c r="A3077" s="1"/>
      <c r="B3077" s="6" t="s">
        <v>14</v>
      </c>
      <c r="C3077" s="6">
        <v>1185732</v>
      </c>
      <c r="D3077" s="7">
        <v>44411</v>
      </c>
      <c r="E3077" s="6" t="s">
        <v>33</v>
      </c>
      <c r="F3077" s="6" t="s">
        <v>108</v>
      </c>
      <c r="G3077" s="6" t="s">
        <v>109</v>
      </c>
      <c r="H3077" s="6" t="s">
        <v>22</v>
      </c>
      <c r="I3077" s="8">
        <v>0.55000000000000004</v>
      </c>
      <c r="J3077" s="9">
        <v>3500</v>
      </c>
      <c r="K3077" s="10">
        <f t="shared" si="24"/>
        <v>1925.0000000000002</v>
      </c>
      <c r="L3077" s="10">
        <f t="shared" si="25"/>
        <v>770.00000000000011</v>
      </c>
      <c r="M3077" s="11">
        <v>0.4</v>
      </c>
      <c r="O3077" s="16"/>
      <c r="P3077" s="14"/>
      <c r="Q3077" s="12"/>
      <c r="R3077" s="13"/>
    </row>
    <row r="3078" spans="1:18" ht="15.75" customHeight="1">
      <c r="A3078" s="1"/>
      <c r="B3078" s="6" t="s">
        <v>14</v>
      </c>
      <c r="C3078" s="6">
        <v>1185732</v>
      </c>
      <c r="D3078" s="7">
        <v>44443</v>
      </c>
      <c r="E3078" s="6" t="s">
        <v>33</v>
      </c>
      <c r="F3078" s="6" t="s">
        <v>108</v>
      </c>
      <c r="G3078" s="6" t="s">
        <v>109</v>
      </c>
      <c r="H3078" s="6" t="s">
        <v>17</v>
      </c>
      <c r="I3078" s="8">
        <v>0.35000000000000003</v>
      </c>
      <c r="J3078" s="9">
        <v>4750</v>
      </c>
      <c r="K3078" s="10">
        <f t="shared" si="24"/>
        <v>1662.5000000000002</v>
      </c>
      <c r="L3078" s="10">
        <f t="shared" si="25"/>
        <v>498.75000000000006</v>
      </c>
      <c r="M3078" s="11">
        <v>0.3</v>
      </c>
      <c r="O3078" s="16"/>
      <c r="P3078" s="14"/>
      <c r="Q3078" s="12"/>
      <c r="R3078" s="13"/>
    </row>
    <row r="3079" spans="1:18" ht="15.75" customHeight="1">
      <c r="A3079" s="1"/>
      <c r="B3079" s="6" t="s">
        <v>14</v>
      </c>
      <c r="C3079" s="6">
        <v>1185732</v>
      </c>
      <c r="D3079" s="7">
        <v>44443</v>
      </c>
      <c r="E3079" s="6" t="s">
        <v>33</v>
      </c>
      <c r="F3079" s="6" t="s">
        <v>108</v>
      </c>
      <c r="G3079" s="6" t="s">
        <v>109</v>
      </c>
      <c r="H3079" s="6" t="s">
        <v>18</v>
      </c>
      <c r="I3079" s="8">
        <v>0.3000000000000001</v>
      </c>
      <c r="J3079" s="9">
        <v>2500</v>
      </c>
      <c r="K3079" s="10">
        <f t="shared" si="24"/>
        <v>750.00000000000023</v>
      </c>
      <c r="L3079" s="10">
        <f t="shared" si="25"/>
        <v>262.50000000000006</v>
      </c>
      <c r="M3079" s="11">
        <v>0.35</v>
      </c>
      <c r="O3079" s="16"/>
      <c r="P3079" s="14"/>
      <c r="Q3079" s="12"/>
      <c r="R3079" s="13"/>
    </row>
    <row r="3080" spans="1:18" ht="15.75" customHeight="1">
      <c r="A3080" s="1"/>
      <c r="B3080" s="6" t="s">
        <v>14</v>
      </c>
      <c r="C3080" s="6">
        <v>1185732</v>
      </c>
      <c r="D3080" s="7">
        <v>44443</v>
      </c>
      <c r="E3080" s="6" t="s">
        <v>33</v>
      </c>
      <c r="F3080" s="6" t="s">
        <v>108</v>
      </c>
      <c r="G3080" s="6" t="s">
        <v>109</v>
      </c>
      <c r="H3080" s="6" t="s">
        <v>19</v>
      </c>
      <c r="I3080" s="8">
        <v>0.25000000000000006</v>
      </c>
      <c r="J3080" s="9">
        <v>1500</v>
      </c>
      <c r="K3080" s="10">
        <f t="shared" si="24"/>
        <v>375.00000000000006</v>
      </c>
      <c r="L3080" s="10">
        <f t="shared" si="25"/>
        <v>112.50000000000001</v>
      </c>
      <c r="M3080" s="11">
        <v>0.3</v>
      </c>
      <c r="O3080" s="16"/>
      <c r="P3080" s="14"/>
      <c r="Q3080" s="12"/>
      <c r="R3080" s="13"/>
    </row>
    <row r="3081" spans="1:18" ht="15.75" customHeight="1">
      <c r="A3081" s="1"/>
      <c r="B3081" s="6" t="s">
        <v>14</v>
      </c>
      <c r="C3081" s="6">
        <v>1185732</v>
      </c>
      <c r="D3081" s="7">
        <v>44443</v>
      </c>
      <c r="E3081" s="6" t="s">
        <v>33</v>
      </c>
      <c r="F3081" s="6" t="s">
        <v>108</v>
      </c>
      <c r="G3081" s="6" t="s">
        <v>109</v>
      </c>
      <c r="H3081" s="6" t="s">
        <v>20</v>
      </c>
      <c r="I3081" s="8">
        <v>0.25000000000000006</v>
      </c>
      <c r="J3081" s="9">
        <v>1250</v>
      </c>
      <c r="K3081" s="10">
        <f t="shared" si="24"/>
        <v>312.50000000000006</v>
      </c>
      <c r="L3081" s="10">
        <f t="shared" si="25"/>
        <v>93.750000000000014</v>
      </c>
      <c r="M3081" s="11">
        <v>0.3</v>
      </c>
      <c r="O3081" s="16"/>
      <c r="P3081" s="14"/>
      <c r="Q3081" s="12"/>
      <c r="R3081" s="13"/>
    </row>
    <row r="3082" spans="1:18" ht="15.75" customHeight="1">
      <c r="A3082" s="1"/>
      <c r="B3082" s="6" t="s">
        <v>14</v>
      </c>
      <c r="C3082" s="6">
        <v>1185732</v>
      </c>
      <c r="D3082" s="7">
        <v>44443</v>
      </c>
      <c r="E3082" s="6" t="s">
        <v>33</v>
      </c>
      <c r="F3082" s="6" t="s">
        <v>108</v>
      </c>
      <c r="G3082" s="6" t="s">
        <v>109</v>
      </c>
      <c r="H3082" s="6" t="s">
        <v>21</v>
      </c>
      <c r="I3082" s="8">
        <v>0.35000000000000003</v>
      </c>
      <c r="J3082" s="9">
        <v>1250</v>
      </c>
      <c r="K3082" s="10">
        <f t="shared" si="24"/>
        <v>437.50000000000006</v>
      </c>
      <c r="L3082" s="10">
        <f t="shared" si="25"/>
        <v>218.75000000000003</v>
      </c>
      <c r="M3082" s="11">
        <v>0.5</v>
      </c>
      <c r="O3082" s="16"/>
      <c r="P3082" s="14"/>
      <c r="Q3082" s="12"/>
      <c r="R3082" s="13"/>
    </row>
    <row r="3083" spans="1:18" ht="15.75" customHeight="1">
      <c r="A3083" s="1"/>
      <c r="B3083" s="6" t="s">
        <v>14</v>
      </c>
      <c r="C3083" s="6">
        <v>1185732</v>
      </c>
      <c r="D3083" s="7">
        <v>44443</v>
      </c>
      <c r="E3083" s="6" t="s">
        <v>33</v>
      </c>
      <c r="F3083" s="6" t="s">
        <v>108</v>
      </c>
      <c r="G3083" s="6" t="s">
        <v>109</v>
      </c>
      <c r="H3083" s="6" t="s">
        <v>22</v>
      </c>
      <c r="I3083" s="8">
        <v>0.4</v>
      </c>
      <c r="J3083" s="9">
        <v>2000</v>
      </c>
      <c r="K3083" s="10">
        <f t="shared" si="24"/>
        <v>800</v>
      </c>
      <c r="L3083" s="10">
        <f t="shared" si="25"/>
        <v>320</v>
      </c>
      <c r="M3083" s="11">
        <v>0.4</v>
      </c>
      <c r="O3083" s="16"/>
      <c r="P3083" s="14"/>
      <c r="Q3083" s="12"/>
      <c r="R3083" s="13"/>
    </row>
    <row r="3084" spans="1:18" ht="15.75" customHeight="1">
      <c r="A3084" s="1"/>
      <c r="B3084" s="6" t="s">
        <v>14</v>
      </c>
      <c r="C3084" s="6">
        <v>1185732</v>
      </c>
      <c r="D3084" s="7">
        <v>44472</v>
      </c>
      <c r="E3084" s="6" t="s">
        <v>33</v>
      </c>
      <c r="F3084" s="6" t="s">
        <v>108</v>
      </c>
      <c r="G3084" s="6" t="s">
        <v>109</v>
      </c>
      <c r="H3084" s="6" t="s">
        <v>17</v>
      </c>
      <c r="I3084" s="8">
        <v>0.44999999999999996</v>
      </c>
      <c r="J3084" s="9">
        <v>3750</v>
      </c>
      <c r="K3084" s="10">
        <f t="shared" si="24"/>
        <v>1687.4999999999998</v>
      </c>
      <c r="L3084" s="10">
        <f t="shared" si="25"/>
        <v>506.24999999999989</v>
      </c>
      <c r="M3084" s="11">
        <v>0.3</v>
      </c>
      <c r="O3084" s="16"/>
      <c r="P3084" s="14"/>
      <c r="Q3084" s="12"/>
      <c r="R3084" s="13"/>
    </row>
    <row r="3085" spans="1:18" ht="15.75" customHeight="1">
      <c r="A3085" s="1"/>
      <c r="B3085" s="6" t="s">
        <v>14</v>
      </c>
      <c r="C3085" s="6">
        <v>1185732</v>
      </c>
      <c r="D3085" s="7">
        <v>44472</v>
      </c>
      <c r="E3085" s="6" t="s">
        <v>33</v>
      </c>
      <c r="F3085" s="6" t="s">
        <v>108</v>
      </c>
      <c r="G3085" s="6" t="s">
        <v>109</v>
      </c>
      <c r="H3085" s="6" t="s">
        <v>18</v>
      </c>
      <c r="I3085" s="8">
        <v>0.35000000000000003</v>
      </c>
      <c r="J3085" s="9">
        <v>2250</v>
      </c>
      <c r="K3085" s="10">
        <f t="shared" si="24"/>
        <v>787.50000000000011</v>
      </c>
      <c r="L3085" s="10">
        <f t="shared" si="25"/>
        <v>275.625</v>
      </c>
      <c r="M3085" s="11">
        <v>0.35</v>
      </c>
      <c r="O3085" s="16"/>
      <c r="P3085" s="14"/>
      <c r="Q3085" s="12"/>
      <c r="R3085" s="13"/>
    </row>
    <row r="3086" spans="1:18" ht="15.75" customHeight="1">
      <c r="A3086" s="1"/>
      <c r="B3086" s="6" t="s">
        <v>14</v>
      </c>
      <c r="C3086" s="6">
        <v>1185732</v>
      </c>
      <c r="D3086" s="7">
        <v>44472</v>
      </c>
      <c r="E3086" s="6" t="s">
        <v>33</v>
      </c>
      <c r="F3086" s="6" t="s">
        <v>108</v>
      </c>
      <c r="G3086" s="6" t="s">
        <v>109</v>
      </c>
      <c r="H3086" s="6" t="s">
        <v>19</v>
      </c>
      <c r="I3086" s="8">
        <v>0.35000000000000003</v>
      </c>
      <c r="J3086" s="9">
        <v>1250</v>
      </c>
      <c r="K3086" s="10">
        <f t="shared" si="24"/>
        <v>437.50000000000006</v>
      </c>
      <c r="L3086" s="10">
        <f t="shared" si="25"/>
        <v>131.25</v>
      </c>
      <c r="M3086" s="11">
        <v>0.3</v>
      </c>
      <c r="O3086" s="16"/>
      <c r="P3086" s="14"/>
      <c r="Q3086" s="12"/>
      <c r="R3086" s="13"/>
    </row>
    <row r="3087" spans="1:18" ht="15.75" customHeight="1">
      <c r="A3087" s="1"/>
      <c r="B3087" s="6" t="s">
        <v>14</v>
      </c>
      <c r="C3087" s="6">
        <v>1185732</v>
      </c>
      <c r="D3087" s="7">
        <v>44472</v>
      </c>
      <c r="E3087" s="6" t="s">
        <v>33</v>
      </c>
      <c r="F3087" s="6" t="s">
        <v>108</v>
      </c>
      <c r="G3087" s="6" t="s">
        <v>109</v>
      </c>
      <c r="H3087" s="6" t="s">
        <v>20</v>
      </c>
      <c r="I3087" s="8">
        <v>0.35000000000000003</v>
      </c>
      <c r="J3087" s="9">
        <v>1250</v>
      </c>
      <c r="K3087" s="10">
        <f t="shared" si="24"/>
        <v>437.50000000000006</v>
      </c>
      <c r="L3087" s="10">
        <f t="shared" si="25"/>
        <v>131.25</v>
      </c>
      <c r="M3087" s="11">
        <v>0.3</v>
      </c>
      <c r="O3087" s="16"/>
      <c r="P3087" s="14"/>
      <c r="Q3087" s="12"/>
      <c r="R3087" s="13"/>
    </row>
    <row r="3088" spans="1:18" ht="15.75" customHeight="1">
      <c r="A3088" s="1"/>
      <c r="B3088" s="6" t="s">
        <v>14</v>
      </c>
      <c r="C3088" s="6">
        <v>1185732</v>
      </c>
      <c r="D3088" s="7">
        <v>44472</v>
      </c>
      <c r="E3088" s="6" t="s">
        <v>33</v>
      </c>
      <c r="F3088" s="6" t="s">
        <v>108</v>
      </c>
      <c r="G3088" s="6" t="s">
        <v>109</v>
      </c>
      <c r="H3088" s="6" t="s">
        <v>21</v>
      </c>
      <c r="I3088" s="8">
        <v>0.44999999999999996</v>
      </c>
      <c r="J3088" s="9">
        <v>1250</v>
      </c>
      <c r="K3088" s="10">
        <f t="shared" si="24"/>
        <v>562.5</v>
      </c>
      <c r="L3088" s="10">
        <f t="shared" si="25"/>
        <v>281.25</v>
      </c>
      <c r="M3088" s="11">
        <v>0.5</v>
      </c>
      <c r="O3088" s="16"/>
      <c r="P3088" s="14"/>
      <c r="Q3088" s="12"/>
      <c r="R3088" s="13"/>
    </row>
    <row r="3089" spans="1:18" ht="15.75" customHeight="1">
      <c r="A3089" s="1"/>
      <c r="B3089" s="6" t="s">
        <v>14</v>
      </c>
      <c r="C3089" s="6">
        <v>1185732</v>
      </c>
      <c r="D3089" s="7">
        <v>44472</v>
      </c>
      <c r="E3089" s="6" t="s">
        <v>33</v>
      </c>
      <c r="F3089" s="6" t="s">
        <v>108</v>
      </c>
      <c r="G3089" s="6" t="s">
        <v>109</v>
      </c>
      <c r="H3089" s="6" t="s">
        <v>22</v>
      </c>
      <c r="I3089" s="8">
        <v>0.49999999999999983</v>
      </c>
      <c r="J3089" s="9">
        <v>2500</v>
      </c>
      <c r="K3089" s="10">
        <f t="shared" si="24"/>
        <v>1249.9999999999995</v>
      </c>
      <c r="L3089" s="10">
        <f t="shared" si="25"/>
        <v>499.99999999999983</v>
      </c>
      <c r="M3089" s="11">
        <v>0.4</v>
      </c>
      <c r="O3089" s="16"/>
      <c r="P3089" s="14"/>
      <c r="Q3089" s="12"/>
      <c r="R3089" s="13"/>
    </row>
    <row r="3090" spans="1:18" ht="15.75" customHeight="1">
      <c r="A3090" s="1"/>
      <c r="B3090" s="6" t="s">
        <v>14</v>
      </c>
      <c r="C3090" s="6">
        <v>1185732</v>
      </c>
      <c r="D3090" s="7">
        <v>44503</v>
      </c>
      <c r="E3090" s="6" t="s">
        <v>33</v>
      </c>
      <c r="F3090" s="6" t="s">
        <v>108</v>
      </c>
      <c r="G3090" s="6" t="s">
        <v>109</v>
      </c>
      <c r="H3090" s="6" t="s">
        <v>17</v>
      </c>
      <c r="I3090" s="8">
        <v>0.44999999999999996</v>
      </c>
      <c r="J3090" s="9">
        <v>4000</v>
      </c>
      <c r="K3090" s="10">
        <f t="shared" si="24"/>
        <v>1799.9999999999998</v>
      </c>
      <c r="L3090" s="10">
        <f t="shared" si="25"/>
        <v>539.99999999999989</v>
      </c>
      <c r="M3090" s="11">
        <v>0.3</v>
      </c>
      <c r="O3090" s="16"/>
      <c r="P3090" s="14"/>
      <c r="Q3090" s="12"/>
      <c r="R3090" s="13"/>
    </row>
    <row r="3091" spans="1:18" ht="15.75" customHeight="1">
      <c r="A3091" s="1"/>
      <c r="B3091" s="6" t="s">
        <v>14</v>
      </c>
      <c r="C3091" s="6">
        <v>1185732</v>
      </c>
      <c r="D3091" s="7">
        <v>44503</v>
      </c>
      <c r="E3091" s="6" t="s">
        <v>33</v>
      </c>
      <c r="F3091" s="6" t="s">
        <v>108</v>
      </c>
      <c r="G3091" s="6" t="s">
        <v>109</v>
      </c>
      <c r="H3091" s="6" t="s">
        <v>18</v>
      </c>
      <c r="I3091" s="8">
        <v>0.35000000000000003</v>
      </c>
      <c r="J3091" s="9">
        <v>3000</v>
      </c>
      <c r="K3091" s="10">
        <f t="shared" si="24"/>
        <v>1050</v>
      </c>
      <c r="L3091" s="10">
        <f t="shared" si="25"/>
        <v>367.5</v>
      </c>
      <c r="M3091" s="11">
        <v>0.35</v>
      </c>
      <c r="O3091" s="16"/>
      <c r="P3091" s="14"/>
      <c r="Q3091" s="12"/>
      <c r="R3091" s="13"/>
    </row>
    <row r="3092" spans="1:18" ht="15.75" customHeight="1">
      <c r="A3092" s="1"/>
      <c r="B3092" s="6" t="s">
        <v>14</v>
      </c>
      <c r="C3092" s="6">
        <v>1185732</v>
      </c>
      <c r="D3092" s="7">
        <v>44503</v>
      </c>
      <c r="E3092" s="6" t="s">
        <v>33</v>
      </c>
      <c r="F3092" s="6" t="s">
        <v>108</v>
      </c>
      <c r="G3092" s="6" t="s">
        <v>109</v>
      </c>
      <c r="H3092" s="6" t="s">
        <v>19</v>
      </c>
      <c r="I3092" s="8">
        <v>0.35000000000000003</v>
      </c>
      <c r="J3092" s="9">
        <v>2450</v>
      </c>
      <c r="K3092" s="10">
        <f t="shared" si="24"/>
        <v>857.50000000000011</v>
      </c>
      <c r="L3092" s="10">
        <f t="shared" si="25"/>
        <v>257.25</v>
      </c>
      <c r="M3092" s="11">
        <v>0.3</v>
      </c>
      <c r="O3092" s="16"/>
      <c r="P3092" s="14"/>
      <c r="Q3092" s="12"/>
      <c r="R3092" s="13"/>
    </row>
    <row r="3093" spans="1:18" ht="15.75" customHeight="1">
      <c r="A3093" s="1"/>
      <c r="B3093" s="6" t="s">
        <v>14</v>
      </c>
      <c r="C3093" s="6">
        <v>1185732</v>
      </c>
      <c r="D3093" s="7">
        <v>44503</v>
      </c>
      <c r="E3093" s="6" t="s">
        <v>33</v>
      </c>
      <c r="F3093" s="6" t="s">
        <v>108</v>
      </c>
      <c r="G3093" s="6" t="s">
        <v>109</v>
      </c>
      <c r="H3093" s="6" t="s">
        <v>20</v>
      </c>
      <c r="I3093" s="8">
        <v>0.35000000000000003</v>
      </c>
      <c r="J3093" s="9">
        <v>2250</v>
      </c>
      <c r="K3093" s="10">
        <f t="shared" si="24"/>
        <v>787.50000000000011</v>
      </c>
      <c r="L3093" s="10">
        <f t="shared" si="25"/>
        <v>236.25000000000003</v>
      </c>
      <c r="M3093" s="11">
        <v>0.3</v>
      </c>
      <c r="O3093" s="16"/>
      <c r="P3093" s="14"/>
      <c r="Q3093" s="12"/>
      <c r="R3093" s="13"/>
    </row>
    <row r="3094" spans="1:18" ht="15.75" customHeight="1">
      <c r="A3094" s="1"/>
      <c r="B3094" s="6" t="s">
        <v>14</v>
      </c>
      <c r="C3094" s="6">
        <v>1185732</v>
      </c>
      <c r="D3094" s="7">
        <v>44503</v>
      </c>
      <c r="E3094" s="6" t="s">
        <v>33</v>
      </c>
      <c r="F3094" s="6" t="s">
        <v>108</v>
      </c>
      <c r="G3094" s="6" t="s">
        <v>109</v>
      </c>
      <c r="H3094" s="6" t="s">
        <v>21</v>
      </c>
      <c r="I3094" s="8">
        <v>0.6</v>
      </c>
      <c r="J3094" s="9">
        <v>2000</v>
      </c>
      <c r="K3094" s="10">
        <f t="shared" si="24"/>
        <v>1200</v>
      </c>
      <c r="L3094" s="10">
        <f t="shared" si="25"/>
        <v>600</v>
      </c>
      <c r="M3094" s="11">
        <v>0.5</v>
      </c>
      <c r="O3094" s="16"/>
      <c r="P3094" s="14"/>
      <c r="Q3094" s="12"/>
      <c r="R3094" s="13"/>
    </row>
    <row r="3095" spans="1:18" ht="15.75" customHeight="1">
      <c r="A3095" s="1"/>
      <c r="B3095" s="6" t="s">
        <v>14</v>
      </c>
      <c r="C3095" s="6">
        <v>1185732</v>
      </c>
      <c r="D3095" s="7">
        <v>44503</v>
      </c>
      <c r="E3095" s="6" t="s">
        <v>33</v>
      </c>
      <c r="F3095" s="6" t="s">
        <v>108</v>
      </c>
      <c r="G3095" s="6" t="s">
        <v>109</v>
      </c>
      <c r="H3095" s="6" t="s">
        <v>22</v>
      </c>
      <c r="I3095" s="8">
        <v>0.64999999999999991</v>
      </c>
      <c r="J3095" s="9">
        <v>3000</v>
      </c>
      <c r="K3095" s="10">
        <f t="shared" si="24"/>
        <v>1949.9999999999998</v>
      </c>
      <c r="L3095" s="10">
        <f t="shared" si="25"/>
        <v>780</v>
      </c>
      <c r="M3095" s="11">
        <v>0.4</v>
      </c>
      <c r="O3095" s="16"/>
      <c r="P3095" s="14"/>
      <c r="Q3095" s="12"/>
      <c r="R3095" s="13"/>
    </row>
    <row r="3096" spans="1:18" ht="15.75" customHeight="1">
      <c r="A3096" s="1"/>
      <c r="B3096" s="6" t="s">
        <v>14</v>
      </c>
      <c r="C3096" s="6">
        <v>1185732</v>
      </c>
      <c r="D3096" s="7">
        <v>44532</v>
      </c>
      <c r="E3096" s="6" t="s">
        <v>33</v>
      </c>
      <c r="F3096" s="6" t="s">
        <v>108</v>
      </c>
      <c r="G3096" s="6" t="s">
        <v>109</v>
      </c>
      <c r="H3096" s="6" t="s">
        <v>17</v>
      </c>
      <c r="I3096" s="8">
        <v>0.6</v>
      </c>
      <c r="J3096" s="9">
        <v>5500</v>
      </c>
      <c r="K3096" s="10">
        <f t="shared" si="24"/>
        <v>3300</v>
      </c>
      <c r="L3096" s="10">
        <f t="shared" si="25"/>
        <v>990</v>
      </c>
      <c r="M3096" s="11">
        <v>0.3</v>
      </c>
      <c r="O3096" s="16"/>
      <c r="P3096" s="14"/>
      <c r="Q3096" s="12"/>
      <c r="R3096" s="13"/>
    </row>
    <row r="3097" spans="1:18" ht="15.75" customHeight="1">
      <c r="A3097" s="1"/>
      <c r="B3097" s="6" t="s">
        <v>14</v>
      </c>
      <c r="C3097" s="6">
        <v>1185732</v>
      </c>
      <c r="D3097" s="7">
        <v>44532</v>
      </c>
      <c r="E3097" s="6" t="s">
        <v>33</v>
      </c>
      <c r="F3097" s="6" t="s">
        <v>108</v>
      </c>
      <c r="G3097" s="6" t="s">
        <v>109</v>
      </c>
      <c r="H3097" s="6" t="s">
        <v>18</v>
      </c>
      <c r="I3097" s="8">
        <v>0.5</v>
      </c>
      <c r="J3097" s="9">
        <v>3500</v>
      </c>
      <c r="K3097" s="10">
        <f t="shared" si="24"/>
        <v>1750</v>
      </c>
      <c r="L3097" s="10">
        <f t="shared" si="25"/>
        <v>612.5</v>
      </c>
      <c r="M3097" s="11">
        <v>0.35</v>
      </c>
      <c r="O3097" s="16"/>
      <c r="P3097" s="14"/>
      <c r="Q3097" s="12"/>
      <c r="R3097" s="13"/>
    </row>
    <row r="3098" spans="1:18" ht="15.75" customHeight="1">
      <c r="A3098" s="1"/>
      <c r="B3098" s="6" t="s">
        <v>14</v>
      </c>
      <c r="C3098" s="6">
        <v>1185732</v>
      </c>
      <c r="D3098" s="7">
        <v>44532</v>
      </c>
      <c r="E3098" s="6" t="s">
        <v>33</v>
      </c>
      <c r="F3098" s="6" t="s">
        <v>108</v>
      </c>
      <c r="G3098" s="6" t="s">
        <v>109</v>
      </c>
      <c r="H3098" s="6" t="s">
        <v>19</v>
      </c>
      <c r="I3098" s="8">
        <v>0.5</v>
      </c>
      <c r="J3098" s="9">
        <v>3000</v>
      </c>
      <c r="K3098" s="10">
        <f t="shared" si="24"/>
        <v>1500</v>
      </c>
      <c r="L3098" s="10">
        <f t="shared" si="25"/>
        <v>450</v>
      </c>
      <c r="M3098" s="11">
        <v>0.3</v>
      </c>
      <c r="O3098" s="16"/>
      <c r="P3098" s="14"/>
      <c r="Q3098" s="12"/>
      <c r="R3098" s="13"/>
    </row>
    <row r="3099" spans="1:18" ht="15.75" customHeight="1">
      <c r="A3099" s="1"/>
      <c r="B3099" s="6" t="s">
        <v>14</v>
      </c>
      <c r="C3099" s="6">
        <v>1185732</v>
      </c>
      <c r="D3099" s="7">
        <v>44532</v>
      </c>
      <c r="E3099" s="6" t="s">
        <v>33</v>
      </c>
      <c r="F3099" s="6" t="s">
        <v>108</v>
      </c>
      <c r="G3099" s="6" t="s">
        <v>109</v>
      </c>
      <c r="H3099" s="6" t="s">
        <v>20</v>
      </c>
      <c r="I3099" s="8">
        <v>0.5</v>
      </c>
      <c r="J3099" s="9">
        <v>2500</v>
      </c>
      <c r="K3099" s="10">
        <f t="shared" si="24"/>
        <v>1250</v>
      </c>
      <c r="L3099" s="10">
        <f t="shared" si="25"/>
        <v>375</v>
      </c>
      <c r="M3099" s="11">
        <v>0.3</v>
      </c>
      <c r="O3099" s="16"/>
      <c r="P3099" s="14"/>
      <c r="Q3099" s="12"/>
      <c r="R3099" s="13"/>
    </row>
    <row r="3100" spans="1:18" ht="15.75" customHeight="1">
      <c r="A3100" s="1"/>
      <c r="B3100" s="6" t="s">
        <v>14</v>
      </c>
      <c r="C3100" s="6">
        <v>1185732</v>
      </c>
      <c r="D3100" s="7">
        <v>44532</v>
      </c>
      <c r="E3100" s="6" t="s">
        <v>33</v>
      </c>
      <c r="F3100" s="6" t="s">
        <v>108</v>
      </c>
      <c r="G3100" s="6" t="s">
        <v>109</v>
      </c>
      <c r="H3100" s="6" t="s">
        <v>21</v>
      </c>
      <c r="I3100" s="8">
        <v>0.6</v>
      </c>
      <c r="J3100" s="9">
        <v>2500</v>
      </c>
      <c r="K3100" s="10">
        <f t="shared" si="24"/>
        <v>1500</v>
      </c>
      <c r="L3100" s="10">
        <f t="shared" si="25"/>
        <v>750</v>
      </c>
      <c r="M3100" s="11">
        <v>0.5</v>
      </c>
      <c r="O3100" s="16"/>
      <c r="P3100" s="14"/>
      <c r="Q3100" s="12"/>
      <c r="R3100" s="13"/>
    </row>
    <row r="3101" spans="1:18" ht="15.75" customHeight="1">
      <c r="A3101" s="1"/>
      <c r="B3101" s="6" t="s">
        <v>14</v>
      </c>
      <c r="C3101" s="6">
        <v>1185732</v>
      </c>
      <c r="D3101" s="7">
        <v>44532</v>
      </c>
      <c r="E3101" s="6" t="s">
        <v>33</v>
      </c>
      <c r="F3101" s="6" t="s">
        <v>108</v>
      </c>
      <c r="G3101" s="6" t="s">
        <v>109</v>
      </c>
      <c r="H3101" s="6" t="s">
        <v>22</v>
      </c>
      <c r="I3101" s="8">
        <v>0.64999999999999991</v>
      </c>
      <c r="J3101" s="9">
        <v>3500</v>
      </c>
      <c r="K3101" s="10">
        <f t="shared" si="24"/>
        <v>2274.9999999999995</v>
      </c>
      <c r="L3101" s="10">
        <f t="shared" si="25"/>
        <v>909.99999999999989</v>
      </c>
      <c r="M3101" s="11">
        <v>0.4</v>
      </c>
      <c r="O3101" s="16"/>
      <c r="P3101" s="14"/>
      <c r="Q3101" s="12"/>
      <c r="R3101" s="13"/>
    </row>
    <row r="3102" spans="1:18" ht="15.75" customHeight="1">
      <c r="A3102" s="1" t="s">
        <v>39</v>
      </c>
      <c r="B3102" s="6" t="s">
        <v>14</v>
      </c>
      <c r="C3102" s="6">
        <v>1185732</v>
      </c>
      <c r="D3102" s="7">
        <v>44206</v>
      </c>
      <c r="E3102" s="6" t="s">
        <v>33</v>
      </c>
      <c r="F3102" s="6" t="s">
        <v>110</v>
      </c>
      <c r="G3102" s="6" t="s">
        <v>111</v>
      </c>
      <c r="H3102" s="6" t="s">
        <v>17</v>
      </c>
      <c r="I3102" s="8">
        <v>0.35000000000000003</v>
      </c>
      <c r="J3102" s="9">
        <v>5000</v>
      </c>
      <c r="K3102" s="10">
        <f t="shared" si="24"/>
        <v>1750.0000000000002</v>
      </c>
      <c r="L3102" s="10">
        <f t="shared" si="25"/>
        <v>700.00000000000011</v>
      </c>
      <c r="M3102" s="11">
        <v>0.4</v>
      </c>
      <c r="O3102" s="16"/>
      <c r="P3102" s="14"/>
      <c r="Q3102" s="12"/>
      <c r="R3102" s="13"/>
    </row>
    <row r="3103" spans="1:18" ht="15.75" customHeight="1">
      <c r="A3103" s="1"/>
      <c r="B3103" s="6" t="s">
        <v>14</v>
      </c>
      <c r="C3103" s="6">
        <v>1185732</v>
      </c>
      <c r="D3103" s="7">
        <v>44206</v>
      </c>
      <c r="E3103" s="6" t="s">
        <v>33</v>
      </c>
      <c r="F3103" s="6" t="s">
        <v>110</v>
      </c>
      <c r="G3103" s="6" t="s">
        <v>111</v>
      </c>
      <c r="H3103" s="6" t="s">
        <v>18</v>
      </c>
      <c r="I3103" s="8">
        <v>0.35000000000000003</v>
      </c>
      <c r="J3103" s="9">
        <v>3000</v>
      </c>
      <c r="K3103" s="10">
        <f t="shared" si="24"/>
        <v>1050</v>
      </c>
      <c r="L3103" s="10">
        <f t="shared" si="25"/>
        <v>420</v>
      </c>
      <c r="M3103" s="11">
        <v>0.4</v>
      </c>
      <c r="O3103" s="16"/>
      <c r="P3103" s="14"/>
      <c r="Q3103" s="12"/>
      <c r="R3103" s="13"/>
    </row>
    <row r="3104" spans="1:18" ht="15.75" customHeight="1">
      <c r="A3104" s="1"/>
      <c r="B3104" s="6" t="s">
        <v>14</v>
      </c>
      <c r="C3104" s="6">
        <v>1185732</v>
      </c>
      <c r="D3104" s="7">
        <v>44206</v>
      </c>
      <c r="E3104" s="6" t="s">
        <v>33</v>
      </c>
      <c r="F3104" s="6" t="s">
        <v>110</v>
      </c>
      <c r="G3104" s="6" t="s">
        <v>111</v>
      </c>
      <c r="H3104" s="6" t="s">
        <v>19</v>
      </c>
      <c r="I3104" s="8">
        <v>0.25000000000000006</v>
      </c>
      <c r="J3104" s="9">
        <v>3000</v>
      </c>
      <c r="K3104" s="10">
        <f t="shared" si="24"/>
        <v>750.00000000000011</v>
      </c>
      <c r="L3104" s="10">
        <f t="shared" si="25"/>
        <v>262.5</v>
      </c>
      <c r="M3104" s="11">
        <v>0.35</v>
      </c>
      <c r="O3104" s="16"/>
      <c r="P3104" s="14"/>
      <c r="Q3104" s="12"/>
      <c r="R3104" s="13"/>
    </row>
    <row r="3105" spans="1:18" ht="15.75" customHeight="1">
      <c r="A3105" s="1"/>
      <c r="B3105" s="6" t="s">
        <v>14</v>
      </c>
      <c r="C3105" s="6">
        <v>1185732</v>
      </c>
      <c r="D3105" s="7">
        <v>44206</v>
      </c>
      <c r="E3105" s="6" t="s">
        <v>33</v>
      </c>
      <c r="F3105" s="6" t="s">
        <v>110</v>
      </c>
      <c r="G3105" s="6" t="s">
        <v>111</v>
      </c>
      <c r="H3105" s="6" t="s">
        <v>20</v>
      </c>
      <c r="I3105" s="8">
        <v>0.30000000000000004</v>
      </c>
      <c r="J3105" s="9">
        <v>1500</v>
      </c>
      <c r="K3105" s="10">
        <f t="shared" si="24"/>
        <v>450.00000000000006</v>
      </c>
      <c r="L3105" s="10">
        <f t="shared" si="25"/>
        <v>157.5</v>
      </c>
      <c r="M3105" s="11">
        <v>0.35</v>
      </c>
      <c r="O3105" s="16"/>
      <c r="P3105" s="14"/>
      <c r="Q3105" s="12"/>
      <c r="R3105" s="13"/>
    </row>
    <row r="3106" spans="1:18" ht="15.75" customHeight="1">
      <c r="A3106" s="1"/>
      <c r="B3106" s="6" t="s">
        <v>14</v>
      </c>
      <c r="C3106" s="6">
        <v>1185732</v>
      </c>
      <c r="D3106" s="7">
        <v>44206</v>
      </c>
      <c r="E3106" s="6" t="s">
        <v>33</v>
      </c>
      <c r="F3106" s="6" t="s">
        <v>110</v>
      </c>
      <c r="G3106" s="6" t="s">
        <v>111</v>
      </c>
      <c r="H3106" s="6" t="s">
        <v>21</v>
      </c>
      <c r="I3106" s="8">
        <v>0.44999999999999996</v>
      </c>
      <c r="J3106" s="9">
        <v>2000</v>
      </c>
      <c r="K3106" s="10">
        <f t="shared" si="24"/>
        <v>899.99999999999989</v>
      </c>
      <c r="L3106" s="10">
        <f t="shared" si="25"/>
        <v>269.99999999999994</v>
      </c>
      <c r="M3106" s="11">
        <v>0.3</v>
      </c>
      <c r="O3106" s="16"/>
      <c r="P3106" s="14"/>
      <c r="Q3106" s="12"/>
      <c r="R3106" s="13"/>
    </row>
    <row r="3107" spans="1:18" ht="15.75" customHeight="1">
      <c r="A3107" s="1"/>
      <c r="B3107" s="6" t="s">
        <v>14</v>
      </c>
      <c r="C3107" s="6">
        <v>1185732</v>
      </c>
      <c r="D3107" s="7">
        <v>44206</v>
      </c>
      <c r="E3107" s="6" t="s">
        <v>33</v>
      </c>
      <c r="F3107" s="6" t="s">
        <v>110</v>
      </c>
      <c r="G3107" s="6" t="s">
        <v>111</v>
      </c>
      <c r="H3107" s="6" t="s">
        <v>22</v>
      </c>
      <c r="I3107" s="8">
        <v>0.35000000000000003</v>
      </c>
      <c r="J3107" s="9">
        <v>3000</v>
      </c>
      <c r="K3107" s="10">
        <f t="shared" si="24"/>
        <v>1050</v>
      </c>
      <c r="L3107" s="10">
        <f t="shared" si="25"/>
        <v>420</v>
      </c>
      <c r="M3107" s="11">
        <v>0.4</v>
      </c>
      <c r="O3107" s="16"/>
      <c r="P3107" s="14"/>
      <c r="Q3107" s="12"/>
      <c r="R3107" s="13"/>
    </row>
    <row r="3108" spans="1:18" ht="15.75" customHeight="1">
      <c r="A3108" s="1"/>
      <c r="B3108" s="6" t="s">
        <v>14</v>
      </c>
      <c r="C3108" s="6">
        <v>1185732</v>
      </c>
      <c r="D3108" s="7">
        <v>44237</v>
      </c>
      <c r="E3108" s="6" t="s">
        <v>33</v>
      </c>
      <c r="F3108" s="6" t="s">
        <v>110</v>
      </c>
      <c r="G3108" s="6" t="s">
        <v>111</v>
      </c>
      <c r="H3108" s="6" t="s">
        <v>17</v>
      </c>
      <c r="I3108" s="8">
        <v>0.35000000000000003</v>
      </c>
      <c r="J3108" s="9">
        <v>5500</v>
      </c>
      <c r="K3108" s="10">
        <f t="shared" si="24"/>
        <v>1925.0000000000002</v>
      </c>
      <c r="L3108" s="10">
        <f t="shared" si="25"/>
        <v>770.00000000000011</v>
      </c>
      <c r="M3108" s="11">
        <v>0.4</v>
      </c>
      <c r="O3108" s="16"/>
      <c r="P3108" s="14"/>
      <c r="Q3108" s="12"/>
      <c r="R3108" s="13"/>
    </row>
    <row r="3109" spans="1:18" ht="15.75" customHeight="1">
      <c r="A3109" s="1"/>
      <c r="B3109" s="6" t="s">
        <v>14</v>
      </c>
      <c r="C3109" s="6">
        <v>1185732</v>
      </c>
      <c r="D3109" s="7">
        <v>44237</v>
      </c>
      <c r="E3109" s="6" t="s">
        <v>33</v>
      </c>
      <c r="F3109" s="6" t="s">
        <v>110</v>
      </c>
      <c r="G3109" s="6" t="s">
        <v>111</v>
      </c>
      <c r="H3109" s="6" t="s">
        <v>18</v>
      </c>
      <c r="I3109" s="8">
        <v>0.35000000000000003</v>
      </c>
      <c r="J3109" s="9">
        <v>2000</v>
      </c>
      <c r="K3109" s="10">
        <f t="shared" si="24"/>
        <v>700.00000000000011</v>
      </c>
      <c r="L3109" s="10">
        <f t="shared" si="25"/>
        <v>280.00000000000006</v>
      </c>
      <c r="M3109" s="11">
        <v>0.4</v>
      </c>
      <c r="O3109" s="16"/>
      <c r="P3109" s="14"/>
      <c r="Q3109" s="12"/>
      <c r="R3109" s="13"/>
    </row>
    <row r="3110" spans="1:18" ht="15.75" customHeight="1">
      <c r="A3110" s="1"/>
      <c r="B3110" s="6" t="s">
        <v>14</v>
      </c>
      <c r="C3110" s="6">
        <v>1185732</v>
      </c>
      <c r="D3110" s="7">
        <v>44237</v>
      </c>
      <c r="E3110" s="6" t="s">
        <v>33</v>
      </c>
      <c r="F3110" s="6" t="s">
        <v>110</v>
      </c>
      <c r="G3110" s="6" t="s">
        <v>111</v>
      </c>
      <c r="H3110" s="6" t="s">
        <v>19</v>
      </c>
      <c r="I3110" s="8">
        <v>0.25000000000000006</v>
      </c>
      <c r="J3110" s="9">
        <v>2500</v>
      </c>
      <c r="K3110" s="10">
        <f t="shared" si="24"/>
        <v>625.00000000000011</v>
      </c>
      <c r="L3110" s="10">
        <f t="shared" si="25"/>
        <v>218.75000000000003</v>
      </c>
      <c r="M3110" s="11">
        <v>0.35</v>
      </c>
      <c r="O3110" s="16"/>
      <c r="P3110" s="14"/>
      <c r="Q3110" s="12"/>
      <c r="R3110" s="13"/>
    </row>
    <row r="3111" spans="1:18" ht="15.75" customHeight="1">
      <c r="A3111" s="1"/>
      <c r="B3111" s="6" t="s">
        <v>14</v>
      </c>
      <c r="C3111" s="6">
        <v>1185732</v>
      </c>
      <c r="D3111" s="7">
        <v>44237</v>
      </c>
      <c r="E3111" s="6" t="s">
        <v>33</v>
      </c>
      <c r="F3111" s="6" t="s">
        <v>110</v>
      </c>
      <c r="G3111" s="6" t="s">
        <v>111</v>
      </c>
      <c r="H3111" s="6" t="s">
        <v>20</v>
      </c>
      <c r="I3111" s="8">
        <v>0.30000000000000004</v>
      </c>
      <c r="J3111" s="9">
        <v>1250</v>
      </c>
      <c r="K3111" s="10">
        <f t="shared" si="24"/>
        <v>375.00000000000006</v>
      </c>
      <c r="L3111" s="10">
        <f t="shared" si="25"/>
        <v>131.25</v>
      </c>
      <c r="M3111" s="11">
        <v>0.35</v>
      </c>
      <c r="O3111" s="16"/>
      <c r="P3111" s="14"/>
      <c r="Q3111" s="12"/>
      <c r="R3111" s="13"/>
    </row>
    <row r="3112" spans="1:18" ht="15.75" customHeight="1">
      <c r="A3112" s="1"/>
      <c r="B3112" s="6" t="s">
        <v>14</v>
      </c>
      <c r="C3112" s="6">
        <v>1185732</v>
      </c>
      <c r="D3112" s="7">
        <v>44237</v>
      </c>
      <c r="E3112" s="6" t="s">
        <v>33</v>
      </c>
      <c r="F3112" s="6" t="s">
        <v>110</v>
      </c>
      <c r="G3112" s="6" t="s">
        <v>111</v>
      </c>
      <c r="H3112" s="6" t="s">
        <v>21</v>
      </c>
      <c r="I3112" s="8">
        <v>0.44999999999999996</v>
      </c>
      <c r="J3112" s="9">
        <v>2000</v>
      </c>
      <c r="K3112" s="10">
        <f t="shared" si="24"/>
        <v>899.99999999999989</v>
      </c>
      <c r="L3112" s="10">
        <f t="shared" si="25"/>
        <v>269.99999999999994</v>
      </c>
      <c r="M3112" s="11">
        <v>0.3</v>
      </c>
      <c r="O3112" s="16"/>
      <c r="P3112" s="14"/>
      <c r="Q3112" s="12"/>
      <c r="R3112" s="13"/>
    </row>
    <row r="3113" spans="1:18" ht="15.75" customHeight="1">
      <c r="A3113" s="1"/>
      <c r="B3113" s="6" t="s">
        <v>14</v>
      </c>
      <c r="C3113" s="6">
        <v>1185732</v>
      </c>
      <c r="D3113" s="7">
        <v>44237</v>
      </c>
      <c r="E3113" s="6" t="s">
        <v>33</v>
      </c>
      <c r="F3113" s="6" t="s">
        <v>110</v>
      </c>
      <c r="G3113" s="6" t="s">
        <v>111</v>
      </c>
      <c r="H3113" s="6" t="s">
        <v>22</v>
      </c>
      <c r="I3113" s="8">
        <v>0.19999999999999996</v>
      </c>
      <c r="J3113" s="9">
        <v>3000</v>
      </c>
      <c r="K3113" s="10">
        <f t="shared" si="24"/>
        <v>599.99999999999989</v>
      </c>
      <c r="L3113" s="10">
        <f t="shared" si="25"/>
        <v>239.99999999999997</v>
      </c>
      <c r="M3113" s="11">
        <v>0.4</v>
      </c>
      <c r="O3113" s="16"/>
      <c r="P3113" s="14"/>
      <c r="Q3113" s="12"/>
      <c r="R3113" s="13"/>
    </row>
    <row r="3114" spans="1:18" ht="15.75" customHeight="1">
      <c r="A3114" s="1"/>
      <c r="B3114" s="6" t="s">
        <v>14</v>
      </c>
      <c r="C3114" s="6">
        <v>1185732</v>
      </c>
      <c r="D3114" s="7">
        <v>44264</v>
      </c>
      <c r="E3114" s="6" t="s">
        <v>33</v>
      </c>
      <c r="F3114" s="6" t="s">
        <v>110</v>
      </c>
      <c r="G3114" s="6" t="s">
        <v>111</v>
      </c>
      <c r="H3114" s="6" t="s">
        <v>17</v>
      </c>
      <c r="I3114" s="8">
        <v>0.25000000000000006</v>
      </c>
      <c r="J3114" s="9">
        <v>5200</v>
      </c>
      <c r="K3114" s="10">
        <f t="shared" si="24"/>
        <v>1300.0000000000002</v>
      </c>
      <c r="L3114" s="10">
        <f t="shared" si="25"/>
        <v>520.00000000000011</v>
      </c>
      <c r="M3114" s="11">
        <v>0.4</v>
      </c>
      <c r="O3114" s="16"/>
      <c r="P3114" s="14"/>
      <c r="Q3114" s="12"/>
      <c r="R3114" s="13"/>
    </row>
    <row r="3115" spans="1:18" ht="15.75" customHeight="1">
      <c r="A3115" s="1"/>
      <c r="B3115" s="6" t="s">
        <v>14</v>
      </c>
      <c r="C3115" s="6">
        <v>1185732</v>
      </c>
      <c r="D3115" s="7">
        <v>44264</v>
      </c>
      <c r="E3115" s="6" t="s">
        <v>33</v>
      </c>
      <c r="F3115" s="6" t="s">
        <v>110</v>
      </c>
      <c r="G3115" s="6" t="s">
        <v>111</v>
      </c>
      <c r="H3115" s="6" t="s">
        <v>18</v>
      </c>
      <c r="I3115" s="8">
        <v>0.25000000000000006</v>
      </c>
      <c r="J3115" s="9">
        <v>2250</v>
      </c>
      <c r="K3115" s="10">
        <f t="shared" si="24"/>
        <v>562.50000000000011</v>
      </c>
      <c r="L3115" s="10">
        <f t="shared" si="25"/>
        <v>225.00000000000006</v>
      </c>
      <c r="M3115" s="11">
        <v>0.4</v>
      </c>
      <c r="O3115" s="16"/>
      <c r="P3115" s="14"/>
      <c r="Q3115" s="12"/>
      <c r="R3115" s="13"/>
    </row>
    <row r="3116" spans="1:18" ht="15.75" customHeight="1">
      <c r="A3116" s="1"/>
      <c r="B3116" s="6" t="s">
        <v>14</v>
      </c>
      <c r="C3116" s="6">
        <v>1185732</v>
      </c>
      <c r="D3116" s="7">
        <v>44264</v>
      </c>
      <c r="E3116" s="6" t="s">
        <v>33</v>
      </c>
      <c r="F3116" s="6" t="s">
        <v>110</v>
      </c>
      <c r="G3116" s="6" t="s">
        <v>111</v>
      </c>
      <c r="H3116" s="6" t="s">
        <v>19</v>
      </c>
      <c r="I3116" s="8">
        <v>0.15000000000000002</v>
      </c>
      <c r="J3116" s="9">
        <v>2750</v>
      </c>
      <c r="K3116" s="10">
        <f t="shared" si="24"/>
        <v>412.50000000000006</v>
      </c>
      <c r="L3116" s="10">
        <f t="shared" si="25"/>
        <v>144.375</v>
      </c>
      <c r="M3116" s="11">
        <v>0.35</v>
      </c>
      <c r="O3116" s="16"/>
      <c r="P3116" s="14"/>
      <c r="Q3116" s="12"/>
      <c r="R3116" s="13"/>
    </row>
    <row r="3117" spans="1:18" ht="15.75" customHeight="1">
      <c r="A3117" s="1"/>
      <c r="B3117" s="6" t="s">
        <v>14</v>
      </c>
      <c r="C3117" s="6">
        <v>1185732</v>
      </c>
      <c r="D3117" s="7">
        <v>44264</v>
      </c>
      <c r="E3117" s="6" t="s">
        <v>33</v>
      </c>
      <c r="F3117" s="6" t="s">
        <v>110</v>
      </c>
      <c r="G3117" s="6" t="s">
        <v>111</v>
      </c>
      <c r="H3117" s="6" t="s">
        <v>20</v>
      </c>
      <c r="I3117" s="8">
        <v>0.19999999999999996</v>
      </c>
      <c r="J3117" s="9">
        <v>1250</v>
      </c>
      <c r="K3117" s="10">
        <f t="shared" si="24"/>
        <v>249.99999999999994</v>
      </c>
      <c r="L3117" s="10">
        <f t="shared" si="25"/>
        <v>87.499999999999972</v>
      </c>
      <c r="M3117" s="11">
        <v>0.35</v>
      </c>
      <c r="O3117" s="16"/>
      <c r="P3117" s="14"/>
      <c r="Q3117" s="12"/>
      <c r="R3117" s="13"/>
    </row>
    <row r="3118" spans="1:18" ht="15.75" customHeight="1">
      <c r="A3118" s="1"/>
      <c r="B3118" s="6" t="s">
        <v>14</v>
      </c>
      <c r="C3118" s="6">
        <v>1185732</v>
      </c>
      <c r="D3118" s="7">
        <v>44264</v>
      </c>
      <c r="E3118" s="6" t="s">
        <v>33</v>
      </c>
      <c r="F3118" s="6" t="s">
        <v>110</v>
      </c>
      <c r="G3118" s="6" t="s">
        <v>111</v>
      </c>
      <c r="H3118" s="6" t="s">
        <v>21</v>
      </c>
      <c r="I3118" s="8">
        <v>0.35000000000000003</v>
      </c>
      <c r="J3118" s="9">
        <v>1750</v>
      </c>
      <c r="K3118" s="10">
        <f t="shared" si="24"/>
        <v>612.50000000000011</v>
      </c>
      <c r="L3118" s="10">
        <f t="shared" si="25"/>
        <v>183.75000000000003</v>
      </c>
      <c r="M3118" s="11">
        <v>0.3</v>
      </c>
      <c r="O3118" s="16"/>
      <c r="P3118" s="14"/>
      <c r="Q3118" s="12"/>
      <c r="R3118" s="13"/>
    </row>
    <row r="3119" spans="1:18" ht="15.75" customHeight="1">
      <c r="A3119" s="1"/>
      <c r="B3119" s="6" t="s">
        <v>14</v>
      </c>
      <c r="C3119" s="6">
        <v>1185732</v>
      </c>
      <c r="D3119" s="7">
        <v>44264</v>
      </c>
      <c r="E3119" s="6" t="s">
        <v>33</v>
      </c>
      <c r="F3119" s="6" t="s">
        <v>110</v>
      </c>
      <c r="G3119" s="6" t="s">
        <v>111</v>
      </c>
      <c r="H3119" s="6" t="s">
        <v>22</v>
      </c>
      <c r="I3119" s="8">
        <v>0.25000000000000006</v>
      </c>
      <c r="J3119" s="9">
        <v>2750</v>
      </c>
      <c r="K3119" s="10">
        <f t="shared" si="24"/>
        <v>687.50000000000011</v>
      </c>
      <c r="L3119" s="10">
        <f t="shared" si="25"/>
        <v>275.00000000000006</v>
      </c>
      <c r="M3119" s="11">
        <v>0.4</v>
      </c>
      <c r="O3119" s="16"/>
      <c r="P3119" s="14"/>
      <c r="Q3119" s="12"/>
      <c r="R3119" s="13"/>
    </row>
    <row r="3120" spans="1:18" ht="15.75" customHeight="1">
      <c r="A3120" s="1"/>
      <c r="B3120" s="6" t="s">
        <v>14</v>
      </c>
      <c r="C3120" s="6">
        <v>1185732</v>
      </c>
      <c r="D3120" s="7">
        <v>44296</v>
      </c>
      <c r="E3120" s="6" t="s">
        <v>33</v>
      </c>
      <c r="F3120" s="6" t="s">
        <v>110</v>
      </c>
      <c r="G3120" s="6" t="s">
        <v>111</v>
      </c>
      <c r="H3120" s="6" t="s">
        <v>17</v>
      </c>
      <c r="I3120" s="8">
        <v>0.25000000000000006</v>
      </c>
      <c r="J3120" s="9">
        <v>5000</v>
      </c>
      <c r="K3120" s="10">
        <f t="shared" si="24"/>
        <v>1250.0000000000002</v>
      </c>
      <c r="L3120" s="10">
        <f t="shared" si="25"/>
        <v>500.00000000000011</v>
      </c>
      <c r="M3120" s="11">
        <v>0.4</v>
      </c>
      <c r="O3120" s="16"/>
      <c r="P3120" s="14"/>
      <c r="Q3120" s="12"/>
      <c r="R3120" s="13"/>
    </row>
    <row r="3121" spans="1:18" ht="15.75" customHeight="1">
      <c r="A3121" s="1"/>
      <c r="B3121" s="6" t="s">
        <v>14</v>
      </c>
      <c r="C3121" s="6">
        <v>1185732</v>
      </c>
      <c r="D3121" s="7">
        <v>44296</v>
      </c>
      <c r="E3121" s="6" t="s">
        <v>33</v>
      </c>
      <c r="F3121" s="6" t="s">
        <v>110</v>
      </c>
      <c r="G3121" s="6" t="s">
        <v>111</v>
      </c>
      <c r="H3121" s="6" t="s">
        <v>18</v>
      </c>
      <c r="I3121" s="8">
        <v>0.25000000000000006</v>
      </c>
      <c r="J3121" s="9">
        <v>2000</v>
      </c>
      <c r="K3121" s="10">
        <f t="shared" si="24"/>
        <v>500.00000000000011</v>
      </c>
      <c r="L3121" s="10">
        <f t="shared" si="25"/>
        <v>200.00000000000006</v>
      </c>
      <c r="M3121" s="11">
        <v>0.4</v>
      </c>
      <c r="O3121" s="16"/>
      <c r="P3121" s="14"/>
      <c r="Q3121" s="12"/>
      <c r="R3121" s="13"/>
    </row>
    <row r="3122" spans="1:18" ht="15.75" customHeight="1">
      <c r="A3122" s="1"/>
      <c r="B3122" s="6" t="s">
        <v>14</v>
      </c>
      <c r="C3122" s="6">
        <v>1185732</v>
      </c>
      <c r="D3122" s="7">
        <v>44296</v>
      </c>
      <c r="E3122" s="6" t="s">
        <v>33</v>
      </c>
      <c r="F3122" s="6" t="s">
        <v>110</v>
      </c>
      <c r="G3122" s="6" t="s">
        <v>111</v>
      </c>
      <c r="H3122" s="6" t="s">
        <v>19</v>
      </c>
      <c r="I3122" s="8">
        <v>0.15000000000000002</v>
      </c>
      <c r="J3122" s="9">
        <v>2000</v>
      </c>
      <c r="K3122" s="10">
        <f t="shared" si="24"/>
        <v>300.00000000000006</v>
      </c>
      <c r="L3122" s="10">
        <f t="shared" si="25"/>
        <v>105.00000000000001</v>
      </c>
      <c r="M3122" s="11">
        <v>0.35</v>
      </c>
      <c r="O3122" s="16"/>
      <c r="P3122" s="14"/>
      <c r="Q3122" s="12"/>
      <c r="R3122" s="13"/>
    </row>
    <row r="3123" spans="1:18" ht="15.75" customHeight="1">
      <c r="A3123" s="1"/>
      <c r="B3123" s="6" t="s">
        <v>14</v>
      </c>
      <c r="C3123" s="6">
        <v>1185732</v>
      </c>
      <c r="D3123" s="7">
        <v>44296</v>
      </c>
      <c r="E3123" s="6" t="s">
        <v>33</v>
      </c>
      <c r="F3123" s="6" t="s">
        <v>110</v>
      </c>
      <c r="G3123" s="6" t="s">
        <v>111</v>
      </c>
      <c r="H3123" s="6" t="s">
        <v>20</v>
      </c>
      <c r="I3123" s="8">
        <v>0.19999999999999996</v>
      </c>
      <c r="J3123" s="9">
        <v>1250</v>
      </c>
      <c r="K3123" s="10">
        <f t="shared" si="24"/>
        <v>249.99999999999994</v>
      </c>
      <c r="L3123" s="10">
        <f t="shared" si="25"/>
        <v>87.499999999999972</v>
      </c>
      <c r="M3123" s="11">
        <v>0.35</v>
      </c>
      <c r="O3123" s="16"/>
      <c r="P3123" s="14"/>
      <c r="Q3123" s="12"/>
      <c r="R3123" s="13"/>
    </row>
    <row r="3124" spans="1:18" ht="15.75" customHeight="1">
      <c r="A3124" s="1"/>
      <c r="B3124" s="6" t="s">
        <v>14</v>
      </c>
      <c r="C3124" s="6">
        <v>1185732</v>
      </c>
      <c r="D3124" s="7">
        <v>44296</v>
      </c>
      <c r="E3124" s="6" t="s">
        <v>33</v>
      </c>
      <c r="F3124" s="6" t="s">
        <v>110</v>
      </c>
      <c r="G3124" s="6" t="s">
        <v>111</v>
      </c>
      <c r="H3124" s="6" t="s">
        <v>21</v>
      </c>
      <c r="I3124" s="8">
        <v>0.65</v>
      </c>
      <c r="J3124" s="9">
        <v>1500</v>
      </c>
      <c r="K3124" s="10">
        <f t="shared" si="24"/>
        <v>975</v>
      </c>
      <c r="L3124" s="10">
        <f t="shared" si="25"/>
        <v>292.5</v>
      </c>
      <c r="M3124" s="11">
        <v>0.3</v>
      </c>
      <c r="O3124" s="16"/>
      <c r="P3124" s="14"/>
      <c r="Q3124" s="12"/>
      <c r="R3124" s="13"/>
    </row>
    <row r="3125" spans="1:18" ht="15.75" customHeight="1">
      <c r="A3125" s="1"/>
      <c r="B3125" s="6" t="s">
        <v>14</v>
      </c>
      <c r="C3125" s="6">
        <v>1185732</v>
      </c>
      <c r="D3125" s="7">
        <v>44296</v>
      </c>
      <c r="E3125" s="6" t="s">
        <v>33</v>
      </c>
      <c r="F3125" s="6" t="s">
        <v>110</v>
      </c>
      <c r="G3125" s="6" t="s">
        <v>111</v>
      </c>
      <c r="H3125" s="6" t="s">
        <v>22</v>
      </c>
      <c r="I3125" s="8">
        <v>0.5</v>
      </c>
      <c r="J3125" s="9">
        <v>2750</v>
      </c>
      <c r="K3125" s="10">
        <f t="shared" si="24"/>
        <v>1375</v>
      </c>
      <c r="L3125" s="10">
        <f t="shared" si="25"/>
        <v>550</v>
      </c>
      <c r="M3125" s="11">
        <v>0.4</v>
      </c>
      <c r="O3125" s="16"/>
      <c r="P3125" s="14"/>
      <c r="Q3125" s="12"/>
      <c r="R3125" s="13"/>
    </row>
    <row r="3126" spans="1:18" ht="15.75" customHeight="1">
      <c r="A3126" s="1"/>
      <c r="B3126" s="6" t="s">
        <v>14</v>
      </c>
      <c r="C3126" s="6">
        <v>1185732</v>
      </c>
      <c r="D3126" s="7">
        <v>44327</v>
      </c>
      <c r="E3126" s="6" t="s">
        <v>33</v>
      </c>
      <c r="F3126" s="6" t="s">
        <v>110</v>
      </c>
      <c r="G3126" s="6" t="s">
        <v>111</v>
      </c>
      <c r="H3126" s="6" t="s">
        <v>17</v>
      </c>
      <c r="I3126" s="8">
        <v>0.6</v>
      </c>
      <c r="J3126" s="9">
        <v>5450</v>
      </c>
      <c r="K3126" s="10">
        <f t="shared" si="24"/>
        <v>3270</v>
      </c>
      <c r="L3126" s="10">
        <f t="shared" si="25"/>
        <v>1308</v>
      </c>
      <c r="M3126" s="11">
        <v>0.4</v>
      </c>
      <c r="O3126" s="16"/>
      <c r="P3126" s="14"/>
      <c r="Q3126" s="12"/>
      <c r="R3126" s="13"/>
    </row>
    <row r="3127" spans="1:18" ht="15.75" customHeight="1">
      <c r="A3127" s="1"/>
      <c r="B3127" s="6" t="s">
        <v>14</v>
      </c>
      <c r="C3127" s="6">
        <v>1185732</v>
      </c>
      <c r="D3127" s="7">
        <v>44327</v>
      </c>
      <c r="E3127" s="6" t="s">
        <v>33</v>
      </c>
      <c r="F3127" s="6" t="s">
        <v>110</v>
      </c>
      <c r="G3127" s="6" t="s">
        <v>111</v>
      </c>
      <c r="H3127" s="6" t="s">
        <v>18</v>
      </c>
      <c r="I3127" s="8">
        <v>0.4</v>
      </c>
      <c r="J3127" s="9">
        <v>2500</v>
      </c>
      <c r="K3127" s="10">
        <f t="shared" si="24"/>
        <v>1000</v>
      </c>
      <c r="L3127" s="10">
        <f t="shared" si="25"/>
        <v>400</v>
      </c>
      <c r="M3127" s="11">
        <v>0.4</v>
      </c>
      <c r="O3127" s="16"/>
      <c r="P3127" s="14"/>
      <c r="Q3127" s="12"/>
      <c r="R3127" s="13"/>
    </row>
    <row r="3128" spans="1:18" ht="15.75" customHeight="1">
      <c r="A3128" s="1"/>
      <c r="B3128" s="6" t="s">
        <v>14</v>
      </c>
      <c r="C3128" s="6">
        <v>1185732</v>
      </c>
      <c r="D3128" s="7">
        <v>44327</v>
      </c>
      <c r="E3128" s="6" t="s">
        <v>33</v>
      </c>
      <c r="F3128" s="6" t="s">
        <v>110</v>
      </c>
      <c r="G3128" s="6" t="s">
        <v>111</v>
      </c>
      <c r="H3128" s="6" t="s">
        <v>19</v>
      </c>
      <c r="I3128" s="8">
        <v>0.35000000000000003</v>
      </c>
      <c r="J3128" s="9">
        <v>2250</v>
      </c>
      <c r="K3128" s="10">
        <f t="shared" si="24"/>
        <v>787.50000000000011</v>
      </c>
      <c r="L3128" s="10">
        <f t="shared" si="25"/>
        <v>275.625</v>
      </c>
      <c r="M3128" s="11">
        <v>0.35</v>
      </c>
      <c r="O3128" s="16"/>
      <c r="P3128" s="14"/>
      <c r="Q3128" s="12"/>
      <c r="R3128" s="13"/>
    </row>
    <row r="3129" spans="1:18" ht="15.75" customHeight="1">
      <c r="A3129" s="1"/>
      <c r="B3129" s="6" t="s">
        <v>14</v>
      </c>
      <c r="C3129" s="6">
        <v>1185732</v>
      </c>
      <c r="D3129" s="7">
        <v>44327</v>
      </c>
      <c r="E3129" s="6" t="s">
        <v>33</v>
      </c>
      <c r="F3129" s="6" t="s">
        <v>110</v>
      </c>
      <c r="G3129" s="6" t="s">
        <v>111</v>
      </c>
      <c r="H3129" s="6" t="s">
        <v>20</v>
      </c>
      <c r="I3129" s="8">
        <v>0.35000000000000003</v>
      </c>
      <c r="J3129" s="9">
        <v>1750</v>
      </c>
      <c r="K3129" s="10">
        <f t="shared" si="24"/>
        <v>612.50000000000011</v>
      </c>
      <c r="L3129" s="10">
        <f t="shared" si="25"/>
        <v>214.37500000000003</v>
      </c>
      <c r="M3129" s="11">
        <v>0.35</v>
      </c>
      <c r="O3129" s="16"/>
      <c r="P3129" s="14"/>
      <c r="Q3129" s="12"/>
      <c r="R3129" s="13"/>
    </row>
    <row r="3130" spans="1:18" ht="15.75" customHeight="1">
      <c r="A3130" s="1"/>
      <c r="B3130" s="6" t="s">
        <v>14</v>
      </c>
      <c r="C3130" s="6">
        <v>1185732</v>
      </c>
      <c r="D3130" s="7">
        <v>44327</v>
      </c>
      <c r="E3130" s="6" t="s">
        <v>33</v>
      </c>
      <c r="F3130" s="6" t="s">
        <v>110</v>
      </c>
      <c r="G3130" s="6" t="s">
        <v>111</v>
      </c>
      <c r="H3130" s="6" t="s">
        <v>21</v>
      </c>
      <c r="I3130" s="8">
        <v>0.44999999999999996</v>
      </c>
      <c r="J3130" s="9">
        <v>2000</v>
      </c>
      <c r="K3130" s="10">
        <f t="shared" si="24"/>
        <v>899.99999999999989</v>
      </c>
      <c r="L3130" s="10">
        <f t="shared" si="25"/>
        <v>269.99999999999994</v>
      </c>
      <c r="M3130" s="11">
        <v>0.3</v>
      </c>
      <c r="O3130" s="16"/>
      <c r="P3130" s="14"/>
      <c r="Q3130" s="12"/>
      <c r="R3130" s="13"/>
    </row>
    <row r="3131" spans="1:18" ht="15.75" customHeight="1">
      <c r="A3131" s="1"/>
      <c r="B3131" s="6" t="s">
        <v>14</v>
      </c>
      <c r="C3131" s="6">
        <v>1185732</v>
      </c>
      <c r="D3131" s="7">
        <v>44327</v>
      </c>
      <c r="E3131" s="6" t="s">
        <v>33</v>
      </c>
      <c r="F3131" s="6" t="s">
        <v>110</v>
      </c>
      <c r="G3131" s="6" t="s">
        <v>111</v>
      </c>
      <c r="H3131" s="6" t="s">
        <v>22</v>
      </c>
      <c r="I3131" s="8">
        <v>0.54999999999999993</v>
      </c>
      <c r="J3131" s="9">
        <v>3250</v>
      </c>
      <c r="K3131" s="10">
        <f t="shared" si="24"/>
        <v>1787.4999999999998</v>
      </c>
      <c r="L3131" s="10">
        <f t="shared" si="25"/>
        <v>715</v>
      </c>
      <c r="M3131" s="11">
        <v>0.4</v>
      </c>
      <c r="O3131" s="16"/>
      <c r="P3131" s="14"/>
      <c r="Q3131" s="12"/>
      <c r="R3131" s="13"/>
    </row>
    <row r="3132" spans="1:18" ht="15.75" customHeight="1">
      <c r="A3132" s="1"/>
      <c r="B3132" s="6" t="s">
        <v>14</v>
      </c>
      <c r="C3132" s="6">
        <v>1185732</v>
      </c>
      <c r="D3132" s="7">
        <v>44357</v>
      </c>
      <c r="E3132" s="6" t="s">
        <v>33</v>
      </c>
      <c r="F3132" s="6" t="s">
        <v>110</v>
      </c>
      <c r="G3132" s="6" t="s">
        <v>111</v>
      </c>
      <c r="H3132" s="6" t="s">
        <v>17</v>
      </c>
      <c r="I3132" s="8">
        <v>0.4</v>
      </c>
      <c r="J3132" s="9">
        <v>5750</v>
      </c>
      <c r="K3132" s="10">
        <f t="shared" si="24"/>
        <v>2300</v>
      </c>
      <c r="L3132" s="10">
        <f t="shared" si="25"/>
        <v>920</v>
      </c>
      <c r="M3132" s="11">
        <v>0.4</v>
      </c>
      <c r="O3132" s="16"/>
      <c r="P3132" s="14"/>
      <c r="Q3132" s="12"/>
      <c r="R3132" s="13"/>
    </row>
    <row r="3133" spans="1:18" ht="15.75" customHeight="1">
      <c r="A3133" s="1"/>
      <c r="B3133" s="6" t="s">
        <v>14</v>
      </c>
      <c r="C3133" s="6">
        <v>1185732</v>
      </c>
      <c r="D3133" s="7">
        <v>44357</v>
      </c>
      <c r="E3133" s="6" t="s">
        <v>33</v>
      </c>
      <c r="F3133" s="6" t="s">
        <v>110</v>
      </c>
      <c r="G3133" s="6" t="s">
        <v>111</v>
      </c>
      <c r="H3133" s="6" t="s">
        <v>18</v>
      </c>
      <c r="I3133" s="8">
        <v>0.35000000000000009</v>
      </c>
      <c r="J3133" s="9">
        <v>3250</v>
      </c>
      <c r="K3133" s="10">
        <f t="shared" si="24"/>
        <v>1137.5000000000002</v>
      </c>
      <c r="L3133" s="10">
        <f t="shared" si="25"/>
        <v>455.00000000000011</v>
      </c>
      <c r="M3133" s="11">
        <v>0.4</v>
      </c>
      <c r="O3133" s="16"/>
      <c r="P3133" s="14"/>
      <c r="Q3133" s="12"/>
      <c r="R3133" s="13"/>
    </row>
    <row r="3134" spans="1:18" ht="15.75" customHeight="1">
      <c r="A3134" s="1"/>
      <c r="B3134" s="6" t="s">
        <v>14</v>
      </c>
      <c r="C3134" s="6">
        <v>1185732</v>
      </c>
      <c r="D3134" s="7">
        <v>44357</v>
      </c>
      <c r="E3134" s="6" t="s">
        <v>33</v>
      </c>
      <c r="F3134" s="6" t="s">
        <v>110</v>
      </c>
      <c r="G3134" s="6" t="s">
        <v>111</v>
      </c>
      <c r="H3134" s="6" t="s">
        <v>19</v>
      </c>
      <c r="I3134" s="8">
        <v>0.30000000000000004</v>
      </c>
      <c r="J3134" s="9">
        <v>2000</v>
      </c>
      <c r="K3134" s="10">
        <f t="shared" si="24"/>
        <v>600.00000000000011</v>
      </c>
      <c r="L3134" s="10">
        <f t="shared" si="25"/>
        <v>210.00000000000003</v>
      </c>
      <c r="M3134" s="11">
        <v>0.35</v>
      </c>
      <c r="O3134" s="16"/>
      <c r="P3134" s="14"/>
      <c r="Q3134" s="12"/>
      <c r="R3134" s="13"/>
    </row>
    <row r="3135" spans="1:18" ht="15.75" customHeight="1">
      <c r="A3135" s="1"/>
      <c r="B3135" s="6" t="s">
        <v>14</v>
      </c>
      <c r="C3135" s="6">
        <v>1185732</v>
      </c>
      <c r="D3135" s="7">
        <v>44357</v>
      </c>
      <c r="E3135" s="6" t="s">
        <v>33</v>
      </c>
      <c r="F3135" s="6" t="s">
        <v>110</v>
      </c>
      <c r="G3135" s="6" t="s">
        <v>111</v>
      </c>
      <c r="H3135" s="6" t="s">
        <v>20</v>
      </c>
      <c r="I3135" s="8">
        <v>0.30000000000000004</v>
      </c>
      <c r="J3135" s="9">
        <v>1750</v>
      </c>
      <c r="K3135" s="10">
        <f t="shared" si="24"/>
        <v>525.00000000000011</v>
      </c>
      <c r="L3135" s="10">
        <f t="shared" si="25"/>
        <v>183.75000000000003</v>
      </c>
      <c r="M3135" s="11">
        <v>0.35</v>
      </c>
      <c r="O3135" s="16"/>
      <c r="P3135" s="14"/>
      <c r="Q3135" s="12"/>
      <c r="R3135" s="13"/>
    </row>
    <row r="3136" spans="1:18" ht="15.75" customHeight="1">
      <c r="A3136" s="1"/>
      <c r="B3136" s="6" t="s">
        <v>14</v>
      </c>
      <c r="C3136" s="6">
        <v>1185732</v>
      </c>
      <c r="D3136" s="7">
        <v>44357</v>
      </c>
      <c r="E3136" s="6" t="s">
        <v>33</v>
      </c>
      <c r="F3136" s="6" t="s">
        <v>110</v>
      </c>
      <c r="G3136" s="6" t="s">
        <v>111</v>
      </c>
      <c r="H3136" s="6" t="s">
        <v>21</v>
      </c>
      <c r="I3136" s="8">
        <v>0.4</v>
      </c>
      <c r="J3136" s="9">
        <v>1750</v>
      </c>
      <c r="K3136" s="10">
        <f t="shared" si="24"/>
        <v>700</v>
      </c>
      <c r="L3136" s="10">
        <f t="shared" si="25"/>
        <v>210</v>
      </c>
      <c r="M3136" s="11">
        <v>0.3</v>
      </c>
      <c r="O3136" s="16"/>
      <c r="P3136" s="14"/>
      <c r="Q3136" s="12"/>
      <c r="R3136" s="13"/>
    </row>
    <row r="3137" spans="1:18" ht="15.75" customHeight="1">
      <c r="A3137" s="1"/>
      <c r="B3137" s="6" t="s">
        <v>14</v>
      </c>
      <c r="C3137" s="6">
        <v>1185732</v>
      </c>
      <c r="D3137" s="7">
        <v>44357</v>
      </c>
      <c r="E3137" s="6" t="s">
        <v>33</v>
      </c>
      <c r="F3137" s="6" t="s">
        <v>110</v>
      </c>
      <c r="G3137" s="6" t="s">
        <v>111</v>
      </c>
      <c r="H3137" s="6" t="s">
        <v>22</v>
      </c>
      <c r="I3137" s="8">
        <v>0.60000000000000009</v>
      </c>
      <c r="J3137" s="9">
        <v>3250</v>
      </c>
      <c r="K3137" s="10">
        <f t="shared" si="24"/>
        <v>1950.0000000000002</v>
      </c>
      <c r="L3137" s="10">
        <f t="shared" si="25"/>
        <v>780.00000000000011</v>
      </c>
      <c r="M3137" s="11">
        <v>0.4</v>
      </c>
      <c r="O3137" s="16"/>
      <c r="P3137" s="14"/>
      <c r="Q3137" s="12"/>
      <c r="R3137" s="13"/>
    </row>
    <row r="3138" spans="1:18" ht="15.75" customHeight="1">
      <c r="A3138" s="1"/>
      <c r="B3138" s="6" t="s">
        <v>14</v>
      </c>
      <c r="C3138" s="6">
        <v>1185732</v>
      </c>
      <c r="D3138" s="7">
        <v>44386</v>
      </c>
      <c r="E3138" s="6" t="s">
        <v>33</v>
      </c>
      <c r="F3138" s="6" t="s">
        <v>110</v>
      </c>
      <c r="G3138" s="6" t="s">
        <v>111</v>
      </c>
      <c r="H3138" s="6" t="s">
        <v>17</v>
      </c>
      <c r="I3138" s="8">
        <v>0.55000000000000004</v>
      </c>
      <c r="J3138" s="9">
        <v>5500</v>
      </c>
      <c r="K3138" s="10">
        <f t="shared" si="24"/>
        <v>3025.0000000000005</v>
      </c>
      <c r="L3138" s="10">
        <f t="shared" si="25"/>
        <v>1210.0000000000002</v>
      </c>
      <c r="M3138" s="11">
        <v>0.4</v>
      </c>
      <c r="O3138" s="16"/>
      <c r="P3138" s="14"/>
      <c r="Q3138" s="12"/>
      <c r="R3138" s="13"/>
    </row>
    <row r="3139" spans="1:18" ht="15.75" customHeight="1">
      <c r="A3139" s="1"/>
      <c r="B3139" s="6" t="s">
        <v>14</v>
      </c>
      <c r="C3139" s="6">
        <v>1185732</v>
      </c>
      <c r="D3139" s="7">
        <v>44386</v>
      </c>
      <c r="E3139" s="6" t="s">
        <v>33</v>
      </c>
      <c r="F3139" s="6" t="s">
        <v>110</v>
      </c>
      <c r="G3139" s="6" t="s">
        <v>111</v>
      </c>
      <c r="H3139" s="6" t="s">
        <v>18</v>
      </c>
      <c r="I3139" s="8">
        <v>0.50000000000000011</v>
      </c>
      <c r="J3139" s="9">
        <v>3000</v>
      </c>
      <c r="K3139" s="10">
        <f t="shared" si="24"/>
        <v>1500.0000000000002</v>
      </c>
      <c r="L3139" s="10">
        <f t="shared" si="25"/>
        <v>600.00000000000011</v>
      </c>
      <c r="M3139" s="11">
        <v>0.4</v>
      </c>
      <c r="O3139" s="16"/>
      <c r="P3139" s="14"/>
      <c r="Q3139" s="12"/>
      <c r="R3139" s="13"/>
    </row>
    <row r="3140" spans="1:18" ht="15.75" customHeight="1">
      <c r="A3140" s="1"/>
      <c r="B3140" s="6" t="s">
        <v>14</v>
      </c>
      <c r="C3140" s="6">
        <v>1185732</v>
      </c>
      <c r="D3140" s="7">
        <v>44386</v>
      </c>
      <c r="E3140" s="6" t="s">
        <v>33</v>
      </c>
      <c r="F3140" s="6" t="s">
        <v>110</v>
      </c>
      <c r="G3140" s="6" t="s">
        <v>111</v>
      </c>
      <c r="H3140" s="6" t="s">
        <v>19</v>
      </c>
      <c r="I3140" s="8">
        <v>0.45</v>
      </c>
      <c r="J3140" s="9">
        <v>2250</v>
      </c>
      <c r="K3140" s="10">
        <f t="shared" si="24"/>
        <v>1012.5</v>
      </c>
      <c r="L3140" s="10">
        <f t="shared" si="25"/>
        <v>354.375</v>
      </c>
      <c r="M3140" s="11">
        <v>0.35</v>
      </c>
      <c r="O3140" s="16"/>
      <c r="P3140" s="14"/>
      <c r="Q3140" s="12"/>
      <c r="R3140" s="13"/>
    </row>
    <row r="3141" spans="1:18" ht="15.75" customHeight="1">
      <c r="A3141" s="1"/>
      <c r="B3141" s="6" t="s">
        <v>14</v>
      </c>
      <c r="C3141" s="6">
        <v>1185732</v>
      </c>
      <c r="D3141" s="7">
        <v>44386</v>
      </c>
      <c r="E3141" s="6" t="s">
        <v>33</v>
      </c>
      <c r="F3141" s="6" t="s">
        <v>110</v>
      </c>
      <c r="G3141" s="6" t="s">
        <v>111</v>
      </c>
      <c r="H3141" s="6" t="s">
        <v>20</v>
      </c>
      <c r="I3141" s="8">
        <v>0.45</v>
      </c>
      <c r="J3141" s="9">
        <v>1750</v>
      </c>
      <c r="K3141" s="10">
        <f t="shared" si="24"/>
        <v>787.5</v>
      </c>
      <c r="L3141" s="10">
        <f t="shared" si="25"/>
        <v>275.625</v>
      </c>
      <c r="M3141" s="11">
        <v>0.35</v>
      </c>
      <c r="O3141" s="16"/>
      <c r="P3141" s="14"/>
      <c r="Q3141" s="12"/>
      <c r="R3141" s="13"/>
    </row>
    <row r="3142" spans="1:18" ht="15.75" customHeight="1">
      <c r="A3142" s="1"/>
      <c r="B3142" s="6" t="s">
        <v>14</v>
      </c>
      <c r="C3142" s="6">
        <v>1185732</v>
      </c>
      <c r="D3142" s="7">
        <v>44386</v>
      </c>
      <c r="E3142" s="6" t="s">
        <v>33</v>
      </c>
      <c r="F3142" s="6" t="s">
        <v>110</v>
      </c>
      <c r="G3142" s="6" t="s">
        <v>111</v>
      </c>
      <c r="H3142" s="6" t="s">
        <v>21</v>
      </c>
      <c r="I3142" s="8">
        <v>0.55000000000000004</v>
      </c>
      <c r="J3142" s="9">
        <v>2000</v>
      </c>
      <c r="K3142" s="10">
        <f t="shared" si="24"/>
        <v>1100</v>
      </c>
      <c r="L3142" s="10">
        <f t="shared" si="25"/>
        <v>330</v>
      </c>
      <c r="M3142" s="11">
        <v>0.3</v>
      </c>
      <c r="O3142" s="16"/>
      <c r="P3142" s="14"/>
      <c r="Q3142" s="12"/>
      <c r="R3142" s="13"/>
    </row>
    <row r="3143" spans="1:18" ht="15.75" customHeight="1">
      <c r="A3143" s="1"/>
      <c r="B3143" s="6" t="s">
        <v>14</v>
      </c>
      <c r="C3143" s="6">
        <v>1185732</v>
      </c>
      <c r="D3143" s="7">
        <v>44386</v>
      </c>
      <c r="E3143" s="6" t="s">
        <v>33</v>
      </c>
      <c r="F3143" s="6" t="s">
        <v>110</v>
      </c>
      <c r="G3143" s="6" t="s">
        <v>111</v>
      </c>
      <c r="H3143" s="6" t="s">
        <v>22</v>
      </c>
      <c r="I3143" s="8">
        <v>0.60000000000000009</v>
      </c>
      <c r="J3143" s="9">
        <v>3750</v>
      </c>
      <c r="K3143" s="10">
        <f t="shared" si="24"/>
        <v>2250.0000000000005</v>
      </c>
      <c r="L3143" s="10">
        <f t="shared" si="25"/>
        <v>900.00000000000023</v>
      </c>
      <c r="M3143" s="11">
        <v>0.4</v>
      </c>
      <c r="O3143" s="16"/>
      <c r="P3143" s="14"/>
      <c r="Q3143" s="12"/>
      <c r="R3143" s="13"/>
    </row>
    <row r="3144" spans="1:18" ht="15.75" customHeight="1">
      <c r="A3144" s="1"/>
      <c r="B3144" s="6" t="s">
        <v>14</v>
      </c>
      <c r="C3144" s="6">
        <v>1185732</v>
      </c>
      <c r="D3144" s="7">
        <v>44418</v>
      </c>
      <c r="E3144" s="6" t="s">
        <v>33</v>
      </c>
      <c r="F3144" s="6" t="s">
        <v>110</v>
      </c>
      <c r="G3144" s="6" t="s">
        <v>111</v>
      </c>
      <c r="H3144" s="6" t="s">
        <v>17</v>
      </c>
      <c r="I3144" s="8">
        <v>0.5</v>
      </c>
      <c r="J3144" s="9">
        <v>5250</v>
      </c>
      <c r="K3144" s="10">
        <f t="shared" si="24"/>
        <v>2625</v>
      </c>
      <c r="L3144" s="10">
        <f t="shared" si="25"/>
        <v>1050</v>
      </c>
      <c r="M3144" s="11">
        <v>0.4</v>
      </c>
      <c r="O3144" s="16"/>
      <c r="P3144" s="14"/>
      <c r="Q3144" s="12"/>
      <c r="R3144" s="13"/>
    </row>
    <row r="3145" spans="1:18" ht="15.75" customHeight="1">
      <c r="A3145" s="1"/>
      <c r="B3145" s="6" t="s">
        <v>14</v>
      </c>
      <c r="C3145" s="6">
        <v>1185732</v>
      </c>
      <c r="D3145" s="7">
        <v>44418</v>
      </c>
      <c r="E3145" s="6" t="s">
        <v>33</v>
      </c>
      <c r="F3145" s="6" t="s">
        <v>110</v>
      </c>
      <c r="G3145" s="6" t="s">
        <v>111</v>
      </c>
      <c r="H3145" s="6" t="s">
        <v>18</v>
      </c>
      <c r="I3145" s="8">
        <v>0.45000000000000007</v>
      </c>
      <c r="J3145" s="9">
        <v>3000</v>
      </c>
      <c r="K3145" s="10">
        <f t="shared" si="24"/>
        <v>1350.0000000000002</v>
      </c>
      <c r="L3145" s="10">
        <f t="shared" si="25"/>
        <v>540.00000000000011</v>
      </c>
      <c r="M3145" s="11">
        <v>0.4</v>
      </c>
      <c r="O3145" s="16"/>
      <c r="P3145" s="14"/>
      <c r="Q3145" s="12"/>
      <c r="R3145" s="13"/>
    </row>
    <row r="3146" spans="1:18" ht="15.75" customHeight="1">
      <c r="A3146" s="1"/>
      <c r="B3146" s="6" t="s">
        <v>14</v>
      </c>
      <c r="C3146" s="6">
        <v>1185732</v>
      </c>
      <c r="D3146" s="7">
        <v>44418</v>
      </c>
      <c r="E3146" s="6" t="s">
        <v>33</v>
      </c>
      <c r="F3146" s="6" t="s">
        <v>110</v>
      </c>
      <c r="G3146" s="6" t="s">
        <v>111</v>
      </c>
      <c r="H3146" s="6" t="s">
        <v>19</v>
      </c>
      <c r="I3146" s="8">
        <v>0.4</v>
      </c>
      <c r="J3146" s="9">
        <v>2250</v>
      </c>
      <c r="K3146" s="10">
        <f t="shared" si="24"/>
        <v>900</v>
      </c>
      <c r="L3146" s="10">
        <f t="shared" si="25"/>
        <v>315</v>
      </c>
      <c r="M3146" s="11">
        <v>0.35</v>
      </c>
      <c r="O3146" s="16"/>
      <c r="P3146" s="14"/>
      <c r="Q3146" s="12"/>
      <c r="R3146" s="13"/>
    </row>
    <row r="3147" spans="1:18" ht="15.75" customHeight="1">
      <c r="A3147" s="1"/>
      <c r="B3147" s="6" t="s">
        <v>14</v>
      </c>
      <c r="C3147" s="6">
        <v>1185732</v>
      </c>
      <c r="D3147" s="7">
        <v>44418</v>
      </c>
      <c r="E3147" s="6" t="s">
        <v>33</v>
      </c>
      <c r="F3147" s="6" t="s">
        <v>110</v>
      </c>
      <c r="G3147" s="6" t="s">
        <v>111</v>
      </c>
      <c r="H3147" s="6" t="s">
        <v>20</v>
      </c>
      <c r="I3147" s="8">
        <v>0.4</v>
      </c>
      <c r="J3147" s="9">
        <v>2000</v>
      </c>
      <c r="K3147" s="10">
        <f t="shared" si="24"/>
        <v>800</v>
      </c>
      <c r="L3147" s="10">
        <f t="shared" si="25"/>
        <v>280</v>
      </c>
      <c r="M3147" s="11">
        <v>0.35</v>
      </c>
      <c r="O3147" s="16"/>
      <c r="P3147" s="14"/>
      <c r="Q3147" s="12"/>
      <c r="R3147" s="13"/>
    </row>
    <row r="3148" spans="1:18" ht="15.75" customHeight="1">
      <c r="A3148" s="1"/>
      <c r="B3148" s="6" t="s">
        <v>14</v>
      </c>
      <c r="C3148" s="6">
        <v>1185732</v>
      </c>
      <c r="D3148" s="7">
        <v>44418</v>
      </c>
      <c r="E3148" s="6" t="s">
        <v>33</v>
      </c>
      <c r="F3148" s="6" t="s">
        <v>110</v>
      </c>
      <c r="G3148" s="6" t="s">
        <v>111</v>
      </c>
      <c r="H3148" s="6" t="s">
        <v>21</v>
      </c>
      <c r="I3148" s="8">
        <v>0.5</v>
      </c>
      <c r="J3148" s="9">
        <v>1750</v>
      </c>
      <c r="K3148" s="10">
        <f t="shared" si="24"/>
        <v>875</v>
      </c>
      <c r="L3148" s="10">
        <f t="shared" si="25"/>
        <v>262.5</v>
      </c>
      <c r="M3148" s="11">
        <v>0.3</v>
      </c>
      <c r="O3148" s="16"/>
      <c r="P3148" s="14"/>
      <c r="Q3148" s="12"/>
      <c r="R3148" s="13"/>
    </row>
    <row r="3149" spans="1:18" ht="15.75" customHeight="1">
      <c r="A3149" s="1"/>
      <c r="B3149" s="6" t="s">
        <v>14</v>
      </c>
      <c r="C3149" s="6">
        <v>1185732</v>
      </c>
      <c r="D3149" s="7">
        <v>44418</v>
      </c>
      <c r="E3149" s="6" t="s">
        <v>33</v>
      </c>
      <c r="F3149" s="6" t="s">
        <v>110</v>
      </c>
      <c r="G3149" s="6" t="s">
        <v>111</v>
      </c>
      <c r="H3149" s="6" t="s">
        <v>22</v>
      </c>
      <c r="I3149" s="8">
        <v>0.55000000000000004</v>
      </c>
      <c r="J3149" s="9">
        <v>3500</v>
      </c>
      <c r="K3149" s="10">
        <f t="shared" si="24"/>
        <v>1925.0000000000002</v>
      </c>
      <c r="L3149" s="10">
        <f t="shared" si="25"/>
        <v>770.00000000000011</v>
      </c>
      <c r="M3149" s="11">
        <v>0.4</v>
      </c>
      <c r="O3149" s="16"/>
      <c r="P3149" s="14"/>
      <c r="Q3149" s="12"/>
      <c r="R3149" s="13"/>
    </row>
    <row r="3150" spans="1:18" ht="15.75" customHeight="1">
      <c r="A3150" s="1"/>
      <c r="B3150" s="6" t="s">
        <v>14</v>
      </c>
      <c r="C3150" s="6">
        <v>1185732</v>
      </c>
      <c r="D3150" s="7">
        <v>44450</v>
      </c>
      <c r="E3150" s="6" t="s">
        <v>33</v>
      </c>
      <c r="F3150" s="6" t="s">
        <v>110</v>
      </c>
      <c r="G3150" s="6" t="s">
        <v>111</v>
      </c>
      <c r="H3150" s="6" t="s">
        <v>17</v>
      </c>
      <c r="I3150" s="8">
        <v>0.35000000000000003</v>
      </c>
      <c r="J3150" s="9">
        <v>4750</v>
      </c>
      <c r="K3150" s="10">
        <f t="shared" si="24"/>
        <v>1662.5000000000002</v>
      </c>
      <c r="L3150" s="10">
        <f t="shared" si="25"/>
        <v>665.00000000000011</v>
      </c>
      <c r="M3150" s="11">
        <v>0.4</v>
      </c>
      <c r="O3150" s="16"/>
      <c r="P3150" s="14"/>
      <c r="Q3150" s="12"/>
      <c r="R3150" s="13"/>
    </row>
    <row r="3151" spans="1:18" ht="15.75" customHeight="1">
      <c r="A3151" s="1"/>
      <c r="B3151" s="6" t="s">
        <v>14</v>
      </c>
      <c r="C3151" s="6">
        <v>1185732</v>
      </c>
      <c r="D3151" s="7">
        <v>44450</v>
      </c>
      <c r="E3151" s="6" t="s">
        <v>33</v>
      </c>
      <c r="F3151" s="6" t="s">
        <v>110</v>
      </c>
      <c r="G3151" s="6" t="s">
        <v>111</v>
      </c>
      <c r="H3151" s="6" t="s">
        <v>18</v>
      </c>
      <c r="I3151" s="8">
        <v>0.3000000000000001</v>
      </c>
      <c r="J3151" s="9">
        <v>2750</v>
      </c>
      <c r="K3151" s="10">
        <f t="shared" si="24"/>
        <v>825.00000000000023</v>
      </c>
      <c r="L3151" s="10">
        <f t="shared" si="25"/>
        <v>330.00000000000011</v>
      </c>
      <c r="M3151" s="11">
        <v>0.4</v>
      </c>
      <c r="O3151" s="16"/>
      <c r="P3151" s="14"/>
      <c r="Q3151" s="12"/>
      <c r="R3151" s="13"/>
    </row>
    <row r="3152" spans="1:18" ht="15.75" customHeight="1">
      <c r="A3152" s="1"/>
      <c r="B3152" s="6" t="s">
        <v>14</v>
      </c>
      <c r="C3152" s="6">
        <v>1185732</v>
      </c>
      <c r="D3152" s="7">
        <v>44450</v>
      </c>
      <c r="E3152" s="6" t="s">
        <v>33</v>
      </c>
      <c r="F3152" s="6" t="s">
        <v>110</v>
      </c>
      <c r="G3152" s="6" t="s">
        <v>111</v>
      </c>
      <c r="H3152" s="6" t="s">
        <v>19</v>
      </c>
      <c r="I3152" s="8">
        <v>0.25000000000000006</v>
      </c>
      <c r="J3152" s="9">
        <v>1750</v>
      </c>
      <c r="K3152" s="10">
        <f t="shared" si="24"/>
        <v>437.50000000000011</v>
      </c>
      <c r="L3152" s="10">
        <f t="shared" si="25"/>
        <v>153.12500000000003</v>
      </c>
      <c r="M3152" s="11">
        <v>0.35</v>
      </c>
      <c r="O3152" s="16"/>
      <c r="P3152" s="14"/>
      <c r="Q3152" s="12"/>
      <c r="R3152" s="13"/>
    </row>
    <row r="3153" spans="1:18" ht="15.75" customHeight="1">
      <c r="A3153" s="1"/>
      <c r="B3153" s="6" t="s">
        <v>14</v>
      </c>
      <c r="C3153" s="6">
        <v>1185732</v>
      </c>
      <c r="D3153" s="7">
        <v>44450</v>
      </c>
      <c r="E3153" s="6" t="s">
        <v>33</v>
      </c>
      <c r="F3153" s="6" t="s">
        <v>110</v>
      </c>
      <c r="G3153" s="6" t="s">
        <v>111</v>
      </c>
      <c r="H3153" s="6" t="s">
        <v>20</v>
      </c>
      <c r="I3153" s="8">
        <v>0.25000000000000006</v>
      </c>
      <c r="J3153" s="9">
        <v>1500</v>
      </c>
      <c r="K3153" s="10">
        <f t="shared" si="24"/>
        <v>375.00000000000006</v>
      </c>
      <c r="L3153" s="10">
        <f t="shared" si="25"/>
        <v>131.25</v>
      </c>
      <c r="M3153" s="11">
        <v>0.35</v>
      </c>
      <c r="O3153" s="16"/>
      <c r="P3153" s="14"/>
      <c r="Q3153" s="12"/>
      <c r="R3153" s="13"/>
    </row>
    <row r="3154" spans="1:18" ht="15.75" customHeight="1">
      <c r="A3154" s="1"/>
      <c r="B3154" s="6" t="s">
        <v>14</v>
      </c>
      <c r="C3154" s="6">
        <v>1185732</v>
      </c>
      <c r="D3154" s="7">
        <v>44450</v>
      </c>
      <c r="E3154" s="6" t="s">
        <v>33</v>
      </c>
      <c r="F3154" s="6" t="s">
        <v>110</v>
      </c>
      <c r="G3154" s="6" t="s">
        <v>111</v>
      </c>
      <c r="H3154" s="6" t="s">
        <v>21</v>
      </c>
      <c r="I3154" s="8">
        <v>0.35000000000000003</v>
      </c>
      <c r="J3154" s="9">
        <v>1500</v>
      </c>
      <c r="K3154" s="10">
        <f t="shared" si="24"/>
        <v>525</v>
      </c>
      <c r="L3154" s="10">
        <f t="shared" si="25"/>
        <v>157.5</v>
      </c>
      <c r="M3154" s="11">
        <v>0.3</v>
      </c>
      <c r="O3154" s="16"/>
      <c r="P3154" s="14"/>
      <c r="Q3154" s="12"/>
      <c r="R3154" s="13"/>
    </row>
    <row r="3155" spans="1:18" ht="15.75" customHeight="1">
      <c r="A3155" s="1"/>
      <c r="B3155" s="6" t="s">
        <v>14</v>
      </c>
      <c r="C3155" s="6">
        <v>1185732</v>
      </c>
      <c r="D3155" s="7">
        <v>44450</v>
      </c>
      <c r="E3155" s="6" t="s">
        <v>33</v>
      </c>
      <c r="F3155" s="6" t="s">
        <v>110</v>
      </c>
      <c r="G3155" s="6" t="s">
        <v>111</v>
      </c>
      <c r="H3155" s="6" t="s">
        <v>22</v>
      </c>
      <c r="I3155" s="8">
        <v>0.4</v>
      </c>
      <c r="J3155" s="9">
        <v>2250</v>
      </c>
      <c r="K3155" s="10">
        <f t="shared" si="24"/>
        <v>900</v>
      </c>
      <c r="L3155" s="10">
        <f t="shared" si="25"/>
        <v>360</v>
      </c>
      <c r="M3155" s="11">
        <v>0.4</v>
      </c>
      <c r="O3155" s="16"/>
      <c r="P3155" s="14"/>
      <c r="Q3155" s="12"/>
      <c r="R3155" s="13"/>
    </row>
    <row r="3156" spans="1:18" ht="15.75" customHeight="1">
      <c r="A3156" s="1"/>
      <c r="B3156" s="6" t="s">
        <v>14</v>
      </c>
      <c r="C3156" s="6">
        <v>1185732</v>
      </c>
      <c r="D3156" s="7">
        <v>44479</v>
      </c>
      <c r="E3156" s="6" t="s">
        <v>33</v>
      </c>
      <c r="F3156" s="6" t="s">
        <v>110</v>
      </c>
      <c r="G3156" s="6" t="s">
        <v>111</v>
      </c>
      <c r="H3156" s="6" t="s">
        <v>17</v>
      </c>
      <c r="I3156" s="8">
        <v>0.44999999999999996</v>
      </c>
      <c r="J3156" s="9">
        <v>4000</v>
      </c>
      <c r="K3156" s="10">
        <f t="shared" si="24"/>
        <v>1799.9999999999998</v>
      </c>
      <c r="L3156" s="10">
        <f t="shared" si="25"/>
        <v>720</v>
      </c>
      <c r="M3156" s="11">
        <v>0.4</v>
      </c>
      <c r="O3156" s="16"/>
      <c r="P3156" s="14"/>
      <c r="Q3156" s="12"/>
      <c r="R3156" s="13"/>
    </row>
    <row r="3157" spans="1:18" ht="15.75" customHeight="1">
      <c r="A3157" s="1"/>
      <c r="B3157" s="6" t="s">
        <v>14</v>
      </c>
      <c r="C3157" s="6">
        <v>1185732</v>
      </c>
      <c r="D3157" s="7">
        <v>44479</v>
      </c>
      <c r="E3157" s="6" t="s">
        <v>33</v>
      </c>
      <c r="F3157" s="6" t="s">
        <v>110</v>
      </c>
      <c r="G3157" s="6" t="s">
        <v>111</v>
      </c>
      <c r="H3157" s="6" t="s">
        <v>18</v>
      </c>
      <c r="I3157" s="8">
        <v>0.35000000000000003</v>
      </c>
      <c r="J3157" s="9">
        <v>2500</v>
      </c>
      <c r="K3157" s="10">
        <f t="shared" si="24"/>
        <v>875.00000000000011</v>
      </c>
      <c r="L3157" s="10">
        <f t="shared" si="25"/>
        <v>350.00000000000006</v>
      </c>
      <c r="M3157" s="11">
        <v>0.4</v>
      </c>
      <c r="O3157" s="16"/>
      <c r="P3157" s="14"/>
      <c r="Q3157" s="12"/>
      <c r="R3157" s="13"/>
    </row>
    <row r="3158" spans="1:18" ht="15.75" customHeight="1">
      <c r="A3158" s="1"/>
      <c r="B3158" s="6" t="s">
        <v>14</v>
      </c>
      <c r="C3158" s="6">
        <v>1185732</v>
      </c>
      <c r="D3158" s="7">
        <v>44479</v>
      </c>
      <c r="E3158" s="6" t="s">
        <v>33</v>
      </c>
      <c r="F3158" s="6" t="s">
        <v>110</v>
      </c>
      <c r="G3158" s="6" t="s">
        <v>111</v>
      </c>
      <c r="H3158" s="6" t="s">
        <v>19</v>
      </c>
      <c r="I3158" s="8">
        <v>0.35000000000000003</v>
      </c>
      <c r="J3158" s="9">
        <v>1500</v>
      </c>
      <c r="K3158" s="10">
        <f t="shared" si="24"/>
        <v>525</v>
      </c>
      <c r="L3158" s="10">
        <f t="shared" si="25"/>
        <v>183.75</v>
      </c>
      <c r="M3158" s="11">
        <v>0.35</v>
      </c>
      <c r="O3158" s="16"/>
      <c r="P3158" s="14"/>
      <c r="Q3158" s="12"/>
      <c r="R3158" s="13"/>
    </row>
    <row r="3159" spans="1:18" ht="15.75" customHeight="1">
      <c r="A3159" s="1"/>
      <c r="B3159" s="6" t="s">
        <v>14</v>
      </c>
      <c r="C3159" s="6">
        <v>1185732</v>
      </c>
      <c r="D3159" s="7">
        <v>44479</v>
      </c>
      <c r="E3159" s="6" t="s">
        <v>33</v>
      </c>
      <c r="F3159" s="6" t="s">
        <v>110</v>
      </c>
      <c r="G3159" s="6" t="s">
        <v>111</v>
      </c>
      <c r="H3159" s="6" t="s">
        <v>20</v>
      </c>
      <c r="I3159" s="8">
        <v>0.35000000000000003</v>
      </c>
      <c r="J3159" s="9">
        <v>1500</v>
      </c>
      <c r="K3159" s="10">
        <f t="shared" si="24"/>
        <v>525</v>
      </c>
      <c r="L3159" s="10">
        <f t="shared" si="25"/>
        <v>183.75</v>
      </c>
      <c r="M3159" s="11">
        <v>0.35</v>
      </c>
      <c r="O3159" s="16"/>
      <c r="P3159" s="14"/>
      <c r="Q3159" s="12"/>
      <c r="R3159" s="13"/>
    </row>
    <row r="3160" spans="1:18" ht="15.75" customHeight="1">
      <c r="A3160" s="1"/>
      <c r="B3160" s="6" t="s">
        <v>14</v>
      </c>
      <c r="C3160" s="6">
        <v>1185732</v>
      </c>
      <c r="D3160" s="7">
        <v>44479</v>
      </c>
      <c r="E3160" s="6" t="s">
        <v>33</v>
      </c>
      <c r="F3160" s="6" t="s">
        <v>110</v>
      </c>
      <c r="G3160" s="6" t="s">
        <v>111</v>
      </c>
      <c r="H3160" s="6" t="s">
        <v>21</v>
      </c>
      <c r="I3160" s="8">
        <v>0.44999999999999996</v>
      </c>
      <c r="J3160" s="9">
        <v>1500</v>
      </c>
      <c r="K3160" s="10">
        <f t="shared" si="24"/>
        <v>674.99999999999989</v>
      </c>
      <c r="L3160" s="10">
        <f t="shared" si="25"/>
        <v>202.49999999999997</v>
      </c>
      <c r="M3160" s="11">
        <v>0.3</v>
      </c>
      <c r="O3160" s="16"/>
      <c r="P3160" s="14"/>
      <c r="Q3160" s="12"/>
      <c r="R3160" s="13"/>
    </row>
    <row r="3161" spans="1:18" ht="15.75" customHeight="1">
      <c r="A3161" s="1"/>
      <c r="B3161" s="6" t="s">
        <v>14</v>
      </c>
      <c r="C3161" s="6">
        <v>1185732</v>
      </c>
      <c r="D3161" s="7">
        <v>44479</v>
      </c>
      <c r="E3161" s="6" t="s">
        <v>33</v>
      </c>
      <c r="F3161" s="6" t="s">
        <v>110</v>
      </c>
      <c r="G3161" s="6" t="s">
        <v>111</v>
      </c>
      <c r="H3161" s="6" t="s">
        <v>22</v>
      </c>
      <c r="I3161" s="8">
        <v>0.49999999999999983</v>
      </c>
      <c r="J3161" s="9">
        <v>2750</v>
      </c>
      <c r="K3161" s="10">
        <f t="shared" si="24"/>
        <v>1374.9999999999995</v>
      </c>
      <c r="L3161" s="10">
        <f t="shared" si="25"/>
        <v>549.99999999999989</v>
      </c>
      <c r="M3161" s="11">
        <v>0.4</v>
      </c>
      <c r="O3161" s="16"/>
      <c r="P3161" s="14"/>
      <c r="Q3161" s="12"/>
      <c r="R3161" s="13"/>
    </row>
    <row r="3162" spans="1:18" ht="15.75" customHeight="1">
      <c r="A3162" s="1"/>
      <c r="B3162" s="6" t="s">
        <v>14</v>
      </c>
      <c r="C3162" s="6">
        <v>1185732</v>
      </c>
      <c r="D3162" s="7">
        <v>44510</v>
      </c>
      <c r="E3162" s="6" t="s">
        <v>33</v>
      </c>
      <c r="F3162" s="6" t="s">
        <v>110</v>
      </c>
      <c r="G3162" s="6" t="s">
        <v>111</v>
      </c>
      <c r="H3162" s="6" t="s">
        <v>17</v>
      </c>
      <c r="I3162" s="8">
        <v>0.44999999999999996</v>
      </c>
      <c r="J3162" s="9">
        <v>4250</v>
      </c>
      <c r="K3162" s="10">
        <f t="shared" si="24"/>
        <v>1912.4999999999998</v>
      </c>
      <c r="L3162" s="10">
        <f t="shared" si="25"/>
        <v>765</v>
      </c>
      <c r="M3162" s="11">
        <v>0.4</v>
      </c>
      <c r="O3162" s="16"/>
      <c r="P3162" s="14"/>
      <c r="Q3162" s="12"/>
      <c r="R3162" s="13"/>
    </row>
    <row r="3163" spans="1:18" ht="15.75" customHeight="1">
      <c r="A3163" s="1"/>
      <c r="B3163" s="6" t="s">
        <v>14</v>
      </c>
      <c r="C3163" s="6">
        <v>1185732</v>
      </c>
      <c r="D3163" s="7">
        <v>44510</v>
      </c>
      <c r="E3163" s="6" t="s">
        <v>33</v>
      </c>
      <c r="F3163" s="6" t="s">
        <v>110</v>
      </c>
      <c r="G3163" s="6" t="s">
        <v>111</v>
      </c>
      <c r="H3163" s="6" t="s">
        <v>18</v>
      </c>
      <c r="I3163" s="8">
        <v>0.35000000000000003</v>
      </c>
      <c r="J3163" s="9">
        <v>3250</v>
      </c>
      <c r="K3163" s="10">
        <f t="shared" si="24"/>
        <v>1137.5</v>
      </c>
      <c r="L3163" s="10">
        <f t="shared" si="25"/>
        <v>455</v>
      </c>
      <c r="M3163" s="11">
        <v>0.4</v>
      </c>
      <c r="O3163" s="16"/>
      <c r="P3163" s="14"/>
      <c r="Q3163" s="12"/>
      <c r="R3163" s="13"/>
    </row>
    <row r="3164" spans="1:18" ht="15.75" customHeight="1">
      <c r="A3164" s="1"/>
      <c r="B3164" s="6" t="s">
        <v>14</v>
      </c>
      <c r="C3164" s="6">
        <v>1185732</v>
      </c>
      <c r="D3164" s="7">
        <v>44510</v>
      </c>
      <c r="E3164" s="6" t="s">
        <v>33</v>
      </c>
      <c r="F3164" s="6" t="s">
        <v>110</v>
      </c>
      <c r="G3164" s="6" t="s">
        <v>111</v>
      </c>
      <c r="H3164" s="6" t="s">
        <v>19</v>
      </c>
      <c r="I3164" s="8">
        <v>0.35000000000000003</v>
      </c>
      <c r="J3164" s="9">
        <v>2700</v>
      </c>
      <c r="K3164" s="10">
        <f t="shared" si="24"/>
        <v>945.00000000000011</v>
      </c>
      <c r="L3164" s="10">
        <f t="shared" si="25"/>
        <v>330.75</v>
      </c>
      <c r="M3164" s="11">
        <v>0.35</v>
      </c>
      <c r="O3164" s="16"/>
      <c r="P3164" s="14"/>
      <c r="Q3164" s="12"/>
      <c r="R3164" s="13"/>
    </row>
    <row r="3165" spans="1:18" ht="15.75" customHeight="1">
      <c r="A3165" s="1"/>
      <c r="B3165" s="6" t="s">
        <v>14</v>
      </c>
      <c r="C3165" s="6">
        <v>1185732</v>
      </c>
      <c r="D3165" s="7">
        <v>44510</v>
      </c>
      <c r="E3165" s="6" t="s">
        <v>33</v>
      </c>
      <c r="F3165" s="6" t="s">
        <v>110</v>
      </c>
      <c r="G3165" s="6" t="s">
        <v>111</v>
      </c>
      <c r="H3165" s="6" t="s">
        <v>20</v>
      </c>
      <c r="I3165" s="8">
        <v>0.35000000000000003</v>
      </c>
      <c r="J3165" s="9">
        <v>2750</v>
      </c>
      <c r="K3165" s="10">
        <f t="shared" si="24"/>
        <v>962.50000000000011</v>
      </c>
      <c r="L3165" s="10">
        <f t="shared" si="25"/>
        <v>336.875</v>
      </c>
      <c r="M3165" s="11">
        <v>0.35</v>
      </c>
      <c r="O3165" s="16"/>
      <c r="P3165" s="14"/>
      <c r="Q3165" s="12"/>
      <c r="R3165" s="13"/>
    </row>
    <row r="3166" spans="1:18" ht="15.75" customHeight="1">
      <c r="A3166" s="1"/>
      <c r="B3166" s="6" t="s">
        <v>14</v>
      </c>
      <c r="C3166" s="6">
        <v>1185732</v>
      </c>
      <c r="D3166" s="7">
        <v>44510</v>
      </c>
      <c r="E3166" s="6" t="s">
        <v>33</v>
      </c>
      <c r="F3166" s="6" t="s">
        <v>110</v>
      </c>
      <c r="G3166" s="6" t="s">
        <v>111</v>
      </c>
      <c r="H3166" s="6" t="s">
        <v>21</v>
      </c>
      <c r="I3166" s="8">
        <v>0.6</v>
      </c>
      <c r="J3166" s="9">
        <v>2500</v>
      </c>
      <c r="K3166" s="10">
        <f t="shared" si="24"/>
        <v>1500</v>
      </c>
      <c r="L3166" s="10">
        <f t="shared" si="25"/>
        <v>450</v>
      </c>
      <c r="M3166" s="11">
        <v>0.3</v>
      </c>
      <c r="O3166" s="16"/>
      <c r="P3166" s="14"/>
      <c r="Q3166" s="12"/>
      <c r="R3166" s="13"/>
    </row>
    <row r="3167" spans="1:18" ht="15.75" customHeight="1">
      <c r="A3167" s="1"/>
      <c r="B3167" s="6" t="s">
        <v>14</v>
      </c>
      <c r="C3167" s="6">
        <v>1185732</v>
      </c>
      <c r="D3167" s="7">
        <v>44510</v>
      </c>
      <c r="E3167" s="6" t="s">
        <v>33</v>
      </c>
      <c r="F3167" s="6" t="s">
        <v>110</v>
      </c>
      <c r="G3167" s="6" t="s">
        <v>111</v>
      </c>
      <c r="H3167" s="6" t="s">
        <v>22</v>
      </c>
      <c r="I3167" s="8">
        <v>0.64999999999999991</v>
      </c>
      <c r="J3167" s="9">
        <v>3500</v>
      </c>
      <c r="K3167" s="10">
        <f t="shared" si="24"/>
        <v>2274.9999999999995</v>
      </c>
      <c r="L3167" s="10">
        <f t="shared" si="25"/>
        <v>909.99999999999989</v>
      </c>
      <c r="M3167" s="11">
        <v>0.4</v>
      </c>
      <c r="O3167" s="16"/>
      <c r="P3167" s="14"/>
      <c r="Q3167" s="12"/>
      <c r="R3167" s="13"/>
    </row>
    <row r="3168" spans="1:18" ht="15.75" customHeight="1">
      <c r="A3168" s="1"/>
      <c r="B3168" s="6" t="s">
        <v>14</v>
      </c>
      <c r="C3168" s="6">
        <v>1185732</v>
      </c>
      <c r="D3168" s="7">
        <v>44539</v>
      </c>
      <c r="E3168" s="6" t="s">
        <v>33</v>
      </c>
      <c r="F3168" s="6" t="s">
        <v>110</v>
      </c>
      <c r="G3168" s="6" t="s">
        <v>111</v>
      </c>
      <c r="H3168" s="6" t="s">
        <v>17</v>
      </c>
      <c r="I3168" s="8">
        <v>0.6</v>
      </c>
      <c r="J3168" s="9">
        <v>6000</v>
      </c>
      <c r="K3168" s="10">
        <f t="shared" si="24"/>
        <v>3600</v>
      </c>
      <c r="L3168" s="10">
        <f t="shared" si="25"/>
        <v>1440</v>
      </c>
      <c r="M3168" s="11">
        <v>0.4</v>
      </c>
      <c r="O3168" s="16"/>
      <c r="P3168" s="14"/>
      <c r="Q3168" s="12"/>
      <c r="R3168" s="13"/>
    </row>
    <row r="3169" spans="1:18" ht="15.75" customHeight="1">
      <c r="A3169" s="1"/>
      <c r="B3169" s="6" t="s">
        <v>14</v>
      </c>
      <c r="C3169" s="6">
        <v>1185732</v>
      </c>
      <c r="D3169" s="7">
        <v>44539</v>
      </c>
      <c r="E3169" s="6" t="s">
        <v>33</v>
      </c>
      <c r="F3169" s="6" t="s">
        <v>110</v>
      </c>
      <c r="G3169" s="6" t="s">
        <v>111</v>
      </c>
      <c r="H3169" s="6" t="s">
        <v>18</v>
      </c>
      <c r="I3169" s="8">
        <v>0.5</v>
      </c>
      <c r="J3169" s="9">
        <v>4000</v>
      </c>
      <c r="K3169" s="10">
        <f t="shared" si="24"/>
        <v>2000</v>
      </c>
      <c r="L3169" s="10">
        <f t="shared" si="25"/>
        <v>800</v>
      </c>
      <c r="M3169" s="11">
        <v>0.4</v>
      </c>
      <c r="O3169" s="16"/>
      <c r="P3169" s="14"/>
      <c r="Q3169" s="12"/>
      <c r="R3169" s="13"/>
    </row>
    <row r="3170" spans="1:18" ht="15.75" customHeight="1">
      <c r="A3170" s="1"/>
      <c r="B3170" s="6" t="s">
        <v>14</v>
      </c>
      <c r="C3170" s="6">
        <v>1185732</v>
      </c>
      <c r="D3170" s="7">
        <v>44539</v>
      </c>
      <c r="E3170" s="6" t="s">
        <v>33</v>
      </c>
      <c r="F3170" s="6" t="s">
        <v>110</v>
      </c>
      <c r="G3170" s="6" t="s">
        <v>111</v>
      </c>
      <c r="H3170" s="6" t="s">
        <v>19</v>
      </c>
      <c r="I3170" s="8">
        <v>0.5</v>
      </c>
      <c r="J3170" s="9">
        <v>3500</v>
      </c>
      <c r="K3170" s="10">
        <f t="shared" si="24"/>
        <v>1750</v>
      </c>
      <c r="L3170" s="10">
        <f t="shared" si="25"/>
        <v>612.5</v>
      </c>
      <c r="M3170" s="11">
        <v>0.35</v>
      </c>
      <c r="O3170" s="16"/>
      <c r="P3170" s="14"/>
      <c r="Q3170" s="12"/>
      <c r="R3170" s="13"/>
    </row>
    <row r="3171" spans="1:18" ht="15.75" customHeight="1">
      <c r="A3171" s="1"/>
      <c r="B3171" s="6" t="s">
        <v>14</v>
      </c>
      <c r="C3171" s="6">
        <v>1185732</v>
      </c>
      <c r="D3171" s="7">
        <v>44539</v>
      </c>
      <c r="E3171" s="6" t="s">
        <v>33</v>
      </c>
      <c r="F3171" s="6" t="s">
        <v>110</v>
      </c>
      <c r="G3171" s="6" t="s">
        <v>111</v>
      </c>
      <c r="H3171" s="6" t="s">
        <v>20</v>
      </c>
      <c r="I3171" s="8">
        <v>0.5</v>
      </c>
      <c r="J3171" s="9">
        <v>3000</v>
      </c>
      <c r="K3171" s="10">
        <f t="shared" si="24"/>
        <v>1500</v>
      </c>
      <c r="L3171" s="10">
        <f t="shared" si="25"/>
        <v>525</v>
      </c>
      <c r="M3171" s="11">
        <v>0.35</v>
      </c>
      <c r="O3171" s="16"/>
      <c r="P3171" s="14"/>
      <c r="Q3171" s="12"/>
      <c r="R3171" s="13"/>
    </row>
    <row r="3172" spans="1:18" ht="15.75" customHeight="1">
      <c r="A3172" s="1"/>
      <c r="B3172" s="6" t="s">
        <v>14</v>
      </c>
      <c r="C3172" s="6">
        <v>1185732</v>
      </c>
      <c r="D3172" s="7">
        <v>44539</v>
      </c>
      <c r="E3172" s="6" t="s">
        <v>33</v>
      </c>
      <c r="F3172" s="6" t="s">
        <v>110</v>
      </c>
      <c r="G3172" s="6" t="s">
        <v>111</v>
      </c>
      <c r="H3172" s="6" t="s">
        <v>21</v>
      </c>
      <c r="I3172" s="8">
        <v>0.6</v>
      </c>
      <c r="J3172" s="9">
        <v>3000</v>
      </c>
      <c r="K3172" s="10">
        <f t="shared" si="24"/>
        <v>1800</v>
      </c>
      <c r="L3172" s="10">
        <f t="shared" si="25"/>
        <v>540</v>
      </c>
      <c r="M3172" s="11">
        <v>0.3</v>
      </c>
      <c r="O3172" s="16"/>
      <c r="P3172" s="14"/>
      <c r="Q3172" s="12"/>
      <c r="R3172" s="13"/>
    </row>
    <row r="3173" spans="1:18" ht="15.75" customHeight="1">
      <c r="A3173" s="1"/>
      <c r="B3173" s="6" t="s">
        <v>14</v>
      </c>
      <c r="C3173" s="6">
        <v>1185732</v>
      </c>
      <c r="D3173" s="7">
        <v>44539</v>
      </c>
      <c r="E3173" s="6" t="s">
        <v>33</v>
      </c>
      <c r="F3173" s="6" t="s">
        <v>110</v>
      </c>
      <c r="G3173" s="6" t="s">
        <v>111</v>
      </c>
      <c r="H3173" s="6" t="s">
        <v>22</v>
      </c>
      <c r="I3173" s="8">
        <v>0.64999999999999991</v>
      </c>
      <c r="J3173" s="9">
        <v>4000</v>
      </c>
      <c r="K3173" s="10">
        <f t="shared" si="24"/>
        <v>2599.9999999999995</v>
      </c>
      <c r="L3173" s="10">
        <f t="shared" si="25"/>
        <v>1039.9999999999998</v>
      </c>
      <c r="M3173" s="11">
        <v>0.4</v>
      </c>
      <c r="O3173" s="16"/>
      <c r="P3173" s="14"/>
      <c r="Q3173" s="12"/>
      <c r="R3173" s="13"/>
    </row>
    <row r="3174" spans="1:18" ht="15.75" customHeight="1">
      <c r="A3174" s="1" t="s">
        <v>39</v>
      </c>
      <c r="B3174" s="6" t="s">
        <v>14</v>
      </c>
      <c r="C3174" s="6">
        <v>1185732</v>
      </c>
      <c r="D3174" s="7">
        <v>44213</v>
      </c>
      <c r="E3174" s="6" t="s">
        <v>33</v>
      </c>
      <c r="F3174" s="6" t="s">
        <v>112</v>
      </c>
      <c r="G3174" s="6" t="s">
        <v>113</v>
      </c>
      <c r="H3174" s="6" t="s">
        <v>17</v>
      </c>
      <c r="I3174" s="8">
        <v>0.35000000000000003</v>
      </c>
      <c r="J3174" s="9">
        <v>5000</v>
      </c>
      <c r="K3174" s="10">
        <f t="shared" si="24"/>
        <v>1750.0000000000002</v>
      </c>
      <c r="L3174" s="10">
        <f t="shared" si="25"/>
        <v>700.00000000000011</v>
      </c>
      <c r="M3174" s="11">
        <v>0.4</v>
      </c>
      <c r="O3174" s="16"/>
      <c r="P3174" s="14"/>
      <c r="Q3174" s="12"/>
      <c r="R3174" s="13"/>
    </row>
    <row r="3175" spans="1:18" ht="15.75" customHeight="1">
      <c r="A3175" s="1"/>
      <c r="B3175" s="6" t="s">
        <v>14</v>
      </c>
      <c r="C3175" s="6">
        <v>1185732</v>
      </c>
      <c r="D3175" s="7">
        <v>44213</v>
      </c>
      <c r="E3175" s="6" t="s">
        <v>33</v>
      </c>
      <c r="F3175" s="6" t="s">
        <v>112</v>
      </c>
      <c r="G3175" s="6" t="s">
        <v>113</v>
      </c>
      <c r="H3175" s="6" t="s">
        <v>18</v>
      </c>
      <c r="I3175" s="8">
        <v>0.35000000000000003</v>
      </c>
      <c r="J3175" s="9">
        <v>3000</v>
      </c>
      <c r="K3175" s="10">
        <f t="shared" si="24"/>
        <v>1050</v>
      </c>
      <c r="L3175" s="10">
        <f t="shared" si="25"/>
        <v>420</v>
      </c>
      <c r="M3175" s="11">
        <v>0.4</v>
      </c>
      <c r="O3175" s="16"/>
      <c r="P3175" s="14"/>
      <c r="Q3175" s="12"/>
      <c r="R3175" s="13"/>
    </row>
    <row r="3176" spans="1:18" ht="15.75" customHeight="1">
      <c r="A3176" s="1"/>
      <c r="B3176" s="6" t="s">
        <v>14</v>
      </c>
      <c r="C3176" s="6">
        <v>1185732</v>
      </c>
      <c r="D3176" s="7">
        <v>44213</v>
      </c>
      <c r="E3176" s="6" t="s">
        <v>33</v>
      </c>
      <c r="F3176" s="6" t="s">
        <v>112</v>
      </c>
      <c r="G3176" s="6" t="s">
        <v>113</v>
      </c>
      <c r="H3176" s="6" t="s">
        <v>19</v>
      </c>
      <c r="I3176" s="8">
        <v>0.25000000000000006</v>
      </c>
      <c r="J3176" s="9">
        <v>3000</v>
      </c>
      <c r="K3176" s="10">
        <f t="shared" si="24"/>
        <v>750.00000000000011</v>
      </c>
      <c r="L3176" s="10">
        <f t="shared" si="25"/>
        <v>300.00000000000006</v>
      </c>
      <c r="M3176" s="11">
        <v>0.4</v>
      </c>
      <c r="O3176" s="16"/>
      <c r="P3176" s="14"/>
      <c r="Q3176" s="12"/>
      <c r="R3176" s="13"/>
    </row>
    <row r="3177" spans="1:18" ht="15.75" customHeight="1">
      <c r="A3177" s="1"/>
      <c r="B3177" s="6" t="s">
        <v>14</v>
      </c>
      <c r="C3177" s="6">
        <v>1185732</v>
      </c>
      <c r="D3177" s="7">
        <v>44213</v>
      </c>
      <c r="E3177" s="6" t="s">
        <v>33</v>
      </c>
      <c r="F3177" s="6" t="s">
        <v>112</v>
      </c>
      <c r="G3177" s="6" t="s">
        <v>113</v>
      </c>
      <c r="H3177" s="6" t="s">
        <v>20</v>
      </c>
      <c r="I3177" s="8">
        <v>0.30000000000000004</v>
      </c>
      <c r="J3177" s="9">
        <v>1500</v>
      </c>
      <c r="K3177" s="10">
        <f t="shared" si="24"/>
        <v>450.00000000000006</v>
      </c>
      <c r="L3177" s="10">
        <f t="shared" si="25"/>
        <v>180.00000000000003</v>
      </c>
      <c r="M3177" s="11">
        <v>0.4</v>
      </c>
      <c r="O3177" s="16"/>
      <c r="P3177" s="14"/>
      <c r="Q3177" s="12"/>
      <c r="R3177" s="13"/>
    </row>
    <row r="3178" spans="1:18" ht="15.75" customHeight="1">
      <c r="A3178" s="1"/>
      <c r="B3178" s="6" t="s">
        <v>14</v>
      </c>
      <c r="C3178" s="6">
        <v>1185732</v>
      </c>
      <c r="D3178" s="7">
        <v>44213</v>
      </c>
      <c r="E3178" s="6" t="s">
        <v>33</v>
      </c>
      <c r="F3178" s="6" t="s">
        <v>112</v>
      </c>
      <c r="G3178" s="6" t="s">
        <v>113</v>
      </c>
      <c r="H3178" s="6" t="s">
        <v>21</v>
      </c>
      <c r="I3178" s="8">
        <v>0.44999999999999996</v>
      </c>
      <c r="J3178" s="9">
        <v>2000</v>
      </c>
      <c r="K3178" s="10">
        <f t="shared" si="24"/>
        <v>899.99999999999989</v>
      </c>
      <c r="L3178" s="10">
        <f t="shared" si="25"/>
        <v>360</v>
      </c>
      <c r="M3178" s="11">
        <v>0.4</v>
      </c>
      <c r="O3178" s="16"/>
      <c r="P3178" s="14"/>
      <c r="Q3178" s="12"/>
      <c r="R3178" s="13"/>
    </row>
    <row r="3179" spans="1:18" ht="15.75" customHeight="1">
      <c r="A3179" s="1"/>
      <c r="B3179" s="6" t="s">
        <v>14</v>
      </c>
      <c r="C3179" s="6">
        <v>1185732</v>
      </c>
      <c r="D3179" s="7">
        <v>44213</v>
      </c>
      <c r="E3179" s="6" t="s">
        <v>33</v>
      </c>
      <c r="F3179" s="6" t="s">
        <v>112</v>
      </c>
      <c r="G3179" s="6" t="s">
        <v>113</v>
      </c>
      <c r="H3179" s="6" t="s">
        <v>22</v>
      </c>
      <c r="I3179" s="8">
        <v>0.35000000000000003</v>
      </c>
      <c r="J3179" s="9">
        <v>3000</v>
      </c>
      <c r="K3179" s="10">
        <f t="shared" si="24"/>
        <v>1050</v>
      </c>
      <c r="L3179" s="10">
        <f t="shared" si="25"/>
        <v>420</v>
      </c>
      <c r="M3179" s="11">
        <v>0.4</v>
      </c>
      <c r="O3179" s="16"/>
      <c r="P3179" s="14"/>
      <c r="Q3179" s="12"/>
      <c r="R3179" s="13"/>
    </row>
    <row r="3180" spans="1:18" ht="15.75" customHeight="1">
      <c r="A3180" s="1"/>
      <c r="B3180" s="6" t="s">
        <v>14</v>
      </c>
      <c r="C3180" s="6">
        <v>1185732</v>
      </c>
      <c r="D3180" s="7">
        <v>44244</v>
      </c>
      <c r="E3180" s="6" t="s">
        <v>33</v>
      </c>
      <c r="F3180" s="6" t="s">
        <v>112</v>
      </c>
      <c r="G3180" s="6" t="s">
        <v>113</v>
      </c>
      <c r="H3180" s="6" t="s">
        <v>17</v>
      </c>
      <c r="I3180" s="8">
        <v>0.35000000000000003</v>
      </c>
      <c r="J3180" s="9">
        <v>5500</v>
      </c>
      <c r="K3180" s="10">
        <f t="shared" si="24"/>
        <v>1925.0000000000002</v>
      </c>
      <c r="L3180" s="10">
        <f t="shared" si="25"/>
        <v>770.00000000000011</v>
      </c>
      <c r="M3180" s="11">
        <v>0.4</v>
      </c>
      <c r="O3180" s="16"/>
      <c r="P3180" s="14"/>
      <c r="Q3180" s="12"/>
      <c r="R3180" s="13"/>
    </row>
    <row r="3181" spans="1:18" ht="15.75" customHeight="1">
      <c r="A3181" s="1"/>
      <c r="B3181" s="6" t="s">
        <v>14</v>
      </c>
      <c r="C3181" s="6">
        <v>1185732</v>
      </c>
      <c r="D3181" s="7">
        <v>44244</v>
      </c>
      <c r="E3181" s="6" t="s">
        <v>33</v>
      </c>
      <c r="F3181" s="6" t="s">
        <v>112</v>
      </c>
      <c r="G3181" s="6" t="s">
        <v>113</v>
      </c>
      <c r="H3181" s="6" t="s">
        <v>18</v>
      </c>
      <c r="I3181" s="8">
        <v>0.4</v>
      </c>
      <c r="J3181" s="9">
        <v>2000</v>
      </c>
      <c r="K3181" s="10">
        <f t="shared" si="24"/>
        <v>800</v>
      </c>
      <c r="L3181" s="10">
        <f t="shared" si="25"/>
        <v>320</v>
      </c>
      <c r="M3181" s="11">
        <v>0.4</v>
      </c>
      <c r="O3181" s="16"/>
      <c r="P3181" s="14"/>
      <c r="Q3181" s="12"/>
      <c r="R3181" s="13"/>
    </row>
    <row r="3182" spans="1:18" ht="15.75" customHeight="1">
      <c r="A3182" s="1"/>
      <c r="B3182" s="6" t="s">
        <v>14</v>
      </c>
      <c r="C3182" s="6">
        <v>1185732</v>
      </c>
      <c r="D3182" s="7">
        <v>44244</v>
      </c>
      <c r="E3182" s="6" t="s">
        <v>33</v>
      </c>
      <c r="F3182" s="6" t="s">
        <v>112</v>
      </c>
      <c r="G3182" s="6" t="s">
        <v>113</v>
      </c>
      <c r="H3182" s="6" t="s">
        <v>19</v>
      </c>
      <c r="I3182" s="8">
        <v>0.30000000000000004</v>
      </c>
      <c r="J3182" s="9">
        <v>3000</v>
      </c>
      <c r="K3182" s="10">
        <f t="shared" si="24"/>
        <v>900.00000000000011</v>
      </c>
      <c r="L3182" s="10">
        <f t="shared" si="25"/>
        <v>360.00000000000006</v>
      </c>
      <c r="M3182" s="11">
        <v>0.4</v>
      </c>
      <c r="O3182" s="16"/>
      <c r="P3182" s="14"/>
      <c r="Q3182" s="12"/>
      <c r="R3182" s="13"/>
    </row>
    <row r="3183" spans="1:18" ht="15.75" customHeight="1">
      <c r="A3183" s="1"/>
      <c r="B3183" s="6" t="s">
        <v>14</v>
      </c>
      <c r="C3183" s="6">
        <v>1185732</v>
      </c>
      <c r="D3183" s="7">
        <v>44244</v>
      </c>
      <c r="E3183" s="6" t="s">
        <v>33</v>
      </c>
      <c r="F3183" s="6" t="s">
        <v>112</v>
      </c>
      <c r="G3183" s="6" t="s">
        <v>113</v>
      </c>
      <c r="H3183" s="6" t="s">
        <v>20</v>
      </c>
      <c r="I3183" s="8">
        <v>0.35000000000000003</v>
      </c>
      <c r="J3183" s="9">
        <v>1750</v>
      </c>
      <c r="K3183" s="10">
        <f t="shared" si="24"/>
        <v>612.50000000000011</v>
      </c>
      <c r="L3183" s="10">
        <f t="shared" si="25"/>
        <v>245.00000000000006</v>
      </c>
      <c r="M3183" s="11">
        <v>0.4</v>
      </c>
      <c r="O3183" s="16"/>
      <c r="P3183" s="14"/>
      <c r="Q3183" s="12"/>
      <c r="R3183" s="13"/>
    </row>
    <row r="3184" spans="1:18" ht="15.75" customHeight="1">
      <c r="A3184" s="1"/>
      <c r="B3184" s="6" t="s">
        <v>14</v>
      </c>
      <c r="C3184" s="6">
        <v>1185732</v>
      </c>
      <c r="D3184" s="7">
        <v>44244</v>
      </c>
      <c r="E3184" s="6" t="s">
        <v>33</v>
      </c>
      <c r="F3184" s="6" t="s">
        <v>112</v>
      </c>
      <c r="G3184" s="6" t="s">
        <v>113</v>
      </c>
      <c r="H3184" s="6" t="s">
        <v>21</v>
      </c>
      <c r="I3184" s="8">
        <v>0.49999999999999994</v>
      </c>
      <c r="J3184" s="9">
        <v>2500</v>
      </c>
      <c r="K3184" s="10">
        <f t="shared" si="24"/>
        <v>1249.9999999999998</v>
      </c>
      <c r="L3184" s="10">
        <f t="shared" si="25"/>
        <v>499.99999999999994</v>
      </c>
      <c r="M3184" s="11">
        <v>0.4</v>
      </c>
      <c r="O3184" s="16"/>
      <c r="P3184" s="14"/>
      <c r="Q3184" s="12"/>
      <c r="R3184" s="13"/>
    </row>
    <row r="3185" spans="1:18" ht="15.75" customHeight="1">
      <c r="A3185" s="1"/>
      <c r="B3185" s="6" t="s">
        <v>14</v>
      </c>
      <c r="C3185" s="6">
        <v>1185732</v>
      </c>
      <c r="D3185" s="7">
        <v>44244</v>
      </c>
      <c r="E3185" s="6" t="s">
        <v>33</v>
      </c>
      <c r="F3185" s="6" t="s">
        <v>112</v>
      </c>
      <c r="G3185" s="6" t="s">
        <v>113</v>
      </c>
      <c r="H3185" s="6" t="s">
        <v>22</v>
      </c>
      <c r="I3185" s="8">
        <v>0.24999999999999994</v>
      </c>
      <c r="J3185" s="9">
        <v>3500</v>
      </c>
      <c r="K3185" s="10">
        <f t="shared" si="24"/>
        <v>874.99999999999977</v>
      </c>
      <c r="L3185" s="10">
        <f t="shared" si="25"/>
        <v>349.99999999999994</v>
      </c>
      <c r="M3185" s="11">
        <v>0.4</v>
      </c>
      <c r="O3185" s="16"/>
      <c r="P3185" s="14"/>
      <c r="Q3185" s="12"/>
      <c r="R3185" s="13"/>
    </row>
    <row r="3186" spans="1:18" ht="15.75" customHeight="1">
      <c r="A3186" s="1"/>
      <c r="B3186" s="6" t="s">
        <v>14</v>
      </c>
      <c r="C3186" s="6">
        <v>1185732</v>
      </c>
      <c r="D3186" s="7">
        <v>44271</v>
      </c>
      <c r="E3186" s="6" t="s">
        <v>33</v>
      </c>
      <c r="F3186" s="6" t="s">
        <v>112</v>
      </c>
      <c r="G3186" s="6" t="s">
        <v>113</v>
      </c>
      <c r="H3186" s="6" t="s">
        <v>17</v>
      </c>
      <c r="I3186" s="8">
        <v>0.30000000000000004</v>
      </c>
      <c r="J3186" s="9">
        <v>5700</v>
      </c>
      <c r="K3186" s="10">
        <f t="shared" si="24"/>
        <v>1710.0000000000002</v>
      </c>
      <c r="L3186" s="10">
        <f t="shared" si="25"/>
        <v>684.00000000000011</v>
      </c>
      <c r="M3186" s="11">
        <v>0.4</v>
      </c>
      <c r="O3186" s="16"/>
      <c r="P3186" s="14"/>
      <c r="Q3186" s="12"/>
      <c r="R3186" s="13"/>
    </row>
    <row r="3187" spans="1:18" ht="15.75" customHeight="1">
      <c r="A3187" s="1"/>
      <c r="B3187" s="6" t="s">
        <v>14</v>
      </c>
      <c r="C3187" s="6">
        <v>1185732</v>
      </c>
      <c r="D3187" s="7">
        <v>44271</v>
      </c>
      <c r="E3187" s="6" t="s">
        <v>33</v>
      </c>
      <c r="F3187" s="6" t="s">
        <v>112</v>
      </c>
      <c r="G3187" s="6" t="s">
        <v>113</v>
      </c>
      <c r="H3187" s="6" t="s">
        <v>18</v>
      </c>
      <c r="I3187" s="8">
        <v>0.30000000000000004</v>
      </c>
      <c r="J3187" s="9">
        <v>2750</v>
      </c>
      <c r="K3187" s="10">
        <f t="shared" si="24"/>
        <v>825.00000000000011</v>
      </c>
      <c r="L3187" s="10">
        <f t="shared" si="25"/>
        <v>330.00000000000006</v>
      </c>
      <c r="M3187" s="11">
        <v>0.4</v>
      </c>
      <c r="O3187" s="16"/>
      <c r="P3187" s="14"/>
      <c r="Q3187" s="12"/>
      <c r="R3187" s="13"/>
    </row>
    <row r="3188" spans="1:18" ht="15.75" customHeight="1">
      <c r="A3188" s="1"/>
      <c r="B3188" s="6" t="s">
        <v>14</v>
      </c>
      <c r="C3188" s="6">
        <v>1185732</v>
      </c>
      <c r="D3188" s="7">
        <v>44271</v>
      </c>
      <c r="E3188" s="6" t="s">
        <v>33</v>
      </c>
      <c r="F3188" s="6" t="s">
        <v>112</v>
      </c>
      <c r="G3188" s="6" t="s">
        <v>113</v>
      </c>
      <c r="H3188" s="6" t="s">
        <v>19</v>
      </c>
      <c r="I3188" s="8">
        <v>0.2</v>
      </c>
      <c r="J3188" s="9">
        <v>3250</v>
      </c>
      <c r="K3188" s="10">
        <f t="shared" si="24"/>
        <v>650</v>
      </c>
      <c r="L3188" s="10">
        <f t="shared" si="25"/>
        <v>260</v>
      </c>
      <c r="M3188" s="11">
        <v>0.4</v>
      </c>
      <c r="O3188" s="16"/>
      <c r="P3188" s="14"/>
      <c r="Q3188" s="12"/>
      <c r="R3188" s="13"/>
    </row>
    <row r="3189" spans="1:18" ht="15.75" customHeight="1">
      <c r="A3189" s="1"/>
      <c r="B3189" s="6" t="s">
        <v>14</v>
      </c>
      <c r="C3189" s="6">
        <v>1185732</v>
      </c>
      <c r="D3189" s="7">
        <v>44271</v>
      </c>
      <c r="E3189" s="6" t="s">
        <v>33</v>
      </c>
      <c r="F3189" s="6" t="s">
        <v>112</v>
      </c>
      <c r="G3189" s="6" t="s">
        <v>113</v>
      </c>
      <c r="H3189" s="6" t="s">
        <v>20</v>
      </c>
      <c r="I3189" s="8">
        <v>0.24999999999999994</v>
      </c>
      <c r="J3189" s="9">
        <v>1750</v>
      </c>
      <c r="K3189" s="10">
        <f t="shared" si="24"/>
        <v>437.49999999999989</v>
      </c>
      <c r="L3189" s="10">
        <f t="shared" si="25"/>
        <v>174.99999999999997</v>
      </c>
      <c r="M3189" s="11">
        <v>0.4</v>
      </c>
      <c r="O3189" s="16"/>
      <c r="P3189" s="14"/>
      <c r="Q3189" s="12"/>
      <c r="R3189" s="13"/>
    </row>
    <row r="3190" spans="1:18" ht="15.75" customHeight="1">
      <c r="A3190" s="1"/>
      <c r="B3190" s="6" t="s">
        <v>14</v>
      </c>
      <c r="C3190" s="6">
        <v>1185732</v>
      </c>
      <c r="D3190" s="7">
        <v>44271</v>
      </c>
      <c r="E3190" s="6" t="s">
        <v>33</v>
      </c>
      <c r="F3190" s="6" t="s">
        <v>112</v>
      </c>
      <c r="G3190" s="6" t="s">
        <v>113</v>
      </c>
      <c r="H3190" s="6" t="s">
        <v>21</v>
      </c>
      <c r="I3190" s="8">
        <v>0.4</v>
      </c>
      <c r="J3190" s="9">
        <v>2250</v>
      </c>
      <c r="K3190" s="10">
        <f t="shared" si="24"/>
        <v>900</v>
      </c>
      <c r="L3190" s="10">
        <f t="shared" si="25"/>
        <v>360</v>
      </c>
      <c r="M3190" s="11">
        <v>0.4</v>
      </c>
      <c r="O3190" s="16"/>
      <c r="P3190" s="14"/>
      <c r="Q3190" s="12"/>
      <c r="R3190" s="13"/>
    </row>
    <row r="3191" spans="1:18" ht="15.75" customHeight="1">
      <c r="A3191" s="1"/>
      <c r="B3191" s="6" t="s">
        <v>14</v>
      </c>
      <c r="C3191" s="6">
        <v>1185732</v>
      </c>
      <c r="D3191" s="7">
        <v>44271</v>
      </c>
      <c r="E3191" s="6" t="s">
        <v>33</v>
      </c>
      <c r="F3191" s="6" t="s">
        <v>112</v>
      </c>
      <c r="G3191" s="6" t="s">
        <v>113</v>
      </c>
      <c r="H3191" s="6" t="s">
        <v>22</v>
      </c>
      <c r="I3191" s="8">
        <v>0.30000000000000004</v>
      </c>
      <c r="J3191" s="9">
        <v>3250</v>
      </c>
      <c r="K3191" s="10">
        <f t="shared" si="24"/>
        <v>975.00000000000011</v>
      </c>
      <c r="L3191" s="10">
        <f t="shared" si="25"/>
        <v>390.00000000000006</v>
      </c>
      <c r="M3191" s="11">
        <v>0.4</v>
      </c>
      <c r="O3191" s="16"/>
      <c r="P3191" s="14"/>
      <c r="Q3191" s="12"/>
      <c r="R3191" s="13"/>
    </row>
    <row r="3192" spans="1:18" ht="15.75" customHeight="1">
      <c r="A3192" s="1"/>
      <c r="B3192" s="6" t="s">
        <v>14</v>
      </c>
      <c r="C3192" s="6">
        <v>1185732</v>
      </c>
      <c r="D3192" s="7">
        <v>44303</v>
      </c>
      <c r="E3192" s="6" t="s">
        <v>33</v>
      </c>
      <c r="F3192" s="6" t="s">
        <v>112</v>
      </c>
      <c r="G3192" s="6" t="s">
        <v>113</v>
      </c>
      <c r="H3192" s="6" t="s">
        <v>17</v>
      </c>
      <c r="I3192" s="8">
        <v>0.30000000000000004</v>
      </c>
      <c r="J3192" s="9">
        <v>5500</v>
      </c>
      <c r="K3192" s="10">
        <f t="shared" si="24"/>
        <v>1650.0000000000002</v>
      </c>
      <c r="L3192" s="10">
        <f t="shared" si="25"/>
        <v>660.00000000000011</v>
      </c>
      <c r="M3192" s="11">
        <v>0.4</v>
      </c>
      <c r="O3192" s="16"/>
      <c r="P3192" s="14"/>
      <c r="Q3192" s="12"/>
      <c r="R3192" s="13"/>
    </row>
    <row r="3193" spans="1:18" ht="15.75" customHeight="1">
      <c r="A3193" s="1"/>
      <c r="B3193" s="6" t="s">
        <v>14</v>
      </c>
      <c r="C3193" s="6">
        <v>1185732</v>
      </c>
      <c r="D3193" s="7">
        <v>44303</v>
      </c>
      <c r="E3193" s="6" t="s">
        <v>33</v>
      </c>
      <c r="F3193" s="6" t="s">
        <v>112</v>
      </c>
      <c r="G3193" s="6" t="s">
        <v>113</v>
      </c>
      <c r="H3193" s="6" t="s">
        <v>18</v>
      </c>
      <c r="I3193" s="8">
        <v>0.30000000000000004</v>
      </c>
      <c r="J3193" s="9">
        <v>2500</v>
      </c>
      <c r="K3193" s="10">
        <f t="shared" si="24"/>
        <v>750.00000000000011</v>
      </c>
      <c r="L3193" s="10">
        <f t="shared" si="25"/>
        <v>300.00000000000006</v>
      </c>
      <c r="M3193" s="11">
        <v>0.4</v>
      </c>
      <c r="O3193" s="16"/>
      <c r="P3193" s="14"/>
      <c r="Q3193" s="12"/>
      <c r="R3193" s="13"/>
    </row>
    <row r="3194" spans="1:18" ht="15.75" customHeight="1">
      <c r="A3194" s="1"/>
      <c r="B3194" s="6" t="s">
        <v>14</v>
      </c>
      <c r="C3194" s="6">
        <v>1185732</v>
      </c>
      <c r="D3194" s="7">
        <v>44303</v>
      </c>
      <c r="E3194" s="6" t="s">
        <v>33</v>
      </c>
      <c r="F3194" s="6" t="s">
        <v>112</v>
      </c>
      <c r="G3194" s="6" t="s">
        <v>113</v>
      </c>
      <c r="H3194" s="6" t="s">
        <v>19</v>
      </c>
      <c r="I3194" s="8">
        <v>0.2</v>
      </c>
      <c r="J3194" s="9">
        <v>2500</v>
      </c>
      <c r="K3194" s="10">
        <f t="shared" si="24"/>
        <v>500</v>
      </c>
      <c r="L3194" s="10">
        <f t="shared" si="25"/>
        <v>200</v>
      </c>
      <c r="M3194" s="11">
        <v>0.4</v>
      </c>
      <c r="O3194" s="16"/>
      <c r="P3194" s="14"/>
      <c r="Q3194" s="12"/>
      <c r="R3194" s="13"/>
    </row>
    <row r="3195" spans="1:18" ht="15.75" customHeight="1">
      <c r="A3195" s="1"/>
      <c r="B3195" s="6" t="s">
        <v>14</v>
      </c>
      <c r="C3195" s="6">
        <v>1185732</v>
      </c>
      <c r="D3195" s="7">
        <v>44303</v>
      </c>
      <c r="E3195" s="6" t="s">
        <v>33</v>
      </c>
      <c r="F3195" s="6" t="s">
        <v>112</v>
      </c>
      <c r="G3195" s="6" t="s">
        <v>113</v>
      </c>
      <c r="H3195" s="6" t="s">
        <v>20</v>
      </c>
      <c r="I3195" s="8">
        <v>0.24999999999999994</v>
      </c>
      <c r="J3195" s="9">
        <v>1750</v>
      </c>
      <c r="K3195" s="10">
        <f t="shared" si="24"/>
        <v>437.49999999999989</v>
      </c>
      <c r="L3195" s="10">
        <f t="shared" si="25"/>
        <v>174.99999999999997</v>
      </c>
      <c r="M3195" s="11">
        <v>0.4</v>
      </c>
      <c r="O3195" s="16"/>
      <c r="P3195" s="14"/>
      <c r="Q3195" s="12"/>
      <c r="R3195" s="13"/>
    </row>
    <row r="3196" spans="1:18" ht="15.75" customHeight="1">
      <c r="A3196" s="1"/>
      <c r="B3196" s="6" t="s">
        <v>14</v>
      </c>
      <c r="C3196" s="6">
        <v>1185732</v>
      </c>
      <c r="D3196" s="7">
        <v>44303</v>
      </c>
      <c r="E3196" s="6" t="s">
        <v>33</v>
      </c>
      <c r="F3196" s="6" t="s">
        <v>112</v>
      </c>
      <c r="G3196" s="6" t="s">
        <v>113</v>
      </c>
      <c r="H3196" s="6" t="s">
        <v>21</v>
      </c>
      <c r="I3196" s="8">
        <v>0.65</v>
      </c>
      <c r="J3196" s="9">
        <v>2000</v>
      </c>
      <c r="K3196" s="10">
        <f t="shared" si="24"/>
        <v>1300</v>
      </c>
      <c r="L3196" s="10">
        <f t="shared" si="25"/>
        <v>520</v>
      </c>
      <c r="M3196" s="11">
        <v>0.4</v>
      </c>
      <c r="O3196" s="16"/>
      <c r="P3196" s="14"/>
      <c r="Q3196" s="12"/>
      <c r="R3196" s="13"/>
    </row>
    <row r="3197" spans="1:18" ht="15.75" customHeight="1">
      <c r="A3197" s="1"/>
      <c r="B3197" s="6" t="s">
        <v>14</v>
      </c>
      <c r="C3197" s="6">
        <v>1185732</v>
      </c>
      <c r="D3197" s="7">
        <v>44303</v>
      </c>
      <c r="E3197" s="6" t="s">
        <v>33</v>
      </c>
      <c r="F3197" s="6" t="s">
        <v>112</v>
      </c>
      <c r="G3197" s="6" t="s">
        <v>113</v>
      </c>
      <c r="H3197" s="6" t="s">
        <v>22</v>
      </c>
      <c r="I3197" s="8">
        <v>0.5</v>
      </c>
      <c r="J3197" s="9">
        <v>3250</v>
      </c>
      <c r="K3197" s="10">
        <f t="shared" si="24"/>
        <v>1625</v>
      </c>
      <c r="L3197" s="10">
        <f t="shared" si="25"/>
        <v>650</v>
      </c>
      <c r="M3197" s="11">
        <v>0.4</v>
      </c>
      <c r="O3197" s="16"/>
      <c r="P3197" s="14"/>
      <c r="Q3197" s="12"/>
      <c r="R3197" s="13"/>
    </row>
    <row r="3198" spans="1:18" ht="15.75" customHeight="1">
      <c r="A3198" s="1"/>
      <c r="B3198" s="6" t="s">
        <v>14</v>
      </c>
      <c r="C3198" s="6">
        <v>1185732</v>
      </c>
      <c r="D3198" s="7">
        <v>44334</v>
      </c>
      <c r="E3198" s="6" t="s">
        <v>33</v>
      </c>
      <c r="F3198" s="6" t="s">
        <v>112</v>
      </c>
      <c r="G3198" s="6" t="s">
        <v>113</v>
      </c>
      <c r="H3198" s="6" t="s">
        <v>17</v>
      </c>
      <c r="I3198" s="8">
        <v>0.6</v>
      </c>
      <c r="J3198" s="9">
        <v>5950</v>
      </c>
      <c r="K3198" s="10">
        <f t="shared" si="24"/>
        <v>3570</v>
      </c>
      <c r="L3198" s="10">
        <f t="shared" si="25"/>
        <v>1428</v>
      </c>
      <c r="M3198" s="11">
        <v>0.4</v>
      </c>
      <c r="O3198" s="16"/>
      <c r="P3198" s="14"/>
      <c r="Q3198" s="12"/>
      <c r="R3198" s="13"/>
    </row>
    <row r="3199" spans="1:18" ht="15.75" customHeight="1">
      <c r="A3199" s="1"/>
      <c r="B3199" s="6" t="s">
        <v>14</v>
      </c>
      <c r="C3199" s="6">
        <v>1185732</v>
      </c>
      <c r="D3199" s="7">
        <v>44334</v>
      </c>
      <c r="E3199" s="6" t="s">
        <v>33</v>
      </c>
      <c r="F3199" s="6" t="s">
        <v>112</v>
      </c>
      <c r="G3199" s="6" t="s">
        <v>113</v>
      </c>
      <c r="H3199" s="6" t="s">
        <v>18</v>
      </c>
      <c r="I3199" s="8">
        <v>0.4</v>
      </c>
      <c r="J3199" s="9">
        <v>3000</v>
      </c>
      <c r="K3199" s="10">
        <f t="shared" si="24"/>
        <v>1200</v>
      </c>
      <c r="L3199" s="10">
        <f t="shared" si="25"/>
        <v>480</v>
      </c>
      <c r="M3199" s="11">
        <v>0.4</v>
      </c>
      <c r="O3199" s="16"/>
      <c r="P3199" s="14"/>
      <c r="Q3199" s="12"/>
      <c r="R3199" s="13"/>
    </row>
    <row r="3200" spans="1:18" ht="15.75" customHeight="1">
      <c r="A3200" s="1"/>
      <c r="B3200" s="6" t="s">
        <v>14</v>
      </c>
      <c r="C3200" s="6">
        <v>1185732</v>
      </c>
      <c r="D3200" s="7">
        <v>44334</v>
      </c>
      <c r="E3200" s="6" t="s">
        <v>33</v>
      </c>
      <c r="F3200" s="6" t="s">
        <v>112</v>
      </c>
      <c r="G3200" s="6" t="s">
        <v>113</v>
      </c>
      <c r="H3200" s="6" t="s">
        <v>19</v>
      </c>
      <c r="I3200" s="8">
        <v>0.35000000000000003</v>
      </c>
      <c r="J3200" s="9">
        <v>2750</v>
      </c>
      <c r="K3200" s="10">
        <f t="shared" si="24"/>
        <v>962.50000000000011</v>
      </c>
      <c r="L3200" s="10">
        <f t="shared" si="25"/>
        <v>385.00000000000006</v>
      </c>
      <c r="M3200" s="11">
        <v>0.4</v>
      </c>
      <c r="O3200" s="16"/>
      <c r="P3200" s="14"/>
      <c r="Q3200" s="12"/>
      <c r="R3200" s="13"/>
    </row>
    <row r="3201" spans="1:18" ht="15.75" customHeight="1">
      <c r="A3201" s="1"/>
      <c r="B3201" s="6" t="s">
        <v>14</v>
      </c>
      <c r="C3201" s="6">
        <v>1185732</v>
      </c>
      <c r="D3201" s="7">
        <v>44334</v>
      </c>
      <c r="E3201" s="6" t="s">
        <v>33</v>
      </c>
      <c r="F3201" s="6" t="s">
        <v>112</v>
      </c>
      <c r="G3201" s="6" t="s">
        <v>113</v>
      </c>
      <c r="H3201" s="6" t="s">
        <v>20</v>
      </c>
      <c r="I3201" s="8">
        <v>0.35000000000000003</v>
      </c>
      <c r="J3201" s="9">
        <v>2000</v>
      </c>
      <c r="K3201" s="10">
        <f t="shared" si="24"/>
        <v>700.00000000000011</v>
      </c>
      <c r="L3201" s="10">
        <f t="shared" si="25"/>
        <v>280.00000000000006</v>
      </c>
      <c r="M3201" s="11">
        <v>0.4</v>
      </c>
      <c r="O3201" s="16"/>
      <c r="P3201" s="14"/>
      <c r="Q3201" s="12"/>
      <c r="R3201" s="13"/>
    </row>
    <row r="3202" spans="1:18" ht="15.75" customHeight="1">
      <c r="A3202" s="1"/>
      <c r="B3202" s="6" t="s">
        <v>14</v>
      </c>
      <c r="C3202" s="6">
        <v>1185732</v>
      </c>
      <c r="D3202" s="7">
        <v>44334</v>
      </c>
      <c r="E3202" s="6" t="s">
        <v>33</v>
      </c>
      <c r="F3202" s="6" t="s">
        <v>112</v>
      </c>
      <c r="G3202" s="6" t="s">
        <v>113</v>
      </c>
      <c r="H3202" s="6" t="s">
        <v>21</v>
      </c>
      <c r="I3202" s="8">
        <v>0.44999999999999996</v>
      </c>
      <c r="J3202" s="9">
        <v>2250</v>
      </c>
      <c r="K3202" s="10">
        <f t="shared" si="24"/>
        <v>1012.4999999999999</v>
      </c>
      <c r="L3202" s="10">
        <f t="shared" si="25"/>
        <v>405</v>
      </c>
      <c r="M3202" s="11">
        <v>0.4</v>
      </c>
      <c r="O3202" s="16"/>
      <c r="P3202" s="14"/>
      <c r="Q3202" s="12"/>
      <c r="R3202" s="13"/>
    </row>
    <row r="3203" spans="1:18" ht="15.75" customHeight="1">
      <c r="A3203" s="1"/>
      <c r="B3203" s="6" t="s">
        <v>14</v>
      </c>
      <c r="C3203" s="6">
        <v>1185732</v>
      </c>
      <c r="D3203" s="7">
        <v>44334</v>
      </c>
      <c r="E3203" s="6" t="s">
        <v>33</v>
      </c>
      <c r="F3203" s="6" t="s">
        <v>112</v>
      </c>
      <c r="G3203" s="6" t="s">
        <v>113</v>
      </c>
      <c r="H3203" s="6" t="s">
        <v>22</v>
      </c>
      <c r="I3203" s="8">
        <v>0.54999999999999993</v>
      </c>
      <c r="J3203" s="9">
        <v>3500</v>
      </c>
      <c r="K3203" s="10">
        <f t="shared" si="24"/>
        <v>1924.9999999999998</v>
      </c>
      <c r="L3203" s="10">
        <f t="shared" si="25"/>
        <v>770</v>
      </c>
      <c r="M3203" s="11">
        <v>0.4</v>
      </c>
      <c r="O3203" s="16"/>
      <c r="P3203" s="14"/>
      <c r="Q3203" s="12"/>
      <c r="R3203" s="13"/>
    </row>
    <row r="3204" spans="1:18" ht="15.75" customHeight="1">
      <c r="A3204" s="1"/>
      <c r="B3204" s="6" t="s">
        <v>14</v>
      </c>
      <c r="C3204" s="6">
        <v>1185732</v>
      </c>
      <c r="D3204" s="7">
        <v>44364</v>
      </c>
      <c r="E3204" s="6" t="s">
        <v>33</v>
      </c>
      <c r="F3204" s="6" t="s">
        <v>112</v>
      </c>
      <c r="G3204" s="6" t="s">
        <v>113</v>
      </c>
      <c r="H3204" s="6" t="s">
        <v>17</v>
      </c>
      <c r="I3204" s="8">
        <v>0.45</v>
      </c>
      <c r="J3204" s="9">
        <v>6000</v>
      </c>
      <c r="K3204" s="10">
        <f t="shared" si="24"/>
        <v>2700</v>
      </c>
      <c r="L3204" s="10">
        <f t="shared" si="25"/>
        <v>1080</v>
      </c>
      <c r="M3204" s="11">
        <v>0.4</v>
      </c>
      <c r="O3204" s="16"/>
      <c r="P3204" s="14"/>
      <c r="Q3204" s="12"/>
      <c r="R3204" s="13"/>
    </row>
    <row r="3205" spans="1:18" ht="15.75" customHeight="1">
      <c r="A3205" s="1"/>
      <c r="B3205" s="6" t="s">
        <v>14</v>
      </c>
      <c r="C3205" s="6">
        <v>1185732</v>
      </c>
      <c r="D3205" s="7">
        <v>44364</v>
      </c>
      <c r="E3205" s="6" t="s">
        <v>33</v>
      </c>
      <c r="F3205" s="6" t="s">
        <v>112</v>
      </c>
      <c r="G3205" s="6" t="s">
        <v>113</v>
      </c>
      <c r="H3205" s="6" t="s">
        <v>18</v>
      </c>
      <c r="I3205" s="8">
        <v>0.40000000000000008</v>
      </c>
      <c r="J3205" s="9">
        <v>4250</v>
      </c>
      <c r="K3205" s="10">
        <f t="shared" si="24"/>
        <v>1700.0000000000002</v>
      </c>
      <c r="L3205" s="10">
        <f t="shared" si="25"/>
        <v>680.00000000000011</v>
      </c>
      <c r="M3205" s="11">
        <v>0.4</v>
      </c>
      <c r="O3205" s="16"/>
      <c r="P3205" s="14"/>
      <c r="Q3205" s="12"/>
      <c r="R3205" s="13"/>
    </row>
    <row r="3206" spans="1:18" ht="15.75" customHeight="1">
      <c r="A3206" s="1"/>
      <c r="B3206" s="6" t="s">
        <v>14</v>
      </c>
      <c r="C3206" s="6">
        <v>1185732</v>
      </c>
      <c r="D3206" s="7">
        <v>44364</v>
      </c>
      <c r="E3206" s="6" t="s">
        <v>33</v>
      </c>
      <c r="F3206" s="6" t="s">
        <v>112</v>
      </c>
      <c r="G3206" s="6" t="s">
        <v>113</v>
      </c>
      <c r="H3206" s="6" t="s">
        <v>19</v>
      </c>
      <c r="I3206" s="8">
        <v>0.35000000000000003</v>
      </c>
      <c r="J3206" s="9">
        <v>3000</v>
      </c>
      <c r="K3206" s="10">
        <f t="shared" si="24"/>
        <v>1050</v>
      </c>
      <c r="L3206" s="10">
        <f t="shared" si="25"/>
        <v>420</v>
      </c>
      <c r="M3206" s="11">
        <v>0.4</v>
      </c>
      <c r="O3206" s="16"/>
      <c r="P3206" s="14"/>
      <c r="Q3206" s="12"/>
      <c r="R3206" s="13"/>
    </row>
    <row r="3207" spans="1:18" ht="15.75" customHeight="1">
      <c r="A3207" s="1"/>
      <c r="B3207" s="6" t="s">
        <v>14</v>
      </c>
      <c r="C3207" s="6">
        <v>1185732</v>
      </c>
      <c r="D3207" s="7">
        <v>44364</v>
      </c>
      <c r="E3207" s="6" t="s">
        <v>33</v>
      </c>
      <c r="F3207" s="6" t="s">
        <v>112</v>
      </c>
      <c r="G3207" s="6" t="s">
        <v>113</v>
      </c>
      <c r="H3207" s="6" t="s">
        <v>20</v>
      </c>
      <c r="I3207" s="8">
        <v>0.35000000000000003</v>
      </c>
      <c r="J3207" s="9">
        <v>2750</v>
      </c>
      <c r="K3207" s="10">
        <f t="shared" si="24"/>
        <v>962.50000000000011</v>
      </c>
      <c r="L3207" s="10">
        <f t="shared" si="25"/>
        <v>385.00000000000006</v>
      </c>
      <c r="M3207" s="11">
        <v>0.4</v>
      </c>
      <c r="O3207" s="16"/>
      <c r="P3207" s="14"/>
      <c r="Q3207" s="12"/>
      <c r="R3207" s="13"/>
    </row>
    <row r="3208" spans="1:18" ht="15.75" customHeight="1">
      <c r="A3208" s="1"/>
      <c r="B3208" s="6" t="s">
        <v>14</v>
      </c>
      <c r="C3208" s="6">
        <v>1185732</v>
      </c>
      <c r="D3208" s="7">
        <v>44364</v>
      </c>
      <c r="E3208" s="6" t="s">
        <v>33</v>
      </c>
      <c r="F3208" s="6" t="s">
        <v>112</v>
      </c>
      <c r="G3208" s="6" t="s">
        <v>113</v>
      </c>
      <c r="H3208" s="6" t="s">
        <v>21</v>
      </c>
      <c r="I3208" s="8">
        <v>0.45</v>
      </c>
      <c r="J3208" s="9">
        <v>2750</v>
      </c>
      <c r="K3208" s="10">
        <f t="shared" si="24"/>
        <v>1237.5</v>
      </c>
      <c r="L3208" s="10">
        <f t="shared" si="25"/>
        <v>495</v>
      </c>
      <c r="M3208" s="11">
        <v>0.4</v>
      </c>
      <c r="O3208" s="16"/>
      <c r="P3208" s="14"/>
      <c r="Q3208" s="12"/>
      <c r="R3208" s="13"/>
    </row>
    <row r="3209" spans="1:18" ht="15.75" customHeight="1">
      <c r="A3209" s="1"/>
      <c r="B3209" s="6" t="s">
        <v>14</v>
      </c>
      <c r="C3209" s="6">
        <v>1185732</v>
      </c>
      <c r="D3209" s="7">
        <v>44364</v>
      </c>
      <c r="E3209" s="6" t="s">
        <v>33</v>
      </c>
      <c r="F3209" s="6" t="s">
        <v>112</v>
      </c>
      <c r="G3209" s="6" t="s">
        <v>113</v>
      </c>
      <c r="H3209" s="6" t="s">
        <v>22</v>
      </c>
      <c r="I3209" s="8">
        <v>0.65000000000000013</v>
      </c>
      <c r="J3209" s="9">
        <v>4250</v>
      </c>
      <c r="K3209" s="10">
        <f t="shared" si="24"/>
        <v>2762.5000000000005</v>
      </c>
      <c r="L3209" s="10">
        <f t="shared" si="25"/>
        <v>1105.0000000000002</v>
      </c>
      <c r="M3209" s="11">
        <v>0.4</v>
      </c>
      <c r="O3209" s="16"/>
      <c r="P3209" s="14"/>
      <c r="Q3209" s="12"/>
      <c r="R3209" s="13"/>
    </row>
    <row r="3210" spans="1:18" ht="15.75" customHeight="1">
      <c r="A3210" s="1"/>
      <c r="B3210" s="6" t="s">
        <v>14</v>
      </c>
      <c r="C3210" s="6">
        <v>1185732</v>
      </c>
      <c r="D3210" s="7">
        <v>44393</v>
      </c>
      <c r="E3210" s="6" t="s">
        <v>33</v>
      </c>
      <c r="F3210" s="6" t="s">
        <v>112</v>
      </c>
      <c r="G3210" s="6" t="s">
        <v>113</v>
      </c>
      <c r="H3210" s="6" t="s">
        <v>17</v>
      </c>
      <c r="I3210" s="8">
        <v>0.60000000000000009</v>
      </c>
      <c r="J3210" s="9">
        <v>6500</v>
      </c>
      <c r="K3210" s="10">
        <f t="shared" si="24"/>
        <v>3900.0000000000005</v>
      </c>
      <c r="L3210" s="10">
        <f t="shared" si="25"/>
        <v>1560.0000000000002</v>
      </c>
      <c r="M3210" s="11">
        <v>0.4</v>
      </c>
      <c r="O3210" s="16"/>
      <c r="P3210" s="14"/>
      <c r="Q3210" s="12"/>
      <c r="R3210" s="13"/>
    </row>
    <row r="3211" spans="1:18" ht="15.75" customHeight="1">
      <c r="A3211" s="1"/>
      <c r="B3211" s="6" t="s">
        <v>14</v>
      </c>
      <c r="C3211" s="6">
        <v>1185732</v>
      </c>
      <c r="D3211" s="7">
        <v>44393</v>
      </c>
      <c r="E3211" s="6" t="s">
        <v>33</v>
      </c>
      <c r="F3211" s="6" t="s">
        <v>112</v>
      </c>
      <c r="G3211" s="6" t="s">
        <v>113</v>
      </c>
      <c r="H3211" s="6" t="s">
        <v>18</v>
      </c>
      <c r="I3211" s="8">
        <v>0.55000000000000016</v>
      </c>
      <c r="J3211" s="9">
        <v>4000</v>
      </c>
      <c r="K3211" s="10">
        <f t="shared" si="24"/>
        <v>2200.0000000000005</v>
      </c>
      <c r="L3211" s="10">
        <f t="shared" si="25"/>
        <v>880.00000000000023</v>
      </c>
      <c r="M3211" s="11">
        <v>0.4</v>
      </c>
      <c r="O3211" s="16"/>
      <c r="P3211" s="14"/>
      <c r="Q3211" s="12"/>
      <c r="R3211" s="13"/>
    </row>
    <row r="3212" spans="1:18" ht="15.75" customHeight="1">
      <c r="A3212" s="1"/>
      <c r="B3212" s="6" t="s">
        <v>14</v>
      </c>
      <c r="C3212" s="6">
        <v>1185732</v>
      </c>
      <c r="D3212" s="7">
        <v>44393</v>
      </c>
      <c r="E3212" s="6" t="s">
        <v>33</v>
      </c>
      <c r="F3212" s="6" t="s">
        <v>112</v>
      </c>
      <c r="G3212" s="6" t="s">
        <v>113</v>
      </c>
      <c r="H3212" s="6" t="s">
        <v>19</v>
      </c>
      <c r="I3212" s="8">
        <v>0.5</v>
      </c>
      <c r="J3212" s="9">
        <v>3250</v>
      </c>
      <c r="K3212" s="10">
        <f t="shared" si="24"/>
        <v>1625</v>
      </c>
      <c r="L3212" s="10">
        <f t="shared" si="25"/>
        <v>650</v>
      </c>
      <c r="M3212" s="11">
        <v>0.4</v>
      </c>
      <c r="O3212" s="16"/>
      <c r="P3212" s="14"/>
      <c r="Q3212" s="12"/>
      <c r="R3212" s="13"/>
    </row>
    <row r="3213" spans="1:18" ht="15.75" customHeight="1">
      <c r="A3213" s="1"/>
      <c r="B3213" s="6" t="s">
        <v>14</v>
      </c>
      <c r="C3213" s="6">
        <v>1185732</v>
      </c>
      <c r="D3213" s="7">
        <v>44393</v>
      </c>
      <c r="E3213" s="6" t="s">
        <v>33</v>
      </c>
      <c r="F3213" s="6" t="s">
        <v>112</v>
      </c>
      <c r="G3213" s="6" t="s">
        <v>113</v>
      </c>
      <c r="H3213" s="6" t="s">
        <v>20</v>
      </c>
      <c r="I3213" s="8">
        <v>0.5</v>
      </c>
      <c r="J3213" s="9">
        <v>2750</v>
      </c>
      <c r="K3213" s="10">
        <f t="shared" si="24"/>
        <v>1375</v>
      </c>
      <c r="L3213" s="10">
        <f t="shared" si="25"/>
        <v>550</v>
      </c>
      <c r="M3213" s="11">
        <v>0.4</v>
      </c>
      <c r="O3213" s="16"/>
      <c r="P3213" s="14"/>
      <c r="Q3213" s="12"/>
      <c r="R3213" s="13"/>
    </row>
    <row r="3214" spans="1:18" ht="15.75" customHeight="1">
      <c r="A3214" s="1"/>
      <c r="B3214" s="6" t="s">
        <v>14</v>
      </c>
      <c r="C3214" s="6">
        <v>1185732</v>
      </c>
      <c r="D3214" s="7">
        <v>44393</v>
      </c>
      <c r="E3214" s="6" t="s">
        <v>33</v>
      </c>
      <c r="F3214" s="6" t="s">
        <v>112</v>
      </c>
      <c r="G3214" s="6" t="s">
        <v>113</v>
      </c>
      <c r="H3214" s="6" t="s">
        <v>21</v>
      </c>
      <c r="I3214" s="8">
        <v>0.60000000000000009</v>
      </c>
      <c r="J3214" s="9">
        <v>3000</v>
      </c>
      <c r="K3214" s="10">
        <f t="shared" si="24"/>
        <v>1800.0000000000002</v>
      </c>
      <c r="L3214" s="10">
        <f t="shared" si="25"/>
        <v>720.00000000000011</v>
      </c>
      <c r="M3214" s="11">
        <v>0.4</v>
      </c>
      <c r="O3214" s="16"/>
      <c r="P3214" s="14"/>
      <c r="Q3214" s="12"/>
      <c r="R3214" s="13"/>
    </row>
    <row r="3215" spans="1:18" ht="15.75" customHeight="1">
      <c r="A3215" s="1"/>
      <c r="B3215" s="6" t="s">
        <v>14</v>
      </c>
      <c r="C3215" s="6">
        <v>1185732</v>
      </c>
      <c r="D3215" s="7">
        <v>44393</v>
      </c>
      <c r="E3215" s="6" t="s">
        <v>33</v>
      </c>
      <c r="F3215" s="6" t="s">
        <v>112</v>
      </c>
      <c r="G3215" s="6" t="s">
        <v>113</v>
      </c>
      <c r="H3215" s="6" t="s">
        <v>22</v>
      </c>
      <c r="I3215" s="8">
        <v>0.65000000000000013</v>
      </c>
      <c r="J3215" s="9">
        <v>4750</v>
      </c>
      <c r="K3215" s="10">
        <f t="shared" si="24"/>
        <v>3087.5000000000005</v>
      </c>
      <c r="L3215" s="10">
        <f t="shared" si="25"/>
        <v>1235.0000000000002</v>
      </c>
      <c r="M3215" s="11">
        <v>0.4</v>
      </c>
      <c r="O3215" s="16"/>
      <c r="P3215" s="14"/>
      <c r="Q3215" s="12"/>
      <c r="R3215" s="13"/>
    </row>
    <row r="3216" spans="1:18" ht="15.75" customHeight="1">
      <c r="A3216" s="1"/>
      <c r="B3216" s="6" t="s">
        <v>14</v>
      </c>
      <c r="C3216" s="6">
        <v>1185732</v>
      </c>
      <c r="D3216" s="7">
        <v>44425</v>
      </c>
      <c r="E3216" s="6" t="s">
        <v>33</v>
      </c>
      <c r="F3216" s="6" t="s">
        <v>112</v>
      </c>
      <c r="G3216" s="6" t="s">
        <v>113</v>
      </c>
      <c r="H3216" s="6" t="s">
        <v>17</v>
      </c>
      <c r="I3216" s="8">
        <v>0.5</v>
      </c>
      <c r="J3216" s="9">
        <v>5250</v>
      </c>
      <c r="K3216" s="10">
        <f t="shared" si="24"/>
        <v>2625</v>
      </c>
      <c r="L3216" s="10">
        <f t="shared" si="25"/>
        <v>1050</v>
      </c>
      <c r="M3216" s="11">
        <v>0.4</v>
      </c>
      <c r="O3216" s="16"/>
      <c r="P3216" s="14"/>
      <c r="Q3216" s="12"/>
      <c r="R3216" s="13"/>
    </row>
    <row r="3217" spans="1:18" ht="15.75" customHeight="1">
      <c r="A3217" s="1"/>
      <c r="B3217" s="6" t="s">
        <v>14</v>
      </c>
      <c r="C3217" s="6">
        <v>1185732</v>
      </c>
      <c r="D3217" s="7">
        <v>44425</v>
      </c>
      <c r="E3217" s="6" t="s">
        <v>33</v>
      </c>
      <c r="F3217" s="6" t="s">
        <v>112</v>
      </c>
      <c r="G3217" s="6" t="s">
        <v>113</v>
      </c>
      <c r="H3217" s="6" t="s">
        <v>18</v>
      </c>
      <c r="I3217" s="8">
        <v>0.45000000000000007</v>
      </c>
      <c r="J3217" s="9">
        <v>3000</v>
      </c>
      <c r="K3217" s="10">
        <f t="shared" si="24"/>
        <v>1350.0000000000002</v>
      </c>
      <c r="L3217" s="10">
        <f t="shared" si="25"/>
        <v>540.00000000000011</v>
      </c>
      <c r="M3217" s="11">
        <v>0.4</v>
      </c>
      <c r="O3217" s="16"/>
      <c r="P3217" s="14"/>
      <c r="Q3217" s="12"/>
      <c r="R3217" s="13"/>
    </row>
    <row r="3218" spans="1:18" ht="15.75" customHeight="1">
      <c r="A3218" s="1"/>
      <c r="B3218" s="6" t="s">
        <v>14</v>
      </c>
      <c r="C3218" s="6">
        <v>1185732</v>
      </c>
      <c r="D3218" s="7">
        <v>44425</v>
      </c>
      <c r="E3218" s="6" t="s">
        <v>33</v>
      </c>
      <c r="F3218" s="6" t="s">
        <v>112</v>
      </c>
      <c r="G3218" s="6" t="s">
        <v>113</v>
      </c>
      <c r="H3218" s="6" t="s">
        <v>19</v>
      </c>
      <c r="I3218" s="8">
        <v>0.4</v>
      </c>
      <c r="J3218" s="9">
        <v>3000</v>
      </c>
      <c r="K3218" s="10">
        <f t="shared" si="24"/>
        <v>1200</v>
      </c>
      <c r="L3218" s="10">
        <f t="shared" si="25"/>
        <v>480</v>
      </c>
      <c r="M3218" s="11">
        <v>0.4</v>
      </c>
      <c r="O3218" s="16"/>
      <c r="P3218" s="14"/>
      <c r="Q3218" s="12"/>
      <c r="R3218" s="13"/>
    </row>
    <row r="3219" spans="1:18" ht="15.75" customHeight="1">
      <c r="A3219" s="1"/>
      <c r="B3219" s="6" t="s">
        <v>14</v>
      </c>
      <c r="C3219" s="6">
        <v>1185732</v>
      </c>
      <c r="D3219" s="7">
        <v>44425</v>
      </c>
      <c r="E3219" s="6" t="s">
        <v>33</v>
      </c>
      <c r="F3219" s="6" t="s">
        <v>112</v>
      </c>
      <c r="G3219" s="6" t="s">
        <v>113</v>
      </c>
      <c r="H3219" s="6" t="s">
        <v>20</v>
      </c>
      <c r="I3219" s="8">
        <v>0.4</v>
      </c>
      <c r="J3219" s="9">
        <v>2750</v>
      </c>
      <c r="K3219" s="10">
        <f t="shared" si="24"/>
        <v>1100</v>
      </c>
      <c r="L3219" s="10">
        <f t="shared" si="25"/>
        <v>440</v>
      </c>
      <c r="M3219" s="11">
        <v>0.4</v>
      </c>
      <c r="O3219" s="16"/>
      <c r="P3219" s="14"/>
      <c r="Q3219" s="12"/>
      <c r="R3219" s="13"/>
    </row>
    <row r="3220" spans="1:18" ht="15.75" customHeight="1">
      <c r="A3220" s="1"/>
      <c r="B3220" s="6" t="s">
        <v>14</v>
      </c>
      <c r="C3220" s="6">
        <v>1185732</v>
      </c>
      <c r="D3220" s="7">
        <v>44425</v>
      </c>
      <c r="E3220" s="6" t="s">
        <v>33</v>
      </c>
      <c r="F3220" s="6" t="s">
        <v>112</v>
      </c>
      <c r="G3220" s="6" t="s">
        <v>113</v>
      </c>
      <c r="H3220" s="6" t="s">
        <v>21</v>
      </c>
      <c r="I3220" s="8">
        <v>0.5</v>
      </c>
      <c r="J3220" s="9">
        <v>2500</v>
      </c>
      <c r="K3220" s="10">
        <f t="shared" si="24"/>
        <v>1250</v>
      </c>
      <c r="L3220" s="10">
        <f t="shared" si="25"/>
        <v>500</v>
      </c>
      <c r="M3220" s="11">
        <v>0.4</v>
      </c>
      <c r="O3220" s="16"/>
      <c r="P3220" s="14"/>
      <c r="Q3220" s="12"/>
      <c r="R3220" s="13"/>
    </row>
    <row r="3221" spans="1:18" ht="15.75" customHeight="1">
      <c r="A3221" s="1"/>
      <c r="B3221" s="6" t="s">
        <v>14</v>
      </c>
      <c r="C3221" s="6">
        <v>1185732</v>
      </c>
      <c r="D3221" s="7">
        <v>44425</v>
      </c>
      <c r="E3221" s="6" t="s">
        <v>33</v>
      </c>
      <c r="F3221" s="6" t="s">
        <v>112</v>
      </c>
      <c r="G3221" s="6" t="s">
        <v>113</v>
      </c>
      <c r="H3221" s="6" t="s">
        <v>22</v>
      </c>
      <c r="I3221" s="8">
        <v>0.55000000000000004</v>
      </c>
      <c r="J3221" s="9">
        <v>4250</v>
      </c>
      <c r="K3221" s="10">
        <f t="shared" si="24"/>
        <v>2337.5</v>
      </c>
      <c r="L3221" s="10">
        <f t="shared" si="25"/>
        <v>935</v>
      </c>
      <c r="M3221" s="11">
        <v>0.4</v>
      </c>
      <c r="O3221" s="16"/>
      <c r="P3221" s="14"/>
      <c r="Q3221" s="12"/>
      <c r="R3221" s="13"/>
    </row>
    <row r="3222" spans="1:18" ht="15.75" customHeight="1">
      <c r="A3222" s="1"/>
      <c r="B3222" s="6" t="s">
        <v>14</v>
      </c>
      <c r="C3222" s="6">
        <v>1185732</v>
      </c>
      <c r="D3222" s="7">
        <v>44457</v>
      </c>
      <c r="E3222" s="6" t="s">
        <v>33</v>
      </c>
      <c r="F3222" s="6" t="s">
        <v>112</v>
      </c>
      <c r="G3222" s="6" t="s">
        <v>113</v>
      </c>
      <c r="H3222" s="6" t="s">
        <v>17</v>
      </c>
      <c r="I3222" s="8">
        <v>0.35000000000000003</v>
      </c>
      <c r="J3222" s="9">
        <v>5500</v>
      </c>
      <c r="K3222" s="10">
        <f t="shared" si="24"/>
        <v>1925.0000000000002</v>
      </c>
      <c r="L3222" s="10">
        <f t="shared" si="25"/>
        <v>770.00000000000011</v>
      </c>
      <c r="M3222" s="11">
        <v>0.4</v>
      </c>
      <c r="O3222" s="16"/>
      <c r="P3222" s="14"/>
      <c r="Q3222" s="12"/>
      <c r="R3222" s="13"/>
    </row>
    <row r="3223" spans="1:18" ht="15.75" customHeight="1">
      <c r="A3223" s="1"/>
      <c r="B3223" s="6" t="s">
        <v>14</v>
      </c>
      <c r="C3223" s="6">
        <v>1185732</v>
      </c>
      <c r="D3223" s="7">
        <v>44457</v>
      </c>
      <c r="E3223" s="6" t="s">
        <v>33</v>
      </c>
      <c r="F3223" s="6" t="s">
        <v>112</v>
      </c>
      <c r="G3223" s="6" t="s">
        <v>113</v>
      </c>
      <c r="H3223" s="6" t="s">
        <v>18</v>
      </c>
      <c r="I3223" s="8">
        <v>0.3000000000000001</v>
      </c>
      <c r="J3223" s="9">
        <v>3500</v>
      </c>
      <c r="K3223" s="10">
        <f t="shared" si="24"/>
        <v>1050.0000000000005</v>
      </c>
      <c r="L3223" s="10">
        <f t="shared" si="25"/>
        <v>420.00000000000023</v>
      </c>
      <c r="M3223" s="11">
        <v>0.4</v>
      </c>
      <c r="O3223" s="16"/>
      <c r="P3223" s="14"/>
      <c r="Q3223" s="12"/>
      <c r="R3223" s="13"/>
    </row>
    <row r="3224" spans="1:18" ht="15.75" customHeight="1">
      <c r="A3224" s="1"/>
      <c r="B3224" s="6" t="s">
        <v>14</v>
      </c>
      <c r="C3224" s="6">
        <v>1185732</v>
      </c>
      <c r="D3224" s="7">
        <v>44457</v>
      </c>
      <c r="E3224" s="6" t="s">
        <v>33</v>
      </c>
      <c r="F3224" s="6" t="s">
        <v>112</v>
      </c>
      <c r="G3224" s="6" t="s">
        <v>113</v>
      </c>
      <c r="H3224" s="6" t="s">
        <v>19</v>
      </c>
      <c r="I3224" s="8">
        <v>0.25000000000000006</v>
      </c>
      <c r="J3224" s="9">
        <v>2500</v>
      </c>
      <c r="K3224" s="10">
        <f t="shared" si="24"/>
        <v>625.00000000000011</v>
      </c>
      <c r="L3224" s="10">
        <f t="shared" si="25"/>
        <v>250.00000000000006</v>
      </c>
      <c r="M3224" s="11">
        <v>0.4</v>
      </c>
      <c r="O3224" s="16"/>
      <c r="P3224" s="14"/>
      <c r="Q3224" s="12"/>
      <c r="R3224" s="13"/>
    </row>
    <row r="3225" spans="1:18" ht="15.75" customHeight="1">
      <c r="A3225" s="1"/>
      <c r="B3225" s="6" t="s">
        <v>14</v>
      </c>
      <c r="C3225" s="6">
        <v>1185732</v>
      </c>
      <c r="D3225" s="7">
        <v>44457</v>
      </c>
      <c r="E3225" s="6" t="s">
        <v>33</v>
      </c>
      <c r="F3225" s="6" t="s">
        <v>112</v>
      </c>
      <c r="G3225" s="6" t="s">
        <v>113</v>
      </c>
      <c r="H3225" s="6" t="s">
        <v>20</v>
      </c>
      <c r="I3225" s="8">
        <v>0.25000000000000006</v>
      </c>
      <c r="J3225" s="9">
        <v>2250</v>
      </c>
      <c r="K3225" s="10">
        <f t="shared" si="24"/>
        <v>562.50000000000011</v>
      </c>
      <c r="L3225" s="10">
        <f t="shared" si="25"/>
        <v>225.00000000000006</v>
      </c>
      <c r="M3225" s="11">
        <v>0.4</v>
      </c>
      <c r="O3225" s="16"/>
      <c r="P3225" s="14"/>
      <c r="Q3225" s="12"/>
      <c r="R3225" s="13"/>
    </row>
    <row r="3226" spans="1:18" ht="15.75" customHeight="1">
      <c r="A3226" s="1"/>
      <c r="B3226" s="6" t="s">
        <v>14</v>
      </c>
      <c r="C3226" s="6">
        <v>1185732</v>
      </c>
      <c r="D3226" s="7">
        <v>44457</v>
      </c>
      <c r="E3226" s="6" t="s">
        <v>33</v>
      </c>
      <c r="F3226" s="6" t="s">
        <v>112</v>
      </c>
      <c r="G3226" s="6" t="s">
        <v>113</v>
      </c>
      <c r="H3226" s="6" t="s">
        <v>21</v>
      </c>
      <c r="I3226" s="8">
        <v>0.35000000000000003</v>
      </c>
      <c r="J3226" s="9">
        <v>2250</v>
      </c>
      <c r="K3226" s="10">
        <f t="shared" si="24"/>
        <v>787.50000000000011</v>
      </c>
      <c r="L3226" s="10">
        <f t="shared" si="25"/>
        <v>315.00000000000006</v>
      </c>
      <c r="M3226" s="11">
        <v>0.4</v>
      </c>
      <c r="O3226" s="16"/>
      <c r="P3226" s="14"/>
      <c r="Q3226" s="12"/>
      <c r="R3226" s="13"/>
    </row>
    <row r="3227" spans="1:18" ht="15.75" customHeight="1">
      <c r="A3227" s="1"/>
      <c r="B3227" s="6" t="s">
        <v>14</v>
      </c>
      <c r="C3227" s="6">
        <v>1185732</v>
      </c>
      <c r="D3227" s="7">
        <v>44457</v>
      </c>
      <c r="E3227" s="6" t="s">
        <v>33</v>
      </c>
      <c r="F3227" s="6" t="s">
        <v>112</v>
      </c>
      <c r="G3227" s="6" t="s">
        <v>113</v>
      </c>
      <c r="H3227" s="6" t="s">
        <v>22</v>
      </c>
      <c r="I3227" s="8">
        <v>0.4</v>
      </c>
      <c r="J3227" s="9">
        <v>3000</v>
      </c>
      <c r="K3227" s="10">
        <f t="shared" si="24"/>
        <v>1200</v>
      </c>
      <c r="L3227" s="10">
        <f t="shared" si="25"/>
        <v>480</v>
      </c>
      <c r="M3227" s="11">
        <v>0.4</v>
      </c>
      <c r="O3227" s="16"/>
      <c r="P3227" s="14"/>
      <c r="Q3227" s="12"/>
      <c r="R3227" s="13"/>
    </row>
    <row r="3228" spans="1:18" ht="15.75" customHeight="1">
      <c r="A3228" s="1"/>
      <c r="B3228" s="6" t="s">
        <v>14</v>
      </c>
      <c r="C3228" s="6">
        <v>1185732</v>
      </c>
      <c r="D3228" s="7">
        <v>44486</v>
      </c>
      <c r="E3228" s="6" t="s">
        <v>33</v>
      </c>
      <c r="F3228" s="6" t="s">
        <v>112</v>
      </c>
      <c r="G3228" s="6" t="s">
        <v>113</v>
      </c>
      <c r="H3228" s="6" t="s">
        <v>17</v>
      </c>
      <c r="I3228" s="8">
        <v>0.44999999999999996</v>
      </c>
      <c r="J3228" s="9">
        <v>4250</v>
      </c>
      <c r="K3228" s="10">
        <f t="shared" si="24"/>
        <v>1912.4999999999998</v>
      </c>
      <c r="L3228" s="10">
        <f t="shared" si="25"/>
        <v>765</v>
      </c>
      <c r="M3228" s="11">
        <v>0.4</v>
      </c>
      <c r="O3228" s="16"/>
      <c r="P3228" s="14"/>
      <c r="Q3228" s="12"/>
      <c r="R3228" s="13"/>
    </row>
    <row r="3229" spans="1:18" ht="15.75" customHeight="1">
      <c r="A3229" s="1"/>
      <c r="B3229" s="6" t="s">
        <v>14</v>
      </c>
      <c r="C3229" s="6">
        <v>1185732</v>
      </c>
      <c r="D3229" s="7">
        <v>44486</v>
      </c>
      <c r="E3229" s="6" t="s">
        <v>33</v>
      </c>
      <c r="F3229" s="6" t="s">
        <v>112</v>
      </c>
      <c r="G3229" s="6" t="s">
        <v>113</v>
      </c>
      <c r="H3229" s="6" t="s">
        <v>18</v>
      </c>
      <c r="I3229" s="8">
        <v>0.35000000000000003</v>
      </c>
      <c r="J3229" s="9">
        <v>2750</v>
      </c>
      <c r="K3229" s="10">
        <f t="shared" si="24"/>
        <v>962.50000000000011</v>
      </c>
      <c r="L3229" s="10">
        <f t="shared" si="25"/>
        <v>385.00000000000006</v>
      </c>
      <c r="M3229" s="11">
        <v>0.4</v>
      </c>
      <c r="O3229" s="16"/>
      <c r="P3229" s="14"/>
      <c r="Q3229" s="12"/>
      <c r="R3229" s="13"/>
    </row>
    <row r="3230" spans="1:18" ht="15.75" customHeight="1">
      <c r="A3230" s="1"/>
      <c r="B3230" s="6" t="s">
        <v>14</v>
      </c>
      <c r="C3230" s="6">
        <v>1185732</v>
      </c>
      <c r="D3230" s="7">
        <v>44486</v>
      </c>
      <c r="E3230" s="6" t="s">
        <v>33</v>
      </c>
      <c r="F3230" s="6" t="s">
        <v>112</v>
      </c>
      <c r="G3230" s="6" t="s">
        <v>113</v>
      </c>
      <c r="H3230" s="6" t="s">
        <v>19</v>
      </c>
      <c r="I3230" s="8">
        <v>0.35000000000000003</v>
      </c>
      <c r="J3230" s="9">
        <v>1750</v>
      </c>
      <c r="K3230" s="10">
        <f t="shared" si="24"/>
        <v>612.50000000000011</v>
      </c>
      <c r="L3230" s="10">
        <f t="shared" si="25"/>
        <v>245.00000000000006</v>
      </c>
      <c r="M3230" s="11">
        <v>0.4</v>
      </c>
      <c r="O3230" s="16"/>
      <c r="P3230" s="14"/>
      <c r="Q3230" s="12"/>
      <c r="R3230" s="13"/>
    </row>
    <row r="3231" spans="1:18" ht="15.75" customHeight="1">
      <c r="A3231" s="1"/>
      <c r="B3231" s="6" t="s">
        <v>14</v>
      </c>
      <c r="C3231" s="6">
        <v>1185732</v>
      </c>
      <c r="D3231" s="7">
        <v>44486</v>
      </c>
      <c r="E3231" s="6" t="s">
        <v>33</v>
      </c>
      <c r="F3231" s="6" t="s">
        <v>112</v>
      </c>
      <c r="G3231" s="6" t="s">
        <v>113</v>
      </c>
      <c r="H3231" s="6" t="s">
        <v>20</v>
      </c>
      <c r="I3231" s="8">
        <v>0.35000000000000003</v>
      </c>
      <c r="J3231" s="9">
        <v>1750</v>
      </c>
      <c r="K3231" s="10">
        <f t="shared" si="24"/>
        <v>612.50000000000011</v>
      </c>
      <c r="L3231" s="10">
        <f t="shared" si="25"/>
        <v>245.00000000000006</v>
      </c>
      <c r="M3231" s="11">
        <v>0.4</v>
      </c>
      <c r="O3231" s="16"/>
      <c r="P3231" s="14"/>
      <c r="Q3231" s="12"/>
      <c r="R3231" s="13"/>
    </row>
    <row r="3232" spans="1:18" ht="15.75" customHeight="1">
      <c r="A3232" s="1"/>
      <c r="B3232" s="6" t="s">
        <v>14</v>
      </c>
      <c r="C3232" s="6">
        <v>1185732</v>
      </c>
      <c r="D3232" s="7">
        <v>44486</v>
      </c>
      <c r="E3232" s="6" t="s">
        <v>33</v>
      </c>
      <c r="F3232" s="6" t="s">
        <v>112</v>
      </c>
      <c r="G3232" s="6" t="s">
        <v>113</v>
      </c>
      <c r="H3232" s="6" t="s">
        <v>21</v>
      </c>
      <c r="I3232" s="8">
        <v>0.44999999999999996</v>
      </c>
      <c r="J3232" s="9">
        <v>1750</v>
      </c>
      <c r="K3232" s="10">
        <f t="shared" si="24"/>
        <v>787.49999999999989</v>
      </c>
      <c r="L3232" s="10">
        <f t="shared" si="25"/>
        <v>315</v>
      </c>
      <c r="M3232" s="11">
        <v>0.4</v>
      </c>
      <c r="O3232" s="16"/>
      <c r="P3232" s="14"/>
      <c r="Q3232" s="12"/>
      <c r="R3232" s="13"/>
    </row>
    <row r="3233" spans="1:18" ht="15.75" customHeight="1">
      <c r="A3233" s="1"/>
      <c r="B3233" s="6" t="s">
        <v>14</v>
      </c>
      <c r="C3233" s="6">
        <v>1185732</v>
      </c>
      <c r="D3233" s="7">
        <v>44486</v>
      </c>
      <c r="E3233" s="6" t="s">
        <v>33</v>
      </c>
      <c r="F3233" s="6" t="s">
        <v>112</v>
      </c>
      <c r="G3233" s="6" t="s">
        <v>113</v>
      </c>
      <c r="H3233" s="6" t="s">
        <v>22</v>
      </c>
      <c r="I3233" s="8">
        <v>0.49999999999999983</v>
      </c>
      <c r="J3233" s="9">
        <v>3000</v>
      </c>
      <c r="K3233" s="10">
        <f t="shared" si="24"/>
        <v>1499.9999999999995</v>
      </c>
      <c r="L3233" s="10">
        <f t="shared" si="25"/>
        <v>599.99999999999989</v>
      </c>
      <c r="M3233" s="11">
        <v>0.4</v>
      </c>
      <c r="O3233" s="16"/>
      <c r="P3233" s="14"/>
      <c r="Q3233" s="12"/>
      <c r="R3233" s="13"/>
    </row>
    <row r="3234" spans="1:18" ht="15.75" customHeight="1">
      <c r="A3234" s="1"/>
      <c r="B3234" s="6" t="s">
        <v>14</v>
      </c>
      <c r="C3234" s="6">
        <v>1185732</v>
      </c>
      <c r="D3234" s="7">
        <v>44517</v>
      </c>
      <c r="E3234" s="6" t="s">
        <v>33</v>
      </c>
      <c r="F3234" s="6" t="s">
        <v>112</v>
      </c>
      <c r="G3234" s="6" t="s">
        <v>113</v>
      </c>
      <c r="H3234" s="6" t="s">
        <v>17</v>
      </c>
      <c r="I3234" s="8">
        <v>0.44999999999999996</v>
      </c>
      <c r="J3234" s="9">
        <v>4500</v>
      </c>
      <c r="K3234" s="10">
        <f t="shared" si="24"/>
        <v>2024.9999999999998</v>
      </c>
      <c r="L3234" s="10">
        <f t="shared" si="25"/>
        <v>810</v>
      </c>
      <c r="M3234" s="11">
        <v>0.4</v>
      </c>
      <c r="O3234" s="16"/>
      <c r="P3234" s="14"/>
      <c r="Q3234" s="12"/>
      <c r="R3234" s="13"/>
    </row>
    <row r="3235" spans="1:18" ht="15.75" customHeight="1">
      <c r="A3235" s="1"/>
      <c r="B3235" s="6" t="s">
        <v>14</v>
      </c>
      <c r="C3235" s="6">
        <v>1185732</v>
      </c>
      <c r="D3235" s="7">
        <v>44517</v>
      </c>
      <c r="E3235" s="6" t="s">
        <v>33</v>
      </c>
      <c r="F3235" s="6" t="s">
        <v>112</v>
      </c>
      <c r="G3235" s="6" t="s">
        <v>113</v>
      </c>
      <c r="H3235" s="6" t="s">
        <v>18</v>
      </c>
      <c r="I3235" s="8">
        <v>0.35000000000000003</v>
      </c>
      <c r="J3235" s="9">
        <v>3500</v>
      </c>
      <c r="K3235" s="10">
        <f t="shared" si="24"/>
        <v>1225.0000000000002</v>
      </c>
      <c r="L3235" s="10">
        <f t="shared" si="25"/>
        <v>490.00000000000011</v>
      </c>
      <c r="M3235" s="11">
        <v>0.4</v>
      </c>
      <c r="O3235" s="16"/>
      <c r="P3235" s="14"/>
      <c r="Q3235" s="12"/>
      <c r="R3235" s="13"/>
    </row>
    <row r="3236" spans="1:18" ht="15.75" customHeight="1">
      <c r="A3236" s="1"/>
      <c r="B3236" s="6" t="s">
        <v>14</v>
      </c>
      <c r="C3236" s="6">
        <v>1185732</v>
      </c>
      <c r="D3236" s="7">
        <v>44517</v>
      </c>
      <c r="E3236" s="6" t="s">
        <v>33</v>
      </c>
      <c r="F3236" s="6" t="s">
        <v>112</v>
      </c>
      <c r="G3236" s="6" t="s">
        <v>113</v>
      </c>
      <c r="H3236" s="6" t="s">
        <v>19</v>
      </c>
      <c r="I3236" s="8">
        <v>0.35000000000000003</v>
      </c>
      <c r="J3236" s="9">
        <v>2950</v>
      </c>
      <c r="K3236" s="10">
        <f t="shared" si="24"/>
        <v>1032.5</v>
      </c>
      <c r="L3236" s="10">
        <f t="shared" si="25"/>
        <v>413</v>
      </c>
      <c r="M3236" s="11">
        <v>0.4</v>
      </c>
      <c r="O3236" s="16"/>
      <c r="P3236" s="14"/>
      <c r="Q3236" s="12"/>
      <c r="R3236" s="13"/>
    </row>
    <row r="3237" spans="1:18" ht="15.75" customHeight="1">
      <c r="A3237" s="1"/>
      <c r="B3237" s="6" t="s">
        <v>14</v>
      </c>
      <c r="C3237" s="6">
        <v>1185732</v>
      </c>
      <c r="D3237" s="7">
        <v>44517</v>
      </c>
      <c r="E3237" s="6" t="s">
        <v>33</v>
      </c>
      <c r="F3237" s="6" t="s">
        <v>112</v>
      </c>
      <c r="G3237" s="6" t="s">
        <v>113</v>
      </c>
      <c r="H3237" s="6" t="s">
        <v>20</v>
      </c>
      <c r="I3237" s="8">
        <v>0.4</v>
      </c>
      <c r="J3237" s="9">
        <v>3250</v>
      </c>
      <c r="K3237" s="10">
        <f t="shared" si="24"/>
        <v>1300</v>
      </c>
      <c r="L3237" s="10">
        <f t="shared" si="25"/>
        <v>520</v>
      </c>
      <c r="M3237" s="11">
        <v>0.4</v>
      </c>
      <c r="O3237" s="16"/>
      <c r="P3237" s="14"/>
      <c r="Q3237" s="12"/>
      <c r="R3237" s="13"/>
    </row>
    <row r="3238" spans="1:18" ht="15.75" customHeight="1">
      <c r="A3238" s="1"/>
      <c r="B3238" s="6" t="s">
        <v>14</v>
      </c>
      <c r="C3238" s="6">
        <v>1185732</v>
      </c>
      <c r="D3238" s="7">
        <v>44517</v>
      </c>
      <c r="E3238" s="6" t="s">
        <v>33</v>
      </c>
      <c r="F3238" s="6" t="s">
        <v>112</v>
      </c>
      <c r="G3238" s="6" t="s">
        <v>113</v>
      </c>
      <c r="H3238" s="6" t="s">
        <v>21</v>
      </c>
      <c r="I3238" s="8">
        <v>0.65</v>
      </c>
      <c r="J3238" s="9">
        <v>3000</v>
      </c>
      <c r="K3238" s="10">
        <f t="shared" si="24"/>
        <v>1950</v>
      </c>
      <c r="L3238" s="10">
        <f t="shared" si="25"/>
        <v>780</v>
      </c>
      <c r="M3238" s="11">
        <v>0.4</v>
      </c>
      <c r="O3238" s="16"/>
      <c r="P3238" s="14"/>
      <c r="Q3238" s="12"/>
      <c r="R3238" s="13"/>
    </row>
    <row r="3239" spans="1:18" ht="15.75" customHeight="1">
      <c r="A3239" s="1"/>
      <c r="B3239" s="6" t="s">
        <v>14</v>
      </c>
      <c r="C3239" s="6">
        <v>1185732</v>
      </c>
      <c r="D3239" s="7">
        <v>44517</v>
      </c>
      <c r="E3239" s="6" t="s">
        <v>33</v>
      </c>
      <c r="F3239" s="6" t="s">
        <v>112</v>
      </c>
      <c r="G3239" s="6" t="s">
        <v>113</v>
      </c>
      <c r="H3239" s="6" t="s">
        <v>22</v>
      </c>
      <c r="I3239" s="8">
        <v>0.7</v>
      </c>
      <c r="J3239" s="9">
        <v>4000</v>
      </c>
      <c r="K3239" s="10">
        <f t="shared" si="24"/>
        <v>2800</v>
      </c>
      <c r="L3239" s="10">
        <f t="shared" si="25"/>
        <v>1120</v>
      </c>
      <c r="M3239" s="11">
        <v>0.4</v>
      </c>
      <c r="O3239" s="16"/>
      <c r="P3239" s="14"/>
      <c r="Q3239" s="12"/>
      <c r="R3239" s="13"/>
    </row>
    <row r="3240" spans="1:18" ht="15.75" customHeight="1">
      <c r="A3240" s="1"/>
      <c r="B3240" s="6" t="s">
        <v>14</v>
      </c>
      <c r="C3240" s="6">
        <v>1185732</v>
      </c>
      <c r="D3240" s="7">
        <v>44546</v>
      </c>
      <c r="E3240" s="6" t="s">
        <v>33</v>
      </c>
      <c r="F3240" s="6" t="s">
        <v>112</v>
      </c>
      <c r="G3240" s="6" t="s">
        <v>113</v>
      </c>
      <c r="H3240" s="6" t="s">
        <v>17</v>
      </c>
      <c r="I3240" s="8">
        <v>0.65</v>
      </c>
      <c r="J3240" s="9">
        <v>6500</v>
      </c>
      <c r="K3240" s="10">
        <f t="shared" si="24"/>
        <v>4225</v>
      </c>
      <c r="L3240" s="10">
        <f t="shared" si="25"/>
        <v>1690</v>
      </c>
      <c r="M3240" s="11">
        <v>0.4</v>
      </c>
      <c r="O3240" s="16"/>
      <c r="P3240" s="14"/>
      <c r="Q3240" s="12"/>
      <c r="R3240" s="13"/>
    </row>
    <row r="3241" spans="1:18" ht="15.75" customHeight="1">
      <c r="A3241" s="1"/>
      <c r="B3241" s="6" t="s">
        <v>14</v>
      </c>
      <c r="C3241" s="6">
        <v>1185732</v>
      </c>
      <c r="D3241" s="7">
        <v>44546</v>
      </c>
      <c r="E3241" s="6" t="s">
        <v>33</v>
      </c>
      <c r="F3241" s="6" t="s">
        <v>112</v>
      </c>
      <c r="G3241" s="6" t="s">
        <v>113</v>
      </c>
      <c r="H3241" s="6" t="s">
        <v>18</v>
      </c>
      <c r="I3241" s="8">
        <v>0.55000000000000004</v>
      </c>
      <c r="J3241" s="9">
        <v>4500</v>
      </c>
      <c r="K3241" s="10">
        <f t="shared" si="24"/>
        <v>2475</v>
      </c>
      <c r="L3241" s="10">
        <f t="shared" si="25"/>
        <v>990</v>
      </c>
      <c r="M3241" s="11">
        <v>0.4</v>
      </c>
      <c r="O3241" s="16"/>
      <c r="P3241" s="14"/>
      <c r="Q3241" s="12"/>
      <c r="R3241" s="13"/>
    </row>
    <row r="3242" spans="1:18" ht="15.75" customHeight="1">
      <c r="A3242" s="1"/>
      <c r="B3242" s="6" t="s">
        <v>14</v>
      </c>
      <c r="C3242" s="6">
        <v>1185732</v>
      </c>
      <c r="D3242" s="7">
        <v>44546</v>
      </c>
      <c r="E3242" s="6" t="s">
        <v>33</v>
      </c>
      <c r="F3242" s="6" t="s">
        <v>112</v>
      </c>
      <c r="G3242" s="6" t="s">
        <v>113</v>
      </c>
      <c r="H3242" s="6" t="s">
        <v>19</v>
      </c>
      <c r="I3242" s="8">
        <v>0.55000000000000004</v>
      </c>
      <c r="J3242" s="9">
        <v>4000</v>
      </c>
      <c r="K3242" s="10">
        <f t="shared" si="24"/>
        <v>2200</v>
      </c>
      <c r="L3242" s="10">
        <f t="shared" si="25"/>
        <v>880</v>
      </c>
      <c r="M3242" s="11">
        <v>0.4</v>
      </c>
      <c r="O3242" s="16"/>
      <c r="P3242" s="14"/>
      <c r="Q3242" s="12"/>
      <c r="R3242" s="13"/>
    </row>
    <row r="3243" spans="1:18" ht="15.75" customHeight="1">
      <c r="A3243" s="1"/>
      <c r="B3243" s="6" t="s">
        <v>14</v>
      </c>
      <c r="C3243" s="6">
        <v>1185732</v>
      </c>
      <c r="D3243" s="7">
        <v>44546</v>
      </c>
      <c r="E3243" s="6" t="s">
        <v>33</v>
      </c>
      <c r="F3243" s="6" t="s">
        <v>112</v>
      </c>
      <c r="G3243" s="6" t="s">
        <v>113</v>
      </c>
      <c r="H3243" s="6" t="s">
        <v>20</v>
      </c>
      <c r="I3243" s="8">
        <v>0.55000000000000004</v>
      </c>
      <c r="J3243" s="9">
        <v>3500</v>
      </c>
      <c r="K3243" s="10">
        <f t="shared" si="24"/>
        <v>1925.0000000000002</v>
      </c>
      <c r="L3243" s="10">
        <f t="shared" si="25"/>
        <v>770.00000000000011</v>
      </c>
      <c r="M3243" s="11">
        <v>0.4</v>
      </c>
      <c r="O3243" s="16"/>
      <c r="P3243" s="14"/>
      <c r="Q3243" s="12"/>
      <c r="R3243" s="13"/>
    </row>
    <row r="3244" spans="1:18" ht="15.75" customHeight="1">
      <c r="A3244" s="1"/>
      <c r="B3244" s="6" t="s">
        <v>14</v>
      </c>
      <c r="C3244" s="6">
        <v>1185732</v>
      </c>
      <c r="D3244" s="7">
        <v>44546</v>
      </c>
      <c r="E3244" s="6" t="s">
        <v>33</v>
      </c>
      <c r="F3244" s="6" t="s">
        <v>112</v>
      </c>
      <c r="G3244" s="6" t="s">
        <v>113</v>
      </c>
      <c r="H3244" s="6" t="s">
        <v>21</v>
      </c>
      <c r="I3244" s="8">
        <v>0.65</v>
      </c>
      <c r="J3244" s="9">
        <v>3500</v>
      </c>
      <c r="K3244" s="10">
        <f t="shared" si="24"/>
        <v>2275</v>
      </c>
      <c r="L3244" s="10">
        <f t="shared" si="25"/>
        <v>910</v>
      </c>
      <c r="M3244" s="11">
        <v>0.4</v>
      </c>
      <c r="O3244" s="16"/>
      <c r="P3244" s="14"/>
      <c r="Q3244" s="12"/>
      <c r="R3244" s="13"/>
    </row>
    <row r="3245" spans="1:18" ht="15.75" customHeight="1">
      <c r="A3245" s="1"/>
      <c r="B3245" s="6" t="s">
        <v>14</v>
      </c>
      <c r="C3245" s="6">
        <v>1185732</v>
      </c>
      <c r="D3245" s="7">
        <v>44546</v>
      </c>
      <c r="E3245" s="6" t="s">
        <v>33</v>
      </c>
      <c r="F3245" s="6" t="s">
        <v>112</v>
      </c>
      <c r="G3245" s="6" t="s">
        <v>113</v>
      </c>
      <c r="H3245" s="6" t="s">
        <v>22</v>
      </c>
      <c r="I3245" s="8">
        <v>0.7</v>
      </c>
      <c r="J3245" s="9">
        <v>4500</v>
      </c>
      <c r="K3245" s="10">
        <f t="shared" si="24"/>
        <v>3150</v>
      </c>
      <c r="L3245" s="10">
        <f t="shared" si="25"/>
        <v>1260</v>
      </c>
      <c r="M3245" s="11">
        <v>0.4</v>
      </c>
      <c r="O3245" s="16"/>
      <c r="P3245" s="14"/>
      <c r="Q3245" s="12"/>
      <c r="R3245" s="13"/>
    </row>
    <row r="3246" spans="1:18" ht="15.75" customHeight="1">
      <c r="A3246" s="1" t="s">
        <v>39</v>
      </c>
      <c r="B3246" s="6" t="s">
        <v>14</v>
      </c>
      <c r="C3246" s="6">
        <v>1185732</v>
      </c>
      <c r="D3246" s="7">
        <v>44220</v>
      </c>
      <c r="E3246" s="6" t="s">
        <v>15</v>
      </c>
      <c r="F3246" s="6" t="s">
        <v>114</v>
      </c>
      <c r="G3246" s="6" t="s">
        <v>89</v>
      </c>
      <c r="H3246" s="6" t="s">
        <v>17</v>
      </c>
      <c r="I3246" s="8">
        <v>0.35000000000000003</v>
      </c>
      <c r="J3246" s="9">
        <v>4250</v>
      </c>
      <c r="K3246" s="10">
        <f t="shared" si="24"/>
        <v>1487.5000000000002</v>
      </c>
      <c r="L3246" s="10">
        <f t="shared" si="25"/>
        <v>595.00000000000011</v>
      </c>
      <c r="M3246" s="11">
        <v>0.4</v>
      </c>
      <c r="O3246" s="16"/>
      <c r="P3246" s="14"/>
      <c r="Q3246" s="12"/>
      <c r="R3246" s="13"/>
    </row>
    <row r="3247" spans="1:18" ht="15.75" customHeight="1">
      <c r="A3247" s="1"/>
      <c r="B3247" s="6" t="s">
        <v>14</v>
      </c>
      <c r="C3247" s="6">
        <v>1185732</v>
      </c>
      <c r="D3247" s="7">
        <v>44220</v>
      </c>
      <c r="E3247" s="6" t="s">
        <v>15</v>
      </c>
      <c r="F3247" s="6" t="s">
        <v>114</v>
      </c>
      <c r="G3247" s="6" t="s">
        <v>89</v>
      </c>
      <c r="H3247" s="6" t="s">
        <v>18</v>
      </c>
      <c r="I3247" s="8">
        <v>0.35000000000000003</v>
      </c>
      <c r="J3247" s="9">
        <v>2250</v>
      </c>
      <c r="K3247" s="10">
        <f t="shared" si="24"/>
        <v>787.50000000000011</v>
      </c>
      <c r="L3247" s="10">
        <f t="shared" si="25"/>
        <v>275.625</v>
      </c>
      <c r="M3247" s="11">
        <v>0.35</v>
      </c>
      <c r="O3247" s="16"/>
      <c r="P3247" s="14"/>
      <c r="Q3247" s="12"/>
      <c r="R3247" s="13"/>
    </row>
    <row r="3248" spans="1:18" ht="15.75" customHeight="1">
      <c r="A3248" s="1"/>
      <c r="B3248" s="6" t="s">
        <v>14</v>
      </c>
      <c r="C3248" s="6">
        <v>1185732</v>
      </c>
      <c r="D3248" s="7">
        <v>44220</v>
      </c>
      <c r="E3248" s="6" t="s">
        <v>15</v>
      </c>
      <c r="F3248" s="6" t="s">
        <v>114</v>
      </c>
      <c r="G3248" s="6" t="s">
        <v>89</v>
      </c>
      <c r="H3248" s="6" t="s">
        <v>19</v>
      </c>
      <c r="I3248" s="8">
        <v>0.25000000000000006</v>
      </c>
      <c r="J3248" s="9">
        <v>2250</v>
      </c>
      <c r="K3248" s="10">
        <f t="shared" si="24"/>
        <v>562.50000000000011</v>
      </c>
      <c r="L3248" s="10">
        <f t="shared" si="25"/>
        <v>196.87500000000003</v>
      </c>
      <c r="M3248" s="11">
        <v>0.35</v>
      </c>
      <c r="O3248" s="16"/>
      <c r="P3248" s="14"/>
      <c r="Q3248" s="12"/>
      <c r="R3248" s="13"/>
    </row>
    <row r="3249" spans="1:18" ht="15.75" customHeight="1">
      <c r="A3249" s="1"/>
      <c r="B3249" s="6" t="s">
        <v>14</v>
      </c>
      <c r="C3249" s="6">
        <v>1185732</v>
      </c>
      <c r="D3249" s="7">
        <v>44220</v>
      </c>
      <c r="E3249" s="6" t="s">
        <v>15</v>
      </c>
      <c r="F3249" s="6" t="s">
        <v>114</v>
      </c>
      <c r="G3249" s="6" t="s">
        <v>89</v>
      </c>
      <c r="H3249" s="6" t="s">
        <v>20</v>
      </c>
      <c r="I3249" s="8">
        <v>0.3</v>
      </c>
      <c r="J3249" s="9">
        <v>750</v>
      </c>
      <c r="K3249" s="10">
        <f t="shared" si="24"/>
        <v>225</v>
      </c>
      <c r="L3249" s="10">
        <f t="shared" si="25"/>
        <v>78.75</v>
      </c>
      <c r="M3249" s="11">
        <v>0.35</v>
      </c>
      <c r="O3249" s="16"/>
      <c r="P3249" s="14"/>
      <c r="Q3249" s="12"/>
      <c r="R3249" s="13"/>
    </row>
    <row r="3250" spans="1:18" ht="15.75" customHeight="1">
      <c r="A3250" s="1"/>
      <c r="B3250" s="6" t="s">
        <v>14</v>
      </c>
      <c r="C3250" s="6">
        <v>1185732</v>
      </c>
      <c r="D3250" s="7">
        <v>44220</v>
      </c>
      <c r="E3250" s="6" t="s">
        <v>15</v>
      </c>
      <c r="F3250" s="6" t="s">
        <v>114</v>
      </c>
      <c r="G3250" s="6" t="s">
        <v>89</v>
      </c>
      <c r="H3250" s="6" t="s">
        <v>21</v>
      </c>
      <c r="I3250" s="8">
        <v>0.45</v>
      </c>
      <c r="J3250" s="9">
        <v>1250</v>
      </c>
      <c r="K3250" s="10">
        <f t="shared" si="24"/>
        <v>562.5</v>
      </c>
      <c r="L3250" s="10">
        <f t="shared" si="25"/>
        <v>168.75</v>
      </c>
      <c r="M3250" s="11">
        <v>0.3</v>
      </c>
      <c r="O3250" s="16"/>
      <c r="P3250" s="14"/>
      <c r="Q3250" s="12"/>
      <c r="R3250" s="13"/>
    </row>
    <row r="3251" spans="1:18" ht="15.75" customHeight="1">
      <c r="A3251" s="1"/>
      <c r="B3251" s="6" t="s">
        <v>14</v>
      </c>
      <c r="C3251" s="6">
        <v>1185732</v>
      </c>
      <c r="D3251" s="7">
        <v>44220</v>
      </c>
      <c r="E3251" s="6" t="s">
        <v>15</v>
      </c>
      <c r="F3251" s="6" t="s">
        <v>114</v>
      </c>
      <c r="G3251" s="6" t="s">
        <v>89</v>
      </c>
      <c r="H3251" s="6" t="s">
        <v>22</v>
      </c>
      <c r="I3251" s="8">
        <v>0.35000000000000003</v>
      </c>
      <c r="J3251" s="9">
        <v>2250</v>
      </c>
      <c r="K3251" s="10">
        <f t="shared" si="24"/>
        <v>787.50000000000011</v>
      </c>
      <c r="L3251" s="10">
        <f t="shared" si="25"/>
        <v>236.25000000000003</v>
      </c>
      <c r="M3251" s="11">
        <v>0.3</v>
      </c>
      <c r="O3251" s="16"/>
      <c r="P3251" s="14"/>
      <c r="Q3251" s="12"/>
      <c r="R3251" s="13"/>
    </row>
    <row r="3252" spans="1:18" ht="15.75" customHeight="1">
      <c r="A3252" s="1"/>
      <c r="B3252" s="6" t="s">
        <v>14</v>
      </c>
      <c r="C3252" s="6">
        <v>1185732</v>
      </c>
      <c r="D3252" s="7">
        <v>44249</v>
      </c>
      <c r="E3252" s="6" t="s">
        <v>15</v>
      </c>
      <c r="F3252" s="6" t="s">
        <v>114</v>
      </c>
      <c r="G3252" s="6" t="s">
        <v>89</v>
      </c>
      <c r="H3252" s="6" t="s">
        <v>17</v>
      </c>
      <c r="I3252" s="8">
        <v>0.35000000000000003</v>
      </c>
      <c r="J3252" s="9">
        <v>4750</v>
      </c>
      <c r="K3252" s="10">
        <f t="shared" si="24"/>
        <v>1662.5000000000002</v>
      </c>
      <c r="L3252" s="10">
        <f t="shared" si="25"/>
        <v>665.00000000000011</v>
      </c>
      <c r="M3252" s="11">
        <v>0.4</v>
      </c>
      <c r="O3252" s="16"/>
      <c r="P3252" s="14"/>
      <c r="Q3252" s="12"/>
      <c r="R3252" s="13"/>
    </row>
    <row r="3253" spans="1:18" ht="15.75" customHeight="1">
      <c r="A3253" s="1"/>
      <c r="B3253" s="6" t="s">
        <v>14</v>
      </c>
      <c r="C3253" s="6">
        <v>1185732</v>
      </c>
      <c r="D3253" s="7">
        <v>44249</v>
      </c>
      <c r="E3253" s="6" t="s">
        <v>15</v>
      </c>
      <c r="F3253" s="6" t="s">
        <v>114</v>
      </c>
      <c r="G3253" s="6" t="s">
        <v>89</v>
      </c>
      <c r="H3253" s="6" t="s">
        <v>18</v>
      </c>
      <c r="I3253" s="8">
        <v>0.35000000000000003</v>
      </c>
      <c r="J3253" s="9">
        <v>1250</v>
      </c>
      <c r="K3253" s="10">
        <f t="shared" si="24"/>
        <v>437.50000000000006</v>
      </c>
      <c r="L3253" s="10">
        <f t="shared" si="25"/>
        <v>153.125</v>
      </c>
      <c r="M3253" s="11">
        <v>0.35</v>
      </c>
      <c r="O3253" s="16"/>
      <c r="P3253" s="14"/>
      <c r="Q3253" s="12"/>
      <c r="R3253" s="13"/>
    </row>
    <row r="3254" spans="1:18" ht="15.75" customHeight="1">
      <c r="A3254" s="1"/>
      <c r="B3254" s="6" t="s">
        <v>14</v>
      </c>
      <c r="C3254" s="6">
        <v>1185732</v>
      </c>
      <c r="D3254" s="7">
        <v>44249</v>
      </c>
      <c r="E3254" s="6" t="s">
        <v>15</v>
      </c>
      <c r="F3254" s="6" t="s">
        <v>114</v>
      </c>
      <c r="G3254" s="6" t="s">
        <v>89</v>
      </c>
      <c r="H3254" s="6" t="s">
        <v>19</v>
      </c>
      <c r="I3254" s="8">
        <v>0.25000000000000006</v>
      </c>
      <c r="J3254" s="9">
        <v>1750</v>
      </c>
      <c r="K3254" s="10">
        <f t="shared" si="24"/>
        <v>437.50000000000011</v>
      </c>
      <c r="L3254" s="10">
        <f t="shared" si="25"/>
        <v>153.12500000000003</v>
      </c>
      <c r="M3254" s="11">
        <v>0.35</v>
      </c>
      <c r="O3254" s="16"/>
      <c r="P3254" s="14"/>
      <c r="Q3254" s="12"/>
      <c r="R3254" s="13"/>
    </row>
    <row r="3255" spans="1:18" ht="15.75" customHeight="1">
      <c r="A3255" s="1"/>
      <c r="B3255" s="6" t="s">
        <v>14</v>
      </c>
      <c r="C3255" s="6">
        <v>1185732</v>
      </c>
      <c r="D3255" s="7">
        <v>44249</v>
      </c>
      <c r="E3255" s="6" t="s">
        <v>15</v>
      </c>
      <c r="F3255" s="6" t="s">
        <v>114</v>
      </c>
      <c r="G3255" s="6" t="s">
        <v>89</v>
      </c>
      <c r="H3255" s="6" t="s">
        <v>20</v>
      </c>
      <c r="I3255" s="8">
        <v>0.3</v>
      </c>
      <c r="J3255" s="9">
        <v>500</v>
      </c>
      <c r="K3255" s="10">
        <f t="shared" si="24"/>
        <v>150</v>
      </c>
      <c r="L3255" s="10">
        <f t="shared" si="25"/>
        <v>52.5</v>
      </c>
      <c r="M3255" s="11">
        <v>0.35</v>
      </c>
      <c r="O3255" s="16"/>
      <c r="P3255" s="14"/>
      <c r="Q3255" s="12"/>
      <c r="R3255" s="13"/>
    </row>
    <row r="3256" spans="1:18" ht="15.75" customHeight="1">
      <c r="A3256" s="1"/>
      <c r="B3256" s="6" t="s">
        <v>14</v>
      </c>
      <c r="C3256" s="6">
        <v>1185732</v>
      </c>
      <c r="D3256" s="7">
        <v>44249</v>
      </c>
      <c r="E3256" s="6" t="s">
        <v>15</v>
      </c>
      <c r="F3256" s="6" t="s">
        <v>114</v>
      </c>
      <c r="G3256" s="6" t="s">
        <v>89</v>
      </c>
      <c r="H3256" s="6" t="s">
        <v>21</v>
      </c>
      <c r="I3256" s="8">
        <v>0.45</v>
      </c>
      <c r="J3256" s="9">
        <v>1250</v>
      </c>
      <c r="K3256" s="10">
        <f t="shared" si="24"/>
        <v>562.5</v>
      </c>
      <c r="L3256" s="10">
        <f t="shared" si="25"/>
        <v>168.75</v>
      </c>
      <c r="M3256" s="11">
        <v>0.3</v>
      </c>
      <c r="O3256" s="16"/>
      <c r="P3256" s="14"/>
      <c r="Q3256" s="12"/>
      <c r="R3256" s="13"/>
    </row>
    <row r="3257" spans="1:18" ht="15.75" customHeight="1">
      <c r="A3257" s="1"/>
      <c r="B3257" s="6" t="s">
        <v>14</v>
      </c>
      <c r="C3257" s="6">
        <v>1185732</v>
      </c>
      <c r="D3257" s="7">
        <v>44249</v>
      </c>
      <c r="E3257" s="6" t="s">
        <v>15</v>
      </c>
      <c r="F3257" s="6" t="s">
        <v>114</v>
      </c>
      <c r="G3257" s="6" t="s">
        <v>89</v>
      </c>
      <c r="H3257" s="6" t="s">
        <v>22</v>
      </c>
      <c r="I3257" s="8">
        <v>0.35000000000000003</v>
      </c>
      <c r="J3257" s="9">
        <v>2250</v>
      </c>
      <c r="K3257" s="10">
        <f t="shared" si="24"/>
        <v>787.50000000000011</v>
      </c>
      <c r="L3257" s="10">
        <f t="shared" si="25"/>
        <v>236.25000000000003</v>
      </c>
      <c r="M3257" s="11">
        <v>0.3</v>
      </c>
      <c r="O3257" s="16"/>
      <c r="P3257" s="14"/>
      <c r="Q3257" s="12"/>
      <c r="R3257" s="13"/>
    </row>
    <row r="3258" spans="1:18" ht="15.75" customHeight="1">
      <c r="A3258" s="1"/>
      <c r="B3258" s="6" t="s">
        <v>14</v>
      </c>
      <c r="C3258" s="6">
        <v>1185732</v>
      </c>
      <c r="D3258" s="7">
        <v>44275</v>
      </c>
      <c r="E3258" s="6" t="s">
        <v>15</v>
      </c>
      <c r="F3258" s="6" t="s">
        <v>114</v>
      </c>
      <c r="G3258" s="6" t="s">
        <v>89</v>
      </c>
      <c r="H3258" s="6" t="s">
        <v>17</v>
      </c>
      <c r="I3258" s="8">
        <v>0.35000000000000003</v>
      </c>
      <c r="J3258" s="9">
        <v>4450</v>
      </c>
      <c r="K3258" s="10">
        <f t="shared" si="24"/>
        <v>1557.5000000000002</v>
      </c>
      <c r="L3258" s="10">
        <f t="shared" si="25"/>
        <v>623.00000000000011</v>
      </c>
      <c r="M3258" s="11">
        <v>0.4</v>
      </c>
      <c r="O3258" s="16"/>
      <c r="P3258" s="14"/>
      <c r="Q3258" s="12"/>
      <c r="R3258" s="13"/>
    </row>
    <row r="3259" spans="1:18" ht="15.75" customHeight="1">
      <c r="A3259" s="1"/>
      <c r="B3259" s="6" t="s">
        <v>14</v>
      </c>
      <c r="C3259" s="6">
        <v>1185732</v>
      </c>
      <c r="D3259" s="7">
        <v>44275</v>
      </c>
      <c r="E3259" s="6" t="s">
        <v>15</v>
      </c>
      <c r="F3259" s="6" t="s">
        <v>114</v>
      </c>
      <c r="G3259" s="6" t="s">
        <v>89</v>
      </c>
      <c r="H3259" s="6" t="s">
        <v>18</v>
      </c>
      <c r="I3259" s="8">
        <v>0.35000000000000003</v>
      </c>
      <c r="J3259" s="9">
        <v>1500</v>
      </c>
      <c r="K3259" s="10">
        <f t="shared" si="24"/>
        <v>525</v>
      </c>
      <c r="L3259" s="10">
        <f t="shared" si="25"/>
        <v>183.75</v>
      </c>
      <c r="M3259" s="11">
        <v>0.35</v>
      </c>
      <c r="O3259" s="16"/>
      <c r="P3259" s="14"/>
      <c r="Q3259" s="12"/>
      <c r="R3259" s="13"/>
    </row>
    <row r="3260" spans="1:18" ht="15.75" customHeight="1">
      <c r="A3260" s="1"/>
      <c r="B3260" s="6" t="s">
        <v>14</v>
      </c>
      <c r="C3260" s="6">
        <v>1185732</v>
      </c>
      <c r="D3260" s="7">
        <v>44275</v>
      </c>
      <c r="E3260" s="6" t="s">
        <v>15</v>
      </c>
      <c r="F3260" s="6" t="s">
        <v>114</v>
      </c>
      <c r="G3260" s="6" t="s">
        <v>89</v>
      </c>
      <c r="H3260" s="6" t="s">
        <v>19</v>
      </c>
      <c r="I3260" s="8">
        <v>0.25000000000000006</v>
      </c>
      <c r="J3260" s="9">
        <v>1750</v>
      </c>
      <c r="K3260" s="10">
        <f t="shared" si="24"/>
        <v>437.50000000000011</v>
      </c>
      <c r="L3260" s="10">
        <f t="shared" si="25"/>
        <v>153.12500000000003</v>
      </c>
      <c r="M3260" s="11">
        <v>0.35</v>
      </c>
      <c r="O3260" s="16"/>
      <c r="P3260" s="14"/>
      <c r="Q3260" s="12"/>
      <c r="R3260" s="13"/>
    </row>
    <row r="3261" spans="1:18" ht="15.75" customHeight="1">
      <c r="A3261" s="1"/>
      <c r="B3261" s="6" t="s">
        <v>14</v>
      </c>
      <c r="C3261" s="6">
        <v>1185732</v>
      </c>
      <c r="D3261" s="7">
        <v>44275</v>
      </c>
      <c r="E3261" s="6" t="s">
        <v>15</v>
      </c>
      <c r="F3261" s="6" t="s">
        <v>114</v>
      </c>
      <c r="G3261" s="6" t="s">
        <v>89</v>
      </c>
      <c r="H3261" s="6" t="s">
        <v>20</v>
      </c>
      <c r="I3261" s="8">
        <v>0.3</v>
      </c>
      <c r="J3261" s="9">
        <v>250</v>
      </c>
      <c r="K3261" s="10">
        <f t="shared" si="24"/>
        <v>75</v>
      </c>
      <c r="L3261" s="10">
        <f t="shared" si="25"/>
        <v>26.25</v>
      </c>
      <c r="M3261" s="11">
        <v>0.35</v>
      </c>
      <c r="O3261" s="16"/>
      <c r="P3261" s="14"/>
      <c r="Q3261" s="12"/>
      <c r="R3261" s="13"/>
    </row>
    <row r="3262" spans="1:18" ht="15.75" customHeight="1">
      <c r="A3262" s="1"/>
      <c r="B3262" s="6" t="s">
        <v>14</v>
      </c>
      <c r="C3262" s="6">
        <v>1185732</v>
      </c>
      <c r="D3262" s="7">
        <v>44275</v>
      </c>
      <c r="E3262" s="6" t="s">
        <v>15</v>
      </c>
      <c r="F3262" s="6" t="s">
        <v>114</v>
      </c>
      <c r="G3262" s="6" t="s">
        <v>89</v>
      </c>
      <c r="H3262" s="6" t="s">
        <v>21</v>
      </c>
      <c r="I3262" s="8">
        <v>0.45</v>
      </c>
      <c r="J3262" s="9">
        <v>750</v>
      </c>
      <c r="K3262" s="10">
        <f t="shared" si="24"/>
        <v>337.5</v>
      </c>
      <c r="L3262" s="10">
        <f t="shared" si="25"/>
        <v>101.25</v>
      </c>
      <c r="M3262" s="11">
        <v>0.3</v>
      </c>
      <c r="O3262" s="16"/>
      <c r="P3262" s="14"/>
      <c r="Q3262" s="12"/>
      <c r="R3262" s="13"/>
    </row>
    <row r="3263" spans="1:18" ht="15.75" customHeight="1">
      <c r="A3263" s="1"/>
      <c r="B3263" s="6" t="s">
        <v>14</v>
      </c>
      <c r="C3263" s="6">
        <v>1185732</v>
      </c>
      <c r="D3263" s="7">
        <v>44275</v>
      </c>
      <c r="E3263" s="6" t="s">
        <v>15</v>
      </c>
      <c r="F3263" s="6" t="s">
        <v>114</v>
      </c>
      <c r="G3263" s="6" t="s">
        <v>89</v>
      </c>
      <c r="H3263" s="6" t="s">
        <v>22</v>
      </c>
      <c r="I3263" s="8">
        <v>0.35000000000000003</v>
      </c>
      <c r="J3263" s="9">
        <v>1750</v>
      </c>
      <c r="K3263" s="10">
        <f t="shared" si="24"/>
        <v>612.50000000000011</v>
      </c>
      <c r="L3263" s="10">
        <f t="shared" si="25"/>
        <v>183.75000000000003</v>
      </c>
      <c r="M3263" s="11">
        <v>0.3</v>
      </c>
      <c r="O3263" s="16"/>
      <c r="P3263" s="14"/>
      <c r="Q3263" s="12"/>
      <c r="R3263" s="13"/>
    </row>
    <row r="3264" spans="1:18" ht="15.75" customHeight="1">
      <c r="A3264" s="1"/>
      <c r="B3264" s="6" t="s">
        <v>14</v>
      </c>
      <c r="C3264" s="6">
        <v>1185732</v>
      </c>
      <c r="D3264" s="7">
        <v>44307</v>
      </c>
      <c r="E3264" s="6" t="s">
        <v>15</v>
      </c>
      <c r="F3264" s="6" t="s">
        <v>114</v>
      </c>
      <c r="G3264" s="6" t="s">
        <v>89</v>
      </c>
      <c r="H3264" s="6" t="s">
        <v>17</v>
      </c>
      <c r="I3264" s="8">
        <v>0.35000000000000003</v>
      </c>
      <c r="J3264" s="9">
        <v>4250</v>
      </c>
      <c r="K3264" s="10">
        <f t="shared" si="24"/>
        <v>1487.5000000000002</v>
      </c>
      <c r="L3264" s="10">
        <f t="shared" si="25"/>
        <v>595.00000000000011</v>
      </c>
      <c r="M3264" s="11">
        <v>0.4</v>
      </c>
      <c r="O3264" s="16"/>
      <c r="P3264" s="14"/>
      <c r="Q3264" s="12"/>
      <c r="R3264" s="13"/>
    </row>
    <row r="3265" spans="1:18" ht="15.75" customHeight="1">
      <c r="A3265" s="1"/>
      <c r="B3265" s="6" t="s">
        <v>14</v>
      </c>
      <c r="C3265" s="6">
        <v>1185732</v>
      </c>
      <c r="D3265" s="7">
        <v>44307</v>
      </c>
      <c r="E3265" s="6" t="s">
        <v>15</v>
      </c>
      <c r="F3265" s="6" t="s">
        <v>114</v>
      </c>
      <c r="G3265" s="6" t="s">
        <v>89</v>
      </c>
      <c r="H3265" s="6" t="s">
        <v>18</v>
      </c>
      <c r="I3265" s="8">
        <v>0.35000000000000003</v>
      </c>
      <c r="J3265" s="9">
        <v>1250</v>
      </c>
      <c r="K3265" s="10">
        <f t="shared" si="24"/>
        <v>437.50000000000006</v>
      </c>
      <c r="L3265" s="10">
        <f t="shared" si="25"/>
        <v>153.125</v>
      </c>
      <c r="M3265" s="11">
        <v>0.35</v>
      </c>
      <c r="O3265" s="16"/>
      <c r="P3265" s="14"/>
      <c r="Q3265" s="12"/>
      <c r="R3265" s="13"/>
    </row>
    <row r="3266" spans="1:18" ht="15.75" customHeight="1">
      <c r="A3266" s="1"/>
      <c r="B3266" s="6" t="s">
        <v>14</v>
      </c>
      <c r="C3266" s="6">
        <v>1185732</v>
      </c>
      <c r="D3266" s="7">
        <v>44307</v>
      </c>
      <c r="E3266" s="6" t="s">
        <v>15</v>
      </c>
      <c r="F3266" s="6" t="s">
        <v>114</v>
      </c>
      <c r="G3266" s="6" t="s">
        <v>89</v>
      </c>
      <c r="H3266" s="6" t="s">
        <v>19</v>
      </c>
      <c r="I3266" s="8">
        <v>0.25000000000000006</v>
      </c>
      <c r="J3266" s="9">
        <v>1250</v>
      </c>
      <c r="K3266" s="10">
        <f t="shared" si="24"/>
        <v>312.50000000000006</v>
      </c>
      <c r="L3266" s="10">
        <f t="shared" si="25"/>
        <v>109.37500000000001</v>
      </c>
      <c r="M3266" s="11">
        <v>0.35</v>
      </c>
      <c r="O3266" s="16"/>
      <c r="P3266" s="14"/>
      <c r="Q3266" s="12"/>
      <c r="R3266" s="13"/>
    </row>
    <row r="3267" spans="1:18" ht="15.75" customHeight="1">
      <c r="A3267" s="1"/>
      <c r="B3267" s="6" t="s">
        <v>14</v>
      </c>
      <c r="C3267" s="6">
        <v>1185732</v>
      </c>
      <c r="D3267" s="7">
        <v>44307</v>
      </c>
      <c r="E3267" s="6" t="s">
        <v>15</v>
      </c>
      <c r="F3267" s="6" t="s">
        <v>114</v>
      </c>
      <c r="G3267" s="6" t="s">
        <v>89</v>
      </c>
      <c r="H3267" s="6" t="s">
        <v>20</v>
      </c>
      <c r="I3267" s="8">
        <v>0.3</v>
      </c>
      <c r="J3267" s="9">
        <v>500</v>
      </c>
      <c r="K3267" s="10">
        <f t="shared" si="24"/>
        <v>150</v>
      </c>
      <c r="L3267" s="10">
        <f t="shared" si="25"/>
        <v>52.5</v>
      </c>
      <c r="M3267" s="11">
        <v>0.35</v>
      </c>
      <c r="O3267" s="16"/>
      <c r="P3267" s="14"/>
      <c r="Q3267" s="12"/>
      <c r="R3267" s="13"/>
    </row>
    <row r="3268" spans="1:18" ht="15.75" customHeight="1">
      <c r="A3268" s="1"/>
      <c r="B3268" s="6" t="s">
        <v>14</v>
      </c>
      <c r="C3268" s="6">
        <v>1185732</v>
      </c>
      <c r="D3268" s="7">
        <v>44307</v>
      </c>
      <c r="E3268" s="6" t="s">
        <v>15</v>
      </c>
      <c r="F3268" s="6" t="s">
        <v>114</v>
      </c>
      <c r="G3268" s="6" t="s">
        <v>89</v>
      </c>
      <c r="H3268" s="6" t="s">
        <v>21</v>
      </c>
      <c r="I3268" s="8">
        <v>0.45</v>
      </c>
      <c r="J3268" s="9">
        <v>500</v>
      </c>
      <c r="K3268" s="10">
        <f t="shared" si="24"/>
        <v>225</v>
      </c>
      <c r="L3268" s="10">
        <f t="shared" si="25"/>
        <v>67.5</v>
      </c>
      <c r="M3268" s="11">
        <v>0.3</v>
      </c>
      <c r="O3268" s="16"/>
      <c r="P3268" s="14"/>
      <c r="Q3268" s="12"/>
      <c r="R3268" s="13"/>
    </row>
    <row r="3269" spans="1:18" ht="15.75" customHeight="1">
      <c r="A3269" s="1"/>
      <c r="B3269" s="6" t="s">
        <v>14</v>
      </c>
      <c r="C3269" s="6">
        <v>1185732</v>
      </c>
      <c r="D3269" s="7">
        <v>44307</v>
      </c>
      <c r="E3269" s="6" t="s">
        <v>15</v>
      </c>
      <c r="F3269" s="6" t="s">
        <v>114</v>
      </c>
      <c r="G3269" s="6" t="s">
        <v>89</v>
      </c>
      <c r="H3269" s="6" t="s">
        <v>22</v>
      </c>
      <c r="I3269" s="8">
        <v>0.35000000000000003</v>
      </c>
      <c r="J3269" s="9">
        <v>2000</v>
      </c>
      <c r="K3269" s="10">
        <f t="shared" si="24"/>
        <v>700.00000000000011</v>
      </c>
      <c r="L3269" s="10">
        <f t="shared" si="25"/>
        <v>210.00000000000003</v>
      </c>
      <c r="M3269" s="11">
        <v>0.3</v>
      </c>
      <c r="O3269" s="16"/>
      <c r="P3269" s="14"/>
      <c r="Q3269" s="12"/>
      <c r="R3269" s="13"/>
    </row>
    <row r="3270" spans="1:18" ht="15.75" customHeight="1">
      <c r="A3270" s="1"/>
      <c r="B3270" s="6" t="s">
        <v>14</v>
      </c>
      <c r="C3270" s="6">
        <v>1185732</v>
      </c>
      <c r="D3270" s="7">
        <v>44336</v>
      </c>
      <c r="E3270" s="6" t="s">
        <v>15</v>
      </c>
      <c r="F3270" s="6" t="s">
        <v>114</v>
      </c>
      <c r="G3270" s="6" t="s">
        <v>89</v>
      </c>
      <c r="H3270" s="6" t="s">
        <v>17</v>
      </c>
      <c r="I3270" s="8">
        <v>0.49999999999999994</v>
      </c>
      <c r="J3270" s="9">
        <v>4700</v>
      </c>
      <c r="K3270" s="10">
        <f t="shared" si="24"/>
        <v>2349.9999999999995</v>
      </c>
      <c r="L3270" s="10">
        <f t="shared" si="25"/>
        <v>939.99999999999989</v>
      </c>
      <c r="M3270" s="11">
        <v>0.4</v>
      </c>
      <c r="O3270" s="16"/>
      <c r="P3270" s="14"/>
      <c r="Q3270" s="12"/>
      <c r="R3270" s="13"/>
    </row>
    <row r="3271" spans="1:18" ht="15.75" customHeight="1">
      <c r="A3271" s="1"/>
      <c r="B3271" s="6" t="s">
        <v>14</v>
      </c>
      <c r="C3271" s="6">
        <v>1185732</v>
      </c>
      <c r="D3271" s="7">
        <v>44336</v>
      </c>
      <c r="E3271" s="6" t="s">
        <v>15</v>
      </c>
      <c r="F3271" s="6" t="s">
        <v>114</v>
      </c>
      <c r="G3271" s="6" t="s">
        <v>89</v>
      </c>
      <c r="H3271" s="6" t="s">
        <v>18</v>
      </c>
      <c r="I3271" s="8">
        <v>0.45</v>
      </c>
      <c r="J3271" s="9">
        <v>1750</v>
      </c>
      <c r="K3271" s="10">
        <f t="shared" si="24"/>
        <v>787.5</v>
      </c>
      <c r="L3271" s="10">
        <f t="shared" si="25"/>
        <v>275.625</v>
      </c>
      <c r="M3271" s="11">
        <v>0.35</v>
      </c>
      <c r="O3271" s="16"/>
      <c r="P3271" s="14"/>
      <c r="Q3271" s="12"/>
      <c r="R3271" s="13"/>
    </row>
    <row r="3272" spans="1:18" ht="15.75" customHeight="1">
      <c r="A3272" s="1"/>
      <c r="B3272" s="6" t="s">
        <v>14</v>
      </c>
      <c r="C3272" s="6">
        <v>1185732</v>
      </c>
      <c r="D3272" s="7">
        <v>44336</v>
      </c>
      <c r="E3272" s="6" t="s">
        <v>15</v>
      </c>
      <c r="F3272" s="6" t="s">
        <v>114</v>
      </c>
      <c r="G3272" s="6" t="s">
        <v>89</v>
      </c>
      <c r="H3272" s="6" t="s">
        <v>19</v>
      </c>
      <c r="I3272" s="8">
        <v>0.4</v>
      </c>
      <c r="J3272" s="9">
        <v>1500</v>
      </c>
      <c r="K3272" s="10">
        <f t="shared" si="24"/>
        <v>600</v>
      </c>
      <c r="L3272" s="10">
        <f t="shared" si="25"/>
        <v>210</v>
      </c>
      <c r="M3272" s="11">
        <v>0.35</v>
      </c>
      <c r="O3272" s="16"/>
      <c r="P3272" s="14"/>
      <c r="Q3272" s="12"/>
      <c r="R3272" s="13"/>
    </row>
    <row r="3273" spans="1:18" ht="15.75" customHeight="1">
      <c r="A3273" s="1"/>
      <c r="B3273" s="6" t="s">
        <v>14</v>
      </c>
      <c r="C3273" s="6">
        <v>1185732</v>
      </c>
      <c r="D3273" s="7">
        <v>44336</v>
      </c>
      <c r="E3273" s="6" t="s">
        <v>15</v>
      </c>
      <c r="F3273" s="6" t="s">
        <v>114</v>
      </c>
      <c r="G3273" s="6" t="s">
        <v>89</v>
      </c>
      <c r="H3273" s="6" t="s">
        <v>20</v>
      </c>
      <c r="I3273" s="8">
        <v>0.4</v>
      </c>
      <c r="J3273" s="9">
        <v>1000</v>
      </c>
      <c r="K3273" s="10">
        <f t="shared" si="24"/>
        <v>400</v>
      </c>
      <c r="L3273" s="10">
        <f t="shared" si="25"/>
        <v>140</v>
      </c>
      <c r="M3273" s="11">
        <v>0.35</v>
      </c>
      <c r="O3273" s="16"/>
      <c r="P3273" s="14"/>
      <c r="Q3273" s="12"/>
      <c r="R3273" s="13"/>
    </row>
    <row r="3274" spans="1:18" ht="15.75" customHeight="1">
      <c r="A3274" s="1"/>
      <c r="B3274" s="6" t="s">
        <v>14</v>
      </c>
      <c r="C3274" s="6">
        <v>1185732</v>
      </c>
      <c r="D3274" s="7">
        <v>44336</v>
      </c>
      <c r="E3274" s="6" t="s">
        <v>15</v>
      </c>
      <c r="F3274" s="6" t="s">
        <v>114</v>
      </c>
      <c r="G3274" s="6" t="s">
        <v>89</v>
      </c>
      <c r="H3274" s="6" t="s">
        <v>21</v>
      </c>
      <c r="I3274" s="8">
        <v>0.49999999999999994</v>
      </c>
      <c r="J3274" s="9">
        <v>1250</v>
      </c>
      <c r="K3274" s="10">
        <f t="shared" si="24"/>
        <v>624.99999999999989</v>
      </c>
      <c r="L3274" s="10">
        <f t="shared" si="25"/>
        <v>187.49999999999997</v>
      </c>
      <c r="M3274" s="11">
        <v>0.3</v>
      </c>
      <c r="O3274" s="16"/>
      <c r="P3274" s="14"/>
      <c r="Q3274" s="12"/>
      <c r="R3274" s="13"/>
    </row>
    <row r="3275" spans="1:18" ht="15.75" customHeight="1">
      <c r="A3275" s="1"/>
      <c r="B3275" s="6" t="s">
        <v>14</v>
      </c>
      <c r="C3275" s="6">
        <v>1185732</v>
      </c>
      <c r="D3275" s="7">
        <v>44336</v>
      </c>
      <c r="E3275" s="6" t="s">
        <v>15</v>
      </c>
      <c r="F3275" s="6" t="s">
        <v>114</v>
      </c>
      <c r="G3275" s="6" t="s">
        <v>89</v>
      </c>
      <c r="H3275" s="6" t="s">
        <v>22</v>
      </c>
      <c r="I3275" s="8">
        <v>0.54999999999999993</v>
      </c>
      <c r="J3275" s="9">
        <v>2500</v>
      </c>
      <c r="K3275" s="10">
        <f t="shared" si="24"/>
        <v>1374.9999999999998</v>
      </c>
      <c r="L3275" s="10">
        <f t="shared" si="25"/>
        <v>412.49999999999994</v>
      </c>
      <c r="M3275" s="11">
        <v>0.3</v>
      </c>
      <c r="O3275" s="16"/>
      <c r="P3275" s="14"/>
      <c r="Q3275" s="12"/>
      <c r="R3275" s="13"/>
    </row>
    <row r="3276" spans="1:18" ht="15.75" customHeight="1">
      <c r="A3276" s="1"/>
      <c r="B3276" s="6" t="s">
        <v>14</v>
      </c>
      <c r="C3276" s="6">
        <v>1185732</v>
      </c>
      <c r="D3276" s="7">
        <v>44369</v>
      </c>
      <c r="E3276" s="6" t="s">
        <v>15</v>
      </c>
      <c r="F3276" s="6" t="s">
        <v>114</v>
      </c>
      <c r="G3276" s="6" t="s">
        <v>89</v>
      </c>
      <c r="H3276" s="6" t="s">
        <v>17</v>
      </c>
      <c r="I3276" s="8">
        <v>0.49999999999999994</v>
      </c>
      <c r="J3276" s="9">
        <v>5000</v>
      </c>
      <c r="K3276" s="10">
        <f t="shared" si="24"/>
        <v>2499.9999999999995</v>
      </c>
      <c r="L3276" s="10">
        <f t="shared" si="25"/>
        <v>999.99999999999989</v>
      </c>
      <c r="M3276" s="11">
        <v>0.4</v>
      </c>
      <c r="O3276" s="16"/>
      <c r="P3276" s="14"/>
      <c r="Q3276" s="12"/>
      <c r="R3276" s="13"/>
    </row>
    <row r="3277" spans="1:18" ht="15.75" customHeight="1">
      <c r="A3277" s="1"/>
      <c r="B3277" s="6" t="s">
        <v>14</v>
      </c>
      <c r="C3277" s="6">
        <v>1185732</v>
      </c>
      <c r="D3277" s="7">
        <v>44369</v>
      </c>
      <c r="E3277" s="6" t="s">
        <v>15</v>
      </c>
      <c r="F3277" s="6" t="s">
        <v>114</v>
      </c>
      <c r="G3277" s="6" t="s">
        <v>89</v>
      </c>
      <c r="H3277" s="6" t="s">
        <v>18</v>
      </c>
      <c r="I3277" s="8">
        <v>0.45</v>
      </c>
      <c r="J3277" s="9">
        <v>2500</v>
      </c>
      <c r="K3277" s="10">
        <f t="shared" si="24"/>
        <v>1125</v>
      </c>
      <c r="L3277" s="10">
        <f t="shared" si="25"/>
        <v>393.75</v>
      </c>
      <c r="M3277" s="11">
        <v>0.35</v>
      </c>
      <c r="O3277" s="16"/>
      <c r="P3277" s="14"/>
      <c r="Q3277" s="12"/>
      <c r="R3277" s="13"/>
    </row>
    <row r="3278" spans="1:18" ht="15.75" customHeight="1">
      <c r="A3278" s="1"/>
      <c r="B3278" s="6" t="s">
        <v>14</v>
      </c>
      <c r="C3278" s="6">
        <v>1185732</v>
      </c>
      <c r="D3278" s="7">
        <v>44369</v>
      </c>
      <c r="E3278" s="6" t="s">
        <v>15</v>
      </c>
      <c r="F3278" s="6" t="s">
        <v>114</v>
      </c>
      <c r="G3278" s="6" t="s">
        <v>89</v>
      </c>
      <c r="H3278" s="6" t="s">
        <v>19</v>
      </c>
      <c r="I3278" s="8">
        <v>0.4</v>
      </c>
      <c r="J3278" s="9">
        <v>1750</v>
      </c>
      <c r="K3278" s="10">
        <f t="shared" si="24"/>
        <v>700</v>
      </c>
      <c r="L3278" s="10">
        <f t="shared" si="25"/>
        <v>244.99999999999997</v>
      </c>
      <c r="M3278" s="11">
        <v>0.35</v>
      </c>
      <c r="O3278" s="16"/>
      <c r="P3278" s="14"/>
      <c r="Q3278" s="12"/>
      <c r="R3278" s="13"/>
    </row>
    <row r="3279" spans="1:18" ht="15.75" customHeight="1">
      <c r="A3279" s="1"/>
      <c r="B3279" s="6" t="s">
        <v>14</v>
      </c>
      <c r="C3279" s="6">
        <v>1185732</v>
      </c>
      <c r="D3279" s="7">
        <v>44369</v>
      </c>
      <c r="E3279" s="6" t="s">
        <v>15</v>
      </c>
      <c r="F3279" s="6" t="s">
        <v>114</v>
      </c>
      <c r="G3279" s="6" t="s">
        <v>89</v>
      </c>
      <c r="H3279" s="6" t="s">
        <v>20</v>
      </c>
      <c r="I3279" s="8">
        <v>0.4</v>
      </c>
      <c r="J3279" s="9">
        <v>1500</v>
      </c>
      <c r="K3279" s="10">
        <f t="shared" si="24"/>
        <v>600</v>
      </c>
      <c r="L3279" s="10">
        <f t="shared" si="25"/>
        <v>210</v>
      </c>
      <c r="M3279" s="11">
        <v>0.35</v>
      </c>
      <c r="O3279" s="16"/>
      <c r="P3279" s="14"/>
      <c r="Q3279" s="12"/>
      <c r="R3279" s="13"/>
    </row>
    <row r="3280" spans="1:18" ht="15.75" customHeight="1">
      <c r="A3280" s="1"/>
      <c r="B3280" s="6" t="s">
        <v>14</v>
      </c>
      <c r="C3280" s="6">
        <v>1185732</v>
      </c>
      <c r="D3280" s="7">
        <v>44369</v>
      </c>
      <c r="E3280" s="6" t="s">
        <v>15</v>
      </c>
      <c r="F3280" s="6" t="s">
        <v>114</v>
      </c>
      <c r="G3280" s="6" t="s">
        <v>89</v>
      </c>
      <c r="H3280" s="6" t="s">
        <v>21</v>
      </c>
      <c r="I3280" s="8">
        <v>0.49999999999999994</v>
      </c>
      <c r="J3280" s="9">
        <v>1500</v>
      </c>
      <c r="K3280" s="10">
        <f t="shared" si="24"/>
        <v>749.99999999999989</v>
      </c>
      <c r="L3280" s="10">
        <f t="shared" si="25"/>
        <v>224.99999999999997</v>
      </c>
      <c r="M3280" s="11">
        <v>0.3</v>
      </c>
      <c r="O3280" s="16"/>
      <c r="P3280" s="14"/>
      <c r="Q3280" s="12"/>
      <c r="R3280" s="13"/>
    </row>
    <row r="3281" spans="1:18" ht="15.75" customHeight="1">
      <c r="A3281" s="1"/>
      <c r="B3281" s="6" t="s">
        <v>14</v>
      </c>
      <c r="C3281" s="6">
        <v>1185732</v>
      </c>
      <c r="D3281" s="7">
        <v>44369</v>
      </c>
      <c r="E3281" s="6" t="s">
        <v>15</v>
      </c>
      <c r="F3281" s="6" t="s">
        <v>114</v>
      </c>
      <c r="G3281" s="6" t="s">
        <v>89</v>
      </c>
      <c r="H3281" s="6" t="s">
        <v>22</v>
      </c>
      <c r="I3281" s="8">
        <v>0.54999999999999993</v>
      </c>
      <c r="J3281" s="9">
        <v>3000</v>
      </c>
      <c r="K3281" s="10">
        <f t="shared" si="24"/>
        <v>1649.9999999999998</v>
      </c>
      <c r="L3281" s="10">
        <f t="shared" si="25"/>
        <v>494.99999999999989</v>
      </c>
      <c r="M3281" s="11">
        <v>0.3</v>
      </c>
      <c r="O3281" s="16"/>
      <c r="P3281" s="14"/>
      <c r="Q3281" s="12"/>
      <c r="R3281" s="13"/>
    </row>
    <row r="3282" spans="1:18" ht="15.75" customHeight="1">
      <c r="A3282" s="1"/>
      <c r="B3282" s="6" t="s">
        <v>14</v>
      </c>
      <c r="C3282" s="6">
        <v>1185732</v>
      </c>
      <c r="D3282" s="7">
        <v>44397</v>
      </c>
      <c r="E3282" s="6" t="s">
        <v>15</v>
      </c>
      <c r="F3282" s="6" t="s">
        <v>114</v>
      </c>
      <c r="G3282" s="6" t="s">
        <v>89</v>
      </c>
      <c r="H3282" s="6" t="s">
        <v>17</v>
      </c>
      <c r="I3282" s="8">
        <v>0.49999999999999994</v>
      </c>
      <c r="J3282" s="9">
        <v>5250</v>
      </c>
      <c r="K3282" s="10">
        <f t="shared" si="24"/>
        <v>2624.9999999999995</v>
      </c>
      <c r="L3282" s="10">
        <f t="shared" si="25"/>
        <v>1049.9999999999998</v>
      </c>
      <c r="M3282" s="11">
        <v>0.4</v>
      </c>
      <c r="O3282" s="16"/>
      <c r="P3282" s="14"/>
      <c r="Q3282" s="12"/>
      <c r="R3282" s="13"/>
    </row>
    <row r="3283" spans="1:18" ht="15.75" customHeight="1">
      <c r="A3283" s="1"/>
      <c r="B3283" s="6" t="s">
        <v>14</v>
      </c>
      <c r="C3283" s="6">
        <v>1185732</v>
      </c>
      <c r="D3283" s="7">
        <v>44397</v>
      </c>
      <c r="E3283" s="6" t="s">
        <v>15</v>
      </c>
      <c r="F3283" s="6" t="s">
        <v>114</v>
      </c>
      <c r="G3283" s="6" t="s">
        <v>89</v>
      </c>
      <c r="H3283" s="6" t="s">
        <v>18</v>
      </c>
      <c r="I3283" s="8">
        <v>0.45</v>
      </c>
      <c r="J3283" s="9">
        <v>2750</v>
      </c>
      <c r="K3283" s="10">
        <f t="shared" si="24"/>
        <v>1237.5</v>
      </c>
      <c r="L3283" s="10">
        <f t="shared" si="25"/>
        <v>433.125</v>
      </c>
      <c r="M3283" s="11">
        <v>0.35</v>
      </c>
      <c r="O3283" s="16"/>
      <c r="P3283" s="14"/>
      <c r="Q3283" s="12"/>
      <c r="R3283" s="13"/>
    </row>
    <row r="3284" spans="1:18" ht="15.75" customHeight="1">
      <c r="A3284" s="1"/>
      <c r="B3284" s="6" t="s">
        <v>14</v>
      </c>
      <c r="C3284" s="6">
        <v>1185732</v>
      </c>
      <c r="D3284" s="7">
        <v>44397</v>
      </c>
      <c r="E3284" s="6" t="s">
        <v>15</v>
      </c>
      <c r="F3284" s="6" t="s">
        <v>114</v>
      </c>
      <c r="G3284" s="6" t="s">
        <v>89</v>
      </c>
      <c r="H3284" s="6" t="s">
        <v>19</v>
      </c>
      <c r="I3284" s="8">
        <v>0.4</v>
      </c>
      <c r="J3284" s="9">
        <v>2000</v>
      </c>
      <c r="K3284" s="10">
        <f t="shared" si="24"/>
        <v>800</v>
      </c>
      <c r="L3284" s="10">
        <f t="shared" si="25"/>
        <v>280</v>
      </c>
      <c r="M3284" s="11">
        <v>0.35</v>
      </c>
      <c r="O3284" s="16"/>
      <c r="P3284" s="14"/>
      <c r="Q3284" s="12"/>
      <c r="R3284" s="13"/>
    </row>
    <row r="3285" spans="1:18" ht="15.75" customHeight="1">
      <c r="A3285" s="1"/>
      <c r="B3285" s="6" t="s">
        <v>14</v>
      </c>
      <c r="C3285" s="6">
        <v>1185732</v>
      </c>
      <c r="D3285" s="7">
        <v>44397</v>
      </c>
      <c r="E3285" s="6" t="s">
        <v>15</v>
      </c>
      <c r="F3285" s="6" t="s">
        <v>114</v>
      </c>
      <c r="G3285" s="6" t="s">
        <v>89</v>
      </c>
      <c r="H3285" s="6" t="s">
        <v>20</v>
      </c>
      <c r="I3285" s="8">
        <v>0.4</v>
      </c>
      <c r="J3285" s="9">
        <v>1500</v>
      </c>
      <c r="K3285" s="10">
        <f t="shared" si="24"/>
        <v>600</v>
      </c>
      <c r="L3285" s="10">
        <f t="shared" si="25"/>
        <v>210</v>
      </c>
      <c r="M3285" s="11">
        <v>0.35</v>
      </c>
      <c r="O3285" s="16"/>
      <c r="P3285" s="14"/>
      <c r="Q3285" s="12"/>
      <c r="R3285" s="13"/>
    </row>
    <row r="3286" spans="1:18" ht="15.75" customHeight="1">
      <c r="A3286" s="1"/>
      <c r="B3286" s="6" t="s">
        <v>14</v>
      </c>
      <c r="C3286" s="6">
        <v>1185732</v>
      </c>
      <c r="D3286" s="7">
        <v>44397</v>
      </c>
      <c r="E3286" s="6" t="s">
        <v>15</v>
      </c>
      <c r="F3286" s="6" t="s">
        <v>114</v>
      </c>
      <c r="G3286" s="6" t="s">
        <v>89</v>
      </c>
      <c r="H3286" s="6" t="s">
        <v>21</v>
      </c>
      <c r="I3286" s="8">
        <v>0.49999999999999994</v>
      </c>
      <c r="J3286" s="9">
        <v>1750</v>
      </c>
      <c r="K3286" s="10">
        <f t="shared" si="24"/>
        <v>874.99999999999989</v>
      </c>
      <c r="L3286" s="10">
        <f t="shared" si="25"/>
        <v>262.49999999999994</v>
      </c>
      <c r="M3286" s="11">
        <v>0.3</v>
      </c>
      <c r="O3286" s="16"/>
      <c r="P3286" s="14"/>
      <c r="Q3286" s="12"/>
      <c r="R3286" s="13"/>
    </row>
    <row r="3287" spans="1:18" ht="15.75" customHeight="1">
      <c r="A3287" s="1"/>
      <c r="B3287" s="6" t="s">
        <v>14</v>
      </c>
      <c r="C3287" s="6">
        <v>1185732</v>
      </c>
      <c r="D3287" s="7">
        <v>44397</v>
      </c>
      <c r="E3287" s="6" t="s">
        <v>15</v>
      </c>
      <c r="F3287" s="6" t="s">
        <v>114</v>
      </c>
      <c r="G3287" s="6" t="s">
        <v>89</v>
      </c>
      <c r="H3287" s="6" t="s">
        <v>22</v>
      </c>
      <c r="I3287" s="8">
        <v>0.54999999999999993</v>
      </c>
      <c r="J3287" s="9">
        <v>3500</v>
      </c>
      <c r="K3287" s="10">
        <f t="shared" si="24"/>
        <v>1924.9999999999998</v>
      </c>
      <c r="L3287" s="10">
        <f t="shared" si="25"/>
        <v>577.49999999999989</v>
      </c>
      <c r="M3287" s="11">
        <v>0.3</v>
      </c>
      <c r="O3287" s="16"/>
      <c r="P3287" s="14"/>
      <c r="Q3287" s="12"/>
      <c r="R3287" s="13"/>
    </row>
    <row r="3288" spans="1:18" ht="15.75" customHeight="1">
      <c r="A3288" s="1"/>
      <c r="B3288" s="6" t="s">
        <v>14</v>
      </c>
      <c r="C3288" s="6">
        <v>1185732</v>
      </c>
      <c r="D3288" s="7">
        <v>44429</v>
      </c>
      <c r="E3288" s="6" t="s">
        <v>15</v>
      </c>
      <c r="F3288" s="6" t="s">
        <v>114</v>
      </c>
      <c r="G3288" s="6" t="s">
        <v>89</v>
      </c>
      <c r="H3288" s="6" t="s">
        <v>17</v>
      </c>
      <c r="I3288" s="8">
        <v>0.49999999999999994</v>
      </c>
      <c r="J3288" s="9">
        <v>5000</v>
      </c>
      <c r="K3288" s="10">
        <f t="shared" si="24"/>
        <v>2499.9999999999995</v>
      </c>
      <c r="L3288" s="10">
        <f t="shared" si="25"/>
        <v>999.99999999999989</v>
      </c>
      <c r="M3288" s="11">
        <v>0.4</v>
      </c>
      <c r="O3288" s="16"/>
      <c r="P3288" s="14"/>
      <c r="Q3288" s="12"/>
      <c r="R3288" s="13"/>
    </row>
    <row r="3289" spans="1:18" ht="15.75" customHeight="1">
      <c r="A3289" s="1"/>
      <c r="B3289" s="6" t="s">
        <v>14</v>
      </c>
      <c r="C3289" s="6">
        <v>1185732</v>
      </c>
      <c r="D3289" s="7">
        <v>44429</v>
      </c>
      <c r="E3289" s="6" t="s">
        <v>15</v>
      </c>
      <c r="F3289" s="6" t="s">
        <v>114</v>
      </c>
      <c r="G3289" s="6" t="s">
        <v>89</v>
      </c>
      <c r="H3289" s="6" t="s">
        <v>18</v>
      </c>
      <c r="I3289" s="8">
        <v>0.45</v>
      </c>
      <c r="J3289" s="9">
        <v>2750</v>
      </c>
      <c r="K3289" s="10">
        <f t="shared" si="24"/>
        <v>1237.5</v>
      </c>
      <c r="L3289" s="10">
        <f t="shared" si="25"/>
        <v>433.125</v>
      </c>
      <c r="M3289" s="11">
        <v>0.35</v>
      </c>
      <c r="O3289" s="16"/>
      <c r="P3289" s="14"/>
      <c r="Q3289" s="12"/>
      <c r="R3289" s="13"/>
    </row>
    <row r="3290" spans="1:18" ht="15.75" customHeight="1">
      <c r="A3290" s="1"/>
      <c r="B3290" s="6" t="s">
        <v>14</v>
      </c>
      <c r="C3290" s="6">
        <v>1185732</v>
      </c>
      <c r="D3290" s="7">
        <v>44429</v>
      </c>
      <c r="E3290" s="6" t="s">
        <v>15</v>
      </c>
      <c r="F3290" s="6" t="s">
        <v>114</v>
      </c>
      <c r="G3290" s="6" t="s">
        <v>89</v>
      </c>
      <c r="H3290" s="6" t="s">
        <v>19</v>
      </c>
      <c r="I3290" s="8">
        <v>0.4</v>
      </c>
      <c r="J3290" s="9">
        <v>2000</v>
      </c>
      <c r="K3290" s="10">
        <f t="shared" si="24"/>
        <v>800</v>
      </c>
      <c r="L3290" s="10">
        <f t="shared" si="25"/>
        <v>280</v>
      </c>
      <c r="M3290" s="11">
        <v>0.35</v>
      </c>
      <c r="O3290" s="16"/>
      <c r="P3290" s="14"/>
      <c r="Q3290" s="12"/>
      <c r="R3290" s="13"/>
    </row>
    <row r="3291" spans="1:18" ht="15.75" customHeight="1">
      <c r="A3291" s="1"/>
      <c r="B3291" s="6" t="s">
        <v>14</v>
      </c>
      <c r="C3291" s="6">
        <v>1185732</v>
      </c>
      <c r="D3291" s="7">
        <v>44429</v>
      </c>
      <c r="E3291" s="6" t="s">
        <v>15</v>
      </c>
      <c r="F3291" s="6" t="s">
        <v>114</v>
      </c>
      <c r="G3291" s="6" t="s">
        <v>89</v>
      </c>
      <c r="H3291" s="6" t="s">
        <v>20</v>
      </c>
      <c r="I3291" s="8">
        <v>0.4</v>
      </c>
      <c r="J3291" s="9">
        <v>1500</v>
      </c>
      <c r="K3291" s="10">
        <f t="shared" si="24"/>
        <v>600</v>
      </c>
      <c r="L3291" s="10">
        <f t="shared" si="25"/>
        <v>210</v>
      </c>
      <c r="M3291" s="11">
        <v>0.35</v>
      </c>
      <c r="O3291" s="16"/>
      <c r="P3291" s="14"/>
      <c r="Q3291" s="12"/>
      <c r="R3291" s="13"/>
    </row>
    <row r="3292" spans="1:18" ht="15.75" customHeight="1">
      <c r="A3292" s="1"/>
      <c r="B3292" s="6" t="s">
        <v>14</v>
      </c>
      <c r="C3292" s="6">
        <v>1185732</v>
      </c>
      <c r="D3292" s="7">
        <v>44429</v>
      </c>
      <c r="E3292" s="6" t="s">
        <v>15</v>
      </c>
      <c r="F3292" s="6" t="s">
        <v>114</v>
      </c>
      <c r="G3292" s="6" t="s">
        <v>89</v>
      </c>
      <c r="H3292" s="6" t="s">
        <v>21</v>
      </c>
      <c r="I3292" s="8">
        <v>0.49999999999999994</v>
      </c>
      <c r="J3292" s="9">
        <v>1250</v>
      </c>
      <c r="K3292" s="10">
        <f t="shared" si="24"/>
        <v>624.99999999999989</v>
      </c>
      <c r="L3292" s="10">
        <f t="shared" si="25"/>
        <v>187.49999999999997</v>
      </c>
      <c r="M3292" s="11">
        <v>0.3</v>
      </c>
      <c r="O3292" s="16"/>
      <c r="P3292" s="14"/>
      <c r="Q3292" s="12"/>
      <c r="R3292" s="13"/>
    </row>
    <row r="3293" spans="1:18" ht="15.75" customHeight="1">
      <c r="A3293" s="1"/>
      <c r="B3293" s="6" t="s">
        <v>14</v>
      </c>
      <c r="C3293" s="6">
        <v>1185732</v>
      </c>
      <c r="D3293" s="7">
        <v>44429</v>
      </c>
      <c r="E3293" s="6" t="s">
        <v>15</v>
      </c>
      <c r="F3293" s="6" t="s">
        <v>114</v>
      </c>
      <c r="G3293" s="6" t="s">
        <v>89</v>
      </c>
      <c r="H3293" s="6" t="s">
        <v>22</v>
      </c>
      <c r="I3293" s="8">
        <v>0.54999999999999993</v>
      </c>
      <c r="J3293" s="9">
        <v>3000</v>
      </c>
      <c r="K3293" s="10">
        <f t="shared" si="24"/>
        <v>1649.9999999999998</v>
      </c>
      <c r="L3293" s="10">
        <f t="shared" si="25"/>
        <v>494.99999999999989</v>
      </c>
      <c r="M3293" s="11">
        <v>0.3</v>
      </c>
      <c r="O3293" s="16"/>
      <c r="P3293" s="14"/>
      <c r="Q3293" s="12"/>
      <c r="R3293" s="13"/>
    </row>
    <row r="3294" spans="1:18" ht="15.75" customHeight="1">
      <c r="A3294" s="1"/>
      <c r="B3294" s="6" t="s">
        <v>14</v>
      </c>
      <c r="C3294" s="6">
        <v>1185732</v>
      </c>
      <c r="D3294" s="7">
        <v>44459</v>
      </c>
      <c r="E3294" s="6" t="s">
        <v>15</v>
      </c>
      <c r="F3294" s="6" t="s">
        <v>114</v>
      </c>
      <c r="G3294" s="6" t="s">
        <v>89</v>
      </c>
      <c r="H3294" s="6" t="s">
        <v>17</v>
      </c>
      <c r="I3294" s="8">
        <v>0.49999999999999994</v>
      </c>
      <c r="J3294" s="9">
        <v>4250</v>
      </c>
      <c r="K3294" s="10">
        <f t="shared" si="24"/>
        <v>2124.9999999999995</v>
      </c>
      <c r="L3294" s="10">
        <f t="shared" si="25"/>
        <v>849.99999999999989</v>
      </c>
      <c r="M3294" s="11">
        <v>0.4</v>
      </c>
      <c r="O3294" s="16"/>
      <c r="P3294" s="14"/>
      <c r="Q3294" s="12"/>
      <c r="R3294" s="13"/>
    </row>
    <row r="3295" spans="1:18" ht="15.75" customHeight="1">
      <c r="A3295" s="1"/>
      <c r="B3295" s="6" t="s">
        <v>14</v>
      </c>
      <c r="C3295" s="6">
        <v>1185732</v>
      </c>
      <c r="D3295" s="7">
        <v>44459</v>
      </c>
      <c r="E3295" s="6" t="s">
        <v>15</v>
      </c>
      <c r="F3295" s="6" t="s">
        <v>114</v>
      </c>
      <c r="G3295" s="6" t="s">
        <v>89</v>
      </c>
      <c r="H3295" s="6" t="s">
        <v>18</v>
      </c>
      <c r="I3295" s="8">
        <v>0.45</v>
      </c>
      <c r="J3295" s="9">
        <v>2250</v>
      </c>
      <c r="K3295" s="10">
        <f t="shared" si="24"/>
        <v>1012.5</v>
      </c>
      <c r="L3295" s="10">
        <f t="shared" si="25"/>
        <v>354.375</v>
      </c>
      <c r="M3295" s="11">
        <v>0.35</v>
      </c>
      <c r="O3295" s="16"/>
      <c r="P3295" s="14"/>
      <c r="Q3295" s="12"/>
      <c r="R3295" s="13"/>
    </row>
    <row r="3296" spans="1:18" ht="15.75" customHeight="1">
      <c r="A3296" s="1"/>
      <c r="B3296" s="6" t="s">
        <v>14</v>
      </c>
      <c r="C3296" s="6">
        <v>1185732</v>
      </c>
      <c r="D3296" s="7">
        <v>44459</v>
      </c>
      <c r="E3296" s="6" t="s">
        <v>15</v>
      </c>
      <c r="F3296" s="6" t="s">
        <v>114</v>
      </c>
      <c r="G3296" s="6" t="s">
        <v>89</v>
      </c>
      <c r="H3296" s="6" t="s">
        <v>19</v>
      </c>
      <c r="I3296" s="8">
        <v>0.4</v>
      </c>
      <c r="J3296" s="9">
        <v>1250</v>
      </c>
      <c r="K3296" s="10">
        <f t="shared" si="24"/>
        <v>500</v>
      </c>
      <c r="L3296" s="10">
        <f t="shared" si="25"/>
        <v>175</v>
      </c>
      <c r="M3296" s="11">
        <v>0.35</v>
      </c>
      <c r="O3296" s="16"/>
      <c r="P3296" s="14"/>
      <c r="Q3296" s="12"/>
      <c r="R3296" s="13"/>
    </row>
    <row r="3297" spans="1:18" ht="15.75" customHeight="1">
      <c r="A3297" s="1"/>
      <c r="B3297" s="6" t="s">
        <v>14</v>
      </c>
      <c r="C3297" s="6">
        <v>1185732</v>
      </c>
      <c r="D3297" s="7">
        <v>44459</v>
      </c>
      <c r="E3297" s="6" t="s">
        <v>15</v>
      </c>
      <c r="F3297" s="6" t="s">
        <v>114</v>
      </c>
      <c r="G3297" s="6" t="s">
        <v>89</v>
      </c>
      <c r="H3297" s="6" t="s">
        <v>20</v>
      </c>
      <c r="I3297" s="8">
        <v>0.4</v>
      </c>
      <c r="J3297" s="9">
        <v>1000</v>
      </c>
      <c r="K3297" s="10">
        <f t="shared" si="24"/>
        <v>400</v>
      </c>
      <c r="L3297" s="10">
        <f t="shared" si="25"/>
        <v>140</v>
      </c>
      <c r="M3297" s="11">
        <v>0.35</v>
      </c>
      <c r="O3297" s="16"/>
      <c r="P3297" s="14"/>
      <c r="Q3297" s="12"/>
      <c r="R3297" s="13"/>
    </row>
    <row r="3298" spans="1:18" ht="15.75" customHeight="1">
      <c r="A3298" s="1"/>
      <c r="B3298" s="6" t="s">
        <v>14</v>
      </c>
      <c r="C3298" s="6">
        <v>1185732</v>
      </c>
      <c r="D3298" s="7">
        <v>44459</v>
      </c>
      <c r="E3298" s="6" t="s">
        <v>15</v>
      </c>
      <c r="F3298" s="6" t="s">
        <v>114</v>
      </c>
      <c r="G3298" s="6" t="s">
        <v>89</v>
      </c>
      <c r="H3298" s="6" t="s">
        <v>21</v>
      </c>
      <c r="I3298" s="8">
        <v>0.49999999999999994</v>
      </c>
      <c r="J3298" s="9">
        <v>1000</v>
      </c>
      <c r="K3298" s="10">
        <f t="shared" si="24"/>
        <v>499.99999999999994</v>
      </c>
      <c r="L3298" s="10">
        <f t="shared" si="25"/>
        <v>149.99999999999997</v>
      </c>
      <c r="M3298" s="11">
        <v>0.3</v>
      </c>
      <c r="O3298" s="16"/>
      <c r="P3298" s="14"/>
      <c r="Q3298" s="12"/>
      <c r="R3298" s="13"/>
    </row>
    <row r="3299" spans="1:18" ht="15.75" customHeight="1">
      <c r="A3299" s="1"/>
      <c r="B3299" s="6" t="s">
        <v>14</v>
      </c>
      <c r="C3299" s="6">
        <v>1185732</v>
      </c>
      <c r="D3299" s="7">
        <v>44459</v>
      </c>
      <c r="E3299" s="6" t="s">
        <v>15</v>
      </c>
      <c r="F3299" s="6" t="s">
        <v>114</v>
      </c>
      <c r="G3299" s="6" t="s">
        <v>89</v>
      </c>
      <c r="H3299" s="6" t="s">
        <v>22</v>
      </c>
      <c r="I3299" s="8">
        <v>0.54999999999999993</v>
      </c>
      <c r="J3299" s="9">
        <v>2000</v>
      </c>
      <c r="K3299" s="10">
        <f t="shared" si="24"/>
        <v>1099.9999999999998</v>
      </c>
      <c r="L3299" s="10">
        <f t="shared" si="25"/>
        <v>329.99999999999994</v>
      </c>
      <c r="M3299" s="11">
        <v>0.3</v>
      </c>
      <c r="O3299" s="16"/>
      <c r="P3299" s="14"/>
      <c r="Q3299" s="12"/>
      <c r="R3299" s="13"/>
    </row>
    <row r="3300" spans="1:18" ht="15.75" customHeight="1">
      <c r="A3300" s="1"/>
      <c r="B3300" s="6" t="s">
        <v>14</v>
      </c>
      <c r="C3300" s="6">
        <v>1185732</v>
      </c>
      <c r="D3300" s="7">
        <v>44491</v>
      </c>
      <c r="E3300" s="6" t="s">
        <v>15</v>
      </c>
      <c r="F3300" s="6" t="s">
        <v>114</v>
      </c>
      <c r="G3300" s="6" t="s">
        <v>89</v>
      </c>
      <c r="H3300" s="6" t="s">
        <v>17</v>
      </c>
      <c r="I3300" s="8">
        <v>0.54999999999999993</v>
      </c>
      <c r="J3300" s="9">
        <v>3750</v>
      </c>
      <c r="K3300" s="10">
        <f t="shared" si="24"/>
        <v>2062.4999999999995</v>
      </c>
      <c r="L3300" s="10">
        <f t="shared" si="25"/>
        <v>824.99999999999989</v>
      </c>
      <c r="M3300" s="11">
        <v>0.4</v>
      </c>
      <c r="O3300" s="16"/>
      <c r="P3300" s="14"/>
      <c r="Q3300" s="12"/>
      <c r="R3300" s="13"/>
    </row>
    <row r="3301" spans="1:18" ht="15.75" customHeight="1">
      <c r="A3301" s="1"/>
      <c r="B3301" s="6" t="s">
        <v>14</v>
      </c>
      <c r="C3301" s="6">
        <v>1185732</v>
      </c>
      <c r="D3301" s="7">
        <v>44491</v>
      </c>
      <c r="E3301" s="6" t="s">
        <v>15</v>
      </c>
      <c r="F3301" s="6" t="s">
        <v>114</v>
      </c>
      <c r="G3301" s="6" t="s">
        <v>89</v>
      </c>
      <c r="H3301" s="6" t="s">
        <v>18</v>
      </c>
      <c r="I3301" s="8">
        <v>0.5</v>
      </c>
      <c r="J3301" s="9">
        <v>2000</v>
      </c>
      <c r="K3301" s="10">
        <f t="shared" si="24"/>
        <v>1000</v>
      </c>
      <c r="L3301" s="10">
        <f t="shared" si="25"/>
        <v>350</v>
      </c>
      <c r="M3301" s="11">
        <v>0.35</v>
      </c>
      <c r="O3301" s="16"/>
      <c r="P3301" s="14"/>
      <c r="Q3301" s="12"/>
      <c r="R3301" s="13"/>
    </row>
    <row r="3302" spans="1:18" ht="15.75" customHeight="1">
      <c r="A3302" s="1"/>
      <c r="B3302" s="6" t="s">
        <v>14</v>
      </c>
      <c r="C3302" s="6">
        <v>1185732</v>
      </c>
      <c r="D3302" s="7">
        <v>44491</v>
      </c>
      <c r="E3302" s="6" t="s">
        <v>15</v>
      </c>
      <c r="F3302" s="6" t="s">
        <v>114</v>
      </c>
      <c r="G3302" s="6" t="s">
        <v>89</v>
      </c>
      <c r="H3302" s="6" t="s">
        <v>19</v>
      </c>
      <c r="I3302" s="8">
        <v>0.5</v>
      </c>
      <c r="J3302" s="9">
        <v>1000</v>
      </c>
      <c r="K3302" s="10">
        <f t="shared" si="24"/>
        <v>500</v>
      </c>
      <c r="L3302" s="10">
        <f t="shared" si="25"/>
        <v>175</v>
      </c>
      <c r="M3302" s="11">
        <v>0.35</v>
      </c>
      <c r="O3302" s="16"/>
      <c r="P3302" s="14"/>
      <c r="Q3302" s="12"/>
      <c r="R3302" s="13"/>
    </row>
    <row r="3303" spans="1:18" ht="15.75" customHeight="1">
      <c r="A3303" s="1"/>
      <c r="B3303" s="6" t="s">
        <v>14</v>
      </c>
      <c r="C3303" s="6">
        <v>1185732</v>
      </c>
      <c r="D3303" s="7">
        <v>44491</v>
      </c>
      <c r="E3303" s="6" t="s">
        <v>15</v>
      </c>
      <c r="F3303" s="6" t="s">
        <v>114</v>
      </c>
      <c r="G3303" s="6" t="s">
        <v>89</v>
      </c>
      <c r="H3303" s="6" t="s">
        <v>20</v>
      </c>
      <c r="I3303" s="8">
        <v>0.5</v>
      </c>
      <c r="J3303" s="9">
        <v>750</v>
      </c>
      <c r="K3303" s="10">
        <f t="shared" si="24"/>
        <v>375</v>
      </c>
      <c r="L3303" s="10">
        <f t="shared" si="25"/>
        <v>131.25</v>
      </c>
      <c r="M3303" s="11">
        <v>0.35</v>
      </c>
      <c r="O3303" s="16"/>
      <c r="P3303" s="14"/>
      <c r="Q3303" s="12"/>
      <c r="R3303" s="13"/>
    </row>
    <row r="3304" spans="1:18" ht="15.75" customHeight="1">
      <c r="A3304" s="1"/>
      <c r="B3304" s="6" t="s">
        <v>14</v>
      </c>
      <c r="C3304" s="6">
        <v>1185732</v>
      </c>
      <c r="D3304" s="7">
        <v>44491</v>
      </c>
      <c r="E3304" s="6" t="s">
        <v>15</v>
      </c>
      <c r="F3304" s="6" t="s">
        <v>114</v>
      </c>
      <c r="G3304" s="6" t="s">
        <v>89</v>
      </c>
      <c r="H3304" s="6" t="s">
        <v>21</v>
      </c>
      <c r="I3304" s="8">
        <v>0.6</v>
      </c>
      <c r="J3304" s="9">
        <v>750</v>
      </c>
      <c r="K3304" s="10">
        <f t="shared" si="24"/>
        <v>450</v>
      </c>
      <c r="L3304" s="10">
        <f t="shared" si="25"/>
        <v>135</v>
      </c>
      <c r="M3304" s="11">
        <v>0.3</v>
      </c>
      <c r="O3304" s="16"/>
      <c r="P3304" s="14"/>
      <c r="Q3304" s="12"/>
      <c r="R3304" s="13"/>
    </row>
    <row r="3305" spans="1:18" ht="15.75" customHeight="1">
      <c r="A3305" s="1"/>
      <c r="B3305" s="6" t="s">
        <v>14</v>
      </c>
      <c r="C3305" s="6">
        <v>1185732</v>
      </c>
      <c r="D3305" s="7">
        <v>44491</v>
      </c>
      <c r="E3305" s="6" t="s">
        <v>15</v>
      </c>
      <c r="F3305" s="6" t="s">
        <v>114</v>
      </c>
      <c r="G3305" s="6" t="s">
        <v>89</v>
      </c>
      <c r="H3305" s="6" t="s">
        <v>22</v>
      </c>
      <c r="I3305" s="8">
        <v>0.64999999999999991</v>
      </c>
      <c r="J3305" s="9">
        <v>2000</v>
      </c>
      <c r="K3305" s="10">
        <f t="shared" si="24"/>
        <v>1299.9999999999998</v>
      </c>
      <c r="L3305" s="10">
        <f t="shared" si="25"/>
        <v>389.99999999999994</v>
      </c>
      <c r="M3305" s="11">
        <v>0.3</v>
      </c>
      <c r="O3305" s="16"/>
      <c r="P3305" s="14"/>
      <c r="Q3305" s="12"/>
      <c r="R3305" s="13"/>
    </row>
    <row r="3306" spans="1:18" ht="15.75" customHeight="1">
      <c r="A3306" s="1"/>
      <c r="B3306" s="6" t="s">
        <v>14</v>
      </c>
      <c r="C3306" s="6">
        <v>1185732</v>
      </c>
      <c r="D3306" s="7">
        <v>44521</v>
      </c>
      <c r="E3306" s="6" t="s">
        <v>15</v>
      </c>
      <c r="F3306" s="6" t="s">
        <v>114</v>
      </c>
      <c r="G3306" s="6" t="s">
        <v>89</v>
      </c>
      <c r="H3306" s="6" t="s">
        <v>17</v>
      </c>
      <c r="I3306" s="8">
        <v>0.6</v>
      </c>
      <c r="J3306" s="9">
        <v>3500</v>
      </c>
      <c r="K3306" s="10">
        <f t="shared" si="24"/>
        <v>2100</v>
      </c>
      <c r="L3306" s="10">
        <f t="shared" si="25"/>
        <v>840</v>
      </c>
      <c r="M3306" s="11">
        <v>0.4</v>
      </c>
      <c r="O3306" s="16"/>
      <c r="P3306" s="14"/>
      <c r="Q3306" s="12"/>
      <c r="R3306" s="13"/>
    </row>
    <row r="3307" spans="1:18" ht="15.75" customHeight="1">
      <c r="A3307" s="1"/>
      <c r="B3307" s="6" t="s">
        <v>14</v>
      </c>
      <c r="C3307" s="6">
        <v>1185732</v>
      </c>
      <c r="D3307" s="7">
        <v>44521</v>
      </c>
      <c r="E3307" s="6" t="s">
        <v>15</v>
      </c>
      <c r="F3307" s="6" t="s">
        <v>114</v>
      </c>
      <c r="G3307" s="6" t="s">
        <v>89</v>
      </c>
      <c r="H3307" s="6" t="s">
        <v>18</v>
      </c>
      <c r="I3307" s="8">
        <v>0.5</v>
      </c>
      <c r="J3307" s="9">
        <v>1750</v>
      </c>
      <c r="K3307" s="10">
        <f t="shared" si="24"/>
        <v>875</v>
      </c>
      <c r="L3307" s="10">
        <f t="shared" si="25"/>
        <v>306.25</v>
      </c>
      <c r="M3307" s="11">
        <v>0.35</v>
      </c>
      <c r="O3307" s="16"/>
      <c r="P3307" s="14"/>
      <c r="Q3307" s="12"/>
      <c r="R3307" s="13"/>
    </row>
    <row r="3308" spans="1:18" ht="15.75" customHeight="1">
      <c r="A3308" s="1"/>
      <c r="B3308" s="6" t="s">
        <v>14</v>
      </c>
      <c r="C3308" s="6">
        <v>1185732</v>
      </c>
      <c r="D3308" s="7">
        <v>44521</v>
      </c>
      <c r="E3308" s="6" t="s">
        <v>15</v>
      </c>
      <c r="F3308" s="6" t="s">
        <v>114</v>
      </c>
      <c r="G3308" s="6" t="s">
        <v>89</v>
      </c>
      <c r="H3308" s="6" t="s">
        <v>19</v>
      </c>
      <c r="I3308" s="8">
        <v>0.5</v>
      </c>
      <c r="J3308" s="9">
        <v>1700</v>
      </c>
      <c r="K3308" s="10">
        <f t="shared" si="24"/>
        <v>850</v>
      </c>
      <c r="L3308" s="10">
        <f t="shared" si="25"/>
        <v>297.5</v>
      </c>
      <c r="M3308" s="11">
        <v>0.35</v>
      </c>
      <c r="O3308" s="16"/>
      <c r="P3308" s="14"/>
      <c r="Q3308" s="12"/>
      <c r="R3308" s="13"/>
    </row>
    <row r="3309" spans="1:18" ht="15.75" customHeight="1">
      <c r="A3309" s="1"/>
      <c r="B3309" s="6" t="s">
        <v>14</v>
      </c>
      <c r="C3309" s="6">
        <v>1185732</v>
      </c>
      <c r="D3309" s="7">
        <v>44521</v>
      </c>
      <c r="E3309" s="6" t="s">
        <v>15</v>
      </c>
      <c r="F3309" s="6" t="s">
        <v>114</v>
      </c>
      <c r="G3309" s="6" t="s">
        <v>89</v>
      </c>
      <c r="H3309" s="6" t="s">
        <v>20</v>
      </c>
      <c r="I3309" s="8">
        <v>0.5</v>
      </c>
      <c r="J3309" s="9">
        <v>1500</v>
      </c>
      <c r="K3309" s="10">
        <f t="shared" si="24"/>
        <v>750</v>
      </c>
      <c r="L3309" s="10">
        <f t="shared" si="25"/>
        <v>262.5</v>
      </c>
      <c r="M3309" s="11">
        <v>0.35</v>
      </c>
      <c r="O3309" s="16"/>
      <c r="P3309" s="14"/>
      <c r="Q3309" s="12"/>
      <c r="R3309" s="13"/>
    </row>
    <row r="3310" spans="1:18" ht="15.75" customHeight="1">
      <c r="A3310" s="1"/>
      <c r="B3310" s="6" t="s">
        <v>14</v>
      </c>
      <c r="C3310" s="6">
        <v>1185732</v>
      </c>
      <c r="D3310" s="7">
        <v>44521</v>
      </c>
      <c r="E3310" s="6" t="s">
        <v>15</v>
      </c>
      <c r="F3310" s="6" t="s">
        <v>114</v>
      </c>
      <c r="G3310" s="6" t="s">
        <v>89</v>
      </c>
      <c r="H3310" s="6" t="s">
        <v>21</v>
      </c>
      <c r="I3310" s="8">
        <v>0.6</v>
      </c>
      <c r="J3310" s="9">
        <v>1250</v>
      </c>
      <c r="K3310" s="10">
        <f t="shared" si="24"/>
        <v>750</v>
      </c>
      <c r="L3310" s="10">
        <f t="shared" si="25"/>
        <v>225</v>
      </c>
      <c r="M3310" s="11">
        <v>0.3</v>
      </c>
      <c r="O3310" s="16"/>
      <c r="P3310" s="14"/>
      <c r="Q3310" s="12"/>
      <c r="R3310" s="13"/>
    </row>
    <row r="3311" spans="1:18" ht="15.75" customHeight="1">
      <c r="A3311" s="1"/>
      <c r="B3311" s="6" t="s">
        <v>14</v>
      </c>
      <c r="C3311" s="6">
        <v>1185732</v>
      </c>
      <c r="D3311" s="7">
        <v>44521</v>
      </c>
      <c r="E3311" s="6" t="s">
        <v>15</v>
      </c>
      <c r="F3311" s="6" t="s">
        <v>114</v>
      </c>
      <c r="G3311" s="6" t="s">
        <v>89</v>
      </c>
      <c r="H3311" s="6" t="s">
        <v>22</v>
      </c>
      <c r="I3311" s="8">
        <v>0.64999999999999991</v>
      </c>
      <c r="J3311" s="9">
        <v>2250</v>
      </c>
      <c r="K3311" s="10">
        <f t="shared" si="24"/>
        <v>1462.4999999999998</v>
      </c>
      <c r="L3311" s="10">
        <f t="shared" si="25"/>
        <v>438.74999999999994</v>
      </c>
      <c r="M3311" s="11">
        <v>0.3</v>
      </c>
      <c r="O3311" s="16"/>
      <c r="P3311" s="14"/>
      <c r="Q3311" s="12"/>
      <c r="R3311" s="13"/>
    </row>
    <row r="3312" spans="1:18" ht="15.75" customHeight="1">
      <c r="A3312" s="1"/>
      <c r="B3312" s="6" t="s">
        <v>14</v>
      </c>
      <c r="C3312" s="6">
        <v>1185732</v>
      </c>
      <c r="D3312" s="7">
        <v>44550</v>
      </c>
      <c r="E3312" s="6" t="s">
        <v>15</v>
      </c>
      <c r="F3312" s="6" t="s">
        <v>114</v>
      </c>
      <c r="G3312" s="6" t="s">
        <v>89</v>
      </c>
      <c r="H3312" s="6" t="s">
        <v>17</v>
      </c>
      <c r="I3312" s="8">
        <v>0.6</v>
      </c>
      <c r="J3312" s="9">
        <v>4500</v>
      </c>
      <c r="K3312" s="10">
        <f t="shared" si="24"/>
        <v>2700</v>
      </c>
      <c r="L3312" s="10">
        <f t="shared" si="25"/>
        <v>1080</v>
      </c>
      <c r="M3312" s="11">
        <v>0.4</v>
      </c>
      <c r="O3312" s="16"/>
      <c r="P3312" s="14"/>
      <c r="Q3312" s="12"/>
      <c r="R3312" s="13"/>
    </row>
    <row r="3313" spans="1:18" ht="15.75" customHeight="1">
      <c r="A3313" s="1"/>
      <c r="B3313" s="6" t="s">
        <v>14</v>
      </c>
      <c r="C3313" s="6">
        <v>1185732</v>
      </c>
      <c r="D3313" s="7">
        <v>44550</v>
      </c>
      <c r="E3313" s="6" t="s">
        <v>15</v>
      </c>
      <c r="F3313" s="6" t="s">
        <v>114</v>
      </c>
      <c r="G3313" s="6" t="s">
        <v>89</v>
      </c>
      <c r="H3313" s="6" t="s">
        <v>18</v>
      </c>
      <c r="I3313" s="8">
        <v>0.5</v>
      </c>
      <c r="J3313" s="9">
        <v>2500</v>
      </c>
      <c r="K3313" s="10">
        <f t="shared" si="24"/>
        <v>1250</v>
      </c>
      <c r="L3313" s="10">
        <f t="shared" si="25"/>
        <v>437.5</v>
      </c>
      <c r="M3313" s="11">
        <v>0.35</v>
      </c>
      <c r="O3313" s="16"/>
      <c r="P3313" s="14"/>
      <c r="Q3313" s="12"/>
      <c r="R3313" s="13"/>
    </row>
    <row r="3314" spans="1:18" ht="15.75" customHeight="1">
      <c r="A3314" s="1"/>
      <c r="B3314" s="6" t="s">
        <v>14</v>
      </c>
      <c r="C3314" s="6">
        <v>1185732</v>
      </c>
      <c r="D3314" s="7">
        <v>44550</v>
      </c>
      <c r="E3314" s="6" t="s">
        <v>15</v>
      </c>
      <c r="F3314" s="6" t="s">
        <v>114</v>
      </c>
      <c r="G3314" s="6" t="s">
        <v>89</v>
      </c>
      <c r="H3314" s="6" t="s">
        <v>19</v>
      </c>
      <c r="I3314" s="8">
        <v>0.5</v>
      </c>
      <c r="J3314" s="9">
        <v>2250</v>
      </c>
      <c r="K3314" s="10">
        <f t="shared" si="24"/>
        <v>1125</v>
      </c>
      <c r="L3314" s="10">
        <f t="shared" si="25"/>
        <v>393.75</v>
      </c>
      <c r="M3314" s="11">
        <v>0.35</v>
      </c>
      <c r="O3314" s="16"/>
      <c r="P3314" s="14"/>
      <c r="Q3314" s="12"/>
      <c r="R3314" s="13"/>
    </row>
    <row r="3315" spans="1:18" ht="15.75" customHeight="1">
      <c r="A3315" s="1"/>
      <c r="B3315" s="6" t="s">
        <v>14</v>
      </c>
      <c r="C3315" s="6">
        <v>1185732</v>
      </c>
      <c r="D3315" s="7">
        <v>44550</v>
      </c>
      <c r="E3315" s="6" t="s">
        <v>15</v>
      </c>
      <c r="F3315" s="6" t="s">
        <v>114</v>
      </c>
      <c r="G3315" s="6" t="s">
        <v>89</v>
      </c>
      <c r="H3315" s="6" t="s">
        <v>20</v>
      </c>
      <c r="I3315" s="8">
        <v>0.5</v>
      </c>
      <c r="J3315" s="9">
        <v>1750</v>
      </c>
      <c r="K3315" s="10">
        <f t="shared" si="24"/>
        <v>875</v>
      </c>
      <c r="L3315" s="10">
        <f t="shared" si="25"/>
        <v>306.25</v>
      </c>
      <c r="M3315" s="11">
        <v>0.35</v>
      </c>
      <c r="O3315" s="16"/>
      <c r="P3315" s="14"/>
      <c r="Q3315" s="12"/>
      <c r="R3315" s="13"/>
    </row>
    <row r="3316" spans="1:18" ht="15.75" customHeight="1">
      <c r="A3316" s="1"/>
      <c r="B3316" s="6" t="s">
        <v>14</v>
      </c>
      <c r="C3316" s="6">
        <v>1185732</v>
      </c>
      <c r="D3316" s="7">
        <v>44550</v>
      </c>
      <c r="E3316" s="6" t="s">
        <v>15</v>
      </c>
      <c r="F3316" s="6" t="s">
        <v>114</v>
      </c>
      <c r="G3316" s="6" t="s">
        <v>89</v>
      </c>
      <c r="H3316" s="6" t="s">
        <v>21</v>
      </c>
      <c r="I3316" s="8">
        <v>0.6</v>
      </c>
      <c r="J3316" s="9">
        <v>1750</v>
      </c>
      <c r="K3316" s="10">
        <f t="shared" si="24"/>
        <v>1050</v>
      </c>
      <c r="L3316" s="10">
        <f t="shared" si="25"/>
        <v>315</v>
      </c>
      <c r="M3316" s="11">
        <v>0.3</v>
      </c>
      <c r="O3316" s="16"/>
      <c r="P3316" s="14"/>
      <c r="Q3316" s="12"/>
      <c r="R3316" s="13"/>
    </row>
    <row r="3317" spans="1:18" ht="15.75" customHeight="1">
      <c r="A3317" s="1"/>
      <c r="B3317" s="6" t="s">
        <v>14</v>
      </c>
      <c r="C3317" s="6">
        <v>1185732</v>
      </c>
      <c r="D3317" s="7">
        <v>44550</v>
      </c>
      <c r="E3317" s="6" t="s">
        <v>15</v>
      </c>
      <c r="F3317" s="6" t="s">
        <v>114</v>
      </c>
      <c r="G3317" s="6" t="s">
        <v>89</v>
      </c>
      <c r="H3317" s="6" t="s">
        <v>22</v>
      </c>
      <c r="I3317" s="8">
        <v>0.64999999999999991</v>
      </c>
      <c r="J3317" s="9">
        <v>2750</v>
      </c>
      <c r="K3317" s="10">
        <f t="shared" si="24"/>
        <v>1787.4999999999998</v>
      </c>
      <c r="L3317" s="10">
        <f t="shared" si="25"/>
        <v>536.24999999999989</v>
      </c>
      <c r="M3317" s="11">
        <v>0.3</v>
      </c>
      <c r="O3317" s="16"/>
      <c r="P3317" s="14"/>
      <c r="Q3317" s="12"/>
      <c r="R3317" s="13"/>
    </row>
    <row r="3318" spans="1:18" ht="15.75" customHeight="1">
      <c r="A3318" s="1" t="s">
        <v>39</v>
      </c>
      <c r="B3318" s="6" t="s">
        <v>14</v>
      </c>
      <c r="C3318" s="6">
        <v>1185732</v>
      </c>
      <c r="D3318" s="7">
        <v>44213</v>
      </c>
      <c r="E3318" s="6" t="s">
        <v>15</v>
      </c>
      <c r="F3318" s="6" t="s">
        <v>115</v>
      </c>
      <c r="G3318" s="6" t="s">
        <v>116</v>
      </c>
      <c r="H3318" s="6" t="s">
        <v>17</v>
      </c>
      <c r="I3318" s="8">
        <v>0.4</v>
      </c>
      <c r="J3318" s="9">
        <v>5250</v>
      </c>
      <c r="K3318" s="10">
        <f t="shared" si="24"/>
        <v>2100</v>
      </c>
      <c r="L3318" s="10">
        <f t="shared" si="25"/>
        <v>735</v>
      </c>
      <c r="M3318" s="11">
        <v>0.35</v>
      </c>
      <c r="O3318" s="16"/>
      <c r="P3318" s="14"/>
      <c r="Q3318" s="12"/>
      <c r="R3318" s="13"/>
    </row>
    <row r="3319" spans="1:18" ht="15.75" customHeight="1">
      <c r="A3319" s="1"/>
      <c r="B3319" s="6" t="s">
        <v>14</v>
      </c>
      <c r="C3319" s="6">
        <v>1185732</v>
      </c>
      <c r="D3319" s="7">
        <v>44213</v>
      </c>
      <c r="E3319" s="6" t="s">
        <v>15</v>
      </c>
      <c r="F3319" s="6" t="s">
        <v>115</v>
      </c>
      <c r="G3319" s="6" t="s">
        <v>116</v>
      </c>
      <c r="H3319" s="6" t="s">
        <v>18</v>
      </c>
      <c r="I3319" s="8">
        <v>0.4</v>
      </c>
      <c r="J3319" s="9">
        <v>3250</v>
      </c>
      <c r="K3319" s="10">
        <f t="shared" si="24"/>
        <v>1300</v>
      </c>
      <c r="L3319" s="10">
        <f t="shared" si="25"/>
        <v>454.99999999999994</v>
      </c>
      <c r="M3319" s="11">
        <v>0.35</v>
      </c>
      <c r="O3319" s="16"/>
      <c r="P3319" s="14"/>
      <c r="Q3319" s="12"/>
      <c r="R3319" s="13"/>
    </row>
    <row r="3320" spans="1:18" ht="15.75" customHeight="1">
      <c r="A3320" s="1"/>
      <c r="B3320" s="6" t="s">
        <v>14</v>
      </c>
      <c r="C3320" s="6">
        <v>1185732</v>
      </c>
      <c r="D3320" s="7">
        <v>44213</v>
      </c>
      <c r="E3320" s="6" t="s">
        <v>15</v>
      </c>
      <c r="F3320" s="6" t="s">
        <v>115</v>
      </c>
      <c r="G3320" s="6" t="s">
        <v>116</v>
      </c>
      <c r="H3320" s="6" t="s">
        <v>19</v>
      </c>
      <c r="I3320" s="8">
        <v>0.30000000000000004</v>
      </c>
      <c r="J3320" s="9">
        <v>3250</v>
      </c>
      <c r="K3320" s="10">
        <f t="shared" si="24"/>
        <v>975.00000000000011</v>
      </c>
      <c r="L3320" s="10">
        <f t="shared" si="25"/>
        <v>390.00000000000006</v>
      </c>
      <c r="M3320" s="11">
        <v>0.4</v>
      </c>
      <c r="O3320" s="16"/>
      <c r="P3320" s="14"/>
      <c r="Q3320" s="12"/>
      <c r="R3320" s="13"/>
    </row>
    <row r="3321" spans="1:18" ht="15.75" customHeight="1">
      <c r="A3321" s="1"/>
      <c r="B3321" s="6" t="s">
        <v>14</v>
      </c>
      <c r="C3321" s="6">
        <v>1185732</v>
      </c>
      <c r="D3321" s="7">
        <v>44213</v>
      </c>
      <c r="E3321" s="6" t="s">
        <v>15</v>
      </c>
      <c r="F3321" s="6" t="s">
        <v>115</v>
      </c>
      <c r="G3321" s="6" t="s">
        <v>116</v>
      </c>
      <c r="H3321" s="6" t="s">
        <v>20</v>
      </c>
      <c r="I3321" s="8">
        <v>0.35</v>
      </c>
      <c r="J3321" s="9">
        <v>1750</v>
      </c>
      <c r="K3321" s="10">
        <f t="shared" ref="K3321:K3575" si="26">I3321*J3321</f>
        <v>612.5</v>
      </c>
      <c r="L3321" s="10">
        <f t="shared" ref="L3321:L3575" si="27">K3321*M3321</f>
        <v>245</v>
      </c>
      <c r="M3321" s="11">
        <v>0.4</v>
      </c>
      <c r="O3321" s="16"/>
      <c r="P3321" s="14"/>
      <c r="Q3321" s="12"/>
      <c r="R3321" s="13"/>
    </row>
    <row r="3322" spans="1:18" ht="15.75" customHeight="1">
      <c r="A3322" s="1"/>
      <c r="B3322" s="6" t="s">
        <v>14</v>
      </c>
      <c r="C3322" s="6">
        <v>1185732</v>
      </c>
      <c r="D3322" s="7">
        <v>44213</v>
      </c>
      <c r="E3322" s="6" t="s">
        <v>15</v>
      </c>
      <c r="F3322" s="6" t="s">
        <v>115</v>
      </c>
      <c r="G3322" s="6" t="s">
        <v>116</v>
      </c>
      <c r="H3322" s="6" t="s">
        <v>21</v>
      </c>
      <c r="I3322" s="8">
        <v>0.5</v>
      </c>
      <c r="J3322" s="9">
        <v>2250</v>
      </c>
      <c r="K3322" s="10">
        <f t="shared" si="26"/>
        <v>1125</v>
      </c>
      <c r="L3322" s="10">
        <f t="shared" si="27"/>
        <v>337.5</v>
      </c>
      <c r="M3322" s="11">
        <v>0.3</v>
      </c>
      <c r="O3322" s="16"/>
      <c r="P3322" s="14"/>
      <c r="Q3322" s="12"/>
      <c r="R3322" s="13"/>
    </row>
    <row r="3323" spans="1:18" ht="15.75" customHeight="1">
      <c r="A3323" s="1"/>
      <c r="B3323" s="6" t="s">
        <v>14</v>
      </c>
      <c r="C3323" s="6">
        <v>1185732</v>
      </c>
      <c r="D3323" s="7">
        <v>44213</v>
      </c>
      <c r="E3323" s="6" t="s">
        <v>15</v>
      </c>
      <c r="F3323" s="6" t="s">
        <v>115</v>
      </c>
      <c r="G3323" s="6" t="s">
        <v>116</v>
      </c>
      <c r="H3323" s="6" t="s">
        <v>22</v>
      </c>
      <c r="I3323" s="8">
        <v>0.4</v>
      </c>
      <c r="J3323" s="9">
        <v>3250</v>
      </c>
      <c r="K3323" s="10">
        <f t="shared" si="26"/>
        <v>1300</v>
      </c>
      <c r="L3323" s="10">
        <f t="shared" si="27"/>
        <v>520</v>
      </c>
      <c r="M3323" s="11">
        <v>0.4</v>
      </c>
      <c r="O3323" s="16"/>
      <c r="P3323" s="14"/>
      <c r="Q3323" s="12"/>
      <c r="R3323" s="13"/>
    </row>
    <row r="3324" spans="1:18" ht="15.75" customHeight="1">
      <c r="A3324" s="1"/>
      <c r="B3324" s="6" t="s">
        <v>14</v>
      </c>
      <c r="C3324" s="6">
        <v>1185732</v>
      </c>
      <c r="D3324" s="7">
        <v>44242</v>
      </c>
      <c r="E3324" s="6" t="s">
        <v>15</v>
      </c>
      <c r="F3324" s="6" t="s">
        <v>115</v>
      </c>
      <c r="G3324" s="6" t="s">
        <v>116</v>
      </c>
      <c r="H3324" s="6" t="s">
        <v>17</v>
      </c>
      <c r="I3324" s="8">
        <v>0.4</v>
      </c>
      <c r="J3324" s="9">
        <v>5750</v>
      </c>
      <c r="K3324" s="10">
        <f t="shared" si="26"/>
        <v>2300</v>
      </c>
      <c r="L3324" s="10">
        <f t="shared" si="27"/>
        <v>805</v>
      </c>
      <c r="M3324" s="11">
        <v>0.35</v>
      </c>
      <c r="O3324" s="16"/>
      <c r="P3324" s="14"/>
      <c r="Q3324" s="12"/>
      <c r="R3324" s="13"/>
    </row>
    <row r="3325" spans="1:18" ht="15.75" customHeight="1">
      <c r="A3325" s="1"/>
      <c r="B3325" s="6" t="s">
        <v>14</v>
      </c>
      <c r="C3325" s="6">
        <v>1185732</v>
      </c>
      <c r="D3325" s="7">
        <v>44242</v>
      </c>
      <c r="E3325" s="6" t="s">
        <v>15</v>
      </c>
      <c r="F3325" s="6" t="s">
        <v>115</v>
      </c>
      <c r="G3325" s="6" t="s">
        <v>116</v>
      </c>
      <c r="H3325" s="6" t="s">
        <v>18</v>
      </c>
      <c r="I3325" s="8">
        <v>0.4</v>
      </c>
      <c r="J3325" s="9">
        <v>2250</v>
      </c>
      <c r="K3325" s="10">
        <f t="shared" si="26"/>
        <v>900</v>
      </c>
      <c r="L3325" s="10">
        <f t="shared" si="27"/>
        <v>315</v>
      </c>
      <c r="M3325" s="11">
        <v>0.35</v>
      </c>
      <c r="O3325" s="16"/>
      <c r="P3325" s="14"/>
      <c r="Q3325" s="12"/>
      <c r="R3325" s="13"/>
    </row>
    <row r="3326" spans="1:18" ht="15.75" customHeight="1">
      <c r="A3326" s="1"/>
      <c r="B3326" s="6" t="s">
        <v>14</v>
      </c>
      <c r="C3326" s="6">
        <v>1185732</v>
      </c>
      <c r="D3326" s="7">
        <v>44242</v>
      </c>
      <c r="E3326" s="6" t="s">
        <v>15</v>
      </c>
      <c r="F3326" s="6" t="s">
        <v>115</v>
      </c>
      <c r="G3326" s="6" t="s">
        <v>116</v>
      </c>
      <c r="H3326" s="6" t="s">
        <v>19</v>
      </c>
      <c r="I3326" s="8">
        <v>0.30000000000000004</v>
      </c>
      <c r="J3326" s="9">
        <v>2750</v>
      </c>
      <c r="K3326" s="10">
        <f t="shared" si="26"/>
        <v>825.00000000000011</v>
      </c>
      <c r="L3326" s="10">
        <f t="shared" si="27"/>
        <v>330.00000000000006</v>
      </c>
      <c r="M3326" s="11">
        <v>0.4</v>
      </c>
      <c r="O3326" s="16"/>
      <c r="P3326" s="14"/>
      <c r="Q3326" s="12"/>
      <c r="R3326" s="13"/>
    </row>
    <row r="3327" spans="1:18" ht="15.75" customHeight="1">
      <c r="A3327" s="1"/>
      <c r="B3327" s="6" t="s">
        <v>14</v>
      </c>
      <c r="C3327" s="6">
        <v>1185732</v>
      </c>
      <c r="D3327" s="7">
        <v>44242</v>
      </c>
      <c r="E3327" s="6" t="s">
        <v>15</v>
      </c>
      <c r="F3327" s="6" t="s">
        <v>115</v>
      </c>
      <c r="G3327" s="6" t="s">
        <v>116</v>
      </c>
      <c r="H3327" s="6" t="s">
        <v>20</v>
      </c>
      <c r="I3327" s="8">
        <v>0.35</v>
      </c>
      <c r="J3327" s="9">
        <v>1500</v>
      </c>
      <c r="K3327" s="10">
        <f t="shared" si="26"/>
        <v>525</v>
      </c>
      <c r="L3327" s="10">
        <f t="shared" si="27"/>
        <v>210</v>
      </c>
      <c r="M3327" s="11">
        <v>0.4</v>
      </c>
      <c r="O3327" s="16"/>
      <c r="P3327" s="14"/>
      <c r="Q3327" s="12"/>
      <c r="R3327" s="13"/>
    </row>
    <row r="3328" spans="1:18" ht="15.75" customHeight="1">
      <c r="A3328" s="1"/>
      <c r="B3328" s="6" t="s">
        <v>14</v>
      </c>
      <c r="C3328" s="6">
        <v>1185732</v>
      </c>
      <c r="D3328" s="7">
        <v>44242</v>
      </c>
      <c r="E3328" s="6" t="s">
        <v>15</v>
      </c>
      <c r="F3328" s="6" t="s">
        <v>115</v>
      </c>
      <c r="G3328" s="6" t="s">
        <v>116</v>
      </c>
      <c r="H3328" s="6" t="s">
        <v>21</v>
      </c>
      <c r="I3328" s="8">
        <v>0.5</v>
      </c>
      <c r="J3328" s="9">
        <v>2250</v>
      </c>
      <c r="K3328" s="10">
        <f t="shared" si="26"/>
        <v>1125</v>
      </c>
      <c r="L3328" s="10">
        <f t="shared" si="27"/>
        <v>337.5</v>
      </c>
      <c r="M3328" s="11">
        <v>0.3</v>
      </c>
      <c r="O3328" s="16"/>
      <c r="P3328" s="14"/>
      <c r="Q3328" s="12"/>
      <c r="R3328" s="13"/>
    </row>
    <row r="3329" spans="1:18" ht="15.75" customHeight="1">
      <c r="A3329" s="1"/>
      <c r="B3329" s="6" t="s">
        <v>14</v>
      </c>
      <c r="C3329" s="6">
        <v>1185732</v>
      </c>
      <c r="D3329" s="7">
        <v>44242</v>
      </c>
      <c r="E3329" s="6" t="s">
        <v>15</v>
      </c>
      <c r="F3329" s="6" t="s">
        <v>115</v>
      </c>
      <c r="G3329" s="6" t="s">
        <v>116</v>
      </c>
      <c r="H3329" s="6" t="s">
        <v>22</v>
      </c>
      <c r="I3329" s="8">
        <v>0.4</v>
      </c>
      <c r="J3329" s="9">
        <v>3250</v>
      </c>
      <c r="K3329" s="10">
        <f t="shared" si="26"/>
        <v>1300</v>
      </c>
      <c r="L3329" s="10">
        <f t="shared" si="27"/>
        <v>520</v>
      </c>
      <c r="M3329" s="11">
        <v>0.4</v>
      </c>
      <c r="O3329" s="16"/>
      <c r="P3329" s="14"/>
      <c r="Q3329" s="12"/>
      <c r="R3329" s="13"/>
    </row>
    <row r="3330" spans="1:18" ht="15.75" customHeight="1">
      <c r="A3330" s="1"/>
      <c r="B3330" s="6" t="s">
        <v>14</v>
      </c>
      <c r="C3330" s="6">
        <v>1185732</v>
      </c>
      <c r="D3330" s="7">
        <v>44268</v>
      </c>
      <c r="E3330" s="6" t="s">
        <v>15</v>
      </c>
      <c r="F3330" s="6" t="s">
        <v>115</v>
      </c>
      <c r="G3330" s="6" t="s">
        <v>116</v>
      </c>
      <c r="H3330" s="6" t="s">
        <v>17</v>
      </c>
      <c r="I3330" s="8">
        <v>0.4</v>
      </c>
      <c r="J3330" s="9">
        <v>5450</v>
      </c>
      <c r="K3330" s="10">
        <f t="shared" si="26"/>
        <v>2180</v>
      </c>
      <c r="L3330" s="10">
        <f t="shared" si="27"/>
        <v>763</v>
      </c>
      <c r="M3330" s="11">
        <v>0.35</v>
      </c>
      <c r="O3330" s="16"/>
      <c r="P3330" s="14"/>
      <c r="Q3330" s="12"/>
      <c r="R3330" s="13"/>
    </row>
    <row r="3331" spans="1:18" ht="15.75" customHeight="1">
      <c r="A3331" s="1"/>
      <c r="B3331" s="6" t="s">
        <v>14</v>
      </c>
      <c r="C3331" s="6">
        <v>1185732</v>
      </c>
      <c r="D3331" s="7">
        <v>44268</v>
      </c>
      <c r="E3331" s="6" t="s">
        <v>15</v>
      </c>
      <c r="F3331" s="6" t="s">
        <v>115</v>
      </c>
      <c r="G3331" s="6" t="s">
        <v>116</v>
      </c>
      <c r="H3331" s="6" t="s">
        <v>18</v>
      </c>
      <c r="I3331" s="8">
        <v>0.4</v>
      </c>
      <c r="J3331" s="9">
        <v>2500</v>
      </c>
      <c r="K3331" s="10">
        <f t="shared" si="26"/>
        <v>1000</v>
      </c>
      <c r="L3331" s="10">
        <f t="shared" si="27"/>
        <v>350</v>
      </c>
      <c r="M3331" s="11">
        <v>0.35</v>
      </c>
      <c r="O3331" s="16"/>
      <c r="P3331" s="14"/>
      <c r="Q3331" s="12"/>
      <c r="R3331" s="13"/>
    </row>
    <row r="3332" spans="1:18" ht="15.75" customHeight="1">
      <c r="A3332" s="1"/>
      <c r="B3332" s="6" t="s">
        <v>14</v>
      </c>
      <c r="C3332" s="6">
        <v>1185732</v>
      </c>
      <c r="D3332" s="7">
        <v>44268</v>
      </c>
      <c r="E3332" s="6" t="s">
        <v>15</v>
      </c>
      <c r="F3332" s="6" t="s">
        <v>115</v>
      </c>
      <c r="G3332" s="6" t="s">
        <v>116</v>
      </c>
      <c r="H3332" s="6" t="s">
        <v>19</v>
      </c>
      <c r="I3332" s="8">
        <v>0.30000000000000004</v>
      </c>
      <c r="J3332" s="9">
        <v>2750</v>
      </c>
      <c r="K3332" s="10">
        <f t="shared" si="26"/>
        <v>825.00000000000011</v>
      </c>
      <c r="L3332" s="10">
        <f t="shared" si="27"/>
        <v>330.00000000000006</v>
      </c>
      <c r="M3332" s="11">
        <v>0.4</v>
      </c>
      <c r="O3332" s="16"/>
      <c r="P3332" s="14"/>
      <c r="Q3332" s="12"/>
      <c r="R3332" s="13"/>
    </row>
    <row r="3333" spans="1:18" ht="15.75" customHeight="1">
      <c r="A3333" s="1"/>
      <c r="B3333" s="6" t="s">
        <v>14</v>
      </c>
      <c r="C3333" s="6">
        <v>1185732</v>
      </c>
      <c r="D3333" s="7">
        <v>44268</v>
      </c>
      <c r="E3333" s="6" t="s">
        <v>15</v>
      </c>
      <c r="F3333" s="6" t="s">
        <v>115</v>
      </c>
      <c r="G3333" s="6" t="s">
        <v>116</v>
      </c>
      <c r="H3333" s="6" t="s">
        <v>20</v>
      </c>
      <c r="I3333" s="8">
        <v>0.35</v>
      </c>
      <c r="J3333" s="9">
        <v>1250</v>
      </c>
      <c r="K3333" s="10">
        <f t="shared" si="26"/>
        <v>437.5</v>
      </c>
      <c r="L3333" s="10">
        <f t="shared" si="27"/>
        <v>175</v>
      </c>
      <c r="M3333" s="11">
        <v>0.4</v>
      </c>
      <c r="O3333" s="16"/>
      <c r="P3333" s="14"/>
      <c r="Q3333" s="12"/>
      <c r="R3333" s="13"/>
    </row>
    <row r="3334" spans="1:18" ht="15.75" customHeight="1">
      <c r="A3334" s="1"/>
      <c r="B3334" s="6" t="s">
        <v>14</v>
      </c>
      <c r="C3334" s="6">
        <v>1185732</v>
      </c>
      <c r="D3334" s="7">
        <v>44268</v>
      </c>
      <c r="E3334" s="6" t="s">
        <v>15</v>
      </c>
      <c r="F3334" s="6" t="s">
        <v>115</v>
      </c>
      <c r="G3334" s="6" t="s">
        <v>116</v>
      </c>
      <c r="H3334" s="6" t="s">
        <v>21</v>
      </c>
      <c r="I3334" s="8">
        <v>0.5</v>
      </c>
      <c r="J3334" s="9">
        <v>1750</v>
      </c>
      <c r="K3334" s="10">
        <f t="shared" si="26"/>
        <v>875</v>
      </c>
      <c r="L3334" s="10">
        <f t="shared" si="27"/>
        <v>262.5</v>
      </c>
      <c r="M3334" s="11">
        <v>0.3</v>
      </c>
      <c r="O3334" s="16"/>
      <c r="P3334" s="14"/>
      <c r="Q3334" s="12"/>
      <c r="R3334" s="13"/>
    </row>
    <row r="3335" spans="1:18" ht="15.75" customHeight="1">
      <c r="A3335" s="1"/>
      <c r="B3335" s="6" t="s">
        <v>14</v>
      </c>
      <c r="C3335" s="6">
        <v>1185732</v>
      </c>
      <c r="D3335" s="7">
        <v>44268</v>
      </c>
      <c r="E3335" s="6" t="s">
        <v>15</v>
      </c>
      <c r="F3335" s="6" t="s">
        <v>115</v>
      </c>
      <c r="G3335" s="6" t="s">
        <v>116</v>
      </c>
      <c r="H3335" s="6" t="s">
        <v>22</v>
      </c>
      <c r="I3335" s="8">
        <v>0.4</v>
      </c>
      <c r="J3335" s="9">
        <v>2750</v>
      </c>
      <c r="K3335" s="10">
        <f t="shared" si="26"/>
        <v>1100</v>
      </c>
      <c r="L3335" s="10">
        <f t="shared" si="27"/>
        <v>440</v>
      </c>
      <c r="M3335" s="11">
        <v>0.4</v>
      </c>
      <c r="O3335" s="16"/>
      <c r="P3335" s="14"/>
      <c r="Q3335" s="12"/>
      <c r="R3335" s="13"/>
    </row>
    <row r="3336" spans="1:18" ht="15.75" customHeight="1">
      <c r="A3336" s="1"/>
      <c r="B3336" s="6" t="s">
        <v>14</v>
      </c>
      <c r="C3336" s="6">
        <v>1185732</v>
      </c>
      <c r="D3336" s="7">
        <v>44300</v>
      </c>
      <c r="E3336" s="6" t="s">
        <v>15</v>
      </c>
      <c r="F3336" s="6" t="s">
        <v>115</v>
      </c>
      <c r="G3336" s="6" t="s">
        <v>116</v>
      </c>
      <c r="H3336" s="6" t="s">
        <v>17</v>
      </c>
      <c r="I3336" s="8">
        <v>0.4</v>
      </c>
      <c r="J3336" s="9">
        <v>5250</v>
      </c>
      <c r="K3336" s="10">
        <f t="shared" si="26"/>
        <v>2100</v>
      </c>
      <c r="L3336" s="10">
        <f t="shared" si="27"/>
        <v>735</v>
      </c>
      <c r="M3336" s="11">
        <v>0.35</v>
      </c>
      <c r="O3336" s="16"/>
      <c r="P3336" s="14"/>
      <c r="Q3336" s="12"/>
      <c r="R3336" s="13"/>
    </row>
    <row r="3337" spans="1:18" ht="15.75" customHeight="1">
      <c r="A3337" s="1"/>
      <c r="B3337" s="6" t="s">
        <v>14</v>
      </c>
      <c r="C3337" s="6">
        <v>1185732</v>
      </c>
      <c r="D3337" s="7">
        <v>44300</v>
      </c>
      <c r="E3337" s="6" t="s">
        <v>15</v>
      </c>
      <c r="F3337" s="6" t="s">
        <v>115</v>
      </c>
      <c r="G3337" s="6" t="s">
        <v>116</v>
      </c>
      <c r="H3337" s="6" t="s">
        <v>18</v>
      </c>
      <c r="I3337" s="8">
        <v>0.4</v>
      </c>
      <c r="J3337" s="9">
        <v>2250</v>
      </c>
      <c r="K3337" s="10">
        <f t="shared" si="26"/>
        <v>900</v>
      </c>
      <c r="L3337" s="10">
        <f t="shared" si="27"/>
        <v>315</v>
      </c>
      <c r="M3337" s="11">
        <v>0.35</v>
      </c>
      <c r="O3337" s="16"/>
      <c r="P3337" s="14"/>
      <c r="Q3337" s="12"/>
      <c r="R3337" s="13"/>
    </row>
    <row r="3338" spans="1:18" ht="15.75" customHeight="1">
      <c r="A3338" s="1"/>
      <c r="B3338" s="6" t="s">
        <v>14</v>
      </c>
      <c r="C3338" s="6">
        <v>1185732</v>
      </c>
      <c r="D3338" s="7">
        <v>44300</v>
      </c>
      <c r="E3338" s="6" t="s">
        <v>15</v>
      </c>
      <c r="F3338" s="6" t="s">
        <v>115</v>
      </c>
      <c r="G3338" s="6" t="s">
        <v>116</v>
      </c>
      <c r="H3338" s="6" t="s">
        <v>19</v>
      </c>
      <c r="I3338" s="8">
        <v>0.30000000000000004</v>
      </c>
      <c r="J3338" s="9">
        <v>2250</v>
      </c>
      <c r="K3338" s="10">
        <f t="shared" si="26"/>
        <v>675.00000000000011</v>
      </c>
      <c r="L3338" s="10">
        <f t="shared" si="27"/>
        <v>270.00000000000006</v>
      </c>
      <c r="M3338" s="11">
        <v>0.4</v>
      </c>
      <c r="O3338" s="16"/>
      <c r="P3338" s="14"/>
      <c r="Q3338" s="12"/>
      <c r="R3338" s="13"/>
    </row>
    <row r="3339" spans="1:18" ht="15.75" customHeight="1">
      <c r="A3339" s="1"/>
      <c r="B3339" s="6" t="s">
        <v>14</v>
      </c>
      <c r="C3339" s="6">
        <v>1185732</v>
      </c>
      <c r="D3339" s="7">
        <v>44300</v>
      </c>
      <c r="E3339" s="6" t="s">
        <v>15</v>
      </c>
      <c r="F3339" s="6" t="s">
        <v>115</v>
      </c>
      <c r="G3339" s="6" t="s">
        <v>116</v>
      </c>
      <c r="H3339" s="6" t="s">
        <v>20</v>
      </c>
      <c r="I3339" s="8">
        <v>0.35</v>
      </c>
      <c r="J3339" s="9">
        <v>1500</v>
      </c>
      <c r="K3339" s="10">
        <f t="shared" si="26"/>
        <v>525</v>
      </c>
      <c r="L3339" s="10">
        <f t="shared" si="27"/>
        <v>210</v>
      </c>
      <c r="M3339" s="11">
        <v>0.4</v>
      </c>
      <c r="O3339" s="16"/>
      <c r="P3339" s="14"/>
      <c r="Q3339" s="12"/>
      <c r="R3339" s="13"/>
    </row>
    <row r="3340" spans="1:18" ht="15.75" customHeight="1">
      <c r="A3340" s="1"/>
      <c r="B3340" s="6" t="s">
        <v>14</v>
      </c>
      <c r="C3340" s="6">
        <v>1185732</v>
      </c>
      <c r="D3340" s="7">
        <v>44300</v>
      </c>
      <c r="E3340" s="6" t="s">
        <v>15</v>
      </c>
      <c r="F3340" s="6" t="s">
        <v>115</v>
      </c>
      <c r="G3340" s="6" t="s">
        <v>116</v>
      </c>
      <c r="H3340" s="6" t="s">
        <v>21</v>
      </c>
      <c r="I3340" s="8">
        <v>0.5</v>
      </c>
      <c r="J3340" s="9">
        <v>1500</v>
      </c>
      <c r="K3340" s="10">
        <f t="shared" si="26"/>
        <v>750</v>
      </c>
      <c r="L3340" s="10">
        <f t="shared" si="27"/>
        <v>225</v>
      </c>
      <c r="M3340" s="11">
        <v>0.3</v>
      </c>
      <c r="O3340" s="16"/>
      <c r="P3340" s="14"/>
      <c r="Q3340" s="12"/>
      <c r="R3340" s="13"/>
    </row>
    <row r="3341" spans="1:18" ht="15.75" customHeight="1">
      <c r="A3341" s="1"/>
      <c r="B3341" s="6" t="s">
        <v>14</v>
      </c>
      <c r="C3341" s="6">
        <v>1185732</v>
      </c>
      <c r="D3341" s="7">
        <v>44300</v>
      </c>
      <c r="E3341" s="6" t="s">
        <v>15</v>
      </c>
      <c r="F3341" s="6" t="s">
        <v>115</v>
      </c>
      <c r="G3341" s="6" t="s">
        <v>116</v>
      </c>
      <c r="H3341" s="6" t="s">
        <v>22</v>
      </c>
      <c r="I3341" s="8">
        <v>0.4</v>
      </c>
      <c r="J3341" s="9">
        <v>3000</v>
      </c>
      <c r="K3341" s="10">
        <f t="shared" si="26"/>
        <v>1200</v>
      </c>
      <c r="L3341" s="10">
        <f t="shared" si="27"/>
        <v>480</v>
      </c>
      <c r="M3341" s="11">
        <v>0.4</v>
      </c>
      <c r="O3341" s="16"/>
      <c r="P3341" s="14"/>
      <c r="Q3341" s="12"/>
      <c r="R3341" s="13"/>
    </row>
    <row r="3342" spans="1:18" ht="15.75" customHeight="1">
      <c r="A3342" s="1"/>
      <c r="B3342" s="6" t="s">
        <v>14</v>
      </c>
      <c r="C3342" s="6">
        <v>1185732</v>
      </c>
      <c r="D3342" s="7">
        <v>44329</v>
      </c>
      <c r="E3342" s="6" t="s">
        <v>15</v>
      </c>
      <c r="F3342" s="6" t="s">
        <v>115</v>
      </c>
      <c r="G3342" s="6" t="s">
        <v>116</v>
      </c>
      <c r="H3342" s="6" t="s">
        <v>17</v>
      </c>
      <c r="I3342" s="8">
        <v>0.54999999999999993</v>
      </c>
      <c r="J3342" s="9">
        <v>5700</v>
      </c>
      <c r="K3342" s="10">
        <f t="shared" si="26"/>
        <v>3134.9999999999995</v>
      </c>
      <c r="L3342" s="10">
        <f t="shared" si="27"/>
        <v>1097.2499999999998</v>
      </c>
      <c r="M3342" s="11">
        <v>0.35</v>
      </c>
      <c r="O3342" s="16"/>
      <c r="P3342" s="14"/>
      <c r="Q3342" s="12"/>
      <c r="R3342" s="13"/>
    </row>
    <row r="3343" spans="1:18" ht="15.75" customHeight="1">
      <c r="A3343" s="1"/>
      <c r="B3343" s="6" t="s">
        <v>14</v>
      </c>
      <c r="C3343" s="6">
        <v>1185732</v>
      </c>
      <c r="D3343" s="7">
        <v>44329</v>
      </c>
      <c r="E3343" s="6" t="s">
        <v>15</v>
      </c>
      <c r="F3343" s="6" t="s">
        <v>115</v>
      </c>
      <c r="G3343" s="6" t="s">
        <v>116</v>
      </c>
      <c r="H3343" s="6" t="s">
        <v>18</v>
      </c>
      <c r="I3343" s="8">
        <v>0.5</v>
      </c>
      <c r="J3343" s="9">
        <v>2750</v>
      </c>
      <c r="K3343" s="10">
        <f t="shared" si="26"/>
        <v>1375</v>
      </c>
      <c r="L3343" s="10">
        <f t="shared" si="27"/>
        <v>481.24999999999994</v>
      </c>
      <c r="M3343" s="11">
        <v>0.35</v>
      </c>
      <c r="O3343" s="16"/>
      <c r="P3343" s="14"/>
      <c r="Q3343" s="12"/>
      <c r="R3343" s="13"/>
    </row>
    <row r="3344" spans="1:18" ht="15.75" customHeight="1">
      <c r="A3344" s="1"/>
      <c r="B3344" s="6" t="s">
        <v>14</v>
      </c>
      <c r="C3344" s="6">
        <v>1185732</v>
      </c>
      <c r="D3344" s="7">
        <v>44329</v>
      </c>
      <c r="E3344" s="6" t="s">
        <v>15</v>
      </c>
      <c r="F3344" s="6" t="s">
        <v>115</v>
      </c>
      <c r="G3344" s="6" t="s">
        <v>116</v>
      </c>
      <c r="H3344" s="6" t="s">
        <v>19</v>
      </c>
      <c r="I3344" s="8">
        <v>0.45</v>
      </c>
      <c r="J3344" s="9">
        <v>3000</v>
      </c>
      <c r="K3344" s="10">
        <f t="shared" si="26"/>
        <v>1350</v>
      </c>
      <c r="L3344" s="10">
        <f t="shared" si="27"/>
        <v>540</v>
      </c>
      <c r="M3344" s="11">
        <v>0.4</v>
      </c>
      <c r="O3344" s="16"/>
      <c r="P3344" s="14"/>
      <c r="Q3344" s="12"/>
      <c r="R3344" s="13"/>
    </row>
    <row r="3345" spans="1:18" ht="15.75" customHeight="1">
      <c r="A3345" s="1"/>
      <c r="B3345" s="6" t="s">
        <v>14</v>
      </c>
      <c r="C3345" s="6">
        <v>1185732</v>
      </c>
      <c r="D3345" s="7">
        <v>44329</v>
      </c>
      <c r="E3345" s="6" t="s">
        <v>15</v>
      </c>
      <c r="F3345" s="6" t="s">
        <v>115</v>
      </c>
      <c r="G3345" s="6" t="s">
        <v>116</v>
      </c>
      <c r="H3345" s="6" t="s">
        <v>20</v>
      </c>
      <c r="I3345" s="8">
        <v>0.45</v>
      </c>
      <c r="J3345" s="9">
        <v>2500</v>
      </c>
      <c r="K3345" s="10">
        <f t="shared" si="26"/>
        <v>1125</v>
      </c>
      <c r="L3345" s="10">
        <f t="shared" si="27"/>
        <v>450</v>
      </c>
      <c r="M3345" s="11">
        <v>0.4</v>
      </c>
      <c r="O3345" s="16"/>
      <c r="P3345" s="14"/>
      <c r="Q3345" s="12"/>
      <c r="R3345" s="13"/>
    </row>
    <row r="3346" spans="1:18" ht="15.75" customHeight="1">
      <c r="A3346" s="1"/>
      <c r="B3346" s="6" t="s">
        <v>14</v>
      </c>
      <c r="C3346" s="6">
        <v>1185732</v>
      </c>
      <c r="D3346" s="7">
        <v>44329</v>
      </c>
      <c r="E3346" s="6" t="s">
        <v>15</v>
      </c>
      <c r="F3346" s="6" t="s">
        <v>115</v>
      </c>
      <c r="G3346" s="6" t="s">
        <v>116</v>
      </c>
      <c r="H3346" s="6" t="s">
        <v>21</v>
      </c>
      <c r="I3346" s="8">
        <v>0.54999999999999993</v>
      </c>
      <c r="J3346" s="9">
        <v>2750</v>
      </c>
      <c r="K3346" s="10">
        <f t="shared" si="26"/>
        <v>1512.4999999999998</v>
      </c>
      <c r="L3346" s="10">
        <f t="shared" si="27"/>
        <v>453.74999999999994</v>
      </c>
      <c r="M3346" s="11">
        <v>0.3</v>
      </c>
      <c r="O3346" s="16"/>
      <c r="P3346" s="14"/>
      <c r="Q3346" s="12"/>
      <c r="R3346" s="13"/>
    </row>
    <row r="3347" spans="1:18" ht="15.75" customHeight="1">
      <c r="A3347" s="1"/>
      <c r="B3347" s="6" t="s">
        <v>14</v>
      </c>
      <c r="C3347" s="6">
        <v>1185732</v>
      </c>
      <c r="D3347" s="7">
        <v>44329</v>
      </c>
      <c r="E3347" s="6" t="s">
        <v>15</v>
      </c>
      <c r="F3347" s="6" t="s">
        <v>115</v>
      </c>
      <c r="G3347" s="6" t="s">
        <v>116</v>
      </c>
      <c r="H3347" s="6" t="s">
        <v>22</v>
      </c>
      <c r="I3347" s="8">
        <v>0.6</v>
      </c>
      <c r="J3347" s="9">
        <v>4000</v>
      </c>
      <c r="K3347" s="10">
        <f t="shared" si="26"/>
        <v>2400</v>
      </c>
      <c r="L3347" s="10">
        <f t="shared" si="27"/>
        <v>960</v>
      </c>
      <c r="M3347" s="11">
        <v>0.4</v>
      </c>
      <c r="O3347" s="16"/>
      <c r="P3347" s="14"/>
      <c r="Q3347" s="12"/>
      <c r="R3347" s="13"/>
    </row>
    <row r="3348" spans="1:18" ht="15.75" customHeight="1">
      <c r="A3348" s="1"/>
      <c r="B3348" s="6" t="s">
        <v>14</v>
      </c>
      <c r="C3348" s="6">
        <v>1185732</v>
      </c>
      <c r="D3348" s="7">
        <v>44362</v>
      </c>
      <c r="E3348" s="6" t="s">
        <v>15</v>
      </c>
      <c r="F3348" s="6" t="s">
        <v>115</v>
      </c>
      <c r="G3348" s="6" t="s">
        <v>116</v>
      </c>
      <c r="H3348" s="6" t="s">
        <v>17</v>
      </c>
      <c r="I3348" s="8">
        <v>0.54999999999999993</v>
      </c>
      <c r="J3348" s="9">
        <v>6500</v>
      </c>
      <c r="K3348" s="10">
        <f t="shared" si="26"/>
        <v>3574.9999999999995</v>
      </c>
      <c r="L3348" s="10">
        <f t="shared" si="27"/>
        <v>1251.2499999999998</v>
      </c>
      <c r="M3348" s="11">
        <v>0.35</v>
      </c>
      <c r="O3348" s="16"/>
      <c r="P3348" s="14"/>
      <c r="Q3348" s="12"/>
      <c r="R3348" s="13"/>
    </row>
    <row r="3349" spans="1:18" ht="15.75" customHeight="1">
      <c r="A3349" s="1"/>
      <c r="B3349" s="6" t="s">
        <v>14</v>
      </c>
      <c r="C3349" s="6">
        <v>1185732</v>
      </c>
      <c r="D3349" s="7">
        <v>44362</v>
      </c>
      <c r="E3349" s="6" t="s">
        <v>15</v>
      </c>
      <c r="F3349" s="6" t="s">
        <v>115</v>
      </c>
      <c r="G3349" s="6" t="s">
        <v>116</v>
      </c>
      <c r="H3349" s="6" t="s">
        <v>18</v>
      </c>
      <c r="I3349" s="8">
        <v>0.5</v>
      </c>
      <c r="J3349" s="9">
        <v>4000</v>
      </c>
      <c r="K3349" s="10">
        <f t="shared" si="26"/>
        <v>2000</v>
      </c>
      <c r="L3349" s="10">
        <f t="shared" si="27"/>
        <v>700</v>
      </c>
      <c r="M3349" s="11">
        <v>0.35</v>
      </c>
      <c r="O3349" s="16"/>
      <c r="P3349" s="14"/>
      <c r="Q3349" s="12"/>
      <c r="R3349" s="13"/>
    </row>
    <row r="3350" spans="1:18" ht="15.75" customHeight="1">
      <c r="A3350" s="1"/>
      <c r="B3350" s="6" t="s">
        <v>14</v>
      </c>
      <c r="C3350" s="6">
        <v>1185732</v>
      </c>
      <c r="D3350" s="7">
        <v>44362</v>
      </c>
      <c r="E3350" s="6" t="s">
        <v>15</v>
      </c>
      <c r="F3350" s="6" t="s">
        <v>115</v>
      </c>
      <c r="G3350" s="6" t="s">
        <v>116</v>
      </c>
      <c r="H3350" s="6" t="s">
        <v>19</v>
      </c>
      <c r="I3350" s="8">
        <v>0.45</v>
      </c>
      <c r="J3350" s="9">
        <v>3250</v>
      </c>
      <c r="K3350" s="10">
        <f t="shared" si="26"/>
        <v>1462.5</v>
      </c>
      <c r="L3350" s="10">
        <f t="shared" si="27"/>
        <v>585</v>
      </c>
      <c r="M3350" s="11">
        <v>0.4</v>
      </c>
      <c r="O3350" s="16"/>
      <c r="P3350" s="14"/>
      <c r="Q3350" s="12"/>
      <c r="R3350" s="13"/>
    </row>
    <row r="3351" spans="1:18" ht="15.75" customHeight="1">
      <c r="A3351" s="1"/>
      <c r="B3351" s="6" t="s">
        <v>14</v>
      </c>
      <c r="C3351" s="6">
        <v>1185732</v>
      </c>
      <c r="D3351" s="7">
        <v>44362</v>
      </c>
      <c r="E3351" s="6" t="s">
        <v>15</v>
      </c>
      <c r="F3351" s="6" t="s">
        <v>115</v>
      </c>
      <c r="G3351" s="6" t="s">
        <v>116</v>
      </c>
      <c r="H3351" s="6" t="s">
        <v>20</v>
      </c>
      <c r="I3351" s="8">
        <v>0.45</v>
      </c>
      <c r="J3351" s="9">
        <v>3000</v>
      </c>
      <c r="K3351" s="10">
        <f t="shared" si="26"/>
        <v>1350</v>
      </c>
      <c r="L3351" s="10">
        <f t="shared" si="27"/>
        <v>540</v>
      </c>
      <c r="M3351" s="11">
        <v>0.4</v>
      </c>
      <c r="O3351" s="16"/>
      <c r="P3351" s="14"/>
      <c r="Q3351" s="12"/>
      <c r="R3351" s="13"/>
    </row>
    <row r="3352" spans="1:18" ht="15.75" customHeight="1">
      <c r="A3352" s="1"/>
      <c r="B3352" s="6" t="s">
        <v>14</v>
      </c>
      <c r="C3352" s="6">
        <v>1185732</v>
      </c>
      <c r="D3352" s="7">
        <v>44362</v>
      </c>
      <c r="E3352" s="6" t="s">
        <v>15</v>
      </c>
      <c r="F3352" s="6" t="s">
        <v>115</v>
      </c>
      <c r="G3352" s="6" t="s">
        <v>116</v>
      </c>
      <c r="H3352" s="6" t="s">
        <v>21</v>
      </c>
      <c r="I3352" s="8">
        <v>0.54999999999999993</v>
      </c>
      <c r="J3352" s="9">
        <v>3000</v>
      </c>
      <c r="K3352" s="10">
        <f t="shared" si="26"/>
        <v>1649.9999999999998</v>
      </c>
      <c r="L3352" s="10">
        <f t="shared" si="27"/>
        <v>494.99999999999989</v>
      </c>
      <c r="M3352" s="11">
        <v>0.3</v>
      </c>
      <c r="O3352" s="16"/>
      <c r="P3352" s="14"/>
      <c r="Q3352" s="12"/>
      <c r="R3352" s="13"/>
    </row>
    <row r="3353" spans="1:18" ht="15.75" customHeight="1">
      <c r="A3353" s="1"/>
      <c r="B3353" s="6" t="s">
        <v>14</v>
      </c>
      <c r="C3353" s="6">
        <v>1185732</v>
      </c>
      <c r="D3353" s="7">
        <v>44362</v>
      </c>
      <c r="E3353" s="6" t="s">
        <v>15</v>
      </c>
      <c r="F3353" s="6" t="s">
        <v>115</v>
      </c>
      <c r="G3353" s="6" t="s">
        <v>116</v>
      </c>
      <c r="H3353" s="6" t="s">
        <v>22</v>
      </c>
      <c r="I3353" s="8">
        <v>0.6</v>
      </c>
      <c r="J3353" s="9">
        <v>4500</v>
      </c>
      <c r="K3353" s="10">
        <f t="shared" si="26"/>
        <v>2700</v>
      </c>
      <c r="L3353" s="10">
        <f t="shared" si="27"/>
        <v>1080</v>
      </c>
      <c r="M3353" s="11">
        <v>0.4</v>
      </c>
      <c r="O3353" s="16"/>
      <c r="P3353" s="14"/>
      <c r="Q3353" s="12"/>
      <c r="R3353" s="13"/>
    </row>
    <row r="3354" spans="1:18" ht="15.75" customHeight="1">
      <c r="A3354" s="1"/>
      <c r="B3354" s="6" t="s">
        <v>14</v>
      </c>
      <c r="C3354" s="6">
        <v>1185732</v>
      </c>
      <c r="D3354" s="7">
        <v>44390</v>
      </c>
      <c r="E3354" s="6" t="s">
        <v>15</v>
      </c>
      <c r="F3354" s="6" t="s">
        <v>115</v>
      </c>
      <c r="G3354" s="6" t="s">
        <v>116</v>
      </c>
      <c r="H3354" s="6" t="s">
        <v>17</v>
      </c>
      <c r="I3354" s="8">
        <v>0.54999999999999993</v>
      </c>
      <c r="J3354" s="9">
        <v>6750</v>
      </c>
      <c r="K3354" s="10">
        <f t="shared" si="26"/>
        <v>3712.4999999999995</v>
      </c>
      <c r="L3354" s="10">
        <f t="shared" si="27"/>
        <v>1299.3749999999998</v>
      </c>
      <c r="M3354" s="11">
        <v>0.35</v>
      </c>
      <c r="O3354" s="16"/>
      <c r="P3354" s="14"/>
      <c r="Q3354" s="12"/>
      <c r="R3354" s="13"/>
    </row>
    <row r="3355" spans="1:18" ht="15.75" customHeight="1">
      <c r="A3355" s="1"/>
      <c r="B3355" s="6" t="s">
        <v>14</v>
      </c>
      <c r="C3355" s="6">
        <v>1185732</v>
      </c>
      <c r="D3355" s="7">
        <v>44390</v>
      </c>
      <c r="E3355" s="6" t="s">
        <v>15</v>
      </c>
      <c r="F3355" s="6" t="s">
        <v>115</v>
      </c>
      <c r="G3355" s="6" t="s">
        <v>116</v>
      </c>
      <c r="H3355" s="6" t="s">
        <v>18</v>
      </c>
      <c r="I3355" s="8">
        <v>0.5</v>
      </c>
      <c r="J3355" s="9">
        <v>4250</v>
      </c>
      <c r="K3355" s="10">
        <f t="shared" si="26"/>
        <v>2125</v>
      </c>
      <c r="L3355" s="10">
        <f t="shared" si="27"/>
        <v>743.75</v>
      </c>
      <c r="M3355" s="11">
        <v>0.35</v>
      </c>
      <c r="O3355" s="16"/>
      <c r="P3355" s="14"/>
      <c r="Q3355" s="12"/>
      <c r="R3355" s="13"/>
    </row>
    <row r="3356" spans="1:18" ht="15.75" customHeight="1">
      <c r="A3356" s="1"/>
      <c r="B3356" s="6" t="s">
        <v>14</v>
      </c>
      <c r="C3356" s="6">
        <v>1185732</v>
      </c>
      <c r="D3356" s="7">
        <v>44390</v>
      </c>
      <c r="E3356" s="6" t="s">
        <v>15</v>
      </c>
      <c r="F3356" s="6" t="s">
        <v>115</v>
      </c>
      <c r="G3356" s="6" t="s">
        <v>116</v>
      </c>
      <c r="H3356" s="6" t="s">
        <v>19</v>
      </c>
      <c r="I3356" s="8">
        <v>0.45</v>
      </c>
      <c r="J3356" s="9">
        <v>3500</v>
      </c>
      <c r="K3356" s="10">
        <f t="shared" si="26"/>
        <v>1575</v>
      </c>
      <c r="L3356" s="10">
        <f t="shared" si="27"/>
        <v>630</v>
      </c>
      <c r="M3356" s="11">
        <v>0.4</v>
      </c>
      <c r="O3356" s="16"/>
      <c r="P3356" s="14"/>
      <c r="Q3356" s="12"/>
      <c r="R3356" s="13"/>
    </row>
    <row r="3357" spans="1:18" ht="15.75" customHeight="1">
      <c r="A3357" s="1"/>
      <c r="B3357" s="6" t="s">
        <v>14</v>
      </c>
      <c r="C3357" s="6">
        <v>1185732</v>
      </c>
      <c r="D3357" s="7">
        <v>44390</v>
      </c>
      <c r="E3357" s="6" t="s">
        <v>15</v>
      </c>
      <c r="F3357" s="6" t="s">
        <v>115</v>
      </c>
      <c r="G3357" s="6" t="s">
        <v>116</v>
      </c>
      <c r="H3357" s="6" t="s">
        <v>20</v>
      </c>
      <c r="I3357" s="8">
        <v>0.45</v>
      </c>
      <c r="J3357" s="9">
        <v>3000</v>
      </c>
      <c r="K3357" s="10">
        <f t="shared" si="26"/>
        <v>1350</v>
      </c>
      <c r="L3357" s="10">
        <f t="shared" si="27"/>
        <v>540</v>
      </c>
      <c r="M3357" s="11">
        <v>0.4</v>
      </c>
      <c r="O3357" s="16"/>
      <c r="P3357" s="14"/>
      <c r="Q3357" s="12"/>
      <c r="R3357" s="13"/>
    </row>
    <row r="3358" spans="1:18" ht="15.75" customHeight="1">
      <c r="A3358" s="1"/>
      <c r="B3358" s="6" t="s">
        <v>14</v>
      </c>
      <c r="C3358" s="6">
        <v>1185732</v>
      </c>
      <c r="D3358" s="7">
        <v>44390</v>
      </c>
      <c r="E3358" s="6" t="s">
        <v>15</v>
      </c>
      <c r="F3358" s="6" t="s">
        <v>115</v>
      </c>
      <c r="G3358" s="6" t="s">
        <v>116</v>
      </c>
      <c r="H3358" s="6" t="s">
        <v>21</v>
      </c>
      <c r="I3358" s="8">
        <v>0.54999999999999993</v>
      </c>
      <c r="J3358" s="9">
        <v>3250</v>
      </c>
      <c r="K3358" s="10">
        <f t="shared" si="26"/>
        <v>1787.4999999999998</v>
      </c>
      <c r="L3358" s="10">
        <f t="shared" si="27"/>
        <v>536.24999999999989</v>
      </c>
      <c r="M3358" s="11">
        <v>0.3</v>
      </c>
      <c r="O3358" s="16"/>
      <c r="P3358" s="14"/>
      <c r="Q3358" s="12"/>
      <c r="R3358" s="13"/>
    </row>
    <row r="3359" spans="1:18" ht="15.75" customHeight="1">
      <c r="A3359" s="1"/>
      <c r="B3359" s="6" t="s">
        <v>14</v>
      </c>
      <c r="C3359" s="6">
        <v>1185732</v>
      </c>
      <c r="D3359" s="7">
        <v>44390</v>
      </c>
      <c r="E3359" s="6" t="s">
        <v>15</v>
      </c>
      <c r="F3359" s="6" t="s">
        <v>115</v>
      </c>
      <c r="G3359" s="6" t="s">
        <v>116</v>
      </c>
      <c r="H3359" s="6" t="s">
        <v>22</v>
      </c>
      <c r="I3359" s="8">
        <v>0.6</v>
      </c>
      <c r="J3359" s="9">
        <v>5000</v>
      </c>
      <c r="K3359" s="10">
        <f t="shared" si="26"/>
        <v>3000</v>
      </c>
      <c r="L3359" s="10">
        <f t="shared" si="27"/>
        <v>1200</v>
      </c>
      <c r="M3359" s="11">
        <v>0.4</v>
      </c>
      <c r="O3359" s="16"/>
      <c r="P3359" s="14"/>
      <c r="Q3359" s="12"/>
      <c r="R3359" s="13"/>
    </row>
    <row r="3360" spans="1:18" ht="15.75" customHeight="1">
      <c r="A3360" s="1"/>
      <c r="B3360" s="6" t="s">
        <v>14</v>
      </c>
      <c r="C3360" s="6">
        <v>1185732</v>
      </c>
      <c r="D3360" s="7">
        <v>44422</v>
      </c>
      <c r="E3360" s="6" t="s">
        <v>15</v>
      </c>
      <c r="F3360" s="6" t="s">
        <v>115</v>
      </c>
      <c r="G3360" s="6" t="s">
        <v>116</v>
      </c>
      <c r="H3360" s="6" t="s">
        <v>17</v>
      </c>
      <c r="I3360" s="8">
        <v>0.54999999999999993</v>
      </c>
      <c r="J3360" s="9">
        <v>6500</v>
      </c>
      <c r="K3360" s="10">
        <f t="shared" si="26"/>
        <v>3574.9999999999995</v>
      </c>
      <c r="L3360" s="10">
        <f t="shared" si="27"/>
        <v>1251.2499999999998</v>
      </c>
      <c r="M3360" s="11">
        <v>0.35</v>
      </c>
      <c r="O3360" s="16"/>
      <c r="P3360" s="14"/>
      <c r="Q3360" s="12"/>
      <c r="R3360" s="13"/>
    </row>
    <row r="3361" spans="1:18" ht="15.75" customHeight="1">
      <c r="A3361" s="1"/>
      <c r="B3361" s="6" t="s">
        <v>14</v>
      </c>
      <c r="C3361" s="6">
        <v>1185732</v>
      </c>
      <c r="D3361" s="7">
        <v>44422</v>
      </c>
      <c r="E3361" s="6" t="s">
        <v>15</v>
      </c>
      <c r="F3361" s="6" t="s">
        <v>115</v>
      </c>
      <c r="G3361" s="6" t="s">
        <v>116</v>
      </c>
      <c r="H3361" s="6" t="s">
        <v>18</v>
      </c>
      <c r="I3361" s="8">
        <v>0.5</v>
      </c>
      <c r="J3361" s="9">
        <v>4250</v>
      </c>
      <c r="K3361" s="10">
        <f t="shared" si="26"/>
        <v>2125</v>
      </c>
      <c r="L3361" s="10">
        <f t="shared" si="27"/>
        <v>743.75</v>
      </c>
      <c r="M3361" s="11">
        <v>0.35</v>
      </c>
      <c r="O3361" s="16"/>
      <c r="P3361" s="14"/>
      <c r="Q3361" s="12"/>
      <c r="R3361" s="13"/>
    </row>
    <row r="3362" spans="1:18" ht="15.75" customHeight="1">
      <c r="A3362" s="1"/>
      <c r="B3362" s="6" t="s">
        <v>14</v>
      </c>
      <c r="C3362" s="6">
        <v>1185732</v>
      </c>
      <c r="D3362" s="7">
        <v>44422</v>
      </c>
      <c r="E3362" s="6" t="s">
        <v>15</v>
      </c>
      <c r="F3362" s="6" t="s">
        <v>115</v>
      </c>
      <c r="G3362" s="6" t="s">
        <v>116</v>
      </c>
      <c r="H3362" s="6" t="s">
        <v>19</v>
      </c>
      <c r="I3362" s="8">
        <v>0.45</v>
      </c>
      <c r="J3362" s="9">
        <v>3500</v>
      </c>
      <c r="K3362" s="10">
        <f t="shared" si="26"/>
        <v>1575</v>
      </c>
      <c r="L3362" s="10">
        <f t="shared" si="27"/>
        <v>630</v>
      </c>
      <c r="M3362" s="11">
        <v>0.4</v>
      </c>
      <c r="O3362" s="16"/>
      <c r="P3362" s="14"/>
      <c r="Q3362" s="12"/>
      <c r="R3362" s="13"/>
    </row>
    <row r="3363" spans="1:18" ht="15.75" customHeight="1">
      <c r="A3363" s="1"/>
      <c r="B3363" s="6" t="s">
        <v>14</v>
      </c>
      <c r="C3363" s="6">
        <v>1185732</v>
      </c>
      <c r="D3363" s="7">
        <v>44422</v>
      </c>
      <c r="E3363" s="6" t="s">
        <v>15</v>
      </c>
      <c r="F3363" s="6" t="s">
        <v>115</v>
      </c>
      <c r="G3363" s="6" t="s">
        <v>116</v>
      </c>
      <c r="H3363" s="6" t="s">
        <v>20</v>
      </c>
      <c r="I3363" s="8">
        <v>0.45</v>
      </c>
      <c r="J3363" s="9">
        <v>2500</v>
      </c>
      <c r="K3363" s="10">
        <f t="shared" si="26"/>
        <v>1125</v>
      </c>
      <c r="L3363" s="10">
        <f t="shared" si="27"/>
        <v>450</v>
      </c>
      <c r="M3363" s="11">
        <v>0.4</v>
      </c>
      <c r="O3363" s="16"/>
      <c r="P3363" s="14"/>
      <c r="Q3363" s="12"/>
      <c r="R3363" s="13"/>
    </row>
    <row r="3364" spans="1:18" ht="15.75" customHeight="1">
      <c r="A3364" s="1"/>
      <c r="B3364" s="6" t="s">
        <v>14</v>
      </c>
      <c r="C3364" s="6">
        <v>1185732</v>
      </c>
      <c r="D3364" s="7">
        <v>44422</v>
      </c>
      <c r="E3364" s="6" t="s">
        <v>15</v>
      </c>
      <c r="F3364" s="6" t="s">
        <v>115</v>
      </c>
      <c r="G3364" s="6" t="s">
        <v>116</v>
      </c>
      <c r="H3364" s="6" t="s">
        <v>21</v>
      </c>
      <c r="I3364" s="8">
        <v>0.54999999999999993</v>
      </c>
      <c r="J3364" s="9">
        <v>2250</v>
      </c>
      <c r="K3364" s="10">
        <f t="shared" si="26"/>
        <v>1237.4999999999998</v>
      </c>
      <c r="L3364" s="10">
        <f t="shared" si="27"/>
        <v>371.24999999999994</v>
      </c>
      <c r="M3364" s="11">
        <v>0.3</v>
      </c>
      <c r="O3364" s="16"/>
      <c r="P3364" s="14"/>
      <c r="Q3364" s="12"/>
      <c r="R3364" s="13"/>
    </row>
    <row r="3365" spans="1:18" ht="15.75" customHeight="1">
      <c r="A3365" s="1"/>
      <c r="B3365" s="6" t="s">
        <v>14</v>
      </c>
      <c r="C3365" s="6">
        <v>1185732</v>
      </c>
      <c r="D3365" s="7">
        <v>44422</v>
      </c>
      <c r="E3365" s="6" t="s">
        <v>15</v>
      </c>
      <c r="F3365" s="6" t="s">
        <v>115</v>
      </c>
      <c r="G3365" s="6" t="s">
        <v>116</v>
      </c>
      <c r="H3365" s="6" t="s">
        <v>22</v>
      </c>
      <c r="I3365" s="8">
        <v>0.6</v>
      </c>
      <c r="J3365" s="9">
        <v>4000</v>
      </c>
      <c r="K3365" s="10">
        <f t="shared" si="26"/>
        <v>2400</v>
      </c>
      <c r="L3365" s="10">
        <f t="shared" si="27"/>
        <v>960</v>
      </c>
      <c r="M3365" s="11">
        <v>0.4</v>
      </c>
      <c r="O3365" s="16"/>
      <c r="P3365" s="14"/>
      <c r="Q3365" s="12"/>
      <c r="R3365" s="13"/>
    </row>
    <row r="3366" spans="1:18" ht="15.75" customHeight="1">
      <c r="A3366" s="1"/>
      <c r="B3366" s="6" t="s">
        <v>14</v>
      </c>
      <c r="C3366" s="6">
        <v>1185732</v>
      </c>
      <c r="D3366" s="7">
        <v>44452</v>
      </c>
      <c r="E3366" s="6" t="s">
        <v>15</v>
      </c>
      <c r="F3366" s="6" t="s">
        <v>115</v>
      </c>
      <c r="G3366" s="6" t="s">
        <v>116</v>
      </c>
      <c r="H3366" s="6" t="s">
        <v>17</v>
      </c>
      <c r="I3366" s="8">
        <v>0.54999999999999993</v>
      </c>
      <c r="J3366" s="9">
        <v>5250</v>
      </c>
      <c r="K3366" s="10">
        <f t="shared" si="26"/>
        <v>2887.4999999999995</v>
      </c>
      <c r="L3366" s="10">
        <f t="shared" si="27"/>
        <v>1010.6249999999998</v>
      </c>
      <c r="M3366" s="11">
        <v>0.35</v>
      </c>
      <c r="O3366" s="16"/>
      <c r="P3366" s="14"/>
      <c r="Q3366" s="12"/>
      <c r="R3366" s="13"/>
    </row>
    <row r="3367" spans="1:18" ht="15.75" customHeight="1">
      <c r="A3367" s="1"/>
      <c r="B3367" s="6" t="s">
        <v>14</v>
      </c>
      <c r="C3367" s="6">
        <v>1185732</v>
      </c>
      <c r="D3367" s="7">
        <v>44452</v>
      </c>
      <c r="E3367" s="6" t="s">
        <v>15</v>
      </c>
      <c r="F3367" s="6" t="s">
        <v>115</v>
      </c>
      <c r="G3367" s="6" t="s">
        <v>116</v>
      </c>
      <c r="H3367" s="6" t="s">
        <v>18</v>
      </c>
      <c r="I3367" s="8">
        <v>0.5</v>
      </c>
      <c r="J3367" s="9">
        <v>3250</v>
      </c>
      <c r="K3367" s="10">
        <f t="shared" si="26"/>
        <v>1625</v>
      </c>
      <c r="L3367" s="10">
        <f t="shared" si="27"/>
        <v>568.75</v>
      </c>
      <c r="M3367" s="11">
        <v>0.35</v>
      </c>
      <c r="O3367" s="16"/>
      <c r="P3367" s="14"/>
      <c r="Q3367" s="12"/>
      <c r="R3367" s="13"/>
    </row>
    <row r="3368" spans="1:18" ht="15.75" customHeight="1">
      <c r="A3368" s="1"/>
      <c r="B3368" s="6" t="s">
        <v>14</v>
      </c>
      <c r="C3368" s="6">
        <v>1185732</v>
      </c>
      <c r="D3368" s="7">
        <v>44452</v>
      </c>
      <c r="E3368" s="6" t="s">
        <v>15</v>
      </c>
      <c r="F3368" s="6" t="s">
        <v>115</v>
      </c>
      <c r="G3368" s="6" t="s">
        <v>116</v>
      </c>
      <c r="H3368" s="6" t="s">
        <v>19</v>
      </c>
      <c r="I3368" s="8">
        <v>0.45</v>
      </c>
      <c r="J3368" s="9">
        <v>2250</v>
      </c>
      <c r="K3368" s="10">
        <f t="shared" si="26"/>
        <v>1012.5</v>
      </c>
      <c r="L3368" s="10">
        <f t="shared" si="27"/>
        <v>405</v>
      </c>
      <c r="M3368" s="11">
        <v>0.4</v>
      </c>
      <c r="O3368" s="16"/>
      <c r="P3368" s="14"/>
      <c r="Q3368" s="12"/>
      <c r="R3368" s="13"/>
    </row>
    <row r="3369" spans="1:18" ht="15.75" customHeight="1">
      <c r="A3369" s="1"/>
      <c r="B3369" s="6" t="s">
        <v>14</v>
      </c>
      <c r="C3369" s="6">
        <v>1185732</v>
      </c>
      <c r="D3369" s="7">
        <v>44452</v>
      </c>
      <c r="E3369" s="6" t="s">
        <v>15</v>
      </c>
      <c r="F3369" s="6" t="s">
        <v>115</v>
      </c>
      <c r="G3369" s="6" t="s">
        <v>116</v>
      </c>
      <c r="H3369" s="6" t="s">
        <v>20</v>
      </c>
      <c r="I3369" s="8">
        <v>0.45</v>
      </c>
      <c r="J3369" s="9">
        <v>2000</v>
      </c>
      <c r="K3369" s="10">
        <f t="shared" si="26"/>
        <v>900</v>
      </c>
      <c r="L3369" s="10">
        <f t="shared" si="27"/>
        <v>360</v>
      </c>
      <c r="M3369" s="11">
        <v>0.4</v>
      </c>
      <c r="O3369" s="16"/>
      <c r="P3369" s="14"/>
      <c r="Q3369" s="12"/>
      <c r="R3369" s="13"/>
    </row>
    <row r="3370" spans="1:18" ht="15.75" customHeight="1">
      <c r="A3370" s="1"/>
      <c r="B3370" s="6" t="s">
        <v>14</v>
      </c>
      <c r="C3370" s="6">
        <v>1185732</v>
      </c>
      <c r="D3370" s="7">
        <v>44452</v>
      </c>
      <c r="E3370" s="6" t="s">
        <v>15</v>
      </c>
      <c r="F3370" s="6" t="s">
        <v>115</v>
      </c>
      <c r="G3370" s="6" t="s">
        <v>116</v>
      </c>
      <c r="H3370" s="6" t="s">
        <v>21</v>
      </c>
      <c r="I3370" s="8">
        <v>0.54999999999999993</v>
      </c>
      <c r="J3370" s="9">
        <v>2000</v>
      </c>
      <c r="K3370" s="10">
        <f t="shared" si="26"/>
        <v>1099.9999999999998</v>
      </c>
      <c r="L3370" s="10">
        <f t="shared" si="27"/>
        <v>329.99999999999994</v>
      </c>
      <c r="M3370" s="11">
        <v>0.3</v>
      </c>
      <c r="O3370" s="16"/>
      <c r="P3370" s="14"/>
      <c r="Q3370" s="12"/>
      <c r="R3370" s="13"/>
    </row>
    <row r="3371" spans="1:18" ht="15.75" customHeight="1">
      <c r="A3371" s="1"/>
      <c r="B3371" s="6" t="s">
        <v>14</v>
      </c>
      <c r="C3371" s="6">
        <v>1185732</v>
      </c>
      <c r="D3371" s="7">
        <v>44452</v>
      </c>
      <c r="E3371" s="6" t="s">
        <v>15</v>
      </c>
      <c r="F3371" s="6" t="s">
        <v>115</v>
      </c>
      <c r="G3371" s="6" t="s">
        <v>116</v>
      </c>
      <c r="H3371" s="6" t="s">
        <v>22</v>
      </c>
      <c r="I3371" s="8">
        <v>0.6</v>
      </c>
      <c r="J3371" s="9">
        <v>3000</v>
      </c>
      <c r="K3371" s="10">
        <f t="shared" si="26"/>
        <v>1800</v>
      </c>
      <c r="L3371" s="10">
        <f t="shared" si="27"/>
        <v>720</v>
      </c>
      <c r="M3371" s="11">
        <v>0.4</v>
      </c>
      <c r="O3371" s="16"/>
      <c r="P3371" s="14"/>
      <c r="Q3371" s="12"/>
      <c r="R3371" s="13"/>
    </row>
    <row r="3372" spans="1:18" ht="15.75" customHeight="1">
      <c r="A3372" s="1"/>
      <c r="B3372" s="6" t="s">
        <v>14</v>
      </c>
      <c r="C3372" s="6">
        <v>1185732</v>
      </c>
      <c r="D3372" s="7">
        <v>44484</v>
      </c>
      <c r="E3372" s="6" t="s">
        <v>15</v>
      </c>
      <c r="F3372" s="6" t="s">
        <v>115</v>
      </c>
      <c r="G3372" s="6" t="s">
        <v>116</v>
      </c>
      <c r="H3372" s="6" t="s">
        <v>17</v>
      </c>
      <c r="I3372" s="8">
        <v>0.6</v>
      </c>
      <c r="J3372" s="9">
        <v>4750</v>
      </c>
      <c r="K3372" s="10">
        <f t="shared" si="26"/>
        <v>2850</v>
      </c>
      <c r="L3372" s="10">
        <f t="shared" si="27"/>
        <v>997.49999999999989</v>
      </c>
      <c r="M3372" s="11">
        <v>0.35</v>
      </c>
      <c r="O3372" s="16"/>
      <c r="P3372" s="14"/>
      <c r="Q3372" s="12"/>
      <c r="R3372" s="13"/>
    </row>
    <row r="3373" spans="1:18" ht="15.75" customHeight="1">
      <c r="A3373" s="1"/>
      <c r="B3373" s="6" t="s">
        <v>14</v>
      </c>
      <c r="C3373" s="6">
        <v>1185732</v>
      </c>
      <c r="D3373" s="7">
        <v>44484</v>
      </c>
      <c r="E3373" s="6" t="s">
        <v>15</v>
      </c>
      <c r="F3373" s="6" t="s">
        <v>115</v>
      </c>
      <c r="G3373" s="6" t="s">
        <v>116</v>
      </c>
      <c r="H3373" s="6" t="s">
        <v>18</v>
      </c>
      <c r="I3373" s="8">
        <v>0.55000000000000004</v>
      </c>
      <c r="J3373" s="9">
        <v>3000</v>
      </c>
      <c r="K3373" s="10">
        <f t="shared" si="26"/>
        <v>1650.0000000000002</v>
      </c>
      <c r="L3373" s="10">
        <f t="shared" si="27"/>
        <v>577.5</v>
      </c>
      <c r="M3373" s="11">
        <v>0.35</v>
      </c>
      <c r="O3373" s="16"/>
      <c r="P3373" s="14"/>
      <c r="Q3373" s="12"/>
      <c r="R3373" s="13"/>
    </row>
    <row r="3374" spans="1:18" ht="15.75" customHeight="1">
      <c r="A3374" s="1"/>
      <c r="B3374" s="6" t="s">
        <v>14</v>
      </c>
      <c r="C3374" s="6">
        <v>1185732</v>
      </c>
      <c r="D3374" s="7">
        <v>44484</v>
      </c>
      <c r="E3374" s="6" t="s">
        <v>15</v>
      </c>
      <c r="F3374" s="6" t="s">
        <v>115</v>
      </c>
      <c r="G3374" s="6" t="s">
        <v>116</v>
      </c>
      <c r="H3374" s="6" t="s">
        <v>19</v>
      </c>
      <c r="I3374" s="8">
        <v>0.55000000000000004</v>
      </c>
      <c r="J3374" s="9">
        <v>2000</v>
      </c>
      <c r="K3374" s="10">
        <f t="shared" si="26"/>
        <v>1100</v>
      </c>
      <c r="L3374" s="10">
        <f t="shared" si="27"/>
        <v>440</v>
      </c>
      <c r="M3374" s="11">
        <v>0.4</v>
      </c>
      <c r="O3374" s="16"/>
      <c r="P3374" s="14"/>
      <c r="Q3374" s="12"/>
      <c r="R3374" s="13"/>
    </row>
    <row r="3375" spans="1:18" ht="15.75" customHeight="1">
      <c r="A3375" s="1"/>
      <c r="B3375" s="6" t="s">
        <v>14</v>
      </c>
      <c r="C3375" s="6">
        <v>1185732</v>
      </c>
      <c r="D3375" s="7">
        <v>44484</v>
      </c>
      <c r="E3375" s="6" t="s">
        <v>15</v>
      </c>
      <c r="F3375" s="6" t="s">
        <v>115</v>
      </c>
      <c r="G3375" s="6" t="s">
        <v>116</v>
      </c>
      <c r="H3375" s="6" t="s">
        <v>20</v>
      </c>
      <c r="I3375" s="8">
        <v>0.55000000000000004</v>
      </c>
      <c r="J3375" s="9">
        <v>1750</v>
      </c>
      <c r="K3375" s="10">
        <f t="shared" si="26"/>
        <v>962.50000000000011</v>
      </c>
      <c r="L3375" s="10">
        <f t="shared" si="27"/>
        <v>385.00000000000006</v>
      </c>
      <c r="M3375" s="11">
        <v>0.4</v>
      </c>
      <c r="O3375" s="16"/>
      <c r="P3375" s="14"/>
      <c r="Q3375" s="12"/>
      <c r="R3375" s="13"/>
    </row>
    <row r="3376" spans="1:18" ht="15.75" customHeight="1">
      <c r="A3376" s="1"/>
      <c r="B3376" s="6" t="s">
        <v>14</v>
      </c>
      <c r="C3376" s="6">
        <v>1185732</v>
      </c>
      <c r="D3376" s="7">
        <v>44484</v>
      </c>
      <c r="E3376" s="6" t="s">
        <v>15</v>
      </c>
      <c r="F3376" s="6" t="s">
        <v>115</v>
      </c>
      <c r="G3376" s="6" t="s">
        <v>116</v>
      </c>
      <c r="H3376" s="6" t="s">
        <v>21</v>
      </c>
      <c r="I3376" s="8">
        <v>0.65</v>
      </c>
      <c r="J3376" s="9">
        <v>1750</v>
      </c>
      <c r="K3376" s="10">
        <f t="shared" si="26"/>
        <v>1137.5</v>
      </c>
      <c r="L3376" s="10">
        <f t="shared" si="27"/>
        <v>341.25</v>
      </c>
      <c r="M3376" s="11">
        <v>0.3</v>
      </c>
      <c r="O3376" s="16"/>
      <c r="P3376" s="14"/>
      <c r="Q3376" s="12"/>
      <c r="R3376" s="13"/>
    </row>
    <row r="3377" spans="1:18" ht="15.75" customHeight="1">
      <c r="A3377" s="1"/>
      <c r="B3377" s="6" t="s">
        <v>14</v>
      </c>
      <c r="C3377" s="6">
        <v>1185732</v>
      </c>
      <c r="D3377" s="7">
        <v>44484</v>
      </c>
      <c r="E3377" s="6" t="s">
        <v>15</v>
      </c>
      <c r="F3377" s="6" t="s">
        <v>115</v>
      </c>
      <c r="G3377" s="6" t="s">
        <v>116</v>
      </c>
      <c r="H3377" s="6" t="s">
        <v>22</v>
      </c>
      <c r="I3377" s="8">
        <v>0.7</v>
      </c>
      <c r="J3377" s="9">
        <v>3000</v>
      </c>
      <c r="K3377" s="10">
        <f t="shared" si="26"/>
        <v>2100</v>
      </c>
      <c r="L3377" s="10">
        <f t="shared" si="27"/>
        <v>840</v>
      </c>
      <c r="M3377" s="11">
        <v>0.4</v>
      </c>
      <c r="O3377" s="16"/>
      <c r="P3377" s="14"/>
      <c r="Q3377" s="12"/>
      <c r="R3377" s="13"/>
    </row>
    <row r="3378" spans="1:18" ht="15.75" customHeight="1">
      <c r="A3378" s="1"/>
      <c r="B3378" s="6" t="s">
        <v>14</v>
      </c>
      <c r="C3378" s="6">
        <v>1185732</v>
      </c>
      <c r="D3378" s="7">
        <v>44514</v>
      </c>
      <c r="E3378" s="6" t="s">
        <v>15</v>
      </c>
      <c r="F3378" s="6" t="s">
        <v>115</v>
      </c>
      <c r="G3378" s="6" t="s">
        <v>116</v>
      </c>
      <c r="H3378" s="6" t="s">
        <v>17</v>
      </c>
      <c r="I3378" s="8">
        <v>0.65</v>
      </c>
      <c r="J3378" s="9">
        <v>4500</v>
      </c>
      <c r="K3378" s="10">
        <f t="shared" si="26"/>
        <v>2925</v>
      </c>
      <c r="L3378" s="10">
        <f t="shared" si="27"/>
        <v>1023.7499999999999</v>
      </c>
      <c r="M3378" s="11">
        <v>0.35</v>
      </c>
      <c r="O3378" s="16"/>
      <c r="P3378" s="14"/>
      <c r="Q3378" s="12"/>
      <c r="R3378" s="13"/>
    </row>
    <row r="3379" spans="1:18" ht="15.75" customHeight="1">
      <c r="A3379" s="1"/>
      <c r="B3379" s="6" t="s">
        <v>14</v>
      </c>
      <c r="C3379" s="6">
        <v>1185732</v>
      </c>
      <c r="D3379" s="7">
        <v>44514</v>
      </c>
      <c r="E3379" s="6" t="s">
        <v>15</v>
      </c>
      <c r="F3379" s="6" t="s">
        <v>115</v>
      </c>
      <c r="G3379" s="6" t="s">
        <v>116</v>
      </c>
      <c r="H3379" s="6" t="s">
        <v>18</v>
      </c>
      <c r="I3379" s="8">
        <v>0.55000000000000004</v>
      </c>
      <c r="J3379" s="9">
        <v>3250</v>
      </c>
      <c r="K3379" s="10">
        <f t="shared" si="26"/>
        <v>1787.5000000000002</v>
      </c>
      <c r="L3379" s="10">
        <f t="shared" si="27"/>
        <v>625.625</v>
      </c>
      <c r="M3379" s="11">
        <v>0.35</v>
      </c>
      <c r="O3379" s="16"/>
      <c r="P3379" s="14"/>
      <c r="Q3379" s="12"/>
      <c r="R3379" s="13"/>
    </row>
    <row r="3380" spans="1:18" ht="15.75" customHeight="1">
      <c r="A3380" s="1"/>
      <c r="B3380" s="6" t="s">
        <v>14</v>
      </c>
      <c r="C3380" s="6">
        <v>1185732</v>
      </c>
      <c r="D3380" s="7">
        <v>44514</v>
      </c>
      <c r="E3380" s="6" t="s">
        <v>15</v>
      </c>
      <c r="F3380" s="6" t="s">
        <v>115</v>
      </c>
      <c r="G3380" s="6" t="s">
        <v>116</v>
      </c>
      <c r="H3380" s="6" t="s">
        <v>19</v>
      </c>
      <c r="I3380" s="8">
        <v>0.55000000000000004</v>
      </c>
      <c r="J3380" s="9">
        <v>3200</v>
      </c>
      <c r="K3380" s="10">
        <f t="shared" si="26"/>
        <v>1760.0000000000002</v>
      </c>
      <c r="L3380" s="10">
        <f t="shared" si="27"/>
        <v>704.00000000000011</v>
      </c>
      <c r="M3380" s="11">
        <v>0.4</v>
      </c>
      <c r="O3380" s="16"/>
      <c r="P3380" s="14"/>
      <c r="Q3380" s="12"/>
      <c r="R3380" s="13"/>
    </row>
    <row r="3381" spans="1:18" ht="15.75" customHeight="1">
      <c r="A3381" s="1"/>
      <c r="B3381" s="6" t="s">
        <v>14</v>
      </c>
      <c r="C3381" s="6">
        <v>1185732</v>
      </c>
      <c r="D3381" s="7">
        <v>44514</v>
      </c>
      <c r="E3381" s="6" t="s">
        <v>15</v>
      </c>
      <c r="F3381" s="6" t="s">
        <v>115</v>
      </c>
      <c r="G3381" s="6" t="s">
        <v>116</v>
      </c>
      <c r="H3381" s="6" t="s">
        <v>20</v>
      </c>
      <c r="I3381" s="8">
        <v>0.55000000000000004</v>
      </c>
      <c r="J3381" s="9">
        <v>3000</v>
      </c>
      <c r="K3381" s="10">
        <f t="shared" si="26"/>
        <v>1650.0000000000002</v>
      </c>
      <c r="L3381" s="10">
        <f t="shared" si="27"/>
        <v>660.00000000000011</v>
      </c>
      <c r="M3381" s="11">
        <v>0.4</v>
      </c>
      <c r="O3381" s="16"/>
      <c r="P3381" s="14"/>
      <c r="Q3381" s="12"/>
      <c r="R3381" s="13"/>
    </row>
    <row r="3382" spans="1:18" ht="15.75" customHeight="1">
      <c r="A3382" s="1"/>
      <c r="B3382" s="6" t="s">
        <v>14</v>
      </c>
      <c r="C3382" s="6">
        <v>1185732</v>
      </c>
      <c r="D3382" s="7">
        <v>44514</v>
      </c>
      <c r="E3382" s="6" t="s">
        <v>15</v>
      </c>
      <c r="F3382" s="6" t="s">
        <v>115</v>
      </c>
      <c r="G3382" s="6" t="s">
        <v>116</v>
      </c>
      <c r="H3382" s="6" t="s">
        <v>21</v>
      </c>
      <c r="I3382" s="8">
        <v>0.65</v>
      </c>
      <c r="J3382" s="9">
        <v>2750</v>
      </c>
      <c r="K3382" s="10">
        <f t="shared" si="26"/>
        <v>1787.5</v>
      </c>
      <c r="L3382" s="10">
        <f t="shared" si="27"/>
        <v>536.25</v>
      </c>
      <c r="M3382" s="11">
        <v>0.3</v>
      </c>
      <c r="O3382" s="16"/>
      <c r="P3382" s="14"/>
      <c r="Q3382" s="12"/>
      <c r="R3382" s="13"/>
    </row>
    <row r="3383" spans="1:18" ht="15.75" customHeight="1">
      <c r="A3383" s="1"/>
      <c r="B3383" s="6" t="s">
        <v>14</v>
      </c>
      <c r="C3383" s="6">
        <v>1185732</v>
      </c>
      <c r="D3383" s="7">
        <v>44514</v>
      </c>
      <c r="E3383" s="6" t="s">
        <v>15</v>
      </c>
      <c r="F3383" s="6" t="s">
        <v>115</v>
      </c>
      <c r="G3383" s="6" t="s">
        <v>116</v>
      </c>
      <c r="H3383" s="6" t="s">
        <v>22</v>
      </c>
      <c r="I3383" s="8">
        <v>0.7</v>
      </c>
      <c r="J3383" s="9">
        <v>3750</v>
      </c>
      <c r="K3383" s="10">
        <f t="shared" si="26"/>
        <v>2625</v>
      </c>
      <c r="L3383" s="10">
        <f t="shared" si="27"/>
        <v>1050</v>
      </c>
      <c r="M3383" s="11">
        <v>0.4</v>
      </c>
      <c r="O3383" s="16"/>
      <c r="P3383" s="14"/>
      <c r="Q3383" s="12"/>
      <c r="R3383" s="13"/>
    </row>
    <row r="3384" spans="1:18" ht="15.75" customHeight="1">
      <c r="A3384" s="1"/>
      <c r="B3384" s="6" t="s">
        <v>14</v>
      </c>
      <c r="C3384" s="6">
        <v>1185732</v>
      </c>
      <c r="D3384" s="7">
        <v>44543</v>
      </c>
      <c r="E3384" s="6" t="s">
        <v>15</v>
      </c>
      <c r="F3384" s="6" t="s">
        <v>115</v>
      </c>
      <c r="G3384" s="6" t="s">
        <v>116</v>
      </c>
      <c r="H3384" s="6" t="s">
        <v>17</v>
      </c>
      <c r="I3384" s="8">
        <v>0.65</v>
      </c>
      <c r="J3384" s="9">
        <v>6000</v>
      </c>
      <c r="K3384" s="10">
        <f t="shared" si="26"/>
        <v>3900</v>
      </c>
      <c r="L3384" s="10">
        <f t="shared" si="27"/>
        <v>1365</v>
      </c>
      <c r="M3384" s="11">
        <v>0.35</v>
      </c>
      <c r="O3384" s="16"/>
      <c r="P3384" s="14"/>
      <c r="Q3384" s="12"/>
      <c r="R3384" s="13"/>
    </row>
    <row r="3385" spans="1:18" ht="15.75" customHeight="1">
      <c r="A3385" s="1"/>
      <c r="B3385" s="6" t="s">
        <v>14</v>
      </c>
      <c r="C3385" s="6">
        <v>1185732</v>
      </c>
      <c r="D3385" s="7">
        <v>44543</v>
      </c>
      <c r="E3385" s="6" t="s">
        <v>15</v>
      </c>
      <c r="F3385" s="6" t="s">
        <v>115</v>
      </c>
      <c r="G3385" s="6" t="s">
        <v>116</v>
      </c>
      <c r="H3385" s="6" t="s">
        <v>18</v>
      </c>
      <c r="I3385" s="8">
        <v>0.55000000000000004</v>
      </c>
      <c r="J3385" s="9">
        <v>4000</v>
      </c>
      <c r="K3385" s="10">
        <f t="shared" si="26"/>
        <v>2200</v>
      </c>
      <c r="L3385" s="10">
        <f t="shared" si="27"/>
        <v>770</v>
      </c>
      <c r="M3385" s="11">
        <v>0.35</v>
      </c>
      <c r="O3385" s="16"/>
      <c r="P3385" s="14"/>
      <c r="Q3385" s="12"/>
      <c r="R3385" s="13"/>
    </row>
    <row r="3386" spans="1:18" ht="15.75" customHeight="1">
      <c r="A3386" s="1"/>
      <c r="B3386" s="6" t="s">
        <v>14</v>
      </c>
      <c r="C3386" s="6">
        <v>1185732</v>
      </c>
      <c r="D3386" s="7">
        <v>44543</v>
      </c>
      <c r="E3386" s="6" t="s">
        <v>15</v>
      </c>
      <c r="F3386" s="6" t="s">
        <v>115</v>
      </c>
      <c r="G3386" s="6" t="s">
        <v>116</v>
      </c>
      <c r="H3386" s="6" t="s">
        <v>19</v>
      </c>
      <c r="I3386" s="8">
        <v>0.55000000000000004</v>
      </c>
      <c r="J3386" s="9">
        <v>3750</v>
      </c>
      <c r="K3386" s="10">
        <f t="shared" si="26"/>
        <v>2062.5</v>
      </c>
      <c r="L3386" s="10">
        <f t="shared" si="27"/>
        <v>825</v>
      </c>
      <c r="M3386" s="11">
        <v>0.4</v>
      </c>
      <c r="O3386" s="16"/>
      <c r="P3386" s="14"/>
      <c r="Q3386" s="12"/>
      <c r="R3386" s="13"/>
    </row>
    <row r="3387" spans="1:18" ht="15.75" customHeight="1">
      <c r="A3387" s="1"/>
      <c r="B3387" s="6" t="s">
        <v>14</v>
      </c>
      <c r="C3387" s="6">
        <v>1185732</v>
      </c>
      <c r="D3387" s="7">
        <v>44543</v>
      </c>
      <c r="E3387" s="6" t="s">
        <v>15</v>
      </c>
      <c r="F3387" s="6" t="s">
        <v>115</v>
      </c>
      <c r="G3387" s="6" t="s">
        <v>116</v>
      </c>
      <c r="H3387" s="6" t="s">
        <v>20</v>
      </c>
      <c r="I3387" s="8">
        <v>0.55000000000000004</v>
      </c>
      <c r="J3387" s="9">
        <v>3250</v>
      </c>
      <c r="K3387" s="10">
        <f t="shared" si="26"/>
        <v>1787.5000000000002</v>
      </c>
      <c r="L3387" s="10">
        <f t="shared" si="27"/>
        <v>715.00000000000011</v>
      </c>
      <c r="M3387" s="11">
        <v>0.4</v>
      </c>
      <c r="O3387" s="16"/>
      <c r="P3387" s="14"/>
      <c r="Q3387" s="12"/>
      <c r="R3387" s="13"/>
    </row>
    <row r="3388" spans="1:18" ht="15.75" customHeight="1">
      <c r="A3388" s="1"/>
      <c r="B3388" s="6" t="s">
        <v>14</v>
      </c>
      <c r="C3388" s="6">
        <v>1185732</v>
      </c>
      <c r="D3388" s="7">
        <v>44543</v>
      </c>
      <c r="E3388" s="6" t="s">
        <v>15</v>
      </c>
      <c r="F3388" s="6" t="s">
        <v>115</v>
      </c>
      <c r="G3388" s="6" t="s">
        <v>116</v>
      </c>
      <c r="H3388" s="6" t="s">
        <v>21</v>
      </c>
      <c r="I3388" s="8">
        <v>0.65</v>
      </c>
      <c r="J3388" s="9">
        <v>3250</v>
      </c>
      <c r="K3388" s="10">
        <f t="shared" si="26"/>
        <v>2112.5</v>
      </c>
      <c r="L3388" s="10">
        <f t="shared" si="27"/>
        <v>633.75</v>
      </c>
      <c r="M3388" s="11">
        <v>0.3</v>
      </c>
      <c r="O3388" s="16"/>
      <c r="P3388" s="14"/>
      <c r="Q3388" s="12"/>
      <c r="R3388" s="13"/>
    </row>
    <row r="3389" spans="1:18" ht="15.75" customHeight="1">
      <c r="A3389" s="1"/>
      <c r="B3389" s="6" t="s">
        <v>14</v>
      </c>
      <c r="C3389" s="6">
        <v>1185732</v>
      </c>
      <c r="D3389" s="7">
        <v>44543</v>
      </c>
      <c r="E3389" s="6" t="s">
        <v>15</v>
      </c>
      <c r="F3389" s="6" t="s">
        <v>115</v>
      </c>
      <c r="G3389" s="6" t="s">
        <v>116</v>
      </c>
      <c r="H3389" s="6" t="s">
        <v>22</v>
      </c>
      <c r="I3389" s="8">
        <v>0.7</v>
      </c>
      <c r="J3389" s="9">
        <v>4250</v>
      </c>
      <c r="K3389" s="10">
        <f t="shared" si="26"/>
        <v>2975</v>
      </c>
      <c r="L3389" s="10">
        <f t="shared" si="27"/>
        <v>1190</v>
      </c>
      <c r="M3389" s="11">
        <v>0.4</v>
      </c>
      <c r="O3389" s="16"/>
      <c r="P3389" s="14"/>
      <c r="Q3389" s="12"/>
      <c r="R3389" s="13"/>
    </row>
    <row r="3390" spans="1:18" ht="15.75" customHeight="1">
      <c r="A3390" s="1" t="s">
        <v>39</v>
      </c>
      <c r="B3390" s="6" t="s">
        <v>14</v>
      </c>
      <c r="C3390" s="6">
        <v>1185732</v>
      </c>
      <c r="D3390" s="7">
        <v>44206</v>
      </c>
      <c r="E3390" s="6" t="s">
        <v>15</v>
      </c>
      <c r="F3390" s="6" t="s">
        <v>117</v>
      </c>
      <c r="G3390" s="6" t="s">
        <v>118</v>
      </c>
      <c r="H3390" s="6" t="s">
        <v>17</v>
      </c>
      <c r="I3390" s="8">
        <v>0.35000000000000003</v>
      </c>
      <c r="J3390" s="9">
        <v>4750</v>
      </c>
      <c r="K3390" s="10">
        <f t="shared" si="26"/>
        <v>1662.5000000000002</v>
      </c>
      <c r="L3390" s="10">
        <f t="shared" si="27"/>
        <v>581.875</v>
      </c>
      <c r="M3390" s="11">
        <v>0.35</v>
      </c>
      <c r="O3390" s="16"/>
      <c r="P3390" s="14"/>
      <c r="Q3390" s="12"/>
      <c r="R3390" s="13"/>
    </row>
    <row r="3391" spans="1:18" ht="15.75" customHeight="1">
      <c r="A3391" s="1"/>
      <c r="B3391" s="6" t="s">
        <v>14</v>
      </c>
      <c r="C3391" s="6">
        <v>1185732</v>
      </c>
      <c r="D3391" s="7">
        <v>44206</v>
      </c>
      <c r="E3391" s="6" t="s">
        <v>15</v>
      </c>
      <c r="F3391" s="6" t="s">
        <v>117</v>
      </c>
      <c r="G3391" s="6" t="s">
        <v>118</v>
      </c>
      <c r="H3391" s="6" t="s">
        <v>18</v>
      </c>
      <c r="I3391" s="8">
        <v>0.35000000000000003</v>
      </c>
      <c r="J3391" s="9">
        <v>2750</v>
      </c>
      <c r="K3391" s="10">
        <f t="shared" si="26"/>
        <v>962.50000000000011</v>
      </c>
      <c r="L3391" s="10">
        <f t="shared" si="27"/>
        <v>336.875</v>
      </c>
      <c r="M3391" s="11">
        <v>0.35</v>
      </c>
      <c r="O3391" s="16"/>
      <c r="P3391" s="14"/>
      <c r="Q3391" s="12"/>
      <c r="R3391" s="13"/>
    </row>
    <row r="3392" spans="1:18" ht="15.75" customHeight="1">
      <c r="A3392" s="1"/>
      <c r="B3392" s="6" t="s">
        <v>14</v>
      </c>
      <c r="C3392" s="6">
        <v>1185732</v>
      </c>
      <c r="D3392" s="7">
        <v>44206</v>
      </c>
      <c r="E3392" s="6" t="s">
        <v>15</v>
      </c>
      <c r="F3392" s="6" t="s">
        <v>117</v>
      </c>
      <c r="G3392" s="6" t="s">
        <v>118</v>
      </c>
      <c r="H3392" s="6" t="s">
        <v>19</v>
      </c>
      <c r="I3392" s="8">
        <v>0.25000000000000006</v>
      </c>
      <c r="J3392" s="9">
        <v>2750</v>
      </c>
      <c r="K3392" s="10">
        <f t="shared" si="26"/>
        <v>687.50000000000011</v>
      </c>
      <c r="L3392" s="10">
        <f t="shared" si="27"/>
        <v>275.00000000000006</v>
      </c>
      <c r="M3392" s="11">
        <v>0.4</v>
      </c>
      <c r="O3392" s="16"/>
      <c r="P3392" s="14"/>
      <c r="Q3392" s="12"/>
      <c r="R3392" s="13"/>
    </row>
    <row r="3393" spans="1:18" ht="15.75" customHeight="1">
      <c r="A3393" s="1"/>
      <c r="B3393" s="6" t="s">
        <v>14</v>
      </c>
      <c r="C3393" s="6">
        <v>1185732</v>
      </c>
      <c r="D3393" s="7">
        <v>44206</v>
      </c>
      <c r="E3393" s="6" t="s">
        <v>15</v>
      </c>
      <c r="F3393" s="6" t="s">
        <v>117</v>
      </c>
      <c r="G3393" s="6" t="s">
        <v>118</v>
      </c>
      <c r="H3393" s="6" t="s">
        <v>20</v>
      </c>
      <c r="I3393" s="8">
        <v>0.3</v>
      </c>
      <c r="J3393" s="9">
        <v>1250</v>
      </c>
      <c r="K3393" s="10">
        <f t="shared" si="26"/>
        <v>375</v>
      </c>
      <c r="L3393" s="10">
        <f t="shared" si="27"/>
        <v>150</v>
      </c>
      <c r="M3393" s="11">
        <v>0.4</v>
      </c>
      <c r="O3393" s="16"/>
      <c r="P3393" s="14"/>
      <c r="Q3393" s="12"/>
      <c r="R3393" s="13"/>
    </row>
    <row r="3394" spans="1:18" ht="15.75" customHeight="1">
      <c r="A3394" s="1"/>
      <c r="B3394" s="6" t="s">
        <v>14</v>
      </c>
      <c r="C3394" s="6">
        <v>1185732</v>
      </c>
      <c r="D3394" s="7">
        <v>44206</v>
      </c>
      <c r="E3394" s="6" t="s">
        <v>15</v>
      </c>
      <c r="F3394" s="6" t="s">
        <v>117</v>
      </c>
      <c r="G3394" s="6" t="s">
        <v>118</v>
      </c>
      <c r="H3394" s="6" t="s">
        <v>21</v>
      </c>
      <c r="I3394" s="8">
        <v>0.45</v>
      </c>
      <c r="J3394" s="9">
        <v>1750</v>
      </c>
      <c r="K3394" s="10">
        <f t="shared" si="26"/>
        <v>787.5</v>
      </c>
      <c r="L3394" s="10">
        <f t="shared" si="27"/>
        <v>236.25</v>
      </c>
      <c r="M3394" s="11">
        <v>0.3</v>
      </c>
      <c r="O3394" s="16"/>
      <c r="P3394" s="14"/>
      <c r="Q3394" s="12"/>
      <c r="R3394" s="13"/>
    </row>
    <row r="3395" spans="1:18" ht="15.75" customHeight="1">
      <c r="A3395" s="1"/>
      <c r="B3395" s="6" t="s">
        <v>14</v>
      </c>
      <c r="C3395" s="6">
        <v>1185732</v>
      </c>
      <c r="D3395" s="7">
        <v>44206</v>
      </c>
      <c r="E3395" s="6" t="s">
        <v>15</v>
      </c>
      <c r="F3395" s="6" t="s">
        <v>117</v>
      </c>
      <c r="G3395" s="6" t="s">
        <v>118</v>
      </c>
      <c r="H3395" s="6" t="s">
        <v>22</v>
      </c>
      <c r="I3395" s="8">
        <v>0.35000000000000003</v>
      </c>
      <c r="J3395" s="9">
        <v>2750</v>
      </c>
      <c r="K3395" s="10">
        <f t="shared" si="26"/>
        <v>962.50000000000011</v>
      </c>
      <c r="L3395" s="10">
        <f t="shared" si="27"/>
        <v>385.00000000000006</v>
      </c>
      <c r="M3395" s="11">
        <v>0.4</v>
      </c>
      <c r="O3395" s="16"/>
      <c r="P3395" s="14"/>
      <c r="Q3395" s="12"/>
      <c r="R3395" s="13"/>
    </row>
    <row r="3396" spans="1:18" ht="15.75" customHeight="1">
      <c r="A3396" s="1"/>
      <c r="B3396" s="6" t="s">
        <v>14</v>
      </c>
      <c r="C3396" s="6">
        <v>1185732</v>
      </c>
      <c r="D3396" s="7">
        <v>44235</v>
      </c>
      <c r="E3396" s="6" t="s">
        <v>15</v>
      </c>
      <c r="F3396" s="6" t="s">
        <v>117</v>
      </c>
      <c r="G3396" s="6" t="s">
        <v>118</v>
      </c>
      <c r="H3396" s="6" t="s">
        <v>17</v>
      </c>
      <c r="I3396" s="8">
        <v>0.35000000000000003</v>
      </c>
      <c r="J3396" s="9">
        <v>5250</v>
      </c>
      <c r="K3396" s="10">
        <f t="shared" si="26"/>
        <v>1837.5000000000002</v>
      </c>
      <c r="L3396" s="10">
        <f t="shared" si="27"/>
        <v>643.125</v>
      </c>
      <c r="M3396" s="11">
        <v>0.35</v>
      </c>
      <c r="O3396" s="16"/>
      <c r="P3396" s="14"/>
      <c r="Q3396" s="12"/>
      <c r="R3396" s="13"/>
    </row>
    <row r="3397" spans="1:18" ht="15.75" customHeight="1">
      <c r="A3397" s="1"/>
      <c r="B3397" s="6" t="s">
        <v>14</v>
      </c>
      <c r="C3397" s="6">
        <v>1185732</v>
      </c>
      <c r="D3397" s="7">
        <v>44235</v>
      </c>
      <c r="E3397" s="6" t="s">
        <v>15</v>
      </c>
      <c r="F3397" s="6" t="s">
        <v>117</v>
      </c>
      <c r="G3397" s="6" t="s">
        <v>118</v>
      </c>
      <c r="H3397" s="6" t="s">
        <v>18</v>
      </c>
      <c r="I3397" s="8">
        <v>0.35000000000000003</v>
      </c>
      <c r="J3397" s="9">
        <v>1750</v>
      </c>
      <c r="K3397" s="10">
        <f t="shared" si="26"/>
        <v>612.50000000000011</v>
      </c>
      <c r="L3397" s="10">
        <f t="shared" si="27"/>
        <v>214.37500000000003</v>
      </c>
      <c r="M3397" s="11">
        <v>0.35</v>
      </c>
      <c r="O3397" s="16"/>
      <c r="P3397" s="14"/>
      <c r="Q3397" s="12"/>
      <c r="R3397" s="13"/>
    </row>
    <row r="3398" spans="1:18" ht="15.75" customHeight="1">
      <c r="A3398" s="1"/>
      <c r="B3398" s="6" t="s">
        <v>14</v>
      </c>
      <c r="C3398" s="6">
        <v>1185732</v>
      </c>
      <c r="D3398" s="7">
        <v>44235</v>
      </c>
      <c r="E3398" s="6" t="s">
        <v>15</v>
      </c>
      <c r="F3398" s="6" t="s">
        <v>117</v>
      </c>
      <c r="G3398" s="6" t="s">
        <v>118</v>
      </c>
      <c r="H3398" s="6" t="s">
        <v>19</v>
      </c>
      <c r="I3398" s="8">
        <v>0.25000000000000006</v>
      </c>
      <c r="J3398" s="9">
        <v>2250</v>
      </c>
      <c r="K3398" s="10">
        <f t="shared" si="26"/>
        <v>562.50000000000011</v>
      </c>
      <c r="L3398" s="10">
        <f t="shared" si="27"/>
        <v>225.00000000000006</v>
      </c>
      <c r="M3398" s="11">
        <v>0.4</v>
      </c>
      <c r="O3398" s="16"/>
      <c r="P3398" s="14"/>
      <c r="Q3398" s="12"/>
      <c r="R3398" s="13"/>
    </row>
    <row r="3399" spans="1:18" ht="15.75" customHeight="1">
      <c r="A3399" s="1"/>
      <c r="B3399" s="6" t="s">
        <v>14</v>
      </c>
      <c r="C3399" s="6">
        <v>1185732</v>
      </c>
      <c r="D3399" s="7">
        <v>44235</v>
      </c>
      <c r="E3399" s="6" t="s">
        <v>15</v>
      </c>
      <c r="F3399" s="6" t="s">
        <v>117</v>
      </c>
      <c r="G3399" s="6" t="s">
        <v>118</v>
      </c>
      <c r="H3399" s="6" t="s">
        <v>20</v>
      </c>
      <c r="I3399" s="8">
        <v>0.3</v>
      </c>
      <c r="J3399" s="9">
        <v>1000</v>
      </c>
      <c r="K3399" s="10">
        <f t="shared" si="26"/>
        <v>300</v>
      </c>
      <c r="L3399" s="10">
        <f t="shared" si="27"/>
        <v>120</v>
      </c>
      <c r="M3399" s="11">
        <v>0.4</v>
      </c>
      <c r="O3399" s="16"/>
      <c r="P3399" s="14"/>
      <c r="Q3399" s="12"/>
      <c r="R3399" s="13"/>
    </row>
    <row r="3400" spans="1:18" ht="15.75" customHeight="1">
      <c r="A3400" s="1"/>
      <c r="B3400" s="6" t="s">
        <v>14</v>
      </c>
      <c r="C3400" s="6">
        <v>1185732</v>
      </c>
      <c r="D3400" s="7">
        <v>44235</v>
      </c>
      <c r="E3400" s="6" t="s">
        <v>15</v>
      </c>
      <c r="F3400" s="6" t="s">
        <v>117</v>
      </c>
      <c r="G3400" s="6" t="s">
        <v>118</v>
      </c>
      <c r="H3400" s="6" t="s">
        <v>21</v>
      </c>
      <c r="I3400" s="8">
        <v>0.45</v>
      </c>
      <c r="J3400" s="9">
        <v>1750</v>
      </c>
      <c r="K3400" s="10">
        <f t="shared" si="26"/>
        <v>787.5</v>
      </c>
      <c r="L3400" s="10">
        <f t="shared" si="27"/>
        <v>236.25</v>
      </c>
      <c r="M3400" s="11">
        <v>0.3</v>
      </c>
      <c r="O3400" s="16"/>
      <c r="P3400" s="14"/>
      <c r="Q3400" s="12"/>
      <c r="R3400" s="13"/>
    </row>
    <row r="3401" spans="1:18" ht="15.75" customHeight="1">
      <c r="A3401" s="1"/>
      <c r="B3401" s="6" t="s">
        <v>14</v>
      </c>
      <c r="C3401" s="6">
        <v>1185732</v>
      </c>
      <c r="D3401" s="7">
        <v>44235</v>
      </c>
      <c r="E3401" s="6" t="s">
        <v>15</v>
      </c>
      <c r="F3401" s="6" t="s">
        <v>117</v>
      </c>
      <c r="G3401" s="6" t="s">
        <v>118</v>
      </c>
      <c r="H3401" s="6" t="s">
        <v>22</v>
      </c>
      <c r="I3401" s="8">
        <v>0.35000000000000003</v>
      </c>
      <c r="J3401" s="9">
        <v>2750</v>
      </c>
      <c r="K3401" s="10">
        <f t="shared" si="26"/>
        <v>962.50000000000011</v>
      </c>
      <c r="L3401" s="10">
        <f t="shared" si="27"/>
        <v>385.00000000000006</v>
      </c>
      <c r="M3401" s="11">
        <v>0.4</v>
      </c>
      <c r="O3401" s="16"/>
      <c r="P3401" s="14"/>
      <c r="Q3401" s="12"/>
      <c r="R3401" s="13"/>
    </row>
    <row r="3402" spans="1:18" ht="15.75" customHeight="1">
      <c r="A3402" s="1"/>
      <c r="B3402" s="6" t="s">
        <v>14</v>
      </c>
      <c r="C3402" s="6">
        <v>1185732</v>
      </c>
      <c r="D3402" s="7">
        <v>44261</v>
      </c>
      <c r="E3402" s="6" t="s">
        <v>15</v>
      </c>
      <c r="F3402" s="6" t="s">
        <v>117</v>
      </c>
      <c r="G3402" s="6" t="s">
        <v>118</v>
      </c>
      <c r="H3402" s="6" t="s">
        <v>17</v>
      </c>
      <c r="I3402" s="8">
        <v>0.35000000000000003</v>
      </c>
      <c r="J3402" s="9">
        <v>4950</v>
      </c>
      <c r="K3402" s="10">
        <f t="shared" si="26"/>
        <v>1732.5000000000002</v>
      </c>
      <c r="L3402" s="10">
        <f t="shared" si="27"/>
        <v>606.375</v>
      </c>
      <c r="M3402" s="11">
        <v>0.35</v>
      </c>
      <c r="O3402" s="16"/>
      <c r="P3402" s="14"/>
      <c r="Q3402" s="12"/>
      <c r="R3402" s="13"/>
    </row>
    <row r="3403" spans="1:18" ht="15.75" customHeight="1">
      <c r="A3403" s="1"/>
      <c r="B3403" s="6" t="s">
        <v>14</v>
      </c>
      <c r="C3403" s="6">
        <v>1185732</v>
      </c>
      <c r="D3403" s="7">
        <v>44261</v>
      </c>
      <c r="E3403" s="6" t="s">
        <v>15</v>
      </c>
      <c r="F3403" s="6" t="s">
        <v>117</v>
      </c>
      <c r="G3403" s="6" t="s">
        <v>118</v>
      </c>
      <c r="H3403" s="6" t="s">
        <v>18</v>
      </c>
      <c r="I3403" s="8">
        <v>0.35000000000000003</v>
      </c>
      <c r="J3403" s="9">
        <v>2000</v>
      </c>
      <c r="K3403" s="10">
        <f t="shared" si="26"/>
        <v>700.00000000000011</v>
      </c>
      <c r="L3403" s="10">
        <f t="shared" si="27"/>
        <v>245.00000000000003</v>
      </c>
      <c r="M3403" s="11">
        <v>0.35</v>
      </c>
      <c r="O3403" s="16"/>
      <c r="P3403" s="14"/>
      <c r="Q3403" s="12"/>
      <c r="R3403" s="13"/>
    </row>
    <row r="3404" spans="1:18" ht="15.75" customHeight="1">
      <c r="A3404" s="1"/>
      <c r="B3404" s="6" t="s">
        <v>14</v>
      </c>
      <c r="C3404" s="6">
        <v>1185732</v>
      </c>
      <c r="D3404" s="7">
        <v>44261</v>
      </c>
      <c r="E3404" s="6" t="s">
        <v>15</v>
      </c>
      <c r="F3404" s="6" t="s">
        <v>117</v>
      </c>
      <c r="G3404" s="6" t="s">
        <v>118</v>
      </c>
      <c r="H3404" s="6" t="s">
        <v>19</v>
      </c>
      <c r="I3404" s="8">
        <v>0.25000000000000006</v>
      </c>
      <c r="J3404" s="9">
        <v>2250</v>
      </c>
      <c r="K3404" s="10">
        <f t="shared" si="26"/>
        <v>562.50000000000011</v>
      </c>
      <c r="L3404" s="10">
        <f t="shared" si="27"/>
        <v>225.00000000000006</v>
      </c>
      <c r="M3404" s="11">
        <v>0.4</v>
      </c>
      <c r="O3404" s="16"/>
      <c r="P3404" s="14"/>
      <c r="Q3404" s="12"/>
      <c r="R3404" s="13"/>
    </row>
    <row r="3405" spans="1:18" ht="15.75" customHeight="1">
      <c r="A3405" s="1"/>
      <c r="B3405" s="6" t="s">
        <v>14</v>
      </c>
      <c r="C3405" s="6">
        <v>1185732</v>
      </c>
      <c r="D3405" s="7">
        <v>44261</v>
      </c>
      <c r="E3405" s="6" t="s">
        <v>15</v>
      </c>
      <c r="F3405" s="6" t="s">
        <v>117</v>
      </c>
      <c r="G3405" s="6" t="s">
        <v>118</v>
      </c>
      <c r="H3405" s="6" t="s">
        <v>20</v>
      </c>
      <c r="I3405" s="8">
        <v>0.3</v>
      </c>
      <c r="J3405" s="9">
        <v>750</v>
      </c>
      <c r="K3405" s="10">
        <f t="shared" si="26"/>
        <v>225</v>
      </c>
      <c r="L3405" s="10">
        <f t="shared" si="27"/>
        <v>90</v>
      </c>
      <c r="M3405" s="11">
        <v>0.4</v>
      </c>
      <c r="O3405" s="16"/>
      <c r="P3405" s="14"/>
      <c r="Q3405" s="12"/>
      <c r="R3405" s="13"/>
    </row>
    <row r="3406" spans="1:18" ht="15.75" customHeight="1">
      <c r="A3406" s="1"/>
      <c r="B3406" s="6" t="s">
        <v>14</v>
      </c>
      <c r="C3406" s="6">
        <v>1185732</v>
      </c>
      <c r="D3406" s="7">
        <v>44261</v>
      </c>
      <c r="E3406" s="6" t="s">
        <v>15</v>
      </c>
      <c r="F3406" s="6" t="s">
        <v>117</v>
      </c>
      <c r="G3406" s="6" t="s">
        <v>118</v>
      </c>
      <c r="H3406" s="6" t="s">
        <v>21</v>
      </c>
      <c r="I3406" s="8">
        <v>0.45</v>
      </c>
      <c r="J3406" s="9">
        <v>1250</v>
      </c>
      <c r="K3406" s="10">
        <f t="shared" si="26"/>
        <v>562.5</v>
      </c>
      <c r="L3406" s="10">
        <f t="shared" si="27"/>
        <v>168.75</v>
      </c>
      <c r="M3406" s="11">
        <v>0.3</v>
      </c>
      <c r="O3406" s="16"/>
      <c r="P3406" s="14"/>
      <c r="Q3406" s="12"/>
      <c r="R3406" s="13"/>
    </row>
    <row r="3407" spans="1:18" ht="15.75" customHeight="1">
      <c r="A3407" s="1"/>
      <c r="B3407" s="6" t="s">
        <v>14</v>
      </c>
      <c r="C3407" s="6">
        <v>1185732</v>
      </c>
      <c r="D3407" s="7">
        <v>44261</v>
      </c>
      <c r="E3407" s="6" t="s">
        <v>15</v>
      </c>
      <c r="F3407" s="6" t="s">
        <v>117</v>
      </c>
      <c r="G3407" s="6" t="s">
        <v>118</v>
      </c>
      <c r="H3407" s="6" t="s">
        <v>22</v>
      </c>
      <c r="I3407" s="8">
        <v>0.35000000000000003</v>
      </c>
      <c r="J3407" s="9">
        <v>2250</v>
      </c>
      <c r="K3407" s="10">
        <f t="shared" si="26"/>
        <v>787.50000000000011</v>
      </c>
      <c r="L3407" s="10">
        <f t="shared" si="27"/>
        <v>315.00000000000006</v>
      </c>
      <c r="M3407" s="11">
        <v>0.4</v>
      </c>
      <c r="O3407" s="16"/>
      <c r="P3407" s="14"/>
      <c r="Q3407" s="12"/>
      <c r="R3407" s="13"/>
    </row>
    <row r="3408" spans="1:18" ht="15.75" customHeight="1">
      <c r="A3408" s="1"/>
      <c r="B3408" s="6" t="s">
        <v>14</v>
      </c>
      <c r="C3408" s="6">
        <v>1185732</v>
      </c>
      <c r="D3408" s="7">
        <v>44293</v>
      </c>
      <c r="E3408" s="6" t="s">
        <v>15</v>
      </c>
      <c r="F3408" s="6" t="s">
        <v>117</v>
      </c>
      <c r="G3408" s="6" t="s">
        <v>118</v>
      </c>
      <c r="H3408" s="6" t="s">
        <v>17</v>
      </c>
      <c r="I3408" s="8">
        <v>0.35000000000000003</v>
      </c>
      <c r="J3408" s="9">
        <v>4750</v>
      </c>
      <c r="K3408" s="10">
        <f t="shared" si="26"/>
        <v>1662.5000000000002</v>
      </c>
      <c r="L3408" s="10">
        <f t="shared" si="27"/>
        <v>581.875</v>
      </c>
      <c r="M3408" s="11">
        <v>0.35</v>
      </c>
      <c r="O3408" s="16"/>
      <c r="P3408" s="14"/>
      <c r="Q3408" s="12"/>
      <c r="R3408" s="13"/>
    </row>
    <row r="3409" spans="1:18" ht="15.75" customHeight="1">
      <c r="A3409" s="1"/>
      <c r="B3409" s="6" t="s">
        <v>14</v>
      </c>
      <c r="C3409" s="6">
        <v>1185732</v>
      </c>
      <c r="D3409" s="7">
        <v>44293</v>
      </c>
      <c r="E3409" s="6" t="s">
        <v>15</v>
      </c>
      <c r="F3409" s="6" t="s">
        <v>117</v>
      </c>
      <c r="G3409" s="6" t="s">
        <v>118</v>
      </c>
      <c r="H3409" s="6" t="s">
        <v>18</v>
      </c>
      <c r="I3409" s="8">
        <v>0.35000000000000003</v>
      </c>
      <c r="J3409" s="9">
        <v>1750</v>
      </c>
      <c r="K3409" s="10">
        <f t="shared" si="26"/>
        <v>612.50000000000011</v>
      </c>
      <c r="L3409" s="10">
        <f t="shared" si="27"/>
        <v>214.37500000000003</v>
      </c>
      <c r="M3409" s="11">
        <v>0.35</v>
      </c>
      <c r="O3409" s="16"/>
      <c r="P3409" s="14"/>
      <c r="Q3409" s="12"/>
      <c r="R3409" s="13"/>
    </row>
    <row r="3410" spans="1:18" ht="15.75" customHeight="1">
      <c r="A3410" s="1"/>
      <c r="B3410" s="6" t="s">
        <v>14</v>
      </c>
      <c r="C3410" s="6">
        <v>1185732</v>
      </c>
      <c r="D3410" s="7">
        <v>44293</v>
      </c>
      <c r="E3410" s="6" t="s">
        <v>15</v>
      </c>
      <c r="F3410" s="6" t="s">
        <v>117</v>
      </c>
      <c r="G3410" s="6" t="s">
        <v>118</v>
      </c>
      <c r="H3410" s="6" t="s">
        <v>19</v>
      </c>
      <c r="I3410" s="8">
        <v>0.25000000000000006</v>
      </c>
      <c r="J3410" s="9">
        <v>1750</v>
      </c>
      <c r="K3410" s="10">
        <f t="shared" si="26"/>
        <v>437.50000000000011</v>
      </c>
      <c r="L3410" s="10">
        <f t="shared" si="27"/>
        <v>175.00000000000006</v>
      </c>
      <c r="M3410" s="11">
        <v>0.4</v>
      </c>
      <c r="O3410" s="16"/>
      <c r="P3410" s="14"/>
      <c r="Q3410" s="12"/>
      <c r="R3410" s="13"/>
    </row>
    <row r="3411" spans="1:18" ht="15.75" customHeight="1">
      <c r="A3411" s="1"/>
      <c r="B3411" s="6" t="s">
        <v>14</v>
      </c>
      <c r="C3411" s="6">
        <v>1185732</v>
      </c>
      <c r="D3411" s="7">
        <v>44293</v>
      </c>
      <c r="E3411" s="6" t="s">
        <v>15</v>
      </c>
      <c r="F3411" s="6" t="s">
        <v>117</v>
      </c>
      <c r="G3411" s="6" t="s">
        <v>118</v>
      </c>
      <c r="H3411" s="6" t="s">
        <v>20</v>
      </c>
      <c r="I3411" s="8">
        <v>0.3</v>
      </c>
      <c r="J3411" s="9">
        <v>1000</v>
      </c>
      <c r="K3411" s="10">
        <f t="shared" si="26"/>
        <v>300</v>
      </c>
      <c r="L3411" s="10">
        <f t="shared" si="27"/>
        <v>120</v>
      </c>
      <c r="M3411" s="11">
        <v>0.4</v>
      </c>
      <c r="O3411" s="16"/>
      <c r="P3411" s="14"/>
      <c r="Q3411" s="12"/>
      <c r="R3411" s="13"/>
    </row>
    <row r="3412" spans="1:18" ht="15.75" customHeight="1">
      <c r="A3412" s="1"/>
      <c r="B3412" s="6" t="s">
        <v>14</v>
      </c>
      <c r="C3412" s="6">
        <v>1185732</v>
      </c>
      <c r="D3412" s="7">
        <v>44293</v>
      </c>
      <c r="E3412" s="6" t="s">
        <v>15</v>
      </c>
      <c r="F3412" s="6" t="s">
        <v>117</v>
      </c>
      <c r="G3412" s="6" t="s">
        <v>118</v>
      </c>
      <c r="H3412" s="6" t="s">
        <v>21</v>
      </c>
      <c r="I3412" s="8">
        <v>0.45</v>
      </c>
      <c r="J3412" s="9">
        <v>1000</v>
      </c>
      <c r="K3412" s="10">
        <f t="shared" si="26"/>
        <v>450</v>
      </c>
      <c r="L3412" s="10">
        <f t="shared" si="27"/>
        <v>135</v>
      </c>
      <c r="M3412" s="11">
        <v>0.3</v>
      </c>
      <c r="O3412" s="16"/>
      <c r="P3412" s="14"/>
      <c r="Q3412" s="12"/>
      <c r="R3412" s="13"/>
    </row>
    <row r="3413" spans="1:18" ht="15.75" customHeight="1">
      <c r="A3413" s="1"/>
      <c r="B3413" s="6" t="s">
        <v>14</v>
      </c>
      <c r="C3413" s="6">
        <v>1185732</v>
      </c>
      <c r="D3413" s="7">
        <v>44293</v>
      </c>
      <c r="E3413" s="6" t="s">
        <v>15</v>
      </c>
      <c r="F3413" s="6" t="s">
        <v>117</v>
      </c>
      <c r="G3413" s="6" t="s">
        <v>118</v>
      </c>
      <c r="H3413" s="6" t="s">
        <v>22</v>
      </c>
      <c r="I3413" s="8">
        <v>0.35000000000000003</v>
      </c>
      <c r="J3413" s="9">
        <v>2500</v>
      </c>
      <c r="K3413" s="10">
        <f t="shared" si="26"/>
        <v>875.00000000000011</v>
      </c>
      <c r="L3413" s="10">
        <f t="shared" si="27"/>
        <v>350.00000000000006</v>
      </c>
      <c r="M3413" s="11">
        <v>0.4</v>
      </c>
      <c r="O3413" s="16"/>
      <c r="P3413" s="14"/>
      <c r="Q3413" s="12"/>
      <c r="R3413" s="13"/>
    </row>
    <row r="3414" spans="1:18" ht="15.75" customHeight="1">
      <c r="A3414" s="1"/>
      <c r="B3414" s="6" t="s">
        <v>14</v>
      </c>
      <c r="C3414" s="6">
        <v>1185732</v>
      </c>
      <c r="D3414" s="7">
        <v>44322</v>
      </c>
      <c r="E3414" s="6" t="s">
        <v>15</v>
      </c>
      <c r="F3414" s="6" t="s">
        <v>117</v>
      </c>
      <c r="G3414" s="6" t="s">
        <v>118</v>
      </c>
      <c r="H3414" s="6" t="s">
        <v>17</v>
      </c>
      <c r="I3414" s="8">
        <v>0.49999999999999994</v>
      </c>
      <c r="J3414" s="9">
        <v>5200</v>
      </c>
      <c r="K3414" s="10">
        <f t="shared" si="26"/>
        <v>2599.9999999999995</v>
      </c>
      <c r="L3414" s="10">
        <f t="shared" si="27"/>
        <v>909.99999999999977</v>
      </c>
      <c r="M3414" s="11">
        <v>0.35</v>
      </c>
      <c r="O3414" s="16"/>
      <c r="P3414" s="14"/>
      <c r="Q3414" s="12"/>
      <c r="R3414" s="13"/>
    </row>
    <row r="3415" spans="1:18" ht="15.75" customHeight="1">
      <c r="A3415" s="1"/>
      <c r="B3415" s="6" t="s">
        <v>14</v>
      </c>
      <c r="C3415" s="6">
        <v>1185732</v>
      </c>
      <c r="D3415" s="7">
        <v>44322</v>
      </c>
      <c r="E3415" s="6" t="s">
        <v>15</v>
      </c>
      <c r="F3415" s="6" t="s">
        <v>117</v>
      </c>
      <c r="G3415" s="6" t="s">
        <v>118</v>
      </c>
      <c r="H3415" s="6" t="s">
        <v>18</v>
      </c>
      <c r="I3415" s="8">
        <v>0.45</v>
      </c>
      <c r="J3415" s="9">
        <v>2250</v>
      </c>
      <c r="K3415" s="10">
        <f t="shared" si="26"/>
        <v>1012.5</v>
      </c>
      <c r="L3415" s="10">
        <f t="shared" si="27"/>
        <v>354.375</v>
      </c>
      <c r="M3415" s="11">
        <v>0.35</v>
      </c>
      <c r="O3415" s="16"/>
      <c r="P3415" s="14"/>
      <c r="Q3415" s="12"/>
      <c r="R3415" s="13"/>
    </row>
    <row r="3416" spans="1:18" ht="15.75" customHeight="1">
      <c r="A3416" s="1"/>
      <c r="B3416" s="6" t="s">
        <v>14</v>
      </c>
      <c r="C3416" s="6">
        <v>1185732</v>
      </c>
      <c r="D3416" s="7">
        <v>44322</v>
      </c>
      <c r="E3416" s="6" t="s">
        <v>15</v>
      </c>
      <c r="F3416" s="6" t="s">
        <v>117</v>
      </c>
      <c r="G3416" s="6" t="s">
        <v>118</v>
      </c>
      <c r="H3416" s="6" t="s">
        <v>19</v>
      </c>
      <c r="I3416" s="8">
        <v>0.4</v>
      </c>
      <c r="J3416" s="9">
        <v>2500</v>
      </c>
      <c r="K3416" s="10">
        <f t="shared" si="26"/>
        <v>1000</v>
      </c>
      <c r="L3416" s="10">
        <f t="shared" si="27"/>
        <v>400</v>
      </c>
      <c r="M3416" s="11">
        <v>0.4</v>
      </c>
      <c r="O3416" s="16"/>
      <c r="P3416" s="14"/>
      <c r="Q3416" s="12"/>
      <c r="R3416" s="13"/>
    </row>
    <row r="3417" spans="1:18" ht="15.75" customHeight="1">
      <c r="A3417" s="1"/>
      <c r="B3417" s="6" t="s">
        <v>14</v>
      </c>
      <c r="C3417" s="6">
        <v>1185732</v>
      </c>
      <c r="D3417" s="7">
        <v>44322</v>
      </c>
      <c r="E3417" s="6" t="s">
        <v>15</v>
      </c>
      <c r="F3417" s="6" t="s">
        <v>117</v>
      </c>
      <c r="G3417" s="6" t="s">
        <v>118</v>
      </c>
      <c r="H3417" s="6" t="s">
        <v>20</v>
      </c>
      <c r="I3417" s="8">
        <v>0.4</v>
      </c>
      <c r="J3417" s="9">
        <v>2000</v>
      </c>
      <c r="K3417" s="10">
        <f t="shared" si="26"/>
        <v>800</v>
      </c>
      <c r="L3417" s="10">
        <f t="shared" si="27"/>
        <v>320</v>
      </c>
      <c r="M3417" s="11">
        <v>0.4</v>
      </c>
      <c r="O3417" s="16"/>
      <c r="P3417" s="14"/>
      <c r="Q3417" s="12"/>
      <c r="R3417" s="13"/>
    </row>
    <row r="3418" spans="1:18" ht="15.75" customHeight="1">
      <c r="A3418" s="1"/>
      <c r="B3418" s="6" t="s">
        <v>14</v>
      </c>
      <c r="C3418" s="6">
        <v>1185732</v>
      </c>
      <c r="D3418" s="7">
        <v>44322</v>
      </c>
      <c r="E3418" s="6" t="s">
        <v>15</v>
      </c>
      <c r="F3418" s="6" t="s">
        <v>117</v>
      </c>
      <c r="G3418" s="6" t="s">
        <v>118</v>
      </c>
      <c r="H3418" s="6" t="s">
        <v>21</v>
      </c>
      <c r="I3418" s="8">
        <v>0.49999999999999994</v>
      </c>
      <c r="J3418" s="9">
        <v>2250</v>
      </c>
      <c r="K3418" s="10">
        <f t="shared" si="26"/>
        <v>1124.9999999999998</v>
      </c>
      <c r="L3418" s="10">
        <f t="shared" si="27"/>
        <v>337.49999999999994</v>
      </c>
      <c r="M3418" s="11">
        <v>0.3</v>
      </c>
      <c r="O3418" s="16"/>
      <c r="P3418" s="14"/>
      <c r="Q3418" s="12"/>
      <c r="R3418" s="13"/>
    </row>
    <row r="3419" spans="1:18" ht="15.75" customHeight="1">
      <c r="A3419" s="1"/>
      <c r="B3419" s="6" t="s">
        <v>14</v>
      </c>
      <c r="C3419" s="6">
        <v>1185732</v>
      </c>
      <c r="D3419" s="7">
        <v>44322</v>
      </c>
      <c r="E3419" s="6" t="s">
        <v>15</v>
      </c>
      <c r="F3419" s="6" t="s">
        <v>117</v>
      </c>
      <c r="G3419" s="6" t="s">
        <v>118</v>
      </c>
      <c r="H3419" s="6" t="s">
        <v>22</v>
      </c>
      <c r="I3419" s="8">
        <v>0.54999999999999993</v>
      </c>
      <c r="J3419" s="9">
        <v>3500</v>
      </c>
      <c r="K3419" s="10">
        <f t="shared" si="26"/>
        <v>1924.9999999999998</v>
      </c>
      <c r="L3419" s="10">
        <f t="shared" si="27"/>
        <v>770</v>
      </c>
      <c r="M3419" s="11">
        <v>0.4</v>
      </c>
      <c r="O3419" s="16"/>
      <c r="P3419" s="14"/>
      <c r="Q3419" s="12"/>
      <c r="R3419" s="13"/>
    </row>
    <row r="3420" spans="1:18" ht="15.75" customHeight="1">
      <c r="A3420" s="1"/>
      <c r="B3420" s="6" t="s">
        <v>14</v>
      </c>
      <c r="C3420" s="6">
        <v>1185732</v>
      </c>
      <c r="D3420" s="7">
        <v>44355</v>
      </c>
      <c r="E3420" s="6" t="s">
        <v>15</v>
      </c>
      <c r="F3420" s="6" t="s">
        <v>117</v>
      </c>
      <c r="G3420" s="6" t="s">
        <v>118</v>
      </c>
      <c r="H3420" s="6" t="s">
        <v>17</v>
      </c>
      <c r="I3420" s="8">
        <v>0.49999999999999994</v>
      </c>
      <c r="J3420" s="9">
        <v>6000</v>
      </c>
      <c r="K3420" s="10">
        <f t="shared" si="26"/>
        <v>2999.9999999999995</v>
      </c>
      <c r="L3420" s="10">
        <f t="shared" si="27"/>
        <v>1049.9999999999998</v>
      </c>
      <c r="M3420" s="11">
        <v>0.35</v>
      </c>
      <c r="O3420" s="16"/>
      <c r="P3420" s="14"/>
      <c r="Q3420" s="12"/>
      <c r="R3420" s="13"/>
    </row>
    <row r="3421" spans="1:18" ht="15.75" customHeight="1">
      <c r="A3421" s="1"/>
      <c r="B3421" s="6" t="s">
        <v>14</v>
      </c>
      <c r="C3421" s="6">
        <v>1185732</v>
      </c>
      <c r="D3421" s="7">
        <v>44355</v>
      </c>
      <c r="E3421" s="6" t="s">
        <v>15</v>
      </c>
      <c r="F3421" s="6" t="s">
        <v>117</v>
      </c>
      <c r="G3421" s="6" t="s">
        <v>118</v>
      </c>
      <c r="H3421" s="6" t="s">
        <v>18</v>
      </c>
      <c r="I3421" s="8">
        <v>0.45</v>
      </c>
      <c r="J3421" s="9">
        <v>3500</v>
      </c>
      <c r="K3421" s="10">
        <f t="shared" si="26"/>
        <v>1575</v>
      </c>
      <c r="L3421" s="10">
        <f t="shared" si="27"/>
        <v>551.25</v>
      </c>
      <c r="M3421" s="11">
        <v>0.35</v>
      </c>
      <c r="O3421" s="16"/>
      <c r="P3421" s="14"/>
      <c r="Q3421" s="12"/>
      <c r="R3421" s="13"/>
    </row>
    <row r="3422" spans="1:18" ht="15.75" customHeight="1">
      <c r="A3422" s="1"/>
      <c r="B3422" s="6" t="s">
        <v>14</v>
      </c>
      <c r="C3422" s="6">
        <v>1185732</v>
      </c>
      <c r="D3422" s="7">
        <v>44355</v>
      </c>
      <c r="E3422" s="6" t="s">
        <v>15</v>
      </c>
      <c r="F3422" s="6" t="s">
        <v>117</v>
      </c>
      <c r="G3422" s="6" t="s">
        <v>118</v>
      </c>
      <c r="H3422" s="6" t="s">
        <v>19</v>
      </c>
      <c r="I3422" s="8">
        <v>0.4</v>
      </c>
      <c r="J3422" s="9">
        <v>2750</v>
      </c>
      <c r="K3422" s="10">
        <f t="shared" si="26"/>
        <v>1100</v>
      </c>
      <c r="L3422" s="10">
        <f t="shared" si="27"/>
        <v>440</v>
      </c>
      <c r="M3422" s="11">
        <v>0.4</v>
      </c>
      <c r="O3422" s="16"/>
      <c r="P3422" s="14"/>
      <c r="Q3422" s="12"/>
      <c r="R3422" s="13"/>
    </row>
    <row r="3423" spans="1:18" ht="15.75" customHeight="1">
      <c r="A3423" s="1"/>
      <c r="B3423" s="6" t="s">
        <v>14</v>
      </c>
      <c r="C3423" s="6">
        <v>1185732</v>
      </c>
      <c r="D3423" s="7">
        <v>44355</v>
      </c>
      <c r="E3423" s="6" t="s">
        <v>15</v>
      </c>
      <c r="F3423" s="6" t="s">
        <v>117</v>
      </c>
      <c r="G3423" s="6" t="s">
        <v>118</v>
      </c>
      <c r="H3423" s="6" t="s">
        <v>20</v>
      </c>
      <c r="I3423" s="8">
        <v>0.4</v>
      </c>
      <c r="J3423" s="9">
        <v>2500</v>
      </c>
      <c r="K3423" s="10">
        <f t="shared" si="26"/>
        <v>1000</v>
      </c>
      <c r="L3423" s="10">
        <f t="shared" si="27"/>
        <v>400</v>
      </c>
      <c r="M3423" s="11">
        <v>0.4</v>
      </c>
      <c r="O3423" s="16"/>
      <c r="P3423" s="14"/>
      <c r="Q3423" s="12"/>
      <c r="R3423" s="13"/>
    </row>
    <row r="3424" spans="1:18" ht="15.75" customHeight="1">
      <c r="A3424" s="1"/>
      <c r="B3424" s="6" t="s">
        <v>14</v>
      </c>
      <c r="C3424" s="6">
        <v>1185732</v>
      </c>
      <c r="D3424" s="7">
        <v>44355</v>
      </c>
      <c r="E3424" s="6" t="s">
        <v>15</v>
      </c>
      <c r="F3424" s="6" t="s">
        <v>117</v>
      </c>
      <c r="G3424" s="6" t="s">
        <v>118</v>
      </c>
      <c r="H3424" s="6" t="s">
        <v>21</v>
      </c>
      <c r="I3424" s="8">
        <v>0.49999999999999994</v>
      </c>
      <c r="J3424" s="9">
        <v>2500</v>
      </c>
      <c r="K3424" s="10">
        <f t="shared" si="26"/>
        <v>1249.9999999999998</v>
      </c>
      <c r="L3424" s="10">
        <f t="shared" si="27"/>
        <v>374.99999999999994</v>
      </c>
      <c r="M3424" s="11">
        <v>0.3</v>
      </c>
      <c r="O3424" s="16"/>
      <c r="P3424" s="14"/>
      <c r="Q3424" s="12"/>
      <c r="R3424" s="13"/>
    </row>
    <row r="3425" spans="1:18" ht="15.75" customHeight="1">
      <c r="A3425" s="1"/>
      <c r="B3425" s="6" t="s">
        <v>14</v>
      </c>
      <c r="C3425" s="6">
        <v>1185732</v>
      </c>
      <c r="D3425" s="7">
        <v>44355</v>
      </c>
      <c r="E3425" s="6" t="s">
        <v>15</v>
      </c>
      <c r="F3425" s="6" t="s">
        <v>117</v>
      </c>
      <c r="G3425" s="6" t="s">
        <v>118</v>
      </c>
      <c r="H3425" s="6" t="s">
        <v>22</v>
      </c>
      <c r="I3425" s="8">
        <v>0.54999999999999993</v>
      </c>
      <c r="J3425" s="9">
        <v>4000</v>
      </c>
      <c r="K3425" s="10">
        <f t="shared" si="26"/>
        <v>2199.9999999999995</v>
      </c>
      <c r="L3425" s="10">
        <f t="shared" si="27"/>
        <v>879.99999999999989</v>
      </c>
      <c r="M3425" s="11">
        <v>0.4</v>
      </c>
      <c r="O3425" s="16"/>
      <c r="P3425" s="14"/>
      <c r="Q3425" s="12"/>
      <c r="R3425" s="13"/>
    </row>
    <row r="3426" spans="1:18" ht="15.75" customHeight="1">
      <c r="A3426" s="1"/>
      <c r="B3426" s="6" t="s">
        <v>14</v>
      </c>
      <c r="C3426" s="6">
        <v>1185732</v>
      </c>
      <c r="D3426" s="7">
        <v>44383</v>
      </c>
      <c r="E3426" s="6" t="s">
        <v>15</v>
      </c>
      <c r="F3426" s="6" t="s">
        <v>117</v>
      </c>
      <c r="G3426" s="6" t="s">
        <v>118</v>
      </c>
      <c r="H3426" s="6" t="s">
        <v>17</v>
      </c>
      <c r="I3426" s="8">
        <v>0.49999999999999994</v>
      </c>
      <c r="J3426" s="9">
        <v>6250</v>
      </c>
      <c r="K3426" s="10">
        <f t="shared" si="26"/>
        <v>3124.9999999999995</v>
      </c>
      <c r="L3426" s="10">
        <f t="shared" si="27"/>
        <v>1093.7499999999998</v>
      </c>
      <c r="M3426" s="11">
        <v>0.35</v>
      </c>
      <c r="O3426" s="16"/>
      <c r="P3426" s="14"/>
      <c r="Q3426" s="12"/>
      <c r="R3426" s="13"/>
    </row>
    <row r="3427" spans="1:18" ht="15.75" customHeight="1">
      <c r="A3427" s="1"/>
      <c r="B3427" s="6" t="s">
        <v>14</v>
      </c>
      <c r="C3427" s="6">
        <v>1185732</v>
      </c>
      <c r="D3427" s="7">
        <v>44383</v>
      </c>
      <c r="E3427" s="6" t="s">
        <v>15</v>
      </c>
      <c r="F3427" s="6" t="s">
        <v>117</v>
      </c>
      <c r="G3427" s="6" t="s">
        <v>118</v>
      </c>
      <c r="H3427" s="6" t="s">
        <v>18</v>
      </c>
      <c r="I3427" s="8">
        <v>0.45</v>
      </c>
      <c r="J3427" s="9">
        <v>3750</v>
      </c>
      <c r="K3427" s="10">
        <f t="shared" si="26"/>
        <v>1687.5</v>
      </c>
      <c r="L3427" s="10">
        <f t="shared" si="27"/>
        <v>590.625</v>
      </c>
      <c r="M3427" s="11">
        <v>0.35</v>
      </c>
      <c r="O3427" s="16"/>
      <c r="P3427" s="14"/>
      <c r="Q3427" s="12"/>
      <c r="R3427" s="13"/>
    </row>
    <row r="3428" spans="1:18" ht="15.75" customHeight="1">
      <c r="A3428" s="1"/>
      <c r="B3428" s="6" t="s">
        <v>14</v>
      </c>
      <c r="C3428" s="6">
        <v>1185732</v>
      </c>
      <c r="D3428" s="7">
        <v>44383</v>
      </c>
      <c r="E3428" s="6" t="s">
        <v>15</v>
      </c>
      <c r="F3428" s="6" t="s">
        <v>117</v>
      </c>
      <c r="G3428" s="6" t="s">
        <v>118</v>
      </c>
      <c r="H3428" s="6" t="s">
        <v>19</v>
      </c>
      <c r="I3428" s="8">
        <v>0.4</v>
      </c>
      <c r="J3428" s="9">
        <v>3000</v>
      </c>
      <c r="K3428" s="10">
        <f t="shared" si="26"/>
        <v>1200</v>
      </c>
      <c r="L3428" s="10">
        <f t="shared" si="27"/>
        <v>480</v>
      </c>
      <c r="M3428" s="11">
        <v>0.4</v>
      </c>
      <c r="O3428" s="16"/>
      <c r="P3428" s="14"/>
      <c r="Q3428" s="12"/>
      <c r="R3428" s="13"/>
    </row>
    <row r="3429" spans="1:18" ht="15.75" customHeight="1">
      <c r="A3429" s="1"/>
      <c r="B3429" s="6" t="s">
        <v>14</v>
      </c>
      <c r="C3429" s="6">
        <v>1185732</v>
      </c>
      <c r="D3429" s="7">
        <v>44383</v>
      </c>
      <c r="E3429" s="6" t="s">
        <v>15</v>
      </c>
      <c r="F3429" s="6" t="s">
        <v>117</v>
      </c>
      <c r="G3429" s="6" t="s">
        <v>118</v>
      </c>
      <c r="H3429" s="6" t="s">
        <v>20</v>
      </c>
      <c r="I3429" s="8">
        <v>0.4</v>
      </c>
      <c r="J3429" s="9">
        <v>2500</v>
      </c>
      <c r="K3429" s="10">
        <f t="shared" si="26"/>
        <v>1000</v>
      </c>
      <c r="L3429" s="10">
        <f t="shared" si="27"/>
        <v>400</v>
      </c>
      <c r="M3429" s="11">
        <v>0.4</v>
      </c>
      <c r="O3429" s="16"/>
      <c r="P3429" s="14"/>
      <c r="Q3429" s="12"/>
      <c r="R3429" s="13"/>
    </row>
    <row r="3430" spans="1:18" ht="15.75" customHeight="1">
      <c r="A3430" s="1"/>
      <c r="B3430" s="6" t="s">
        <v>14</v>
      </c>
      <c r="C3430" s="6">
        <v>1185732</v>
      </c>
      <c r="D3430" s="7">
        <v>44383</v>
      </c>
      <c r="E3430" s="6" t="s">
        <v>15</v>
      </c>
      <c r="F3430" s="6" t="s">
        <v>117</v>
      </c>
      <c r="G3430" s="6" t="s">
        <v>118</v>
      </c>
      <c r="H3430" s="6" t="s">
        <v>21</v>
      </c>
      <c r="I3430" s="8">
        <v>0.49999999999999994</v>
      </c>
      <c r="J3430" s="9">
        <v>2750</v>
      </c>
      <c r="K3430" s="10">
        <f t="shared" si="26"/>
        <v>1374.9999999999998</v>
      </c>
      <c r="L3430" s="10">
        <f t="shared" si="27"/>
        <v>412.49999999999994</v>
      </c>
      <c r="M3430" s="11">
        <v>0.3</v>
      </c>
      <c r="O3430" s="16"/>
      <c r="P3430" s="14"/>
      <c r="Q3430" s="12"/>
      <c r="R3430" s="13"/>
    </row>
    <row r="3431" spans="1:18" ht="15.75" customHeight="1">
      <c r="A3431" s="1"/>
      <c r="B3431" s="6" t="s">
        <v>14</v>
      </c>
      <c r="C3431" s="6">
        <v>1185732</v>
      </c>
      <c r="D3431" s="7">
        <v>44383</v>
      </c>
      <c r="E3431" s="6" t="s">
        <v>15</v>
      </c>
      <c r="F3431" s="6" t="s">
        <v>117</v>
      </c>
      <c r="G3431" s="6" t="s">
        <v>118</v>
      </c>
      <c r="H3431" s="6" t="s">
        <v>22</v>
      </c>
      <c r="I3431" s="8">
        <v>0.54999999999999993</v>
      </c>
      <c r="J3431" s="9">
        <v>4500</v>
      </c>
      <c r="K3431" s="10">
        <f t="shared" si="26"/>
        <v>2474.9999999999995</v>
      </c>
      <c r="L3431" s="10">
        <f t="shared" si="27"/>
        <v>989.99999999999989</v>
      </c>
      <c r="M3431" s="11">
        <v>0.4</v>
      </c>
      <c r="O3431" s="16"/>
      <c r="P3431" s="14"/>
      <c r="Q3431" s="12"/>
      <c r="R3431" s="13"/>
    </row>
    <row r="3432" spans="1:18" ht="15.75" customHeight="1">
      <c r="A3432" s="1"/>
      <c r="B3432" s="6" t="s">
        <v>14</v>
      </c>
      <c r="C3432" s="6">
        <v>1185732</v>
      </c>
      <c r="D3432" s="7">
        <v>44415</v>
      </c>
      <c r="E3432" s="6" t="s">
        <v>15</v>
      </c>
      <c r="F3432" s="6" t="s">
        <v>117</v>
      </c>
      <c r="G3432" s="6" t="s">
        <v>118</v>
      </c>
      <c r="H3432" s="6" t="s">
        <v>17</v>
      </c>
      <c r="I3432" s="8">
        <v>0.49999999999999994</v>
      </c>
      <c r="J3432" s="9">
        <v>6000</v>
      </c>
      <c r="K3432" s="10">
        <f t="shared" si="26"/>
        <v>2999.9999999999995</v>
      </c>
      <c r="L3432" s="10">
        <f t="shared" si="27"/>
        <v>1049.9999999999998</v>
      </c>
      <c r="M3432" s="11">
        <v>0.35</v>
      </c>
      <c r="O3432" s="16"/>
      <c r="P3432" s="14"/>
      <c r="Q3432" s="12"/>
      <c r="R3432" s="13"/>
    </row>
    <row r="3433" spans="1:18" ht="15.75" customHeight="1">
      <c r="A3433" s="1"/>
      <c r="B3433" s="6" t="s">
        <v>14</v>
      </c>
      <c r="C3433" s="6">
        <v>1185732</v>
      </c>
      <c r="D3433" s="7">
        <v>44415</v>
      </c>
      <c r="E3433" s="6" t="s">
        <v>15</v>
      </c>
      <c r="F3433" s="6" t="s">
        <v>117</v>
      </c>
      <c r="G3433" s="6" t="s">
        <v>118</v>
      </c>
      <c r="H3433" s="6" t="s">
        <v>18</v>
      </c>
      <c r="I3433" s="8">
        <v>0.45</v>
      </c>
      <c r="J3433" s="9">
        <v>3750</v>
      </c>
      <c r="K3433" s="10">
        <f t="shared" si="26"/>
        <v>1687.5</v>
      </c>
      <c r="L3433" s="10">
        <f t="shared" si="27"/>
        <v>590.625</v>
      </c>
      <c r="M3433" s="11">
        <v>0.35</v>
      </c>
      <c r="O3433" s="16"/>
      <c r="P3433" s="14"/>
      <c r="Q3433" s="12"/>
      <c r="R3433" s="13"/>
    </row>
    <row r="3434" spans="1:18" ht="15.75" customHeight="1">
      <c r="A3434" s="1"/>
      <c r="B3434" s="6" t="s">
        <v>14</v>
      </c>
      <c r="C3434" s="6">
        <v>1185732</v>
      </c>
      <c r="D3434" s="7">
        <v>44415</v>
      </c>
      <c r="E3434" s="6" t="s">
        <v>15</v>
      </c>
      <c r="F3434" s="6" t="s">
        <v>117</v>
      </c>
      <c r="G3434" s="6" t="s">
        <v>118</v>
      </c>
      <c r="H3434" s="6" t="s">
        <v>19</v>
      </c>
      <c r="I3434" s="8">
        <v>0.4</v>
      </c>
      <c r="J3434" s="9">
        <v>3000</v>
      </c>
      <c r="K3434" s="10">
        <f t="shared" si="26"/>
        <v>1200</v>
      </c>
      <c r="L3434" s="10">
        <f t="shared" si="27"/>
        <v>480</v>
      </c>
      <c r="M3434" s="11">
        <v>0.4</v>
      </c>
      <c r="O3434" s="16"/>
      <c r="P3434" s="14"/>
      <c r="Q3434" s="12"/>
      <c r="R3434" s="13"/>
    </row>
    <row r="3435" spans="1:18" ht="15.75" customHeight="1">
      <c r="A3435" s="1"/>
      <c r="B3435" s="6" t="s">
        <v>14</v>
      </c>
      <c r="C3435" s="6">
        <v>1185732</v>
      </c>
      <c r="D3435" s="7">
        <v>44415</v>
      </c>
      <c r="E3435" s="6" t="s">
        <v>15</v>
      </c>
      <c r="F3435" s="6" t="s">
        <v>117</v>
      </c>
      <c r="G3435" s="6" t="s">
        <v>118</v>
      </c>
      <c r="H3435" s="6" t="s">
        <v>20</v>
      </c>
      <c r="I3435" s="8">
        <v>0.4</v>
      </c>
      <c r="J3435" s="9">
        <v>2000</v>
      </c>
      <c r="K3435" s="10">
        <f t="shared" si="26"/>
        <v>800</v>
      </c>
      <c r="L3435" s="10">
        <f t="shared" si="27"/>
        <v>320</v>
      </c>
      <c r="M3435" s="11">
        <v>0.4</v>
      </c>
      <c r="O3435" s="16"/>
      <c r="P3435" s="14"/>
      <c r="Q3435" s="12"/>
      <c r="R3435" s="13"/>
    </row>
    <row r="3436" spans="1:18" ht="15.75" customHeight="1">
      <c r="A3436" s="1"/>
      <c r="B3436" s="6" t="s">
        <v>14</v>
      </c>
      <c r="C3436" s="6">
        <v>1185732</v>
      </c>
      <c r="D3436" s="7">
        <v>44415</v>
      </c>
      <c r="E3436" s="6" t="s">
        <v>15</v>
      </c>
      <c r="F3436" s="6" t="s">
        <v>117</v>
      </c>
      <c r="G3436" s="6" t="s">
        <v>118</v>
      </c>
      <c r="H3436" s="6" t="s">
        <v>21</v>
      </c>
      <c r="I3436" s="8">
        <v>0.49999999999999994</v>
      </c>
      <c r="J3436" s="9">
        <v>1750</v>
      </c>
      <c r="K3436" s="10">
        <f t="shared" si="26"/>
        <v>874.99999999999989</v>
      </c>
      <c r="L3436" s="10">
        <f t="shared" si="27"/>
        <v>262.49999999999994</v>
      </c>
      <c r="M3436" s="11">
        <v>0.3</v>
      </c>
      <c r="O3436" s="16"/>
      <c r="P3436" s="14"/>
      <c r="Q3436" s="12"/>
      <c r="R3436" s="13"/>
    </row>
    <row r="3437" spans="1:18" ht="15.75" customHeight="1">
      <c r="A3437" s="1"/>
      <c r="B3437" s="6" t="s">
        <v>14</v>
      </c>
      <c r="C3437" s="6">
        <v>1185732</v>
      </c>
      <c r="D3437" s="7">
        <v>44415</v>
      </c>
      <c r="E3437" s="6" t="s">
        <v>15</v>
      </c>
      <c r="F3437" s="6" t="s">
        <v>117</v>
      </c>
      <c r="G3437" s="6" t="s">
        <v>118</v>
      </c>
      <c r="H3437" s="6" t="s">
        <v>22</v>
      </c>
      <c r="I3437" s="8">
        <v>0.54999999999999993</v>
      </c>
      <c r="J3437" s="9">
        <v>3500</v>
      </c>
      <c r="K3437" s="10">
        <f t="shared" si="26"/>
        <v>1924.9999999999998</v>
      </c>
      <c r="L3437" s="10">
        <f t="shared" si="27"/>
        <v>770</v>
      </c>
      <c r="M3437" s="11">
        <v>0.4</v>
      </c>
      <c r="O3437" s="16"/>
      <c r="P3437" s="14"/>
      <c r="Q3437" s="12"/>
      <c r="R3437" s="13"/>
    </row>
    <row r="3438" spans="1:18" ht="15.75" customHeight="1">
      <c r="A3438" s="1"/>
      <c r="B3438" s="6" t="s">
        <v>14</v>
      </c>
      <c r="C3438" s="6">
        <v>1185732</v>
      </c>
      <c r="D3438" s="7">
        <v>44445</v>
      </c>
      <c r="E3438" s="6" t="s">
        <v>15</v>
      </c>
      <c r="F3438" s="6" t="s">
        <v>117</v>
      </c>
      <c r="G3438" s="6" t="s">
        <v>118</v>
      </c>
      <c r="H3438" s="6" t="s">
        <v>17</v>
      </c>
      <c r="I3438" s="8">
        <v>0.49999999999999994</v>
      </c>
      <c r="J3438" s="9">
        <v>4750</v>
      </c>
      <c r="K3438" s="10">
        <f t="shared" si="26"/>
        <v>2374.9999999999995</v>
      </c>
      <c r="L3438" s="10">
        <f t="shared" si="27"/>
        <v>831.24999999999977</v>
      </c>
      <c r="M3438" s="11">
        <v>0.35</v>
      </c>
      <c r="O3438" s="16"/>
      <c r="P3438" s="14"/>
      <c r="Q3438" s="12"/>
      <c r="R3438" s="13"/>
    </row>
    <row r="3439" spans="1:18" ht="15.75" customHeight="1">
      <c r="A3439" s="1"/>
      <c r="B3439" s="6" t="s">
        <v>14</v>
      </c>
      <c r="C3439" s="6">
        <v>1185732</v>
      </c>
      <c r="D3439" s="7">
        <v>44445</v>
      </c>
      <c r="E3439" s="6" t="s">
        <v>15</v>
      </c>
      <c r="F3439" s="6" t="s">
        <v>117</v>
      </c>
      <c r="G3439" s="6" t="s">
        <v>118</v>
      </c>
      <c r="H3439" s="6" t="s">
        <v>18</v>
      </c>
      <c r="I3439" s="8">
        <v>0.45</v>
      </c>
      <c r="J3439" s="9">
        <v>2750</v>
      </c>
      <c r="K3439" s="10">
        <f t="shared" si="26"/>
        <v>1237.5</v>
      </c>
      <c r="L3439" s="10">
        <f t="shared" si="27"/>
        <v>433.125</v>
      </c>
      <c r="M3439" s="11">
        <v>0.35</v>
      </c>
      <c r="O3439" s="16"/>
      <c r="P3439" s="14"/>
      <c r="Q3439" s="12"/>
      <c r="R3439" s="13"/>
    </row>
    <row r="3440" spans="1:18" ht="15.75" customHeight="1">
      <c r="A3440" s="1"/>
      <c r="B3440" s="6" t="s">
        <v>14</v>
      </c>
      <c r="C3440" s="6">
        <v>1185732</v>
      </c>
      <c r="D3440" s="7">
        <v>44445</v>
      </c>
      <c r="E3440" s="6" t="s">
        <v>15</v>
      </c>
      <c r="F3440" s="6" t="s">
        <v>117</v>
      </c>
      <c r="G3440" s="6" t="s">
        <v>118</v>
      </c>
      <c r="H3440" s="6" t="s">
        <v>19</v>
      </c>
      <c r="I3440" s="8">
        <v>0.4</v>
      </c>
      <c r="J3440" s="9">
        <v>1750</v>
      </c>
      <c r="K3440" s="10">
        <f t="shared" si="26"/>
        <v>700</v>
      </c>
      <c r="L3440" s="10">
        <f t="shared" si="27"/>
        <v>280</v>
      </c>
      <c r="M3440" s="11">
        <v>0.4</v>
      </c>
      <c r="O3440" s="16"/>
      <c r="P3440" s="14"/>
      <c r="Q3440" s="12"/>
      <c r="R3440" s="13"/>
    </row>
    <row r="3441" spans="1:18" ht="15.75" customHeight="1">
      <c r="A3441" s="1"/>
      <c r="B3441" s="6" t="s">
        <v>14</v>
      </c>
      <c r="C3441" s="6">
        <v>1185732</v>
      </c>
      <c r="D3441" s="7">
        <v>44445</v>
      </c>
      <c r="E3441" s="6" t="s">
        <v>15</v>
      </c>
      <c r="F3441" s="6" t="s">
        <v>117</v>
      </c>
      <c r="G3441" s="6" t="s">
        <v>118</v>
      </c>
      <c r="H3441" s="6" t="s">
        <v>20</v>
      </c>
      <c r="I3441" s="8">
        <v>0.4</v>
      </c>
      <c r="J3441" s="9">
        <v>1500</v>
      </c>
      <c r="K3441" s="10">
        <f t="shared" si="26"/>
        <v>600</v>
      </c>
      <c r="L3441" s="10">
        <f t="shared" si="27"/>
        <v>240</v>
      </c>
      <c r="M3441" s="11">
        <v>0.4</v>
      </c>
      <c r="O3441" s="16"/>
      <c r="P3441" s="14"/>
      <c r="Q3441" s="12"/>
      <c r="R3441" s="13"/>
    </row>
    <row r="3442" spans="1:18" ht="15.75" customHeight="1">
      <c r="A3442" s="1"/>
      <c r="B3442" s="6" t="s">
        <v>14</v>
      </c>
      <c r="C3442" s="6">
        <v>1185732</v>
      </c>
      <c r="D3442" s="7">
        <v>44445</v>
      </c>
      <c r="E3442" s="6" t="s">
        <v>15</v>
      </c>
      <c r="F3442" s="6" t="s">
        <v>117</v>
      </c>
      <c r="G3442" s="6" t="s">
        <v>118</v>
      </c>
      <c r="H3442" s="6" t="s">
        <v>21</v>
      </c>
      <c r="I3442" s="8">
        <v>0.49999999999999994</v>
      </c>
      <c r="J3442" s="9">
        <v>1500</v>
      </c>
      <c r="K3442" s="10">
        <f t="shared" si="26"/>
        <v>749.99999999999989</v>
      </c>
      <c r="L3442" s="10">
        <f t="shared" si="27"/>
        <v>224.99999999999997</v>
      </c>
      <c r="M3442" s="11">
        <v>0.3</v>
      </c>
      <c r="O3442" s="16"/>
      <c r="P3442" s="14"/>
      <c r="Q3442" s="12"/>
      <c r="R3442" s="13"/>
    </row>
    <row r="3443" spans="1:18" ht="15.75" customHeight="1">
      <c r="A3443" s="1"/>
      <c r="B3443" s="6" t="s">
        <v>14</v>
      </c>
      <c r="C3443" s="6">
        <v>1185732</v>
      </c>
      <c r="D3443" s="7">
        <v>44445</v>
      </c>
      <c r="E3443" s="6" t="s">
        <v>15</v>
      </c>
      <c r="F3443" s="6" t="s">
        <v>117</v>
      </c>
      <c r="G3443" s="6" t="s">
        <v>118</v>
      </c>
      <c r="H3443" s="6" t="s">
        <v>22</v>
      </c>
      <c r="I3443" s="8">
        <v>0.54999999999999993</v>
      </c>
      <c r="J3443" s="9">
        <v>2500</v>
      </c>
      <c r="K3443" s="10">
        <f t="shared" si="26"/>
        <v>1374.9999999999998</v>
      </c>
      <c r="L3443" s="10">
        <f t="shared" si="27"/>
        <v>549.99999999999989</v>
      </c>
      <c r="M3443" s="11">
        <v>0.4</v>
      </c>
      <c r="O3443" s="16"/>
      <c r="P3443" s="14"/>
      <c r="Q3443" s="12"/>
      <c r="R3443" s="13"/>
    </row>
    <row r="3444" spans="1:18" ht="15.75" customHeight="1">
      <c r="A3444" s="1"/>
      <c r="B3444" s="6" t="s">
        <v>14</v>
      </c>
      <c r="C3444" s="6">
        <v>1185732</v>
      </c>
      <c r="D3444" s="7">
        <v>44477</v>
      </c>
      <c r="E3444" s="6" t="s">
        <v>15</v>
      </c>
      <c r="F3444" s="6" t="s">
        <v>117</v>
      </c>
      <c r="G3444" s="6" t="s">
        <v>118</v>
      </c>
      <c r="H3444" s="6" t="s">
        <v>17</v>
      </c>
      <c r="I3444" s="8">
        <v>0.54999999999999993</v>
      </c>
      <c r="J3444" s="9">
        <v>4250</v>
      </c>
      <c r="K3444" s="10">
        <f t="shared" si="26"/>
        <v>2337.4999999999995</v>
      </c>
      <c r="L3444" s="10">
        <f t="shared" si="27"/>
        <v>818.12499999999977</v>
      </c>
      <c r="M3444" s="11">
        <v>0.35</v>
      </c>
      <c r="O3444" s="16"/>
      <c r="P3444" s="14"/>
      <c r="Q3444" s="12"/>
      <c r="R3444" s="13"/>
    </row>
    <row r="3445" spans="1:18" ht="15.75" customHeight="1">
      <c r="A3445" s="1"/>
      <c r="B3445" s="6" t="s">
        <v>14</v>
      </c>
      <c r="C3445" s="6">
        <v>1185732</v>
      </c>
      <c r="D3445" s="7">
        <v>44477</v>
      </c>
      <c r="E3445" s="6" t="s">
        <v>15</v>
      </c>
      <c r="F3445" s="6" t="s">
        <v>117</v>
      </c>
      <c r="G3445" s="6" t="s">
        <v>118</v>
      </c>
      <c r="H3445" s="6" t="s">
        <v>18</v>
      </c>
      <c r="I3445" s="8">
        <v>0.5</v>
      </c>
      <c r="J3445" s="9">
        <v>2500</v>
      </c>
      <c r="K3445" s="10">
        <f t="shared" si="26"/>
        <v>1250</v>
      </c>
      <c r="L3445" s="10">
        <f t="shared" si="27"/>
        <v>437.5</v>
      </c>
      <c r="M3445" s="11">
        <v>0.35</v>
      </c>
      <c r="O3445" s="16"/>
      <c r="P3445" s="14"/>
      <c r="Q3445" s="12"/>
      <c r="R3445" s="13"/>
    </row>
    <row r="3446" spans="1:18" ht="15.75" customHeight="1">
      <c r="A3446" s="1"/>
      <c r="B3446" s="6" t="s">
        <v>14</v>
      </c>
      <c r="C3446" s="6">
        <v>1185732</v>
      </c>
      <c r="D3446" s="7">
        <v>44477</v>
      </c>
      <c r="E3446" s="6" t="s">
        <v>15</v>
      </c>
      <c r="F3446" s="6" t="s">
        <v>117</v>
      </c>
      <c r="G3446" s="6" t="s">
        <v>118</v>
      </c>
      <c r="H3446" s="6" t="s">
        <v>19</v>
      </c>
      <c r="I3446" s="8">
        <v>0.5</v>
      </c>
      <c r="J3446" s="9">
        <v>1500</v>
      </c>
      <c r="K3446" s="10">
        <f t="shared" si="26"/>
        <v>750</v>
      </c>
      <c r="L3446" s="10">
        <f t="shared" si="27"/>
        <v>300</v>
      </c>
      <c r="M3446" s="11">
        <v>0.4</v>
      </c>
      <c r="O3446" s="16"/>
      <c r="P3446" s="14"/>
      <c r="Q3446" s="12"/>
      <c r="R3446" s="13"/>
    </row>
    <row r="3447" spans="1:18" ht="15.75" customHeight="1">
      <c r="A3447" s="1"/>
      <c r="B3447" s="6" t="s">
        <v>14</v>
      </c>
      <c r="C3447" s="6">
        <v>1185732</v>
      </c>
      <c r="D3447" s="7">
        <v>44477</v>
      </c>
      <c r="E3447" s="6" t="s">
        <v>15</v>
      </c>
      <c r="F3447" s="6" t="s">
        <v>117</v>
      </c>
      <c r="G3447" s="6" t="s">
        <v>118</v>
      </c>
      <c r="H3447" s="6" t="s">
        <v>20</v>
      </c>
      <c r="I3447" s="8">
        <v>0.5</v>
      </c>
      <c r="J3447" s="9">
        <v>1250</v>
      </c>
      <c r="K3447" s="10">
        <f t="shared" si="26"/>
        <v>625</v>
      </c>
      <c r="L3447" s="10">
        <f t="shared" si="27"/>
        <v>250</v>
      </c>
      <c r="M3447" s="11">
        <v>0.4</v>
      </c>
      <c r="O3447" s="16"/>
      <c r="P3447" s="14"/>
      <c r="Q3447" s="12"/>
      <c r="R3447" s="13"/>
    </row>
    <row r="3448" spans="1:18" ht="15.75" customHeight="1">
      <c r="A3448" s="1"/>
      <c r="B3448" s="6" t="s">
        <v>14</v>
      </c>
      <c r="C3448" s="6">
        <v>1185732</v>
      </c>
      <c r="D3448" s="7">
        <v>44477</v>
      </c>
      <c r="E3448" s="6" t="s">
        <v>15</v>
      </c>
      <c r="F3448" s="6" t="s">
        <v>117</v>
      </c>
      <c r="G3448" s="6" t="s">
        <v>118</v>
      </c>
      <c r="H3448" s="6" t="s">
        <v>21</v>
      </c>
      <c r="I3448" s="8">
        <v>0.6</v>
      </c>
      <c r="J3448" s="9">
        <v>1250</v>
      </c>
      <c r="K3448" s="10">
        <f t="shared" si="26"/>
        <v>750</v>
      </c>
      <c r="L3448" s="10">
        <f t="shared" si="27"/>
        <v>225</v>
      </c>
      <c r="M3448" s="11">
        <v>0.3</v>
      </c>
      <c r="O3448" s="16"/>
      <c r="P3448" s="14"/>
      <c r="Q3448" s="12"/>
      <c r="R3448" s="13"/>
    </row>
    <row r="3449" spans="1:18" ht="15.75" customHeight="1">
      <c r="A3449" s="1"/>
      <c r="B3449" s="6" t="s">
        <v>14</v>
      </c>
      <c r="C3449" s="6">
        <v>1185732</v>
      </c>
      <c r="D3449" s="7">
        <v>44477</v>
      </c>
      <c r="E3449" s="6" t="s">
        <v>15</v>
      </c>
      <c r="F3449" s="6" t="s">
        <v>117</v>
      </c>
      <c r="G3449" s="6" t="s">
        <v>118</v>
      </c>
      <c r="H3449" s="6" t="s">
        <v>22</v>
      </c>
      <c r="I3449" s="8">
        <v>0.64999999999999991</v>
      </c>
      <c r="J3449" s="9">
        <v>2500</v>
      </c>
      <c r="K3449" s="10">
        <f t="shared" si="26"/>
        <v>1624.9999999999998</v>
      </c>
      <c r="L3449" s="10">
        <f t="shared" si="27"/>
        <v>650</v>
      </c>
      <c r="M3449" s="11">
        <v>0.4</v>
      </c>
      <c r="O3449" s="16"/>
      <c r="P3449" s="14"/>
      <c r="Q3449" s="12"/>
      <c r="R3449" s="13"/>
    </row>
    <row r="3450" spans="1:18" ht="15.75" customHeight="1">
      <c r="A3450" s="1"/>
      <c r="B3450" s="6" t="s">
        <v>14</v>
      </c>
      <c r="C3450" s="6">
        <v>1185732</v>
      </c>
      <c r="D3450" s="7">
        <v>44507</v>
      </c>
      <c r="E3450" s="6" t="s">
        <v>15</v>
      </c>
      <c r="F3450" s="6" t="s">
        <v>117</v>
      </c>
      <c r="G3450" s="6" t="s">
        <v>118</v>
      </c>
      <c r="H3450" s="6" t="s">
        <v>17</v>
      </c>
      <c r="I3450" s="8">
        <v>0.6</v>
      </c>
      <c r="J3450" s="9">
        <v>4000</v>
      </c>
      <c r="K3450" s="10">
        <f t="shared" si="26"/>
        <v>2400</v>
      </c>
      <c r="L3450" s="10">
        <f t="shared" si="27"/>
        <v>840</v>
      </c>
      <c r="M3450" s="11">
        <v>0.35</v>
      </c>
      <c r="O3450" s="16"/>
      <c r="P3450" s="14"/>
      <c r="Q3450" s="12"/>
      <c r="R3450" s="13"/>
    </row>
    <row r="3451" spans="1:18" ht="15.75" customHeight="1">
      <c r="A3451" s="1"/>
      <c r="B3451" s="6" t="s">
        <v>14</v>
      </c>
      <c r="C3451" s="6">
        <v>1185732</v>
      </c>
      <c r="D3451" s="7">
        <v>44507</v>
      </c>
      <c r="E3451" s="6" t="s">
        <v>15</v>
      </c>
      <c r="F3451" s="6" t="s">
        <v>117</v>
      </c>
      <c r="G3451" s="6" t="s">
        <v>118</v>
      </c>
      <c r="H3451" s="6" t="s">
        <v>18</v>
      </c>
      <c r="I3451" s="8">
        <v>0.5</v>
      </c>
      <c r="J3451" s="9">
        <v>2750</v>
      </c>
      <c r="K3451" s="10">
        <f t="shared" si="26"/>
        <v>1375</v>
      </c>
      <c r="L3451" s="10">
        <f t="shared" si="27"/>
        <v>481.24999999999994</v>
      </c>
      <c r="M3451" s="11">
        <v>0.35</v>
      </c>
      <c r="O3451" s="16"/>
      <c r="P3451" s="14"/>
      <c r="Q3451" s="12"/>
      <c r="R3451" s="13"/>
    </row>
    <row r="3452" spans="1:18" ht="15.75" customHeight="1">
      <c r="A3452" s="1"/>
      <c r="B3452" s="6" t="s">
        <v>14</v>
      </c>
      <c r="C3452" s="6">
        <v>1185732</v>
      </c>
      <c r="D3452" s="7">
        <v>44507</v>
      </c>
      <c r="E3452" s="6" t="s">
        <v>15</v>
      </c>
      <c r="F3452" s="6" t="s">
        <v>117</v>
      </c>
      <c r="G3452" s="6" t="s">
        <v>118</v>
      </c>
      <c r="H3452" s="6" t="s">
        <v>19</v>
      </c>
      <c r="I3452" s="8">
        <v>0.5</v>
      </c>
      <c r="J3452" s="9">
        <v>2700</v>
      </c>
      <c r="K3452" s="10">
        <f t="shared" si="26"/>
        <v>1350</v>
      </c>
      <c r="L3452" s="10">
        <f t="shared" si="27"/>
        <v>540</v>
      </c>
      <c r="M3452" s="11">
        <v>0.4</v>
      </c>
      <c r="O3452" s="16"/>
      <c r="P3452" s="14"/>
      <c r="Q3452" s="12"/>
      <c r="R3452" s="13"/>
    </row>
    <row r="3453" spans="1:18" ht="15.75" customHeight="1">
      <c r="A3453" s="1"/>
      <c r="B3453" s="6" t="s">
        <v>14</v>
      </c>
      <c r="C3453" s="6">
        <v>1185732</v>
      </c>
      <c r="D3453" s="7">
        <v>44507</v>
      </c>
      <c r="E3453" s="6" t="s">
        <v>15</v>
      </c>
      <c r="F3453" s="6" t="s">
        <v>117</v>
      </c>
      <c r="G3453" s="6" t="s">
        <v>118</v>
      </c>
      <c r="H3453" s="6" t="s">
        <v>20</v>
      </c>
      <c r="I3453" s="8">
        <v>0.5</v>
      </c>
      <c r="J3453" s="9">
        <v>2500</v>
      </c>
      <c r="K3453" s="10">
        <f t="shared" si="26"/>
        <v>1250</v>
      </c>
      <c r="L3453" s="10">
        <f t="shared" si="27"/>
        <v>500</v>
      </c>
      <c r="M3453" s="11">
        <v>0.4</v>
      </c>
      <c r="O3453" s="16"/>
      <c r="P3453" s="14"/>
      <c r="Q3453" s="12"/>
      <c r="R3453" s="13"/>
    </row>
    <row r="3454" spans="1:18" ht="15.75" customHeight="1">
      <c r="A3454" s="1"/>
      <c r="B3454" s="6" t="s">
        <v>14</v>
      </c>
      <c r="C3454" s="6">
        <v>1185732</v>
      </c>
      <c r="D3454" s="7">
        <v>44507</v>
      </c>
      <c r="E3454" s="6" t="s">
        <v>15</v>
      </c>
      <c r="F3454" s="6" t="s">
        <v>117</v>
      </c>
      <c r="G3454" s="6" t="s">
        <v>118</v>
      </c>
      <c r="H3454" s="6" t="s">
        <v>21</v>
      </c>
      <c r="I3454" s="8">
        <v>0.6</v>
      </c>
      <c r="J3454" s="9">
        <v>2250</v>
      </c>
      <c r="K3454" s="10">
        <f t="shared" si="26"/>
        <v>1350</v>
      </c>
      <c r="L3454" s="10">
        <f t="shared" si="27"/>
        <v>405</v>
      </c>
      <c r="M3454" s="11">
        <v>0.3</v>
      </c>
      <c r="O3454" s="16"/>
      <c r="P3454" s="14"/>
      <c r="Q3454" s="12"/>
      <c r="R3454" s="13"/>
    </row>
    <row r="3455" spans="1:18" ht="15.75" customHeight="1">
      <c r="A3455" s="1"/>
      <c r="B3455" s="6" t="s">
        <v>14</v>
      </c>
      <c r="C3455" s="6">
        <v>1185732</v>
      </c>
      <c r="D3455" s="7">
        <v>44507</v>
      </c>
      <c r="E3455" s="6" t="s">
        <v>15</v>
      </c>
      <c r="F3455" s="6" t="s">
        <v>117</v>
      </c>
      <c r="G3455" s="6" t="s">
        <v>118</v>
      </c>
      <c r="H3455" s="6" t="s">
        <v>22</v>
      </c>
      <c r="I3455" s="8">
        <v>0.64999999999999991</v>
      </c>
      <c r="J3455" s="9">
        <v>3250</v>
      </c>
      <c r="K3455" s="10">
        <f t="shared" si="26"/>
        <v>2112.4999999999995</v>
      </c>
      <c r="L3455" s="10">
        <f t="shared" si="27"/>
        <v>844.99999999999989</v>
      </c>
      <c r="M3455" s="11">
        <v>0.4</v>
      </c>
      <c r="O3455" s="16"/>
      <c r="P3455" s="14"/>
      <c r="Q3455" s="12"/>
      <c r="R3455" s="13"/>
    </row>
    <row r="3456" spans="1:18" ht="15.75" customHeight="1">
      <c r="A3456" s="1"/>
      <c r="B3456" s="6" t="s">
        <v>14</v>
      </c>
      <c r="C3456" s="6">
        <v>1185732</v>
      </c>
      <c r="D3456" s="7">
        <v>44536</v>
      </c>
      <c r="E3456" s="6" t="s">
        <v>15</v>
      </c>
      <c r="F3456" s="6" t="s">
        <v>117</v>
      </c>
      <c r="G3456" s="6" t="s">
        <v>118</v>
      </c>
      <c r="H3456" s="6" t="s">
        <v>17</v>
      </c>
      <c r="I3456" s="8">
        <v>0.6</v>
      </c>
      <c r="J3456" s="9">
        <v>5500</v>
      </c>
      <c r="K3456" s="10">
        <f t="shared" si="26"/>
        <v>3300</v>
      </c>
      <c r="L3456" s="10">
        <f t="shared" si="27"/>
        <v>1155</v>
      </c>
      <c r="M3456" s="11">
        <v>0.35</v>
      </c>
      <c r="O3456" s="16"/>
      <c r="P3456" s="14"/>
      <c r="Q3456" s="12"/>
      <c r="R3456" s="13"/>
    </row>
    <row r="3457" spans="1:18" ht="15.75" customHeight="1">
      <c r="A3457" s="1"/>
      <c r="B3457" s="6" t="s">
        <v>14</v>
      </c>
      <c r="C3457" s="6">
        <v>1185732</v>
      </c>
      <c r="D3457" s="7">
        <v>44536</v>
      </c>
      <c r="E3457" s="6" t="s">
        <v>15</v>
      </c>
      <c r="F3457" s="6" t="s">
        <v>117</v>
      </c>
      <c r="G3457" s="6" t="s">
        <v>118</v>
      </c>
      <c r="H3457" s="6" t="s">
        <v>18</v>
      </c>
      <c r="I3457" s="8">
        <v>0.5</v>
      </c>
      <c r="J3457" s="9">
        <v>3500</v>
      </c>
      <c r="K3457" s="10">
        <f t="shared" si="26"/>
        <v>1750</v>
      </c>
      <c r="L3457" s="10">
        <f t="shared" si="27"/>
        <v>612.5</v>
      </c>
      <c r="M3457" s="11">
        <v>0.35</v>
      </c>
      <c r="O3457" s="16"/>
      <c r="P3457" s="14"/>
      <c r="Q3457" s="12"/>
      <c r="R3457" s="13"/>
    </row>
    <row r="3458" spans="1:18" ht="15.75" customHeight="1">
      <c r="A3458" s="1"/>
      <c r="B3458" s="6" t="s">
        <v>14</v>
      </c>
      <c r="C3458" s="6">
        <v>1185732</v>
      </c>
      <c r="D3458" s="7">
        <v>44536</v>
      </c>
      <c r="E3458" s="6" t="s">
        <v>15</v>
      </c>
      <c r="F3458" s="6" t="s">
        <v>117</v>
      </c>
      <c r="G3458" s="6" t="s">
        <v>118</v>
      </c>
      <c r="H3458" s="6" t="s">
        <v>19</v>
      </c>
      <c r="I3458" s="8">
        <v>0.5</v>
      </c>
      <c r="J3458" s="9">
        <v>3250</v>
      </c>
      <c r="K3458" s="10">
        <f t="shared" si="26"/>
        <v>1625</v>
      </c>
      <c r="L3458" s="10">
        <f t="shared" si="27"/>
        <v>650</v>
      </c>
      <c r="M3458" s="11">
        <v>0.4</v>
      </c>
      <c r="O3458" s="16"/>
      <c r="P3458" s="14"/>
      <c r="Q3458" s="12"/>
      <c r="R3458" s="13"/>
    </row>
    <row r="3459" spans="1:18" ht="15.75" customHeight="1">
      <c r="A3459" s="1"/>
      <c r="B3459" s="6" t="s">
        <v>14</v>
      </c>
      <c r="C3459" s="6">
        <v>1185732</v>
      </c>
      <c r="D3459" s="7">
        <v>44536</v>
      </c>
      <c r="E3459" s="6" t="s">
        <v>15</v>
      </c>
      <c r="F3459" s="6" t="s">
        <v>117</v>
      </c>
      <c r="G3459" s="6" t="s">
        <v>118</v>
      </c>
      <c r="H3459" s="6" t="s">
        <v>20</v>
      </c>
      <c r="I3459" s="8">
        <v>0.5</v>
      </c>
      <c r="J3459" s="9">
        <v>2750</v>
      </c>
      <c r="K3459" s="10">
        <f t="shared" si="26"/>
        <v>1375</v>
      </c>
      <c r="L3459" s="10">
        <f t="shared" si="27"/>
        <v>550</v>
      </c>
      <c r="M3459" s="11">
        <v>0.4</v>
      </c>
      <c r="O3459" s="16"/>
      <c r="P3459" s="14"/>
      <c r="Q3459" s="12"/>
      <c r="R3459" s="13"/>
    </row>
    <row r="3460" spans="1:18" ht="15.75" customHeight="1">
      <c r="A3460" s="1"/>
      <c r="B3460" s="6" t="s">
        <v>14</v>
      </c>
      <c r="C3460" s="6">
        <v>1185732</v>
      </c>
      <c r="D3460" s="7">
        <v>44536</v>
      </c>
      <c r="E3460" s="6" t="s">
        <v>15</v>
      </c>
      <c r="F3460" s="6" t="s">
        <v>117</v>
      </c>
      <c r="G3460" s="6" t="s">
        <v>118</v>
      </c>
      <c r="H3460" s="6" t="s">
        <v>21</v>
      </c>
      <c r="I3460" s="8">
        <v>0.6</v>
      </c>
      <c r="J3460" s="9">
        <v>2750</v>
      </c>
      <c r="K3460" s="10">
        <f t="shared" si="26"/>
        <v>1650</v>
      </c>
      <c r="L3460" s="10">
        <f t="shared" si="27"/>
        <v>495</v>
      </c>
      <c r="M3460" s="11">
        <v>0.3</v>
      </c>
      <c r="O3460" s="16"/>
      <c r="P3460" s="14"/>
      <c r="Q3460" s="12"/>
      <c r="R3460" s="13"/>
    </row>
    <row r="3461" spans="1:18" ht="15.75" customHeight="1">
      <c r="A3461" s="1"/>
      <c r="B3461" s="6" t="s">
        <v>14</v>
      </c>
      <c r="C3461" s="6">
        <v>1185732</v>
      </c>
      <c r="D3461" s="7">
        <v>44536</v>
      </c>
      <c r="E3461" s="6" t="s">
        <v>15</v>
      </c>
      <c r="F3461" s="6" t="s">
        <v>117</v>
      </c>
      <c r="G3461" s="6" t="s">
        <v>118</v>
      </c>
      <c r="H3461" s="6" t="s">
        <v>22</v>
      </c>
      <c r="I3461" s="8">
        <v>0.64999999999999991</v>
      </c>
      <c r="J3461" s="9">
        <v>3750</v>
      </c>
      <c r="K3461" s="10">
        <f t="shared" si="26"/>
        <v>2437.4999999999995</v>
      </c>
      <c r="L3461" s="10">
        <f t="shared" si="27"/>
        <v>974.99999999999989</v>
      </c>
      <c r="M3461" s="11">
        <v>0.4</v>
      </c>
      <c r="O3461" s="16"/>
      <c r="P3461" s="14"/>
      <c r="Q3461" s="12"/>
      <c r="R3461" s="13"/>
    </row>
    <row r="3462" spans="1:18" ht="15.75" customHeight="1">
      <c r="A3462" s="1" t="s">
        <v>39</v>
      </c>
      <c r="B3462" s="6" t="s">
        <v>14</v>
      </c>
      <c r="C3462" s="6">
        <v>1185732</v>
      </c>
      <c r="D3462" s="7">
        <v>44203</v>
      </c>
      <c r="E3462" s="6" t="s">
        <v>15</v>
      </c>
      <c r="F3462" s="6" t="s">
        <v>119</v>
      </c>
      <c r="G3462" s="6" t="s">
        <v>120</v>
      </c>
      <c r="H3462" s="6" t="s">
        <v>17</v>
      </c>
      <c r="I3462" s="8">
        <v>0.4</v>
      </c>
      <c r="J3462" s="9">
        <v>5000</v>
      </c>
      <c r="K3462" s="10">
        <f t="shared" si="26"/>
        <v>2000</v>
      </c>
      <c r="L3462" s="10">
        <f t="shared" si="27"/>
        <v>800</v>
      </c>
      <c r="M3462" s="11">
        <v>0.4</v>
      </c>
      <c r="O3462" s="16"/>
      <c r="P3462" s="14"/>
      <c r="Q3462" s="12"/>
      <c r="R3462" s="13"/>
    </row>
    <row r="3463" spans="1:18" ht="15.75" customHeight="1">
      <c r="A3463" s="1"/>
      <c r="B3463" s="6" t="s">
        <v>14</v>
      </c>
      <c r="C3463" s="6">
        <v>1185732</v>
      </c>
      <c r="D3463" s="7">
        <v>44203</v>
      </c>
      <c r="E3463" s="6" t="s">
        <v>15</v>
      </c>
      <c r="F3463" s="6" t="s">
        <v>119</v>
      </c>
      <c r="G3463" s="6" t="s">
        <v>120</v>
      </c>
      <c r="H3463" s="6" t="s">
        <v>18</v>
      </c>
      <c r="I3463" s="8">
        <v>0.4</v>
      </c>
      <c r="J3463" s="9">
        <v>3000</v>
      </c>
      <c r="K3463" s="10">
        <f t="shared" si="26"/>
        <v>1200</v>
      </c>
      <c r="L3463" s="10">
        <f t="shared" si="27"/>
        <v>480</v>
      </c>
      <c r="M3463" s="11">
        <v>0.4</v>
      </c>
      <c r="O3463" s="16"/>
      <c r="P3463" s="14"/>
      <c r="Q3463" s="12"/>
      <c r="R3463" s="13"/>
    </row>
    <row r="3464" spans="1:18" ht="15.75" customHeight="1">
      <c r="A3464" s="1"/>
      <c r="B3464" s="6" t="s">
        <v>14</v>
      </c>
      <c r="C3464" s="6">
        <v>1185732</v>
      </c>
      <c r="D3464" s="7">
        <v>44203</v>
      </c>
      <c r="E3464" s="6" t="s">
        <v>15</v>
      </c>
      <c r="F3464" s="6" t="s">
        <v>119</v>
      </c>
      <c r="G3464" s="6" t="s">
        <v>120</v>
      </c>
      <c r="H3464" s="6" t="s">
        <v>19</v>
      </c>
      <c r="I3464" s="8">
        <v>0.30000000000000004</v>
      </c>
      <c r="J3464" s="9">
        <v>3000</v>
      </c>
      <c r="K3464" s="10">
        <f t="shared" si="26"/>
        <v>900.00000000000011</v>
      </c>
      <c r="L3464" s="10">
        <f t="shared" si="27"/>
        <v>270</v>
      </c>
      <c r="M3464" s="11">
        <v>0.3</v>
      </c>
      <c r="O3464" s="16"/>
      <c r="P3464" s="14"/>
      <c r="Q3464" s="12"/>
      <c r="R3464" s="13"/>
    </row>
    <row r="3465" spans="1:18" ht="15.75" customHeight="1">
      <c r="A3465" s="1"/>
      <c r="B3465" s="6" t="s">
        <v>14</v>
      </c>
      <c r="C3465" s="6">
        <v>1185732</v>
      </c>
      <c r="D3465" s="7">
        <v>44203</v>
      </c>
      <c r="E3465" s="6" t="s">
        <v>15</v>
      </c>
      <c r="F3465" s="6" t="s">
        <v>119</v>
      </c>
      <c r="G3465" s="6" t="s">
        <v>120</v>
      </c>
      <c r="H3465" s="6" t="s">
        <v>20</v>
      </c>
      <c r="I3465" s="8">
        <v>0.35</v>
      </c>
      <c r="J3465" s="9">
        <v>1500</v>
      </c>
      <c r="K3465" s="10">
        <f t="shared" si="26"/>
        <v>525</v>
      </c>
      <c r="L3465" s="10">
        <f t="shared" si="27"/>
        <v>157.5</v>
      </c>
      <c r="M3465" s="11">
        <v>0.3</v>
      </c>
      <c r="O3465" s="16"/>
      <c r="P3465" s="14"/>
      <c r="Q3465" s="12"/>
      <c r="R3465" s="13"/>
    </row>
    <row r="3466" spans="1:18" ht="15.75" customHeight="1">
      <c r="A3466" s="1"/>
      <c r="B3466" s="6" t="s">
        <v>14</v>
      </c>
      <c r="C3466" s="6">
        <v>1185732</v>
      </c>
      <c r="D3466" s="7">
        <v>44203</v>
      </c>
      <c r="E3466" s="6" t="s">
        <v>15</v>
      </c>
      <c r="F3466" s="6" t="s">
        <v>119</v>
      </c>
      <c r="G3466" s="6" t="s">
        <v>120</v>
      </c>
      <c r="H3466" s="6" t="s">
        <v>21</v>
      </c>
      <c r="I3466" s="8">
        <v>0.5</v>
      </c>
      <c r="J3466" s="9">
        <v>2000</v>
      </c>
      <c r="K3466" s="10">
        <f t="shared" si="26"/>
        <v>1000</v>
      </c>
      <c r="L3466" s="10">
        <f t="shared" si="27"/>
        <v>300</v>
      </c>
      <c r="M3466" s="11">
        <v>0.3</v>
      </c>
      <c r="O3466" s="16"/>
      <c r="P3466" s="14"/>
      <c r="Q3466" s="12"/>
      <c r="R3466" s="13"/>
    </row>
    <row r="3467" spans="1:18" ht="15.75" customHeight="1">
      <c r="A3467" s="1"/>
      <c r="B3467" s="6" t="s">
        <v>14</v>
      </c>
      <c r="C3467" s="6">
        <v>1185732</v>
      </c>
      <c r="D3467" s="7">
        <v>44203</v>
      </c>
      <c r="E3467" s="6" t="s">
        <v>15</v>
      </c>
      <c r="F3467" s="6" t="s">
        <v>119</v>
      </c>
      <c r="G3467" s="6" t="s">
        <v>120</v>
      </c>
      <c r="H3467" s="6" t="s">
        <v>22</v>
      </c>
      <c r="I3467" s="8">
        <v>0.4</v>
      </c>
      <c r="J3467" s="9">
        <v>3000</v>
      </c>
      <c r="K3467" s="10">
        <f t="shared" si="26"/>
        <v>1200</v>
      </c>
      <c r="L3467" s="10">
        <f t="shared" si="27"/>
        <v>420</v>
      </c>
      <c r="M3467" s="11">
        <v>0.35</v>
      </c>
      <c r="O3467" s="16"/>
      <c r="P3467" s="14"/>
      <c r="Q3467" s="12"/>
      <c r="R3467" s="13"/>
    </row>
    <row r="3468" spans="1:18" ht="15.75" customHeight="1">
      <c r="A3468" s="1"/>
      <c r="B3468" s="6" t="s">
        <v>14</v>
      </c>
      <c r="C3468" s="6">
        <v>1185732</v>
      </c>
      <c r="D3468" s="7">
        <v>44232</v>
      </c>
      <c r="E3468" s="6" t="s">
        <v>15</v>
      </c>
      <c r="F3468" s="6" t="s">
        <v>119</v>
      </c>
      <c r="G3468" s="6" t="s">
        <v>120</v>
      </c>
      <c r="H3468" s="6" t="s">
        <v>17</v>
      </c>
      <c r="I3468" s="8">
        <v>0.4</v>
      </c>
      <c r="J3468" s="9">
        <v>5500</v>
      </c>
      <c r="K3468" s="10">
        <f t="shared" si="26"/>
        <v>2200</v>
      </c>
      <c r="L3468" s="10">
        <f t="shared" si="27"/>
        <v>880</v>
      </c>
      <c r="M3468" s="11">
        <v>0.4</v>
      </c>
      <c r="O3468" s="16"/>
      <c r="P3468" s="14"/>
      <c r="Q3468" s="12"/>
      <c r="R3468" s="13"/>
    </row>
    <row r="3469" spans="1:18" ht="15.75" customHeight="1">
      <c r="A3469" s="1"/>
      <c r="B3469" s="6" t="s">
        <v>14</v>
      </c>
      <c r="C3469" s="6">
        <v>1185732</v>
      </c>
      <c r="D3469" s="7">
        <v>44232</v>
      </c>
      <c r="E3469" s="6" t="s">
        <v>15</v>
      </c>
      <c r="F3469" s="6" t="s">
        <v>119</v>
      </c>
      <c r="G3469" s="6" t="s">
        <v>120</v>
      </c>
      <c r="H3469" s="6" t="s">
        <v>18</v>
      </c>
      <c r="I3469" s="8">
        <v>0.4</v>
      </c>
      <c r="J3469" s="9">
        <v>2000</v>
      </c>
      <c r="K3469" s="10">
        <f t="shared" si="26"/>
        <v>800</v>
      </c>
      <c r="L3469" s="10">
        <f t="shared" si="27"/>
        <v>320</v>
      </c>
      <c r="M3469" s="11">
        <v>0.4</v>
      </c>
      <c r="O3469" s="16"/>
      <c r="P3469" s="14"/>
      <c r="Q3469" s="12"/>
      <c r="R3469" s="13"/>
    </row>
    <row r="3470" spans="1:18" ht="15.75" customHeight="1">
      <c r="A3470" s="1"/>
      <c r="B3470" s="6" t="s">
        <v>14</v>
      </c>
      <c r="C3470" s="6">
        <v>1185732</v>
      </c>
      <c r="D3470" s="7">
        <v>44232</v>
      </c>
      <c r="E3470" s="6" t="s">
        <v>15</v>
      </c>
      <c r="F3470" s="6" t="s">
        <v>119</v>
      </c>
      <c r="G3470" s="6" t="s">
        <v>120</v>
      </c>
      <c r="H3470" s="6" t="s">
        <v>19</v>
      </c>
      <c r="I3470" s="8">
        <v>0.30000000000000004</v>
      </c>
      <c r="J3470" s="9">
        <v>2500</v>
      </c>
      <c r="K3470" s="10">
        <f t="shared" si="26"/>
        <v>750.00000000000011</v>
      </c>
      <c r="L3470" s="10">
        <f t="shared" si="27"/>
        <v>225.00000000000003</v>
      </c>
      <c r="M3470" s="11">
        <v>0.3</v>
      </c>
      <c r="O3470" s="16"/>
      <c r="P3470" s="14"/>
      <c r="Q3470" s="12"/>
      <c r="R3470" s="13"/>
    </row>
    <row r="3471" spans="1:18" ht="15.75" customHeight="1">
      <c r="A3471" s="1"/>
      <c r="B3471" s="6" t="s">
        <v>14</v>
      </c>
      <c r="C3471" s="6">
        <v>1185732</v>
      </c>
      <c r="D3471" s="7">
        <v>44232</v>
      </c>
      <c r="E3471" s="6" t="s">
        <v>15</v>
      </c>
      <c r="F3471" s="6" t="s">
        <v>119</v>
      </c>
      <c r="G3471" s="6" t="s">
        <v>120</v>
      </c>
      <c r="H3471" s="6" t="s">
        <v>20</v>
      </c>
      <c r="I3471" s="8">
        <v>0.35</v>
      </c>
      <c r="J3471" s="9">
        <v>1250</v>
      </c>
      <c r="K3471" s="10">
        <f t="shared" si="26"/>
        <v>437.5</v>
      </c>
      <c r="L3471" s="10">
        <f t="shared" si="27"/>
        <v>131.25</v>
      </c>
      <c r="M3471" s="11">
        <v>0.3</v>
      </c>
      <c r="O3471" s="16"/>
      <c r="P3471" s="14"/>
      <c r="Q3471" s="12"/>
      <c r="R3471" s="13"/>
    </row>
    <row r="3472" spans="1:18" ht="15.75" customHeight="1">
      <c r="A3472" s="1"/>
      <c r="B3472" s="6" t="s">
        <v>14</v>
      </c>
      <c r="C3472" s="6">
        <v>1185732</v>
      </c>
      <c r="D3472" s="7">
        <v>44232</v>
      </c>
      <c r="E3472" s="6" t="s">
        <v>15</v>
      </c>
      <c r="F3472" s="6" t="s">
        <v>119</v>
      </c>
      <c r="G3472" s="6" t="s">
        <v>120</v>
      </c>
      <c r="H3472" s="6" t="s">
        <v>21</v>
      </c>
      <c r="I3472" s="8">
        <v>0.5</v>
      </c>
      <c r="J3472" s="9">
        <v>2000</v>
      </c>
      <c r="K3472" s="10">
        <f t="shared" si="26"/>
        <v>1000</v>
      </c>
      <c r="L3472" s="10">
        <f t="shared" si="27"/>
        <v>300</v>
      </c>
      <c r="M3472" s="11">
        <v>0.3</v>
      </c>
      <c r="O3472" s="16"/>
      <c r="P3472" s="14"/>
      <c r="Q3472" s="12"/>
      <c r="R3472" s="13"/>
    </row>
    <row r="3473" spans="1:18" ht="15.75" customHeight="1">
      <c r="A3473" s="1"/>
      <c r="B3473" s="6" t="s">
        <v>14</v>
      </c>
      <c r="C3473" s="6">
        <v>1185732</v>
      </c>
      <c r="D3473" s="7">
        <v>44232</v>
      </c>
      <c r="E3473" s="6" t="s">
        <v>15</v>
      </c>
      <c r="F3473" s="6" t="s">
        <v>119</v>
      </c>
      <c r="G3473" s="6" t="s">
        <v>120</v>
      </c>
      <c r="H3473" s="6" t="s">
        <v>22</v>
      </c>
      <c r="I3473" s="8">
        <v>0.4</v>
      </c>
      <c r="J3473" s="9">
        <v>3000</v>
      </c>
      <c r="K3473" s="10">
        <f t="shared" si="26"/>
        <v>1200</v>
      </c>
      <c r="L3473" s="10">
        <f t="shared" si="27"/>
        <v>420</v>
      </c>
      <c r="M3473" s="11">
        <v>0.35</v>
      </c>
      <c r="O3473" s="16"/>
      <c r="P3473" s="14"/>
      <c r="Q3473" s="12"/>
      <c r="R3473" s="13"/>
    </row>
    <row r="3474" spans="1:18" ht="15.75" customHeight="1">
      <c r="A3474" s="1"/>
      <c r="B3474" s="6" t="s">
        <v>14</v>
      </c>
      <c r="C3474" s="6">
        <v>1185732</v>
      </c>
      <c r="D3474" s="7">
        <v>44258</v>
      </c>
      <c r="E3474" s="6" t="s">
        <v>15</v>
      </c>
      <c r="F3474" s="6" t="s">
        <v>119</v>
      </c>
      <c r="G3474" s="6" t="s">
        <v>120</v>
      </c>
      <c r="H3474" s="6" t="s">
        <v>17</v>
      </c>
      <c r="I3474" s="8">
        <v>0.4</v>
      </c>
      <c r="J3474" s="9">
        <v>5200</v>
      </c>
      <c r="K3474" s="10">
        <f t="shared" si="26"/>
        <v>2080</v>
      </c>
      <c r="L3474" s="10">
        <f t="shared" si="27"/>
        <v>832</v>
      </c>
      <c r="M3474" s="11">
        <v>0.4</v>
      </c>
      <c r="O3474" s="16"/>
      <c r="P3474" s="14"/>
      <c r="Q3474" s="12"/>
      <c r="R3474" s="13"/>
    </row>
    <row r="3475" spans="1:18" ht="15.75" customHeight="1">
      <c r="A3475" s="1"/>
      <c r="B3475" s="6" t="s">
        <v>14</v>
      </c>
      <c r="C3475" s="6">
        <v>1185732</v>
      </c>
      <c r="D3475" s="7">
        <v>44258</v>
      </c>
      <c r="E3475" s="6" t="s">
        <v>15</v>
      </c>
      <c r="F3475" s="6" t="s">
        <v>119</v>
      </c>
      <c r="G3475" s="6" t="s">
        <v>120</v>
      </c>
      <c r="H3475" s="6" t="s">
        <v>18</v>
      </c>
      <c r="I3475" s="8">
        <v>0.4</v>
      </c>
      <c r="J3475" s="9">
        <v>2250</v>
      </c>
      <c r="K3475" s="10">
        <f t="shared" si="26"/>
        <v>900</v>
      </c>
      <c r="L3475" s="10">
        <f t="shared" si="27"/>
        <v>360</v>
      </c>
      <c r="M3475" s="11">
        <v>0.4</v>
      </c>
      <c r="O3475" s="16"/>
      <c r="P3475" s="14"/>
      <c r="Q3475" s="12"/>
      <c r="R3475" s="13"/>
    </row>
    <row r="3476" spans="1:18" ht="15.75" customHeight="1">
      <c r="A3476" s="1"/>
      <c r="B3476" s="6" t="s">
        <v>14</v>
      </c>
      <c r="C3476" s="6">
        <v>1185732</v>
      </c>
      <c r="D3476" s="7">
        <v>44258</v>
      </c>
      <c r="E3476" s="6" t="s">
        <v>15</v>
      </c>
      <c r="F3476" s="6" t="s">
        <v>119</v>
      </c>
      <c r="G3476" s="6" t="s">
        <v>120</v>
      </c>
      <c r="H3476" s="6" t="s">
        <v>19</v>
      </c>
      <c r="I3476" s="8">
        <v>0.30000000000000004</v>
      </c>
      <c r="J3476" s="9">
        <v>2500</v>
      </c>
      <c r="K3476" s="10">
        <f t="shared" si="26"/>
        <v>750.00000000000011</v>
      </c>
      <c r="L3476" s="10">
        <f t="shared" si="27"/>
        <v>225.00000000000003</v>
      </c>
      <c r="M3476" s="11">
        <v>0.3</v>
      </c>
      <c r="O3476" s="16"/>
      <c r="P3476" s="14"/>
      <c r="Q3476" s="12"/>
      <c r="R3476" s="13"/>
    </row>
    <row r="3477" spans="1:18" ht="15.75" customHeight="1">
      <c r="A3477" s="1"/>
      <c r="B3477" s="6" t="s">
        <v>14</v>
      </c>
      <c r="C3477" s="6">
        <v>1185732</v>
      </c>
      <c r="D3477" s="7">
        <v>44258</v>
      </c>
      <c r="E3477" s="6" t="s">
        <v>15</v>
      </c>
      <c r="F3477" s="6" t="s">
        <v>119</v>
      </c>
      <c r="G3477" s="6" t="s">
        <v>120</v>
      </c>
      <c r="H3477" s="6" t="s">
        <v>20</v>
      </c>
      <c r="I3477" s="8">
        <v>0.35</v>
      </c>
      <c r="J3477" s="9">
        <v>1000</v>
      </c>
      <c r="K3477" s="10">
        <f t="shared" si="26"/>
        <v>350</v>
      </c>
      <c r="L3477" s="10">
        <f t="shared" si="27"/>
        <v>105</v>
      </c>
      <c r="M3477" s="11">
        <v>0.3</v>
      </c>
      <c r="O3477" s="16"/>
      <c r="P3477" s="14"/>
      <c r="Q3477" s="12"/>
      <c r="R3477" s="13"/>
    </row>
    <row r="3478" spans="1:18" ht="15.75" customHeight="1">
      <c r="A3478" s="1"/>
      <c r="B3478" s="6" t="s">
        <v>14</v>
      </c>
      <c r="C3478" s="6">
        <v>1185732</v>
      </c>
      <c r="D3478" s="7">
        <v>44258</v>
      </c>
      <c r="E3478" s="6" t="s">
        <v>15</v>
      </c>
      <c r="F3478" s="6" t="s">
        <v>119</v>
      </c>
      <c r="G3478" s="6" t="s">
        <v>120</v>
      </c>
      <c r="H3478" s="6" t="s">
        <v>21</v>
      </c>
      <c r="I3478" s="8">
        <v>0.5</v>
      </c>
      <c r="J3478" s="9">
        <v>1500</v>
      </c>
      <c r="K3478" s="10">
        <f t="shared" si="26"/>
        <v>750</v>
      </c>
      <c r="L3478" s="10">
        <f t="shared" si="27"/>
        <v>225</v>
      </c>
      <c r="M3478" s="11">
        <v>0.3</v>
      </c>
      <c r="O3478" s="16"/>
      <c r="P3478" s="14"/>
      <c r="Q3478" s="12"/>
      <c r="R3478" s="13"/>
    </row>
    <row r="3479" spans="1:18" ht="15.75" customHeight="1">
      <c r="A3479" s="1"/>
      <c r="B3479" s="6" t="s">
        <v>14</v>
      </c>
      <c r="C3479" s="6">
        <v>1185732</v>
      </c>
      <c r="D3479" s="7">
        <v>44258</v>
      </c>
      <c r="E3479" s="6" t="s">
        <v>15</v>
      </c>
      <c r="F3479" s="6" t="s">
        <v>119</v>
      </c>
      <c r="G3479" s="6" t="s">
        <v>120</v>
      </c>
      <c r="H3479" s="6" t="s">
        <v>22</v>
      </c>
      <c r="I3479" s="8">
        <v>0.4</v>
      </c>
      <c r="J3479" s="9">
        <v>2500</v>
      </c>
      <c r="K3479" s="10">
        <f t="shared" si="26"/>
        <v>1000</v>
      </c>
      <c r="L3479" s="10">
        <f t="shared" si="27"/>
        <v>350</v>
      </c>
      <c r="M3479" s="11">
        <v>0.35</v>
      </c>
      <c r="O3479" s="16"/>
      <c r="P3479" s="14"/>
      <c r="Q3479" s="12"/>
      <c r="R3479" s="13"/>
    </row>
    <row r="3480" spans="1:18" ht="15.75" customHeight="1">
      <c r="A3480" s="1"/>
      <c r="B3480" s="6" t="s">
        <v>14</v>
      </c>
      <c r="C3480" s="6">
        <v>1185732</v>
      </c>
      <c r="D3480" s="7">
        <v>44290</v>
      </c>
      <c r="E3480" s="6" t="s">
        <v>15</v>
      </c>
      <c r="F3480" s="6" t="s">
        <v>119</v>
      </c>
      <c r="G3480" s="6" t="s">
        <v>120</v>
      </c>
      <c r="H3480" s="6" t="s">
        <v>17</v>
      </c>
      <c r="I3480" s="8">
        <v>0.4</v>
      </c>
      <c r="J3480" s="9">
        <v>5000</v>
      </c>
      <c r="K3480" s="10">
        <f t="shared" si="26"/>
        <v>2000</v>
      </c>
      <c r="L3480" s="10">
        <f t="shared" si="27"/>
        <v>800</v>
      </c>
      <c r="M3480" s="11">
        <v>0.4</v>
      </c>
      <c r="O3480" s="16"/>
      <c r="P3480" s="14"/>
      <c r="Q3480" s="12"/>
      <c r="R3480" s="13"/>
    </row>
    <row r="3481" spans="1:18" ht="15.75" customHeight="1">
      <c r="A3481" s="1"/>
      <c r="B3481" s="6" t="s">
        <v>14</v>
      </c>
      <c r="C3481" s="6">
        <v>1185732</v>
      </c>
      <c r="D3481" s="7">
        <v>44290</v>
      </c>
      <c r="E3481" s="6" t="s">
        <v>15</v>
      </c>
      <c r="F3481" s="6" t="s">
        <v>119</v>
      </c>
      <c r="G3481" s="6" t="s">
        <v>120</v>
      </c>
      <c r="H3481" s="6" t="s">
        <v>18</v>
      </c>
      <c r="I3481" s="8">
        <v>0.4</v>
      </c>
      <c r="J3481" s="9">
        <v>2000</v>
      </c>
      <c r="K3481" s="10">
        <f t="shared" si="26"/>
        <v>800</v>
      </c>
      <c r="L3481" s="10">
        <f t="shared" si="27"/>
        <v>320</v>
      </c>
      <c r="M3481" s="11">
        <v>0.4</v>
      </c>
      <c r="O3481" s="16"/>
      <c r="P3481" s="14"/>
      <c r="Q3481" s="12"/>
      <c r="R3481" s="13"/>
    </row>
    <row r="3482" spans="1:18" ht="15.75" customHeight="1">
      <c r="A3482" s="1"/>
      <c r="B3482" s="6" t="s">
        <v>14</v>
      </c>
      <c r="C3482" s="6">
        <v>1185732</v>
      </c>
      <c r="D3482" s="7">
        <v>44290</v>
      </c>
      <c r="E3482" s="6" t="s">
        <v>15</v>
      </c>
      <c r="F3482" s="6" t="s">
        <v>119</v>
      </c>
      <c r="G3482" s="6" t="s">
        <v>120</v>
      </c>
      <c r="H3482" s="6" t="s">
        <v>19</v>
      </c>
      <c r="I3482" s="8">
        <v>0.30000000000000004</v>
      </c>
      <c r="J3482" s="9">
        <v>2000</v>
      </c>
      <c r="K3482" s="10">
        <f t="shared" si="26"/>
        <v>600.00000000000011</v>
      </c>
      <c r="L3482" s="10">
        <f t="shared" si="27"/>
        <v>180.00000000000003</v>
      </c>
      <c r="M3482" s="11">
        <v>0.3</v>
      </c>
      <c r="O3482" s="16"/>
      <c r="P3482" s="14"/>
      <c r="Q3482" s="12"/>
      <c r="R3482" s="13"/>
    </row>
    <row r="3483" spans="1:18" ht="15.75" customHeight="1">
      <c r="A3483" s="1"/>
      <c r="B3483" s="6" t="s">
        <v>14</v>
      </c>
      <c r="C3483" s="6">
        <v>1185732</v>
      </c>
      <c r="D3483" s="7">
        <v>44290</v>
      </c>
      <c r="E3483" s="6" t="s">
        <v>15</v>
      </c>
      <c r="F3483" s="6" t="s">
        <v>119</v>
      </c>
      <c r="G3483" s="6" t="s">
        <v>120</v>
      </c>
      <c r="H3483" s="6" t="s">
        <v>20</v>
      </c>
      <c r="I3483" s="8">
        <v>0.35</v>
      </c>
      <c r="J3483" s="9">
        <v>1250</v>
      </c>
      <c r="K3483" s="10">
        <f t="shared" si="26"/>
        <v>437.5</v>
      </c>
      <c r="L3483" s="10">
        <f t="shared" si="27"/>
        <v>131.25</v>
      </c>
      <c r="M3483" s="11">
        <v>0.3</v>
      </c>
      <c r="O3483" s="16"/>
      <c r="P3483" s="14"/>
      <c r="Q3483" s="12"/>
      <c r="R3483" s="13"/>
    </row>
    <row r="3484" spans="1:18" ht="15.75" customHeight="1">
      <c r="A3484" s="1"/>
      <c r="B3484" s="6" t="s">
        <v>14</v>
      </c>
      <c r="C3484" s="6">
        <v>1185732</v>
      </c>
      <c r="D3484" s="7">
        <v>44290</v>
      </c>
      <c r="E3484" s="6" t="s">
        <v>15</v>
      </c>
      <c r="F3484" s="6" t="s">
        <v>119</v>
      </c>
      <c r="G3484" s="6" t="s">
        <v>120</v>
      </c>
      <c r="H3484" s="6" t="s">
        <v>21</v>
      </c>
      <c r="I3484" s="8">
        <v>0.5</v>
      </c>
      <c r="J3484" s="9">
        <v>1250</v>
      </c>
      <c r="K3484" s="10">
        <f t="shared" si="26"/>
        <v>625</v>
      </c>
      <c r="L3484" s="10">
        <f t="shared" si="27"/>
        <v>187.5</v>
      </c>
      <c r="M3484" s="11">
        <v>0.3</v>
      </c>
      <c r="O3484" s="16"/>
      <c r="P3484" s="14"/>
      <c r="Q3484" s="12"/>
      <c r="R3484" s="13"/>
    </row>
    <row r="3485" spans="1:18" ht="15.75" customHeight="1">
      <c r="A3485" s="1"/>
      <c r="B3485" s="6" t="s">
        <v>14</v>
      </c>
      <c r="C3485" s="6">
        <v>1185732</v>
      </c>
      <c r="D3485" s="7">
        <v>44290</v>
      </c>
      <c r="E3485" s="6" t="s">
        <v>15</v>
      </c>
      <c r="F3485" s="6" t="s">
        <v>119</v>
      </c>
      <c r="G3485" s="6" t="s">
        <v>120</v>
      </c>
      <c r="H3485" s="6" t="s">
        <v>22</v>
      </c>
      <c r="I3485" s="8">
        <v>0.4</v>
      </c>
      <c r="J3485" s="9">
        <v>2750</v>
      </c>
      <c r="K3485" s="10">
        <f t="shared" si="26"/>
        <v>1100</v>
      </c>
      <c r="L3485" s="10">
        <f t="shared" si="27"/>
        <v>385</v>
      </c>
      <c r="M3485" s="11">
        <v>0.35</v>
      </c>
      <c r="O3485" s="16"/>
      <c r="P3485" s="14"/>
      <c r="Q3485" s="12"/>
      <c r="R3485" s="13"/>
    </row>
    <row r="3486" spans="1:18" ht="15.75" customHeight="1">
      <c r="A3486" s="1"/>
      <c r="B3486" s="6" t="s">
        <v>14</v>
      </c>
      <c r="C3486" s="6">
        <v>1185732</v>
      </c>
      <c r="D3486" s="7">
        <v>44319</v>
      </c>
      <c r="E3486" s="6" t="s">
        <v>15</v>
      </c>
      <c r="F3486" s="6" t="s">
        <v>119</v>
      </c>
      <c r="G3486" s="6" t="s">
        <v>120</v>
      </c>
      <c r="H3486" s="6" t="s">
        <v>17</v>
      </c>
      <c r="I3486" s="8">
        <v>0.54999999999999993</v>
      </c>
      <c r="J3486" s="9">
        <v>5450</v>
      </c>
      <c r="K3486" s="10">
        <f t="shared" si="26"/>
        <v>2997.4999999999995</v>
      </c>
      <c r="L3486" s="10">
        <f t="shared" si="27"/>
        <v>1198.9999999999998</v>
      </c>
      <c r="M3486" s="11">
        <v>0.4</v>
      </c>
      <c r="O3486" s="16"/>
      <c r="P3486" s="14"/>
      <c r="Q3486" s="12"/>
      <c r="R3486" s="13"/>
    </row>
    <row r="3487" spans="1:18" ht="15.75" customHeight="1">
      <c r="A3487" s="1"/>
      <c r="B3487" s="6" t="s">
        <v>14</v>
      </c>
      <c r="C3487" s="6">
        <v>1185732</v>
      </c>
      <c r="D3487" s="7">
        <v>44319</v>
      </c>
      <c r="E3487" s="6" t="s">
        <v>15</v>
      </c>
      <c r="F3487" s="6" t="s">
        <v>119</v>
      </c>
      <c r="G3487" s="6" t="s">
        <v>120</v>
      </c>
      <c r="H3487" s="6" t="s">
        <v>18</v>
      </c>
      <c r="I3487" s="8">
        <v>0.5</v>
      </c>
      <c r="J3487" s="9">
        <v>2500</v>
      </c>
      <c r="K3487" s="10">
        <f t="shared" si="26"/>
        <v>1250</v>
      </c>
      <c r="L3487" s="10">
        <f t="shared" si="27"/>
        <v>500</v>
      </c>
      <c r="M3487" s="11">
        <v>0.4</v>
      </c>
      <c r="O3487" s="16"/>
      <c r="P3487" s="14"/>
      <c r="Q3487" s="12"/>
      <c r="R3487" s="13"/>
    </row>
    <row r="3488" spans="1:18" ht="15.75" customHeight="1">
      <c r="A3488" s="1"/>
      <c r="B3488" s="6" t="s">
        <v>14</v>
      </c>
      <c r="C3488" s="6">
        <v>1185732</v>
      </c>
      <c r="D3488" s="7">
        <v>44319</v>
      </c>
      <c r="E3488" s="6" t="s">
        <v>15</v>
      </c>
      <c r="F3488" s="6" t="s">
        <v>119</v>
      </c>
      <c r="G3488" s="6" t="s">
        <v>120</v>
      </c>
      <c r="H3488" s="6" t="s">
        <v>19</v>
      </c>
      <c r="I3488" s="8">
        <v>0.45</v>
      </c>
      <c r="J3488" s="9">
        <v>2750</v>
      </c>
      <c r="K3488" s="10">
        <f t="shared" si="26"/>
        <v>1237.5</v>
      </c>
      <c r="L3488" s="10">
        <f t="shared" si="27"/>
        <v>371.25</v>
      </c>
      <c r="M3488" s="11">
        <v>0.3</v>
      </c>
      <c r="O3488" s="16"/>
      <c r="P3488" s="14"/>
      <c r="Q3488" s="12"/>
      <c r="R3488" s="13"/>
    </row>
    <row r="3489" spans="1:18" ht="15.75" customHeight="1">
      <c r="A3489" s="1"/>
      <c r="B3489" s="6" t="s">
        <v>14</v>
      </c>
      <c r="C3489" s="6">
        <v>1185732</v>
      </c>
      <c r="D3489" s="7">
        <v>44319</v>
      </c>
      <c r="E3489" s="6" t="s">
        <v>15</v>
      </c>
      <c r="F3489" s="6" t="s">
        <v>119</v>
      </c>
      <c r="G3489" s="6" t="s">
        <v>120</v>
      </c>
      <c r="H3489" s="6" t="s">
        <v>20</v>
      </c>
      <c r="I3489" s="8">
        <v>0.45</v>
      </c>
      <c r="J3489" s="9">
        <v>2250</v>
      </c>
      <c r="K3489" s="10">
        <f t="shared" si="26"/>
        <v>1012.5</v>
      </c>
      <c r="L3489" s="10">
        <f t="shared" si="27"/>
        <v>303.75</v>
      </c>
      <c r="M3489" s="11">
        <v>0.3</v>
      </c>
      <c r="O3489" s="16"/>
      <c r="P3489" s="14"/>
      <c r="Q3489" s="12"/>
      <c r="R3489" s="13"/>
    </row>
    <row r="3490" spans="1:18" ht="15.75" customHeight="1">
      <c r="A3490" s="1"/>
      <c r="B3490" s="6" t="s">
        <v>14</v>
      </c>
      <c r="C3490" s="6">
        <v>1185732</v>
      </c>
      <c r="D3490" s="7">
        <v>44319</v>
      </c>
      <c r="E3490" s="6" t="s">
        <v>15</v>
      </c>
      <c r="F3490" s="6" t="s">
        <v>119</v>
      </c>
      <c r="G3490" s="6" t="s">
        <v>120</v>
      </c>
      <c r="H3490" s="6" t="s">
        <v>21</v>
      </c>
      <c r="I3490" s="8">
        <v>0.54999999999999993</v>
      </c>
      <c r="J3490" s="9">
        <v>2500</v>
      </c>
      <c r="K3490" s="10">
        <f t="shared" si="26"/>
        <v>1374.9999999999998</v>
      </c>
      <c r="L3490" s="10">
        <f t="shared" si="27"/>
        <v>412.49999999999994</v>
      </c>
      <c r="M3490" s="11">
        <v>0.3</v>
      </c>
      <c r="O3490" s="16"/>
      <c r="P3490" s="14"/>
      <c r="Q3490" s="12"/>
      <c r="R3490" s="13"/>
    </row>
    <row r="3491" spans="1:18" ht="15.75" customHeight="1">
      <c r="A3491" s="1"/>
      <c r="B3491" s="6" t="s">
        <v>14</v>
      </c>
      <c r="C3491" s="6">
        <v>1185732</v>
      </c>
      <c r="D3491" s="7">
        <v>44319</v>
      </c>
      <c r="E3491" s="6" t="s">
        <v>15</v>
      </c>
      <c r="F3491" s="6" t="s">
        <v>119</v>
      </c>
      <c r="G3491" s="6" t="s">
        <v>120</v>
      </c>
      <c r="H3491" s="6" t="s">
        <v>22</v>
      </c>
      <c r="I3491" s="8">
        <v>0.6</v>
      </c>
      <c r="J3491" s="9">
        <v>3750</v>
      </c>
      <c r="K3491" s="10">
        <f t="shared" si="26"/>
        <v>2250</v>
      </c>
      <c r="L3491" s="10">
        <f t="shared" si="27"/>
        <v>787.5</v>
      </c>
      <c r="M3491" s="11">
        <v>0.35</v>
      </c>
      <c r="O3491" s="16"/>
      <c r="P3491" s="14"/>
      <c r="Q3491" s="12"/>
      <c r="R3491" s="13"/>
    </row>
    <row r="3492" spans="1:18" ht="15.75" customHeight="1">
      <c r="A3492" s="1"/>
      <c r="B3492" s="6" t="s">
        <v>14</v>
      </c>
      <c r="C3492" s="6">
        <v>1185732</v>
      </c>
      <c r="D3492" s="7">
        <v>44352</v>
      </c>
      <c r="E3492" s="6" t="s">
        <v>15</v>
      </c>
      <c r="F3492" s="6" t="s">
        <v>119</v>
      </c>
      <c r="G3492" s="6" t="s">
        <v>120</v>
      </c>
      <c r="H3492" s="6" t="s">
        <v>17</v>
      </c>
      <c r="I3492" s="8">
        <v>0.54999999999999993</v>
      </c>
      <c r="J3492" s="9">
        <v>6250</v>
      </c>
      <c r="K3492" s="10">
        <f t="shared" si="26"/>
        <v>3437.4999999999995</v>
      </c>
      <c r="L3492" s="10">
        <f t="shared" si="27"/>
        <v>1375</v>
      </c>
      <c r="M3492" s="11">
        <v>0.4</v>
      </c>
      <c r="O3492" s="16"/>
      <c r="P3492" s="14"/>
      <c r="Q3492" s="12"/>
      <c r="R3492" s="13"/>
    </row>
    <row r="3493" spans="1:18" ht="15.75" customHeight="1">
      <c r="A3493" s="1"/>
      <c r="B3493" s="6" t="s">
        <v>14</v>
      </c>
      <c r="C3493" s="6">
        <v>1185732</v>
      </c>
      <c r="D3493" s="7">
        <v>44352</v>
      </c>
      <c r="E3493" s="6" t="s">
        <v>15</v>
      </c>
      <c r="F3493" s="6" t="s">
        <v>119</v>
      </c>
      <c r="G3493" s="6" t="s">
        <v>120</v>
      </c>
      <c r="H3493" s="6" t="s">
        <v>18</v>
      </c>
      <c r="I3493" s="8">
        <v>0.5</v>
      </c>
      <c r="J3493" s="9">
        <v>3750</v>
      </c>
      <c r="K3493" s="10">
        <f t="shared" si="26"/>
        <v>1875</v>
      </c>
      <c r="L3493" s="10">
        <f t="shared" si="27"/>
        <v>750</v>
      </c>
      <c r="M3493" s="11">
        <v>0.4</v>
      </c>
      <c r="O3493" s="16"/>
      <c r="P3493" s="14"/>
      <c r="Q3493" s="12"/>
      <c r="R3493" s="13"/>
    </row>
    <row r="3494" spans="1:18" ht="15.75" customHeight="1">
      <c r="A3494" s="1"/>
      <c r="B3494" s="6" t="s">
        <v>14</v>
      </c>
      <c r="C3494" s="6">
        <v>1185732</v>
      </c>
      <c r="D3494" s="7">
        <v>44352</v>
      </c>
      <c r="E3494" s="6" t="s">
        <v>15</v>
      </c>
      <c r="F3494" s="6" t="s">
        <v>119</v>
      </c>
      <c r="G3494" s="6" t="s">
        <v>120</v>
      </c>
      <c r="H3494" s="6" t="s">
        <v>19</v>
      </c>
      <c r="I3494" s="8">
        <v>0.45</v>
      </c>
      <c r="J3494" s="9">
        <v>3000</v>
      </c>
      <c r="K3494" s="10">
        <f t="shared" si="26"/>
        <v>1350</v>
      </c>
      <c r="L3494" s="10">
        <f t="shared" si="27"/>
        <v>405</v>
      </c>
      <c r="M3494" s="11">
        <v>0.3</v>
      </c>
      <c r="O3494" s="16"/>
      <c r="P3494" s="14"/>
      <c r="Q3494" s="12"/>
      <c r="R3494" s="13"/>
    </row>
    <row r="3495" spans="1:18" ht="15.75" customHeight="1">
      <c r="A3495" s="1"/>
      <c r="B3495" s="6" t="s">
        <v>14</v>
      </c>
      <c r="C3495" s="6">
        <v>1185732</v>
      </c>
      <c r="D3495" s="7">
        <v>44352</v>
      </c>
      <c r="E3495" s="6" t="s">
        <v>15</v>
      </c>
      <c r="F3495" s="6" t="s">
        <v>119</v>
      </c>
      <c r="G3495" s="6" t="s">
        <v>120</v>
      </c>
      <c r="H3495" s="6" t="s">
        <v>20</v>
      </c>
      <c r="I3495" s="8">
        <v>0.45</v>
      </c>
      <c r="J3495" s="9">
        <v>2750</v>
      </c>
      <c r="K3495" s="10">
        <f t="shared" si="26"/>
        <v>1237.5</v>
      </c>
      <c r="L3495" s="10">
        <f t="shared" si="27"/>
        <v>371.25</v>
      </c>
      <c r="M3495" s="11">
        <v>0.3</v>
      </c>
      <c r="O3495" s="16"/>
      <c r="P3495" s="14"/>
      <c r="Q3495" s="12"/>
      <c r="R3495" s="13"/>
    </row>
    <row r="3496" spans="1:18" ht="15.75" customHeight="1">
      <c r="A3496" s="1"/>
      <c r="B3496" s="6" t="s">
        <v>14</v>
      </c>
      <c r="C3496" s="6">
        <v>1185732</v>
      </c>
      <c r="D3496" s="7">
        <v>44352</v>
      </c>
      <c r="E3496" s="6" t="s">
        <v>15</v>
      </c>
      <c r="F3496" s="6" t="s">
        <v>119</v>
      </c>
      <c r="G3496" s="6" t="s">
        <v>120</v>
      </c>
      <c r="H3496" s="6" t="s">
        <v>21</v>
      </c>
      <c r="I3496" s="8">
        <v>0.54999999999999993</v>
      </c>
      <c r="J3496" s="9">
        <v>2750</v>
      </c>
      <c r="K3496" s="10">
        <f t="shared" si="26"/>
        <v>1512.4999999999998</v>
      </c>
      <c r="L3496" s="10">
        <f t="shared" si="27"/>
        <v>453.74999999999994</v>
      </c>
      <c r="M3496" s="11">
        <v>0.3</v>
      </c>
      <c r="O3496" s="16"/>
      <c r="P3496" s="14"/>
      <c r="Q3496" s="12"/>
      <c r="R3496" s="13"/>
    </row>
    <row r="3497" spans="1:18" ht="15.75" customHeight="1">
      <c r="A3497" s="1"/>
      <c r="B3497" s="6" t="s">
        <v>14</v>
      </c>
      <c r="C3497" s="6">
        <v>1185732</v>
      </c>
      <c r="D3497" s="7">
        <v>44352</v>
      </c>
      <c r="E3497" s="6" t="s">
        <v>15</v>
      </c>
      <c r="F3497" s="6" t="s">
        <v>119</v>
      </c>
      <c r="G3497" s="6" t="s">
        <v>120</v>
      </c>
      <c r="H3497" s="6" t="s">
        <v>22</v>
      </c>
      <c r="I3497" s="8">
        <v>0.6</v>
      </c>
      <c r="J3497" s="9">
        <v>4250</v>
      </c>
      <c r="K3497" s="10">
        <f t="shared" si="26"/>
        <v>2550</v>
      </c>
      <c r="L3497" s="10">
        <f t="shared" si="27"/>
        <v>892.5</v>
      </c>
      <c r="M3497" s="11">
        <v>0.35</v>
      </c>
      <c r="O3497" s="16"/>
      <c r="P3497" s="14"/>
      <c r="Q3497" s="12"/>
      <c r="R3497" s="13"/>
    </row>
    <row r="3498" spans="1:18" ht="15.75" customHeight="1">
      <c r="A3498" s="1"/>
      <c r="B3498" s="6" t="s">
        <v>14</v>
      </c>
      <c r="C3498" s="6">
        <v>1185732</v>
      </c>
      <c r="D3498" s="7">
        <v>44380</v>
      </c>
      <c r="E3498" s="6" t="s">
        <v>15</v>
      </c>
      <c r="F3498" s="6" t="s">
        <v>119</v>
      </c>
      <c r="G3498" s="6" t="s">
        <v>120</v>
      </c>
      <c r="H3498" s="6" t="s">
        <v>17</v>
      </c>
      <c r="I3498" s="8">
        <v>0.54999999999999993</v>
      </c>
      <c r="J3498" s="9">
        <v>6500</v>
      </c>
      <c r="K3498" s="10">
        <f t="shared" si="26"/>
        <v>3574.9999999999995</v>
      </c>
      <c r="L3498" s="10">
        <f t="shared" si="27"/>
        <v>1430</v>
      </c>
      <c r="M3498" s="11">
        <v>0.4</v>
      </c>
      <c r="O3498" s="16"/>
      <c r="P3498" s="14"/>
      <c r="Q3498" s="12"/>
      <c r="R3498" s="13"/>
    </row>
    <row r="3499" spans="1:18" ht="15.75" customHeight="1">
      <c r="A3499" s="1"/>
      <c r="B3499" s="6" t="s">
        <v>14</v>
      </c>
      <c r="C3499" s="6">
        <v>1185732</v>
      </c>
      <c r="D3499" s="7">
        <v>44380</v>
      </c>
      <c r="E3499" s="6" t="s">
        <v>15</v>
      </c>
      <c r="F3499" s="6" t="s">
        <v>119</v>
      </c>
      <c r="G3499" s="6" t="s">
        <v>120</v>
      </c>
      <c r="H3499" s="6" t="s">
        <v>18</v>
      </c>
      <c r="I3499" s="8">
        <v>0.5</v>
      </c>
      <c r="J3499" s="9">
        <v>4000</v>
      </c>
      <c r="K3499" s="10">
        <f t="shared" si="26"/>
        <v>2000</v>
      </c>
      <c r="L3499" s="10">
        <f t="shared" si="27"/>
        <v>800</v>
      </c>
      <c r="M3499" s="11">
        <v>0.4</v>
      </c>
      <c r="O3499" s="16"/>
      <c r="P3499" s="14"/>
      <c r="Q3499" s="12"/>
      <c r="R3499" s="13"/>
    </row>
    <row r="3500" spans="1:18" ht="15.75" customHeight="1">
      <c r="A3500" s="1"/>
      <c r="B3500" s="6" t="s">
        <v>14</v>
      </c>
      <c r="C3500" s="6">
        <v>1185732</v>
      </c>
      <c r="D3500" s="7">
        <v>44380</v>
      </c>
      <c r="E3500" s="6" t="s">
        <v>15</v>
      </c>
      <c r="F3500" s="6" t="s">
        <v>119</v>
      </c>
      <c r="G3500" s="6" t="s">
        <v>120</v>
      </c>
      <c r="H3500" s="6" t="s">
        <v>19</v>
      </c>
      <c r="I3500" s="8">
        <v>0.45</v>
      </c>
      <c r="J3500" s="9">
        <v>3250</v>
      </c>
      <c r="K3500" s="10">
        <f t="shared" si="26"/>
        <v>1462.5</v>
      </c>
      <c r="L3500" s="10">
        <f t="shared" si="27"/>
        <v>438.75</v>
      </c>
      <c r="M3500" s="11">
        <v>0.3</v>
      </c>
      <c r="O3500" s="16"/>
      <c r="P3500" s="14"/>
      <c r="Q3500" s="12"/>
      <c r="R3500" s="13"/>
    </row>
    <row r="3501" spans="1:18" ht="15.75" customHeight="1">
      <c r="A3501" s="1"/>
      <c r="B3501" s="6" t="s">
        <v>14</v>
      </c>
      <c r="C3501" s="6">
        <v>1185732</v>
      </c>
      <c r="D3501" s="7">
        <v>44380</v>
      </c>
      <c r="E3501" s="6" t="s">
        <v>15</v>
      </c>
      <c r="F3501" s="6" t="s">
        <v>119</v>
      </c>
      <c r="G3501" s="6" t="s">
        <v>120</v>
      </c>
      <c r="H3501" s="6" t="s">
        <v>20</v>
      </c>
      <c r="I3501" s="8">
        <v>0.45</v>
      </c>
      <c r="J3501" s="9">
        <v>2750</v>
      </c>
      <c r="K3501" s="10">
        <f t="shared" si="26"/>
        <v>1237.5</v>
      </c>
      <c r="L3501" s="10">
        <f t="shared" si="27"/>
        <v>371.25</v>
      </c>
      <c r="M3501" s="11">
        <v>0.3</v>
      </c>
      <c r="O3501" s="16"/>
      <c r="P3501" s="14"/>
      <c r="Q3501" s="12"/>
      <c r="R3501" s="13"/>
    </row>
    <row r="3502" spans="1:18" ht="15.75" customHeight="1">
      <c r="A3502" s="1"/>
      <c r="B3502" s="6" t="s">
        <v>14</v>
      </c>
      <c r="C3502" s="6">
        <v>1185732</v>
      </c>
      <c r="D3502" s="7">
        <v>44380</v>
      </c>
      <c r="E3502" s="6" t="s">
        <v>15</v>
      </c>
      <c r="F3502" s="6" t="s">
        <v>119</v>
      </c>
      <c r="G3502" s="6" t="s">
        <v>120</v>
      </c>
      <c r="H3502" s="6" t="s">
        <v>21</v>
      </c>
      <c r="I3502" s="8">
        <v>0.54999999999999993</v>
      </c>
      <c r="J3502" s="9">
        <v>3000</v>
      </c>
      <c r="K3502" s="10">
        <f t="shared" si="26"/>
        <v>1649.9999999999998</v>
      </c>
      <c r="L3502" s="10">
        <f t="shared" si="27"/>
        <v>494.99999999999989</v>
      </c>
      <c r="M3502" s="11">
        <v>0.3</v>
      </c>
      <c r="O3502" s="16"/>
      <c r="P3502" s="14"/>
      <c r="Q3502" s="12"/>
      <c r="R3502" s="13"/>
    </row>
    <row r="3503" spans="1:18" ht="15.75" customHeight="1">
      <c r="A3503" s="1"/>
      <c r="B3503" s="6" t="s">
        <v>14</v>
      </c>
      <c r="C3503" s="6">
        <v>1185732</v>
      </c>
      <c r="D3503" s="7">
        <v>44380</v>
      </c>
      <c r="E3503" s="6" t="s">
        <v>15</v>
      </c>
      <c r="F3503" s="6" t="s">
        <v>119</v>
      </c>
      <c r="G3503" s="6" t="s">
        <v>120</v>
      </c>
      <c r="H3503" s="6" t="s">
        <v>22</v>
      </c>
      <c r="I3503" s="8">
        <v>0.6</v>
      </c>
      <c r="J3503" s="9">
        <v>4750</v>
      </c>
      <c r="K3503" s="10">
        <f t="shared" si="26"/>
        <v>2850</v>
      </c>
      <c r="L3503" s="10">
        <f t="shared" si="27"/>
        <v>997.49999999999989</v>
      </c>
      <c r="M3503" s="11">
        <v>0.35</v>
      </c>
      <c r="O3503" s="16"/>
      <c r="P3503" s="14"/>
      <c r="Q3503" s="12"/>
      <c r="R3503" s="13"/>
    </row>
    <row r="3504" spans="1:18" ht="15.75" customHeight="1">
      <c r="A3504" s="1"/>
      <c r="B3504" s="6" t="s">
        <v>14</v>
      </c>
      <c r="C3504" s="6">
        <v>1185732</v>
      </c>
      <c r="D3504" s="7">
        <v>44412</v>
      </c>
      <c r="E3504" s="6" t="s">
        <v>15</v>
      </c>
      <c r="F3504" s="6" t="s">
        <v>119</v>
      </c>
      <c r="G3504" s="6" t="s">
        <v>120</v>
      </c>
      <c r="H3504" s="6" t="s">
        <v>17</v>
      </c>
      <c r="I3504" s="8">
        <v>0.54999999999999993</v>
      </c>
      <c r="J3504" s="9">
        <v>6250</v>
      </c>
      <c r="K3504" s="10">
        <f t="shared" si="26"/>
        <v>3437.4999999999995</v>
      </c>
      <c r="L3504" s="10">
        <f t="shared" si="27"/>
        <v>1375</v>
      </c>
      <c r="M3504" s="11">
        <v>0.4</v>
      </c>
      <c r="O3504" s="16"/>
      <c r="P3504" s="14"/>
      <c r="Q3504" s="12"/>
      <c r="R3504" s="13"/>
    </row>
    <row r="3505" spans="1:18" ht="15.75" customHeight="1">
      <c r="A3505" s="1"/>
      <c r="B3505" s="6" t="s">
        <v>14</v>
      </c>
      <c r="C3505" s="6">
        <v>1185732</v>
      </c>
      <c r="D3505" s="7">
        <v>44412</v>
      </c>
      <c r="E3505" s="6" t="s">
        <v>15</v>
      </c>
      <c r="F3505" s="6" t="s">
        <v>119</v>
      </c>
      <c r="G3505" s="6" t="s">
        <v>120</v>
      </c>
      <c r="H3505" s="6" t="s">
        <v>18</v>
      </c>
      <c r="I3505" s="8">
        <v>0.5</v>
      </c>
      <c r="J3505" s="9">
        <v>4000</v>
      </c>
      <c r="K3505" s="10">
        <f t="shared" si="26"/>
        <v>2000</v>
      </c>
      <c r="L3505" s="10">
        <f t="shared" si="27"/>
        <v>800</v>
      </c>
      <c r="M3505" s="11">
        <v>0.4</v>
      </c>
      <c r="O3505" s="16"/>
      <c r="P3505" s="14"/>
      <c r="Q3505" s="12"/>
      <c r="R3505" s="13"/>
    </row>
    <row r="3506" spans="1:18" ht="15.75" customHeight="1">
      <c r="A3506" s="1"/>
      <c r="B3506" s="6" t="s">
        <v>14</v>
      </c>
      <c r="C3506" s="6">
        <v>1185732</v>
      </c>
      <c r="D3506" s="7">
        <v>44412</v>
      </c>
      <c r="E3506" s="6" t="s">
        <v>15</v>
      </c>
      <c r="F3506" s="6" t="s">
        <v>119</v>
      </c>
      <c r="G3506" s="6" t="s">
        <v>120</v>
      </c>
      <c r="H3506" s="6" t="s">
        <v>19</v>
      </c>
      <c r="I3506" s="8">
        <v>0.45</v>
      </c>
      <c r="J3506" s="9">
        <v>3250</v>
      </c>
      <c r="K3506" s="10">
        <f t="shared" si="26"/>
        <v>1462.5</v>
      </c>
      <c r="L3506" s="10">
        <f t="shared" si="27"/>
        <v>438.75</v>
      </c>
      <c r="M3506" s="11">
        <v>0.3</v>
      </c>
      <c r="O3506" s="16"/>
      <c r="P3506" s="14"/>
      <c r="Q3506" s="12"/>
      <c r="R3506" s="13"/>
    </row>
    <row r="3507" spans="1:18" ht="15.75" customHeight="1">
      <c r="A3507" s="1"/>
      <c r="B3507" s="6" t="s">
        <v>14</v>
      </c>
      <c r="C3507" s="6">
        <v>1185732</v>
      </c>
      <c r="D3507" s="7">
        <v>44412</v>
      </c>
      <c r="E3507" s="6" t="s">
        <v>15</v>
      </c>
      <c r="F3507" s="6" t="s">
        <v>119</v>
      </c>
      <c r="G3507" s="6" t="s">
        <v>120</v>
      </c>
      <c r="H3507" s="6" t="s">
        <v>20</v>
      </c>
      <c r="I3507" s="8">
        <v>0.45</v>
      </c>
      <c r="J3507" s="9">
        <v>2250</v>
      </c>
      <c r="K3507" s="10">
        <f t="shared" si="26"/>
        <v>1012.5</v>
      </c>
      <c r="L3507" s="10">
        <f t="shared" si="27"/>
        <v>303.75</v>
      </c>
      <c r="M3507" s="11">
        <v>0.3</v>
      </c>
      <c r="O3507" s="16"/>
      <c r="P3507" s="14"/>
      <c r="Q3507" s="12"/>
      <c r="R3507" s="13"/>
    </row>
    <row r="3508" spans="1:18" ht="15.75" customHeight="1">
      <c r="A3508" s="1"/>
      <c r="B3508" s="6" t="s">
        <v>14</v>
      </c>
      <c r="C3508" s="6">
        <v>1185732</v>
      </c>
      <c r="D3508" s="7">
        <v>44412</v>
      </c>
      <c r="E3508" s="6" t="s">
        <v>15</v>
      </c>
      <c r="F3508" s="6" t="s">
        <v>119</v>
      </c>
      <c r="G3508" s="6" t="s">
        <v>120</v>
      </c>
      <c r="H3508" s="6" t="s">
        <v>21</v>
      </c>
      <c r="I3508" s="8">
        <v>0.54999999999999993</v>
      </c>
      <c r="J3508" s="9">
        <v>2000</v>
      </c>
      <c r="K3508" s="10">
        <f t="shared" si="26"/>
        <v>1099.9999999999998</v>
      </c>
      <c r="L3508" s="10">
        <f t="shared" si="27"/>
        <v>329.99999999999994</v>
      </c>
      <c r="M3508" s="11">
        <v>0.3</v>
      </c>
      <c r="O3508" s="16"/>
      <c r="P3508" s="14"/>
      <c r="Q3508" s="12"/>
      <c r="R3508" s="13"/>
    </row>
    <row r="3509" spans="1:18" ht="15.75" customHeight="1">
      <c r="A3509" s="1"/>
      <c r="B3509" s="6" t="s">
        <v>14</v>
      </c>
      <c r="C3509" s="6">
        <v>1185732</v>
      </c>
      <c r="D3509" s="7">
        <v>44412</v>
      </c>
      <c r="E3509" s="6" t="s">
        <v>15</v>
      </c>
      <c r="F3509" s="6" t="s">
        <v>119</v>
      </c>
      <c r="G3509" s="6" t="s">
        <v>120</v>
      </c>
      <c r="H3509" s="6" t="s">
        <v>22</v>
      </c>
      <c r="I3509" s="8">
        <v>0.6</v>
      </c>
      <c r="J3509" s="9">
        <v>3750</v>
      </c>
      <c r="K3509" s="10">
        <f t="shared" si="26"/>
        <v>2250</v>
      </c>
      <c r="L3509" s="10">
        <f t="shared" si="27"/>
        <v>787.5</v>
      </c>
      <c r="M3509" s="11">
        <v>0.35</v>
      </c>
      <c r="O3509" s="16"/>
      <c r="P3509" s="14"/>
      <c r="Q3509" s="12"/>
      <c r="R3509" s="13"/>
    </row>
    <row r="3510" spans="1:18" ht="15.75" customHeight="1">
      <c r="A3510" s="1"/>
      <c r="B3510" s="6" t="s">
        <v>14</v>
      </c>
      <c r="C3510" s="6">
        <v>1185732</v>
      </c>
      <c r="D3510" s="7">
        <v>44442</v>
      </c>
      <c r="E3510" s="6" t="s">
        <v>15</v>
      </c>
      <c r="F3510" s="6" t="s">
        <v>119</v>
      </c>
      <c r="G3510" s="6" t="s">
        <v>120</v>
      </c>
      <c r="H3510" s="6" t="s">
        <v>17</v>
      </c>
      <c r="I3510" s="8">
        <v>0.54999999999999993</v>
      </c>
      <c r="J3510" s="9">
        <v>5000</v>
      </c>
      <c r="K3510" s="10">
        <f t="shared" si="26"/>
        <v>2749.9999999999995</v>
      </c>
      <c r="L3510" s="10">
        <f t="shared" si="27"/>
        <v>1099.9999999999998</v>
      </c>
      <c r="M3510" s="11">
        <v>0.4</v>
      </c>
      <c r="O3510" s="16"/>
      <c r="P3510" s="14"/>
      <c r="Q3510" s="12"/>
      <c r="R3510" s="13"/>
    </row>
    <row r="3511" spans="1:18" ht="15.75" customHeight="1">
      <c r="A3511" s="1"/>
      <c r="B3511" s="6" t="s">
        <v>14</v>
      </c>
      <c r="C3511" s="6">
        <v>1185732</v>
      </c>
      <c r="D3511" s="7">
        <v>44442</v>
      </c>
      <c r="E3511" s="6" t="s">
        <v>15</v>
      </c>
      <c r="F3511" s="6" t="s">
        <v>119</v>
      </c>
      <c r="G3511" s="6" t="s">
        <v>120</v>
      </c>
      <c r="H3511" s="6" t="s">
        <v>18</v>
      </c>
      <c r="I3511" s="8">
        <v>0.5</v>
      </c>
      <c r="J3511" s="9">
        <v>3000</v>
      </c>
      <c r="K3511" s="10">
        <f t="shared" si="26"/>
        <v>1500</v>
      </c>
      <c r="L3511" s="10">
        <f t="shared" si="27"/>
        <v>600</v>
      </c>
      <c r="M3511" s="11">
        <v>0.4</v>
      </c>
      <c r="O3511" s="16"/>
      <c r="P3511" s="14"/>
      <c r="Q3511" s="12"/>
      <c r="R3511" s="13"/>
    </row>
    <row r="3512" spans="1:18" ht="15.75" customHeight="1">
      <c r="A3512" s="1"/>
      <c r="B3512" s="6" t="s">
        <v>14</v>
      </c>
      <c r="C3512" s="6">
        <v>1185732</v>
      </c>
      <c r="D3512" s="7">
        <v>44442</v>
      </c>
      <c r="E3512" s="6" t="s">
        <v>15</v>
      </c>
      <c r="F3512" s="6" t="s">
        <v>119</v>
      </c>
      <c r="G3512" s="6" t="s">
        <v>120</v>
      </c>
      <c r="H3512" s="6" t="s">
        <v>19</v>
      </c>
      <c r="I3512" s="8">
        <v>0.45</v>
      </c>
      <c r="J3512" s="9">
        <v>2000</v>
      </c>
      <c r="K3512" s="10">
        <f t="shared" si="26"/>
        <v>900</v>
      </c>
      <c r="L3512" s="10">
        <f t="shared" si="27"/>
        <v>270</v>
      </c>
      <c r="M3512" s="11">
        <v>0.3</v>
      </c>
      <c r="O3512" s="16"/>
      <c r="P3512" s="14"/>
      <c r="Q3512" s="12"/>
      <c r="R3512" s="13"/>
    </row>
    <row r="3513" spans="1:18" ht="15.75" customHeight="1">
      <c r="A3513" s="1"/>
      <c r="B3513" s="6" t="s">
        <v>14</v>
      </c>
      <c r="C3513" s="6">
        <v>1185732</v>
      </c>
      <c r="D3513" s="7">
        <v>44442</v>
      </c>
      <c r="E3513" s="6" t="s">
        <v>15</v>
      </c>
      <c r="F3513" s="6" t="s">
        <v>119</v>
      </c>
      <c r="G3513" s="6" t="s">
        <v>120</v>
      </c>
      <c r="H3513" s="6" t="s">
        <v>20</v>
      </c>
      <c r="I3513" s="8">
        <v>0.45</v>
      </c>
      <c r="J3513" s="9">
        <v>1750</v>
      </c>
      <c r="K3513" s="10">
        <f t="shared" si="26"/>
        <v>787.5</v>
      </c>
      <c r="L3513" s="10">
        <f t="shared" si="27"/>
        <v>236.25</v>
      </c>
      <c r="M3513" s="11">
        <v>0.3</v>
      </c>
      <c r="O3513" s="16"/>
      <c r="P3513" s="14"/>
      <c r="Q3513" s="12"/>
      <c r="R3513" s="13"/>
    </row>
    <row r="3514" spans="1:18" ht="15.75" customHeight="1">
      <c r="A3514" s="1"/>
      <c r="B3514" s="6" t="s">
        <v>14</v>
      </c>
      <c r="C3514" s="6">
        <v>1185732</v>
      </c>
      <c r="D3514" s="7">
        <v>44442</v>
      </c>
      <c r="E3514" s="6" t="s">
        <v>15</v>
      </c>
      <c r="F3514" s="6" t="s">
        <v>119</v>
      </c>
      <c r="G3514" s="6" t="s">
        <v>120</v>
      </c>
      <c r="H3514" s="6" t="s">
        <v>21</v>
      </c>
      <c r="I3514" s="8">
        <v>0.54999999999999993</v>
      </c>
      <c r="J3514" s="9">
        <v>1750</v>
      </c>
      <c r="K3514" s="10">
        <f t="shared" si="26"/>
        <v>962.49999999999989</v>
      </c>
      <c r="L3514" s="10">
        <f t="shared" si="27"/>
        <v>288.74999999999994</v>
      </c>
      <c r="M3514" s="11">
        <v>0.3</v>
      </c>
      <c r="O3514" s="16"/>
      <c r="P3514" s="14"/>
      <c r="Q3514" s="12"/>
      <c r="R3514" s="13"/>
    </row>
    <row r="3515" spans="1:18" ht="15.75" customHeight="1">
      <c r="A3515" s="1"/>
      <c r="B3515" s="6" t="s">
        <v>14</v>
      </c>
      <c r="C3515" s="6">
        <v>1185732</v>
      </c>
      <c r="D3515" s="7">
        <v>44442</v>
      </c>
      <c r="E3515" s="6" t="s">
        <v>15</v>
      </c>
      <c r="F3515" s="6" t="s">
        <v>119</v>
      </c>
      <c r="G3515" s="6" t="s">
        <v>120</v>
      </c>
      <c r="H3515" s="6" t="s">
        <v>22</v>
      </c>
      <c r="I3515" s="8">
        <v>0.6</v>
      </c>
      <c r="J3515" s="9">
        <v>2750</v>
      </c>
      <c r="K3515" s="10">
        <f t="shared" si="26"/>
        <v>1650</v>
      </c>
      <c r="L3515" s="10">
        <f t="shared" si="27"/>
        <v>577.5</v>
      </c>
      <c r="M3515" s="11">
        <v>0.35</v>
      </c>
      <c r="O3515" s="16"/>
      <c r="P3515" s="14"/>
      <c r="Q3515" s="12"/>
      <c r="R3515" s="13"/>
    </row>
    <row r="3516" spans="1:18" ht="15.75" customHeight="1">
      <c r="A3516" s="1"/>
      <c r="B3516" s="6" t="s">
        <v>14</v>
      </c>
      <c r="C3516" s="6">
        <v>1185732</v>
      </c>
      <c r="D3516" s="7">
        <v>44474</v>
      </c>
      <c r="E3516" s="6" t="s">
        <v>15</v>
      </c>
      <c r="F3516" s="6" t="s">
        <v>119</v>
      </c>
      <c r="G3516" s="6" t="s">
        <v>120</v>
      </c>
      <c r="H3516" s="6" t="s">
        <v>17</v>
      </c>
      <c r="I3516" s="8">
        <v>0.6</v>
      </c>
      <c r="J3516" s="9">
        <v>4500</v>
      </c>
      <c r="K3516" s="10">
        <f t="shared" si="26"/>
        <v>2700</v>
      </c>
      <c r="L3516" s="10">
        <f t="shared" si="27"/>
        <v>1080</v>
      </c>
      <c r="M3516" s="11">
        <v>0.4</v>
      </c>
      <c r="O3516" s="16"/>
      <c r="P3516" s="14"/>
      <c r="Q3516" s="12"/>
      <c r="R3516" s="13"/>
    </row>
    <row r="3517" spans="1:18" ht="15.75" customHeight="1">
      <c r="A3517" s="1"/>
      <c r="B3517" s="6" t="s">
        <v>14</v>
      </c>
      <c r="C3517" s="6">
        <v>1185732</v>
      </c>
      <c r="D3517" s="7">
        <v>44474</v>
      </c>
      <c r="E3517" s="6" t="s">
        <v>15</v>
      </c>
      <c r="F3517" s="6" t="s">
        <v>119</v>
      </c>
      <c r="G3517" s="6" t="s">
        <v>120</v>
      </c>
      <c r="H3517" s="6" t="s">
        <v>18</v>
      </c>
      <c r="I3517" s="8">
        <v>0.55000000000000004</v>
      </c>
      <c r="J3517" s="9">
        <v>2750</v>
      </c>
      <c r="K3517" s="10">
        <f t="shared" si="26"/>
        <v>1512.5000000000002</v>
      </c>
      <c r="L3517" s="10">
        <f t="shared" si="27"/>
        <v>605.00000000000011</v>
      </c>
      <c r="M3517" s="11">
        <v>0.4</v>
      </c>
      <c r="O3517" s="16"/>
      <c r="P3517" s="14"/>
      <c r="Q3517" s="12"/>
      <c r="R3517" s="13"/>
    </row>
    <row r="3518" spans="1:18" ht="15.75" customHeight="1">
      <c r="A3518" s="1"/>
      <c r="B3518" s="6" t="s">
        <v>14</v>
      </c>
      <c r="C3518" s="6">
        <v>1185732</v>
      </c>
      <c r="D3518" s="7">
        <v>44474</v>
      </c>
      <c r="E3518" s="6" t="s">
        <v>15</v>
      </c>
      <c r="F3518" s="6" t="s">
        <v>119</v>
      </c>
      <c r="G3518" s="6" t="s">
        <v>120</v>
      </c>
      <c r="H3518" s="6" t="s">
        <v>19</v>
      </c>
      <c r="I3518" s="8">
        <v>0.55000000000000004</v>
      </c>
      <c r="J3518" s="9">
        <v>1750</v>
      </c>
      <c r="K3518" s="10">
        <f t="shared" si="26"/>
        <v>962.50000000000011</v>
      </c>
      <c r="L3518" s="10">
        <f t="shared" si="27"/>
        <v>288.75</v>
      </c>
      <c r="M3518" s="11">
        <v>0.3</v>
      </c>
      <c r="O3518" s="16"/>
      <c r="P3518" s="14"/>
      <c r="Q3518" s="12"/>
      <c r="R3518" s="13"/>
    </row>
    <row r="3519" spans="1:18" ht="15.75" customHeight="1">
      <c r="A3519" s="1"/>
      <c r="B3519" s="6" t="s">
        <v>14</v>
      </c>
      <c r="C3519" s="6">
        <v>1185732</v>
      </c>
      <c r="D3519" s="7">
        <v>44474</v>
      </c>
      <c r="E3519" s="6" t="s">
        <v>15</v>
      </c>
      <c r="F3519" s="6" t="s">
        <v>119</v>
      </c>
      <c r="G3519" s="6" t="s">
        <v>120</v>
      </c>
      <c r="H3519" s="6" t="s">
        <v>20</v>
      </c>
      <c r="I3519" s="8">
        <v>0.55000000000000004</v>
      </c>
      <c r="J3519" s="9">
        <v>1500</v>
      </c>
      <c r="K3519" s="10">
        <f t="shared" si="26"/>
        <v>825.00000000000011</v>
      </c>
      <c r="L3519" s="10">
        <f t="shared" si="27"/>
        <v>247.50000000000003</v>
      </c>
      <c r="M3519" s="11">
        <v>0.3</v>
      </c>
      <c r="O3519" s="16"/>
      <c r="P3519" s="14"/>
      <c r="Q3519" s="12"/>
      <c r="R3519" s="13"/>
    </row>
    <row r="3520" spans="1:18" ht="15.75" customHeight="1">
      <c r="A3520" s="1"/>
      <c r="B3520" s="6" t="s">
        <v>14</v>
      </c>
      <c r="C3520" s="6">
        <v>1185732</v>
      </c>
      <c r="D3520" s="7">
        <v>44474</v>
      </c>
      <c r="E3520" s="6" t="s">
        <v>15</v>
      </c>
      <c r="F3520" s="6" t="s">
        <v>119</v>
      </c>
      <c r="G3520" s="6" t="s">
        <v>120</v>
      </c>
      <c r="H3520" s="6" t="s">
        <v>21</v>
      </c>
      <c r="I3520" s="8">
        <v>0.65</v>
      </c>
      <c r="J3520" s="9">
        <v>1500</v>
      </c>
      <c r="K3520" s="10">
        <f t="shared" si="26"/>
        <v>975</v>
      </c>
      <c r="L3520" s="10">
        <f t="shared" si="27"/>
        <v>292.5</v>
      </c>
      <c r="M3520" s="11">
        <v>0.3</v>
      </c>
      <c r="O3520" s="16"/>
      <c r="P3520" s="14"/>
      <c r="Q3520" s="12"/>
      <c r="R3520" s="13"/>
    </row>
    <row r="3521" spans="1:18" ht="15.75" customHeight="1">
      <c r="A3521" s="1"/>
      <c r="B3521" s="6" t="s">
        <v>14</v>
      </c>
      <c r="C3521" s="6">
        <v>1185732</v>
      </c>
      <c r="D3521" s="7">
        <v>44474</v>
      </c>
      <c r="E3521" s="6" t="s">
        <v>15</v>
      </c>
      <c r="F3521" s="6" t="s">
        <v>119</v>
      </c>
      <c r="G3521" s="6" t="s">
        <v>120</v>
      </c>
      <c r="H3521" s="6" t="s">
        <v>22</v>
      </c>
      <c r="I3521" s="8">
        <v>0.7</v>
      </c>
      <c r="J3521" s="9">
        <v>2750</v>
      </c>
      <c r="K3521" s="10">
        <f t="shared" si="26"/>
        <v>1924.9999999999998</v>
      </c>
      <c r="L3521" s="10">
        <f t="shared" si="27"/>
        <v>673.74999999999989</v>
      </c>
      <c r="M3521" s="11">
        <v>0.35</v>
      </c>
      <c r="O3521" s="16"/>
      <c r="P3521" s="14"/>
      <c r="Q3521" s="12"/>
      <c r="R3521" s="13"/>
    </row>
    <row r="3522" spans="1:18" ht="15.75" customHeight="1">
      <c r="A3522" s="1"/>
      <c r="B3522" s="6" t="s">
        <v>14</v>
      </c>
      <c r="C3522" s="6">
        <v>1185732</v>
      </c>
      <c r="D3522" s="7">
        <v>44504</v>
      </c>
      <c r="E3522" s="6" t="s">
        <v>15</v>
      </c>
      <c r="F3522" s="6" t="s">
        <v>119</v>
      </c>
      <c r="G3522" s="6" t="s">
        <v>120</v>
      </c>
      <c r="H3522" s="6" t="s">
        <v>17</v>
      </c>
      <c r="I3522" s="8">
        <v>0.65</v>
      </c>
      <c r="J3522" s="9">
        <v>4250</v>
      </c>
      <c r="K3522" s="10">
        <f t="shared" si="26"/>
        <v>2762.5</v>
      </c>
      <c r="L3522" s="10">
        <f t="shared" si="27"/>
        <v>1105</v>
      </c>
      <c r="M3522" s="11">
        <v>0.4</v>
      </c>
      <c r="O3522" s="16"/>
      <c r="P3522" s="14"/>
      <c r="Q3522" s="12"/>
      <c r="R3522" s="13"/>
    </row>
    <row r="3523" spans="1:18" ht="15.75" customHeight="1">
      <c r="A3523" s="1"/>
      <c r="B3523" s="6" t="s">
        <v>14</v>
      </c>
      <c r="C3523" s="6">
        <v>1185732</v>
      </c>
      <c r="D3523" s="7">
        <v>44504</v>
      </c>
      <c r="E3523" s="6" t="s">
        <v>15</v>
      </c>
      <c r="F3523" s="6" t="s">
        <v>119</v>
      </c>
      <c r="G3523" s="6" t="s">
        <v>120</v>
      </c>
      <c r="H3523" s="6" t="s">
        <v>18</v>
      </c>
      <c r="I3523" s="8">
        <v>0.55000000000000004</v>
      </c>
      <c r="J3523" s="9">
        <v>3000</v>
      </c>
      <c r="K3523" s="10">
        <f t="shared" si="26"/>
        <v>1650.0000000000002</v>
      </c>
      <c r="L3523" s="10">
        <f t="shared" si="27"/>
        <v>660.00000000000011</v>
      </c>
      <c r="M3523" s="11">
        <v>0.4</v>
      </c>
      <c r="O3523" s="16"/>
      <c r="P3523" s="14"/>
      <c r="Q3523" s="12"/>
      <c r="R3523" s="13"/>
    </row>
    <row r="3524" spans="1:18" ht="15.75" customHeight="1">
      <c r="A3524" s="1"/>
      <c r="B3524" s="6" t="s">
        <v>14</v>
      </c>
      <c r="C3524" s="6">
        <v>1185732</v>
      </c>
      <c r="D3524" s="7">
        <v>44504</v>
      </c>
      <c r="E3524" s="6" t="s">
        <v>15</v>
      </c>
      <c r="F3524" s="6" t="s">
        <v>119</v>
      </c>
      <c r="G3524" s="6" t="s">
        <v>120</v>
      </c>
      <c r="H3524" s="6" t="s">
        <v>19</v>
      </c>
      <c r="I3524" s="8">
        <v>0.55000000000000004</v>
      </c>
      <c r="J3524" s="9">
        <v>2950</v>
      </c>
      <c r="K3524" s="10">
        <f t="shared" si="26"/>
        <v>1622.5000000000002</v>
      </c>
      <c r="L3524" s="10">
        <f t="shared" si="27"/>
        <v>486.75000000000006</v>
      </c>
      <c r="M3524" s="11">
        <v>0.3</v>
      </c>
      <c r="O3524" s="16"/>
      <c r="P3524" s="14"/>
      <c r="Q3524" s="12"/>
      <c r="R3524" s="13"/>
    </row>
    <row r="3525" spans="1:18" ht="15.75" customHeight="1">
      <c r="A3525" s="1"/>
      <c r="B3525" s="6" t="s">
        <v>14</v>
      </c>
      <c r="C3525" s="6">
        <v>1185732</v>
      </c>
      <c r="D3525" s="7">
        <v>44504</v>
      </c>
      <c r="E3525" s="6" t="s">
        <v>15</v>
      </c>
      <c r="F3525" s="6" t="s">
        <v>119</v>
      </c>
      <c r="G3525" s="6" t="s">
        <v>120</v>
      </c>
      <c r="H3525" s="6" t="s">
        <v>20</v>
      </c>
      <c r="I3525" s="8">
        <v>0.55000000000000004</v>
      </c>
      <c r="J3525" s="9">
        <v>2750</v>
      </c>
      <c r="K3525" s="10">
        <f t="shared" si="26"/>
        <v>1512.5000000000002</v>
      </c>
      <c r="L3525" s="10">
        <f t="shared" si="27"/>
        <v>453.75000000000006</v>
      </c>
      <c r="M3525" s="11">
        <v>0.3</v>
      </c>
      <c r="O3525" s="16"/>
      <c r="P3525" s="14"/>
      <c r="Q3525" s="12"/>
      <c r="R3525" s="13"/>
    </row>
    <row r="3526" spans="1:18" ht="15.75" customHeight="1">
      <c r="A3526" s="1"/>
      <c r="B3526" s="6" t="s">
        <v>14</v>
      </c>
      <c r="C3526" s="6">
        <v>1185732</v>
      </c>
      <c r="D3526" s="7">
        <v>44504</v>
      </c>
      <c r="E3526" s="6" t="s">
        <v>15</v>
      </c>
      <c r="F3526" s="6" t="s">
        <v>119</v>
      </c>
      <c r="G3526" s="6" t="s">
        <v>120</v>
      </c>
      <c r="H3526" s="6" t="s">
        <v>21</v>
      </c>
      <c r="I3526" s="8">
        <v>0.65</v>
      </c>
      <c r="J3526" s="9">
        <v>2500</v>
      </c>
      <c r="K3526" s="10">
        <f t="shared" si="26"/>
        <v>1625</v>
      </c>
      <c r="L3526" s="10">
        <f t="shared" si="27"/>
        <v>487.5</v>
      </c>
      <c r="M3526" s="11">
        <v>0.3</v>
      </c>
      <c r="O3526" s="16"/>
      <c r="P3526" s="14"/>
      <c r="Q3526" s="12"/>
      <c r="R3526" s="13"/>
    </row>
    <row r="3527" spans="1:18" ht="15.75" customHeight="1">
      <c r="A3527" s="1"/>
      <c r="B3527" s="6" t="s">
        <v>14</v>
      </c>
      <c r="C3527" s="6">
        <v>1185732</v>
      </c>
      <c r="D3527" s="7">
        <v>44504</v>
      </c>
      <c r="E3527" s="6" t="s">
        <v>15</v>
      </c>
      <c r="F3527" s="6" t="s">
        <v>119</v>
      </c>
      <c r="G3527" s="6" t="s">
        <v>120</v>
      </c>
      <c r="H3527" s="6" t="s">
        <v>22</v>
      </c>
      <c r="I3527" s="8">
        <v>0.7</v>
      </c>
      <c r="J3527" s="9">
        <v>3500</v>
      </c>
      <c r="K3527" s="10">
        <f t="shared" si="26"/>
        <v>2450</v>
      </c>
      <c r="L3527" s="10">
        <f t="shared" si="27"/>
        <v>857.5</v>
      </c>
      <c r="M3527" s="11">
        <v>0.35</v>
      </c>
      <c r="O3527" s="16"/>
      <c r="P3527" s="14"/>
      <c r="Q3527" s="12"/>
      <c r="R3527" s="13"/>
    </row>
    <row r="3528" spans="1:18" ht="15.75" customHeight="1">
      <c r="A3528" s="1"/>
      <c r="B3528" s="6" t="s">
        <v>14</v>
      </c>
      <c r="C3528" s="6">
        <v>1185732</v>
      </c>
      <c r="D3528" s="7">
        <v>44533</v>
      </c>
      <c r="E3528" s="6" t="s">
        <v>15</v>
      </c>
      <c r="F3528" s="6" t="s">
        <v>119</v>
      </c>
      <c r="G3528" s="6" t="s">
        <v>120</v>
      </c>
      <c r="H3528" s="6" t="s">
        <v>17</v>
      </c>
      <c r="I3528" s="8">
        <v>0.65</v>
      </c>
      <c r="J3528" s="9">
        <v>5750</v>
      </c>
      <c r="K3528" s="10">
        <f t="shared" si="26"/>
        <v>3737.5</v>
      </c>
      <c r="L3528" s="10">
        <f t="shared" si="27"/>
        <v>1495</v>
      </c>
      <c r="M3528" s="11">
        <v>0.4</v>
      </c>
      <c r="O3528" s="16"/>
      <c r="P3528" s="14"/>
      <c r="Q3528" s="12"/>
      <c r="R3528" s="13"/>
    </row>
    <row r="3529" spans="1:18" ht="15.75" customHeight="1">
      <c r="A3529" s="1"/>
      <c r="B3529" s="6" t="s">
        <v>14</v>
      </c>
      <c r="C3529" s="6">
        <v>1185732</v>
      </c>
      <c r="D3529" s="7">
        <v>44533</v>
      </c>
      <c r="E3529" s="6" t="s">
        <v>15</v>
      </c>
      <c r="F3529" s="6" t="s">
        <v>119</v>
      </c>
      <c r="G3529" s="6" t="s">
        <v>120</v>
      </c>
      <c r="H3529" s="6" t="s">
        <v>18</v>
      </c>
      <c r="I3529" s="8">
        <v>0.55000000000000004</v>
      </c>
      <c r="J3529" s="9">
        <v>3750</v>
      </c>
      <c r="K3529" s="10">
        <f t="shared" si="26"/>
        <v>2062.5</v>
      </c>
      <c r="L3529" s="10">
        <f t="shared" si="27"/>
        <v>825</v>
      </c>
      <c r="M3529" s="11">
        <v>0.4</v>
      </c>
      <c r="O3529" s="16"/>
      <c r="P3529" s="14"/>
      <c r="Q3529" s="12"/>
      <c r="R3529" s="13"/>
    </row>
    <row r="3530" spans="1:18" ht="15.75" customHeight="1">
      <c r="A3530" s="1"/>
      <c r="B3530" s="6" t="s">
        <v>14</v>
      </c>
      <c r="C3530" s="6">
        <v>1185732</v>
      </c>
      <c r="D3530" s="7">
        <v>44533</v>
      </c>
      <c r="E3530" s="6" t="s">
        <v>15</v>
      </c>
      <c r="F3530" s="6" t="s">
        <v>119</v>
      </c>
      <c r="G3530" s="6" t="s">
        <v>120</v>
      </c>
      <c r="H3530" s="6" t="s">
        <v>19</v>
      </c>
      <c r="I3530" s="8">
        <v>0.55000000000000004</v>
      </c>
      <c r="J3530" s="9">
        <v>3500</v>
      </c>
      <c r="K3530" s="10">
        <f t="shared" si="26"/>
        <v>1925.0000000000002</v>
      </c>
      <c r="L3530" s="10">
        <f t="shared" si="27"/>
        <v>577.5</v>
      </c>
      <c r="M3530" s="11">
        <v>0.3</v>
      </c>
      <c r="O3530" s="16"/>
      <c r="P3530" s="14"/>
      <c r="Q3530" s="12"/>
      <c r="R3530" s="13"/>
    </row>
    <row r="3531" spans="1:18" ht="15.75" customHeight="1">
      <c r="A3531" s="1"/>
      <c r="B3531" s="6" t="s">
        <v>14</v>
      </c>
      <c r="C3531" s="6">
        <v>1185732</v>
      </c>
      <c r="D3531" s="7">
        <v>44533</v>
      </c>
      <c r="E3531" s="6" t="s">
        <v>15</v>
      </c>
      <c r="F3531" s="6" t="s">
        <v>119</v>
      </c>
      <c r="G3531" s="6" t="s">
        <v>120</v>
      </c>
      <c r="H3531" s="6" t="s">
        <v>20</v>
      </c>
      <c r="I3531" s="8">
        <v>0.55000000000000004</v>
      </c>
      <c r="J3531" s="9">
        <v>3000</v>
      </c>
      <c r="K3531" s="10">
        <f t="shared" si="26"/>
        <v>1650.0000000000002</v>
      </c>
      <c r="L3531" s="10">
        <f t="shared" si="27"/>
        <v>495.00000000000006</v>
      </c>
      <c r="M3531" s="11">
        <v>0.3</v>
      </c>
      <c r="O3531" s="16"/>
      <c r="P3531" s="14"/>
      <c r="Q3531" s="12"/>
      <c r="R3531" s="13"/>
    </row>
    <row r="3532" spans="1:18" ht="15.75" customHeight="1">
      <c r="A3532" s="1"/>
      <c r="B3532" s="6" t="s">
        <v>14</v>
      </c>
      <c r="C3532" s="6">
        <v>1185732</v>
      </c>
      <c r="D3532" s="7">
        <v>44533</v>
      </c>
      <c r="E3532" s="6" t="s">
        <v>15</v>
      </c>
      <c r="F3532" s="6" t="s">
        <v>119</v>
      </c>
      <c r="G3532" s="6" t="s">
        <v>120</v>
      </c>
      <c r="H3532" s="6" t="s">
        <v>21</v>
      </c>
      <c r="I3532" s="8">
        <v>0.65</v>
      </c>
      <c r="J3532" s="9">
        <v>3000</v>
      </c>
      <c r="K3532" s="10">
        <f t="shared" si="26"/>
        <v>1950</v>
      </c>
      <c r="L3532" s="10">
        <f t="shared" si="27"/>
        <v>585</v>
      </c>
      <c r="M3532" s="11">
        <v>0.3</v>
      </c>
      <c r="O3532" s="16"/>
      <c r="P3532" s="14"/>
      <c r="Q3532" s="12"/>
      <c r="R3532" s="13"/>
    </row>
    <row r="3533" spans="1:18" ht="15.75" customHeight="1">
      <c r="A3533" s="1"/>
      <c r="B3533" s="6" t="s">
        <v>14</v>
      </c>
      <c r="C3533" s="6">
        <v>1185732</v>
      </c>
      <c r="D3533" s="7">
        <v>44533</v>
      </c>
      <c r="E3533" s="6" t="s">
        <v>15</v>
      </c>
      <c r="F3533" s="6" t="s">
        <v>119</v>
      </c>
      <c r="G3533" s="6" t="s">
        <v>120</v>
      </c>
      <c r="H3533" s="6" t="s">
        <v>22</v>
      </c>
      <c r="I3533" s="8">
        <v>0.7</v>
      </c>
      <c r="J3533" s="9">
        <v>4000</v>
      </c>
      <c r="K3533" s="10">
        <f t="shared" si="26"/>
        <v>2800</v>
      </c>
      <c r="L3533" s="10">
        <f t="shared" si="27"/>
        <v>979.99999999999989</v>
      </c>
      <c r="M3533" s="11">
        <v>0.35</v>
      </c>
      <c r="O3533" s="16"/>
      <c r="P3533" s="14"/>
      <c r="Q3533" s="12"/>
      <c r="R3533" s="13"/>
    </row>
    <row r="3534" spans="1:18" ht="15.75" customHeight="1">
      <c r="A3534" s="1" t="s">
        <v>39</v>
      </c>
      <c r="B3534" s="6" t="s">
        <v>14</v>
      </c>
      <c r="C3534" s="6">
        <v>1185732</v>
      </c>
      <c r="D3534" s="7">
        <v>44206</v>
      </c>
      <c r="E3534" s="6" t="s">
        <v>15</v>
      </c>
      <c r="F3534" s="6" t="s">
        <v>121</v>
      </c>
      <c r="G3534" s="6" t="s">
        <v>122</v>
      </c>
      <c r="H3534" s="6" t="s">
        <v>17</v>
      </c>
      <c r="I3534" s="8">
        <v>0.35000000000000003</v>
      </c>
      <c r="J3534" s="9">
        <v>4250</v>
      </c>
      <c r="K3534" s="10">
        <f t="shared" si="26"/>
        <v>1487.5000000000002</v>
      </c>
      <c r="L3534" s="10">
        <f t="shared" si="27"/>
        <v>520.625</v>
      </c>
      <c r="M3534" s="11">
        <v>0.35</v>
      </c>
      <c r="O3534" s="16"/>
      <c r="P3534" s="14"/>
      <c r="Q3534" s="12"/>
      <c r="R3534" s="13"/>
    </row>
    <row r="3535" spans="1:18" ht="15.75" customHeight="1">
      <c r="A3535" s="1"/>
      <c r="B3535" s="6" t="s">
        <v>14</v>
      </c>
      <c r="C3535" s="6">
        <v>1185732</v>
      </c>
      <c r="D3535" s="7">
        <v>44206</v>
      </c>
      <c r="E3535" s="6" t="s">
        <v>15</v>
      </c>
      <c r="F3535" s="6" t="s">
        <v>121</v>
      </c>
      <c r="G3535" s="6" t="s">
        <v>122</v>
      </c>
      <c r="H3535" s="6" t="s">
        <v>18</v>
      </c>
      <c r="I3535" s="8">
        <v>0.35000000000000003</v>
      </c>
      <c r="J3535" s="9">
        <v>2250</v>
      </c>
      <c r="K3535" s="10">
        <f t="shared" si="26"/>
        <v>787.50000000000011</v>
      </c>
      <c r="L3535" s="10">
        <f t="shared" si="27"/>
        <v>275.625</v>
      </c>
      <c r="M3535" s="11">
        <v>0.35</v>
      </c>
      <c r="O3535" s="16"/>
      <c r="P3535" s="14"/>
      <c r="Q3535" s="12"/>
      <c r="R3535" s="13"/>
    </row>
    <row r="3536" spans="1:18" ht="15.75" customHeight="1">
      <c r="A3536" s="1"/>
      <c r="B3536" s="6" t="s">
        <v>14</v>
      </c>
      <c r="C3536" s="6">
        <v>1185732</v>
      </c>
      <c r="D3536" s="7">
        <v>44206</v>
      </c>
      <c r="E3536" s="6" t="s">
        <v>15</v>
      </c>
      <c r="F3536" s="6" t="s">
        <v>121</v>
      </c>
      <c r="G3536" s="6" t="s">
        <v>122</v>
      </c>
      <c r="H3536" s="6" t="s">
        <v>19</v>
      </c>
      <c r="I3536" s="8">
        <v>0.25000000000000006</v>
      </c>
      <c r="J3536" s="9">
        <v>2250</v>
      </c>
      <c r="K3536" s="10">
        <f t="shared" si="26"/>
        <v>562.50000000000011</v>
      </c>
      <c r="L3536" s="10">
        <f t="shared" si="27"/>
        <v>225.00000000000006</v>
      </c>
      <c r="M3536" s="11">
        <v>0.4</v>
      </c>
      <c r="O3536" s="16"/>
      <c r="P3536" s="14"/>
      <c r="Q3536" s="12"/>
      <c r="R3536" s="13"/>
    </row>
    <row r="3537" spans="1:18" ht="15.75" customHeight="1">
      <c r="A3537" s="1"/>
      <c r="B3537" s="6" t="s">
        <v>14</v>
      </c>
      <c r="C3537" s="6">
        <v>1185732</v>
      </c>
      <c r="D3537" s="7">
        <v>44206</v>
      </c>
      <c r="E3537" s="6" t="s">
        <v>15</v>
      </c>
      <c r="F3537" s="6" t="s">
        <v>121</v>
      </c>
      <c r="G3537" s="6" t="s">
        <v>122</v>
      </c>
      <c r="H3537" s="6" t="s">
        <v>20</v>
      </c>
      <c r="I3537" s="8">
        <v>0.3</v>
      </c>
      <c r="J3537" s="9">
        <v>750</v>
      </c>
      <c r="K3537" s="10">
        <f t="shared" si="26"/>
        <v>225</v>
      </c>
      <c r="L3537" s="10">
        <f t="shared" si="27"/>
        <v>90</v>
      </c>
      <c r="M3537" s="11">
        <v>0.4</v>
      </c>
      <c r="O3537" s="16"/>
      <c r="P3537" s="14"/>
      <c r="Q3537" s="12"/>
      <c r="R3537" s="13"/>
    </row>
    <row r="3538" spans="1:18" ht="15.75" customHeight="1">
      <c r="A3538" s="1"/>
      <c r="B3538" s="6" t="s">
        <v>14</v>
      </c>
      <c r="C3538" s="6">
        <v>1185732</v>
      </c>
      <c r="D3538" s="7">
        <v>44206</v>
      </c>
      <c r="E3538" s="6" t="s">
        <v>15</v>
      </c>
      <c r="F3538" s="6" t="s">
        <v>121</v>
      </c>
      <c r="G3538" s="6" t="s">
        <v>122</v>
      </c>
      <c r="H3538" s="6" t="s">
        <v>21</v>
      </c>
      <c r="I3538" s="8">
        <v>0.45</v>
      </c>
      <c r="J3538" s="9">
        <v>1250</v>
      </c>
      <c r="K3538" s="10">
        <f t="shared" si="26"/>
        <v>562.5</v>
      </c>
      <c r="L3538" s="10">
        <f t="shared" si="27"/>
        <v>168.75</v>
      </c>
      <c r="M3538" s="11">
        <v>0.3</v>
      </c>
      <c r="O3538" s="16"/>
      <c r="P3538" s="14"/>
      <c r="Q3538" s="12"/>
      <c r="R3538" s="13"/>
    </row>
    <row r="3539" spans="1:18" ht="15.75" customHeight="1">
      <c r="A3539" s="1"/>
      <c r="B3539" s="6" t="s">
        <v>14</v>
      </c>
      <c r="C3539" s="6">
        <v>1185732</v>
      </c>
      <c r="D3539" s="7">
        <v>44206</v>
      </c>
      <c r="E3539" s="6" t="s">
        <v>15</v>
      </c>
      <c r="F3539" s="6" t="s">
        <v>121</v>
      </c>
      <c r="G3539" s="6" t="s">
        <v>122</v>
      </c>
      <c r="H3539" s="6" t="s">
        <v>22</v>
      </c>
      <c r="I3539" s="8">
        <v>0.35000000000000003</v>
      </c>
      <c r="J3539" s="9">
        <v>2250</v>
      </c>
      <c r="K3539" s="10">
        <f t="shared" si="26"/>
        <v>787.50000000000011</v>
      </c>
      <c r="L3539" s="10">
        <f t="shared" si="27"/>
        <v>315.00000000000006</v>
      </c>
      <c r="M3539" s="11">
        <v>0.4</v>
      </c>
      <c r="O3539" s="16"/>
      <c r="P3539" s="14"/>
      <c r="Q3539" s="12"/>
      <c r="R3539" s="13"/>
    </row>
    <row r="3540" spans="1:18" ht="15.75" customHeight="1">
      <c r="A3540" s="1"/>
      <c r="B3540" s="6" t="s">
        <v>14</v>
      </c>
      <c r="C3540" s="6">
        <v>1185732</v>
      </c>
      <c r="D3540" s="7">
        <v>44235</v>
      </c>
      <c r="E3540" s="6" t="s">
        <v>15</v>
      </c>
      <c r="F3540" s="6" t="s">
        <v>121</v>
      </c>
      <c r="G3540" s="6" t="s">
        <v>122</v>
      </c>
      <c r="H3540" s="6" t="s">
        <v>17</v>
      </c>
      <c r="I3540" s="8">
        <v>0.35000000000000003</v>
      </c>
      <c r="J3540" s="9">
        <v>4750</v>
      </c>
      <c r="K3540" s="10">
        <f t="shared" si="26"/>
        <v>1662.5000000000002</v>
      </c>
      <c r="L3540" s="10">
        <f t="shared" si="27"/>
        <v>581.875</v>
      </c>
      <c r="M3540" s="11">
        <v>0.35</v>
      </c>
      <c r="O3540" s="16"/>
      <c r="P3540" s="14"/>
      <c r="Q3540" s="12"/>
      <c r="R3540" s="13"/>
    </row>
    <row r="3541" spans="1:18" ht="15.75" customHeight="1">
      <c r="A3541" s="1"/>
      <c r="B3541" s="6" t="s">
        <v>14</v>
      </c>
      <c r="C3541" s="6">
        <v>1185732</v>
      </c>
      <c r="D3541" s="7">
        <v>44235</v>
      </c>
      <c r="E3541" s="6" t="s">
        <v>15</v>
      </c>
      <c r="F3541" s="6" t="s">
        <v>121</v>
      </c>
      <c r="G3541" s="6" t="s">
        <v>122</v>
      </c>
      <c r="H3541" s="6" t="s">
        <v>18</v>
      </c>
      <c r="I3541" s="8">
        <v>0.35000000000000003</v>
      </c>
      <c r="J3541" s="9">
        <v>1250</v>
      </c>
      <c r="K3541" s="10">
        <f t="shared" si="26"/>
        <v>437.50000000000006</v>
      </c>
      <c r="L3541" s="10">
        <f t="shared" si="27"/>
        <v>153.125</v>
      </c>
      <c r="M3541" s="11">
        <v>0.35</v>
      </c>
      <c r="O3541" s="16"/>
      <c r="P3541" s="14"/>
      <c r="Q3541" s="12"/>
      <c r="R3541" s="13"/>
    </row>
    <row r="3542" spans="1:18" ht="15.75" customHeight="1">
      <c r="A3542" s="1"/>
      <c r="B3542" s="6" t="s">
        <v>14</v>
      </c>
      <c r="C3542" s="6">
        <v>1185732</v>
      </c>
      <c r="D3542" s="7">
        <v>44235</v>
      </c>
      <c r="E3542" s="6" t="s">
        <v>15</v>
      </c>
      <c r="F3542" s="6" t="s">
        <v>121</v>
      </c>
      <c r="G3542" s="6" t="s">
        <v>122</v>
      </c>
      <c r="H3542" s="6" t="s">
        <v>19</v>
      </c>
      <c r="I3542" s="8">
        <v>0.25000000000000006</v>
      </c>
      <c r="J3542" s="9">
        <v>1750</v>
      </c>
      <c r="K3542" s="10">
        <f t="shared" si="26"/>
        <v>437.50000000000011</v>
      </c>
      <c r="L3542" s="10">
        <f t="shared" si="27"/>
        <v>175.00000000000006</v>
      </c>
      <c r="M3542" s="11">
        <v>0.4</v>
      </c>
      <c r="O3542" s="16"/>
      <c r="P3542" s="14"/>
      <c r="Q3542" s="12"/>
      <c r="R3542" s="13"/>
    </row>
    <row r="3543" spans="1:18" ht="15.75" customHeight="1">
      <c r="A3543" s="1"/>
      <c r="B3543" s="6" t="s">
        <v>14</v>
      </c>
      <c r="C3543" s="6">
        <v>1185732</v>
      </c>
      <c r="D3543" s="7">
        <v>44235</v>
      </c>
      <c r="E3543" s="6" t="s">
        <v>15</v>
      </c>
      <c r="F3543" s="6" t="s">
        <v>121</v>
      </c>
      <c r="G3543" s="6" t="s">
        <v>122</v>
      </c>
      <c r="H3543" s="6" t="s">
        <v>20</v>
      </c>
      <c r="I3543" s="8">
        <v>0.3</v>
      </c>
      <c r="J3543" s="9">
        <v>500</v>
      </c>
      <c r="K3543" s="10">
        <f t="shared" si="26"/>
        <v>150</v>
      </c>
      <c r="L3543" s="10">
        <f t="shared" si="27"/>
        <v>60</v>
      </c>
      <c r="M3543" s="11">
        <v>0.4</v>
      </c>
      <c r="O3543" s="16"/>
      <c r="P3543" s="14"/>
      <c r="Q3543" s="12"/>
      <c r="R3543" s="13"/>
    </row>
    <row r="3544" spans="1:18" ht="15.75" customHeight="1">
      <c r="A3544" s="1"/>
      <c r="B3544" s="6" t="s">
        <v>14</v>
      </c>
      <c r="C3544" s="6">
        <v>1185732</v>
      </c>
      <c r="D3544" s="7">
        <v>44235</v>
      </c>
      <c r="E3544" s="6" t="s">
        <v>15</v>
      </c>
      <c r="F3544" s="6" t="s">
        <v>121</v>
      </c>
      <c r="G3544" s="6" t="s">
        <v>122</v>
      </c>
      <c r="H3544" s="6" t="s">
        <v>21</v>
      </c>
      <c r="I3544" s="8">
        <v>0.45</v>
      </c>
      <c r="J3544" s="9">
        <v>1250</v>
      </c>
      <c r="K3544" s="10">
        <f t="shared" si="26"/>
        <v>562.5</v>
      </c>
      <c r="L3544" s="10">
        <f t="shared" si="27"/>
        <v>168.75</v>
      </c>
      <c r="M3544" s="11">
        <v>0.3</v>
      </c>
      <c r="O3544" s="16"/>
      <c r="P3544" s="14"/>
      <c r="Q3544" s="12"/>
      <c r="R3544" s="13"/>
    </row>
    <row r="3545" spans="1:18" ht="15.75" customHeight="1">
      <c r="A3545" s="1"/>
      <c r="B3545" s="6" t="s">
        <v>14</v>
      </c>
      <c r="C3545" s="6">
        <v>1185732</v>
      </c>
      <c r="D3545" s="7">
        <v>44235</v>
      </c>
      <c r="E3545" s="6" t="s">
        <v>15</v>
      </c>
      <c r="F3545" s="6" t="s">
        <v>121</v>
      </c>
      <c r="G3545" s="6" t="s">
        <v>122</v>
      </c>
      <c r="H3545" s="6" t="s">
        <v>22</v>
      </c>
      <c r="I3545" s="8">
        <v>0.35000000000000003</v>
      </c>
      <c r="J3545" s="9">
        <v>2250</v>
      </c>
      <c r="K3545" s="10">
        <f t="shared" si="26"/>
        <v>787.50000000000011</v>
      </c>
      <c r="L3545" s="10">
        <f t="shared" si="27"/>
        <v>315.00000000000006</v>
      </c>
      <c r="M3545" s="11">
        <v>0.4</v>
      </c>
      <c r="O3545" s="16"/>
      <c r="P3545" s="14"/>
      <c r="Q3545" s="12"/>
      <c r="R3545" s="13"/>
    </row>
    <row r="3546" spans="1:18" ht="15.75" customHeight="1">
      <c r="A3546" s="1"/>
      <c r="B3546" s="6" t="s">
        <v>14</v>
      </c>
      <c r="C3546" s="6">
        <v>1185732</v>
      </c>
      <c r="D3546" s="7">
        <v>44261</v>
      </c>
      <c r="E3546" s="6" t="s">
        <v>15</v>
      </c>
      <c r="F3546" s="6" t="s">
        <v>121</v>
      </c>
      <c r="G3546" s="6" t="s">
        <v>122</v>
      </c>
      <c r="H3546" s="6" t="s">
        <v>17</v>
      </c>
      <c r="I3546" s="8">
        <v>0.35000000000000003</v>
      </c>
      <c r="J3546" s="9">
        <v>4450</v>
      </c>
      <c r="K3546" s="10">
        <f t="shared" si="26"/>
        <v>1557.5000000000002</v>
      </c>
      <c r="L3546" s="10">
        <f t="shared" si="27"/>
        <v>545.125</v>
      </c>
      <c r="M3546" s="11">
        <v>0.35</v>
      </c>
      <c r="O3546" s="16"/>
      <c r="P3546" s="14"/>
      <c r="Q3546" s="12"/>
      <c r="R3546" s="13"/>
    </row>
    <row r="3547" spans="1:18" ht="15.75" customHeight="1">
      <c r="A3547" s="1"/>
      <c r="B3547" s="6" t="s">
        <v>14</v>
      </c>
      <c r="C3547" s="6">
        <v>1185732</v>
      </c>
      <c r="D3547" s="7">
        <v>44261</v>
      </c>
      <c r="E3547" s="6" t="s">
        <v>15</v>
      </c>
      <c r="F3547" s="6" t="s">
        <v>121</v>
      </c>
      <c r="G3547" s="6" t="s">
        <v>122</v>
      </c>
      <c r="H3547" s="6" t="s">
        <v>18</v>
      </c>
      <c r="I3547" s="8">
        <v>0.35000000000000003</v>
      </c>
      <c r="J3547" s="9">
        <v>1500</v>
      </c>
      <c r="K3547" s="10">
        <f t="shared" si="26"/>
        <v>525</v>
      </c>
      <c r="L3547" s="10">
        <f t="shared" si="27"/>
        <v>183.75</v>
      </c>
      <c r="M3547" s="11">
        <v>0.35</v>
      </c>
      <c r="O3547" s="16"/>
      <c r="P3547" s="14"/>
      <c r="Q3547" s="12"/>
      <c r="R3547" s="13"/>
    </row>
    <row r="3548" spans="1:18" ht="15.75" customHeight="1">
      <c r="A3548" s="1"/>
      <c r="B3548" s="6" t="s">
        <v>14</v>
      </c>
      <c r="C3548" s="6">
        <v>1185732</v>
      </c>
      <c r="D3548" s="7">
        <v>44261</v>
      </c>
      <c r="E3548" s="6" t="s">
        <v>15</v>
      </c>
      <c r="F3548" s="6" t="s">
        <v>121</v>
      </c>
      <c r="G3548" s="6" t="s">
        <v>122</v>
      </c>
      <c r="H3548" s="6" t="s">
        <v>19</v>
      </c>
      <c r="I3548" s="8">
        <v>0.25000000000000006</v>
      </c>
      <c r="J3548" s="9">
        <v>1750</v>
      </c>
      <c r="K3548" s="10">
        <f t="shared" si="26"/>
        <v>437.50000000000011</v>
      </c>
      <c r="L3548" s="10">
        <f t="shared" si="27"/>
        <v>175.00000000000006</v>
      </c>
      <c r="M3548" s="11">
        <v>0.4</v>
      </c>
      <c r="O3548" s="16"/>
      <c r="P3548" s="14"/>
      <c r="Q3548" s="12"/>
      <c r="R3548" s="13"/>
    </row>
    <row r="3549" spans="1:18" ht="15.75" customHeight="1">
      <c r="A3549" s="1"/>
      <c r="B3549" s="6" t="s">
        <v>14</v>
      </c>
      <c r="C3549" s="6">
        <v>1185732</v>
      </c>
      <c r="D3549" s="7">
        <v>44261</v>
      </c>
      <c r="E3549" s="6" t="s">
        <v>15</v>
      </c>
      <c r="F3549" s="6" t="s">
        <v>121</v>
      </c>
      <c r="G3549" s="6" t="s">
        <v>122</v>
      </c>
      <c r="H3549" s="6" t="s">
        <v>20</v>
      </c>
      <c r="I3549" s="8">
        <v>0.3</v>
      </c>
      <c r="J3549" s="9">
        <v>250</v>
      </c>
      <c r="K3549" s="10">
        <f t="shared" si="26"/>
        <v>75</v>
      </c>
      <c r="L3549" s="10">
        <f t="shared" si="27"/>
        <v>30</v>
      </c>
      <c r="M3549" s="11">
        <v>0.4</v>
      </c>
      <c r="O3549" s="16"/>
      <c r="P3549" s="14"/>
      <c r="Q3549" s="12"/>
      <c r="R3549" s="13"/>
    </row>
    <row r="3550" spans="1:18" ht="15.75" customHeight="1">
      <c r="A3550" s="1"/>
      <c r="B3550" s="6" t="s">
        <v>14</v>
      </c>
      <c r="C3550" s="6">
        <v>1185732</v>
      </c>
      <c r="D3550" s="7">
        <v>44261</v>
      </c>
      <c r="E3550" s="6" t="s">
        <v>15</v>
      </c>
      <c r="F3550" s="6" t="s">
        <v>121</v>
      </c>
      <c r="G3550" s="6" t="s">
        <v>122</v>
      </c>
      <c r="H3550" s="6" t="s">
        <v>21</v>
      </c>
      <c r="I3550" s="8">
        <v>0.45</v>
      </c>
      <c r="J3550" s="9">
        <v>750</v>
      </c>
      <c r="K3550" s="10">
        <f t="shared" si="26"/>
        <v>337.5</v>
      </c>
      <c r="L3550" s="10">
        <f t="shared" si="27"/>
        <v>101.25</v>
      </c>
      <c r="M3550" s="11">
        <v>0.3</v>
      </c>
      <c r="O3550" s="16"/>
      <c r="P3550" s="14"/>
      <c r="Q3550" s="12"/>
      <c r="R3550" s="13"/>
    </row>
    <row r="3551" spans="1:18" ht="15.75" customHeight="1">
      <c r="A3551" s="1"/>
      <c r="B3551" s="6" t="s">
        <v>14</v>
      </c>
      <c r="C3551" s="6">
        <v>1185732</v>
      </c>
      <c r="D3551" s="7">
        <v>44261</v>
      </c>
      <c r="E3551" s="6" t="s">
        <v>15</v>
      </c>
      <c r="F3551" s="6" t="s">
        <v>121</v>
      </c>
      <c r="G3551" s="6" t="s">
        <v>122</v>
      </c>
      <c r="H3551" s="6" t="s">
        <v>22</v>
      </c>
      <c r="I3551" s="8">
        <v>0.35000000000000003</v>
      </c>
      <c r="J3551" s="9">
        <v>1750</v>
      </c>
      <c r="K3551" s="10">
        <f t="shared" si="26"/>
        <v>612.50000000000011</v>
      </c>
      <c r="L3551" s="10">
        <f t="shared" si="27"/>
        <v>245.00000000000006</v>
      </c>
      <c r="M3551" s="11">
        <v>0.4</v>
      </c>
      <c r="O3551" s="16"/>
      <c r="P3551" s="14"/>
      <c r="Q3551" s="12"/>
      <c r="R3551" s="13"/>
    </row>
    <row r="3552" spans="1:18" ht="15.75" customHeight="1">
      <c r="A3552" s="1"/>
      <c r="B3552" s="6" t="s">
        <v>14</v>
      </c>
      <c r="C3552" s="6">
        <v>1185732</v>
      </c>
      <c r="D3552" s="7">
        <v>44293</v>
      </c>
      <c r="E3552" s="6" t="s">
        <v>15</v>
      </c>
      <c r="F3552" s="6" t="s">
        <v>121</v>
      </c>
      <c r="G3552" s="6" t="s">
        <v>122</v>
      </c>
      <c r="H3552" s="6" t="s">
        <v>17</v>
      </c>
      <c r="I3552" s="8">
        <v>0.35000000000000003</v>
      </c>
      <c r="J3552" s="9">
        <v>4250</v>
      </c>
      <c r="K3552" s="10">
        <f t="shared" si="26"/>
        <v>1487.5000000000002</v>
      </c>
      <c r="L3552" s="10">
        <f t="shared" si="27"/>
        <v>520.625</v>
      </c>
      <c r="M3552" s="11">
        <v>0.35</v>
      </c>
      <c r="O3552" s="16"/>
      <c r="P3552" s="14"/>
      <c r="Q3552" s="12"/>
      <c r="R3552" s="13"/>
    </row>
    <row r="3553" spans="1:18" ht="15.75" customHeight="1">
      <c r="A3553" s="1"/>
      <c r="B3553" s="6" t="s">
        <v>14</v>
      </c>
      <c r="C3553" s="6">
        <v>1185732</v>
      </c>
      <c r="D3553" s="7">
        <v>44293</v>
      </c>
      <c r="E3553" s="6" t="s">
        <v>15</v>
      </c>
      <c r="F3553" s="6" t="s">
        <v>121</v>
      </c>
      <c r="G3553" s="6" t="s">
        <v>122</v>
      </c>
      <c r="H3553" s="6" t="s">
        <v>18</v>
      </c>
      <c r="I3553" s="8">
        <v>0.35000000000000003</v>
      </c>
      <c r="J3553" s="9">
        <v>1250</v>
      </c>
      <c r="K3553" s="10">
        <f t="shared" si="26"/>
        <v>437.50000000000006</v>
      </c>
      <c r="L3553" s="10">
        <f t="shared" si="27"/>
        <v>153.125</v>
      </c>
      <c r="M3553" s="11">
        <v>0.35</v>
      </c>
      <c r="O3553" s="16"/>
      <c r="P3553" s="14"/>
      <c r="Q3553" s="12"/>
      <c r="R3553" s="13"/>
    </row>
    <row r="3554" spans="1:18" ht="15.75" customHeight="1">
      <c r="A3554" s="1"/>
      <c r="B3554" s="6" t="s">
        <v>14</v>
      </c>
      <c r="C3554" s="6">
        <v>1185732</v>
      </c>
      <c r="D3554" s="7">
        <v>44293</v>
      </c>
      <c r="E3554" s="6" t="s">
        <v>15</v>
      </c>
      <c r="F3554" s="6" t="s">
        <v>121</v>
      </c>
      <c r="G3554" s="6" t="s">
        <v>122</v>
      </c>
      <c r="H3554" s="6" t="s">
        <v>19</v>
      </c>
      <c r="I3554" s="8">
        <v>0.25000000000000006</v>
      </c>
      <c r="J3554" s="9">
        <v>1250</v>
      </c>
      <c r="K3554" s="10">
        <f t="shared" si="26"/>
        <v>312.50000000000006</v>
      </c>
      <c r="L3554" s="10">
        <f t="shared" si="27"/>
        <v>125.00000000000003</v>
      </c>
      <c r="M3554" s="11">
        <v>0.4</v>
      </c>
      <c r="O3554" s="16"/>
      <c r="P3554" s="14"/>
      <c r="Q3554" s="12"/>
      <c r="R3554" s="13"/>
    </row>
    <row r="3555" spans="1:18" ht="15.75" customHeight="1">
      <c r="A3555" s="1"/>
      <c r="B3555" s="6" t="s">
        <v>14</v>
      </c>
      <c r="C3555" s="6">
        <v>1185732</v>
      </c>
      <c r="D3555" s="7">
        <v>44293</v>
      </c>
      <c r="E3555" s="6" t="s">
        <v>15</v>
      </c>
      <c r="F3555" s="6" t="s">
        <v>121</v>
      </c>
      <c r="G3555" s="6" t="s">
        <v>122</v>
      </c>
      <c r="H3555" s="6" t="s">
        <v>20</v>
      </c>
      <c r="I3555" s="8">
        <v>0.3</v>
      </c>
      <c r="J3555" s="9">
        <v>500</v>
      </c>
      <c r="K3555" s="10">
        <f t="shared" si="26"/>
        <v>150</v>
      </c>
      <c r="L3555" s="10">
        <f t="shared" si="27"/>
        <v>60</v>
      </c>
      <c r="M3555" s="11">
        <v>0.4</v>
      </c>
      <c r="O3555" s="16"/>
      <c r="P3555" s="14"/>
      <c r="Q3555" s="12"/>
      <c r="R3555" s="13"/>
    </row>
    <row r="3556" spans="1:18" ht="15.75" customHeight="1">
      <c r="A3556" s="1"/>
      <c r="B3556" s="6" t="s">
        <v>14</v>
      </c>
      <c r="C3556" s="6">
        <v>1185732</v>
      </c>
      <c r="D3556" s="7">
        <v>44293</v>
      </c>
      <c r="E3556" s="6" t="s">
        <v>15</v>
      </c>
      <c r="F3556" s="6" t="s">
        <v>121</v>
      </c>
      <c r="G3556" s="6" t="s">
        <v>122</v>
      </c>
      <c r="H3556" s="6" t="s">
        <v>21</v>
      </c>
      <c r="I3556" s="8">
        <v>0.45</v>
      </c>
      <c r="J3556" s="9">
        <v>500</v>
      </c>
      <c r="K3556" s="10">
        <f t="shared" si="26"/>
        <v>225</v>
      </c>
      <c r="L3556" s="10">
        <f t="shared" si="27"/>
        <v>67.5</v>
      </c>
      <c r="M3556" s="11">
        <v>0.3</v>
      </c>
      <c r="O3556" s="16"/>
      <c r="P3556" s="14"/>
      <c r="Q3556" s="12"/>
      <c r="R3556" s="13"/>
    </row>
    <row r="3557" spans="1:18" ht="15.75" customHeight="1">
      <c r="A3557" s="1"/>
      <c r="B3557" s="6" t="s">
        <v>14</v>
      </c>
      <c r="C3557" s="6">
        <v>1185732</v>
      </c>
      <c r="D3557" s="7">
        <v>44293</v>
      </c>
      <c r="E3557" s="6" t="s">
        <v>15</v>
      </c>
      <c r="F3557" s="6" t="s">
        <v>121</v>
      </c>
      <c r="G3557" s="6" t="s">
        <v>122</v>
      </c>
      <c r="H3557" s="6" t="s">
        <v>22</v>
      </c>
      <c r="I3557" s="8">
        <v>0.35000000000000003</v>
      </c>
      <c r="J3557" s="9">
        <v>2000</v>
      </c>
      <c r="K3557" s="10">
        <f t="shared" si="26"/>
        <v>700.00000000000011</v>
      </c>
      <c r="L3557" s="10">
        <f t="shared" si="27"/>
        <v>280.00000000000006</v>
      </c>
      <c r="M3557" s="11">
        <v>0.4</v>
      </c>
      <c r="O3557" s="16"/>
      <c r="P3557" s="14"/>
      <c r="Q3557" s="12"/>
      <c r="R3557" s="13"/>
    </row>
    <row r="3558" spans="1:18" ht="15.75" customHeight="1">
      <c r="A3558" s="1"/>
      <c r="B3558" s="6" t="s">
        <v>14</v>
      </c>
      <c r="C3558" s="6">
        <v>1185732</v>
      </c>
      <c r="D3558" s="7">
        <v>44322</v>
      </c>
      <c r="E3558" s="6" t="s">
        <v>15</v>
      </c>
      <c r="F3558" s="6" t="s">
        <v>121</v>
      </c>
      <c r="G3558" s="6" t="s">
        <v>122</v>
      </c>
      <c r="H3558" s="6" t="s">
        <v>17</v>
      </c>
      <c r="I3558" s="8">
        <v>0.49999999999999994</v>
      </c>
      <c r="J3558" s="9">
        <v>4700</v>
      </c>
      <c r="K3558" s="10">
        <f t="shared" si="26"/>
        <v>2349.9999999999995</v>
      </c>
      <c r="L3558" s="10">
        <f t="shared" si="27"/>
        <v>822.49999999999977</v>
      </c>
      <c r="M3558" s="11">
        <v>0.35</v>
      </c>
      <c r="O3558" s="16"/>
      <c r="P3558" s="14"/>
      <c r="Q3558" s="12"/>
      <c r="R3558" s="13"/>
    </row>
    <row r="3559" spans="1:18" ht="15.75" customHeight="1">
      <c r="A3559" s="1"/>
      <c r="B3559" s="6" t="s">
        <v>14</v>
      </c>
      <c r="C3559" s="6">
        <v>1185732</v>
      </c>
      <c r="D3559" s="7">
        <v>44322</v>
      </c>
      <c r="E3559" s="6" t="s">
        <v>15</v>
      </c>
      <c r="F3559" s="6" t="s">
        <v>121</v>
      </c>
      <c r="G3559" s="6" t="s">
        <v>122</v>
      </c>
      <c r="H3559" s="6" t="s">
        <v>18</v>
      </c>
      <c r="I3559" s="8">
        <v>0.45</v>
      </c>
      <c r="J3559" s="9">
        <v>1750</v>
      </c>
      <c r="K3559" s="10">
        <f t="shared" si="26"/>
        <v>787.5</v>
      </c>
      <c r="L3559" s="10">
        <f t="shared" si="27"/>
        <v>275.625</v>
      </c>
      <c r="M3559" s="11">
        <v>0.35</v>
      </c>
      <c r="O3559" s="16"/>
      <c r="P3559" s="14"/>
      <c r="Q3559" s="12"/>
      <c r="R3559" s="13"/>
    </row>
    <row r="3560" spans="1:18" ht="15.75" customHeight="1">
      <c r="A3560" s="1"/>
      <c r="B3560" s="6" t="s">
        <v>14</v>
      </c>
      <c r="C3560" s="6">
        <v>1185732</v>
      </c>
      <c r="D3560" s="7">
        <v>44322</v>
      </c>
      <c r="E3560" s="6" t="s">
        <v>15</v>
      </c>
      <c r="F3560" s="6" t="s">
        <v>121</v>
      </c>
      <c r="G3560" s="6" t="s">
        <v>122</v>
      </c>
      <c r="H3560" s="6" t="s">
        <v>19</v>
      </c>
      <c r="I3560" s="8">
        <v>0.4</v>
      </c>
      <c r="J3560" s="9">
        <v>2000</v>
      </c>
      <c r="K3560" s="10">
        <f t="shared" si="26"/>
        <v>800</v>
      </c>
      <c r="L3560" s="10">
        <f t="shared" si="27"/>
        <v>320</v>
      </c>
      <c r="M3560" s="11">
        <v>0.4</v>
      </c>
      <c r="O3560" s="16"/>
      <c r="P3560" s="14"/>
      <c r="Q3560" s="12"/>
      <c r="R3560" s="13"/>
    </row>
    <row r="3561" spans="1:18" ht="15.75" customHeight="1">
      <c r="A3561" s="1"/>
      <c r="B3561" s="6" t="s">
        <v>14</v>
      </c>
      <c r="C3561" s="6">
        <v>1185732</v>
      </c>
      <c r="D3561" s="7">
        <v>44322</v>
      </c>
      <c r="E3561" s="6" t="s">
        <v>15</v>
      </c>
      <c r="F3561" s="6" t="s">
        <v>121</v>
      </c>
      <c r="G3561" s="6" t="s">
        <v>122</v>
      </c>
      <c r="H3561" s="6" t="s">
        <v>20</v>
      </c>
      <c r="I3561" s="8">
        <v>0.4</v>
      </c>
      <c r="J3561" s="9">
        <v>1500</v>
      </c>
      <c r="K3561" s="10">
        <f t="shared" si="26"/>
        <v>600</v>
      </c>
      <c r="L3561" s="10">
        <f t="shared" si="27"/>
        <v>240</v>
      </c>
      <c r="M3561" s="11">
        <v>0.4</v>
      </c>
      <c r="O3561" s="16"/>
      <c r="P3561" s="14"/>
      <c r="Q3561" s="12"/>
      <c r="R3561" s="13"/>
    </row>
    <row r="3562" spans="1:18" ht="15.75" customHeight="1">
      <c r="A3562" s="1"/>
      <c r="B3562" s="6" t="s">
        <v>14</v>
      </c>
      <c r="C3562" s="6">
        <v>1185732</v>
      </c>
      <c r="D3562" s="7">
        <v>44322</v>
      </c>
      <c r="E3562" s="6" t="s">
        <v>15</v>
      </c>
      <c r="F3562" s="6" t="s">
        <v>121</v>
      </c>
      <c r="G3562" s="6" t="s">
        <v>122</v>
      </c>
      <c r="H3562" s="6" t="s">
        <v>21</v>
      </c>
      <c r="I3562" s="8">
        <v>0.49999999999999994</v>
      </c>
      <c r="J3562" s="9">
        <v>1750</v>
      </c>
      <c r="K3562" s="10">
        <f t="shared" si="26"/>
        <v>874.99999999999989</v>
      </c>
      <c r="L3562" s="10">
        <f t="shared" si="27"/>
        <v>262.49999999999994</v>
      </c>
      <c r="M3562" s="11">
        <v>0.3</v>
      </c>
      <c r="O3562" s="16"/>
      <c r="P3562" s="14"/>
      <c r="Q3562" s="12"/>
      <c r="R3562" s="13"/>
    </row>
    <row r="3563" spans="1:18" ht="15.75" customHeight="1">
      <c r="A3563" s="1"/>
      <c r="B3563" s="6" t="s">
        <v>14</v>
      </c>
      <c r="C3563" s="6">
        <v>1185732</v>
      </c>
      <c r="D3563" s="7">
        <v>44322</v>
      </c>
      <c r="E3563" s="6" t="s">
        <v>15</v>
      </c>
      <c r="F3563" s="6" t="s">
        <v>121</v>
      </c>
      <c r="G3563" s="6" t="s">
        <v>122</v>
      </c>
      <c r="H3563" s="6" t="s">
        <v>22</v>
      </c>
      <c r="I3563" s="8">
        <v>0.54999999999999993</v>
      </c>
      <c r="J3563" s="9">
        <v>3000</v>
      </c>
      <c r="K3563" s="10">
        <f t="shared" si="26"/>
        <v>1649.9999999999998</v>
      </c>
      <c r="L3563" s="10">
        <f t="shared" si="27"/>
        <v>660</v>
      </c>
      <c r="M3563" s="11">
        <v>0.4</v>
      </c>
      <c r="O3563" s="16"/>
      <c r="P3563" s="14"/>
      <c r="Q3563" s="12"/>
      <c r="R3563" s="13"/>
    </row>
    <row r="3564" spans="1:18" ht="15.75" customHeight="1">
      <c r="A3564" s="1"/>
      <c r="B3564" s="6" t="s">
        <v>14</v>
      </c>
      <c r="C3564" s="6">
        <v>1185732</v>
      </c>
      <c r="D3564" s="7">
        <v>44355</v>
      </c>
      <c r="E3564" s="6" t="s">
        <v>15</v>
      </c>
      <c r="F3564" s="6" t="s">
        <v>121</v>
      </c>
      <c r="G3564" s="6" t="s">
        <v>122</v>
      </c>
      <c r="H3564" s="6" t="s">
        <v>17</v>
      </c>
      <c r="I3564" s="8">
        <v>0.49999999999999994</v>
      </c>
      <c r="J3564" s="9">
        <v>5500</v>
      </c>
      <c r="K3564" s="10">
        <f t="shared" si="26"/>
        <v>2749.9999999999995</v>
      </c>
      <c r="L3564" s="10">
        <f t="shared" si="27"/>
        <v>962.49999999999977</v>
      </c>
      <c r="M3564" s="11">
        <v>0.35</v>
      </c>
      <c r="O3564" s="16"/>
      <c r="P3564" s="14"/>
      <c r="Q3564" s="12"/>
      <c r="R3564" s="13"/>
    </row>
    <row r="3565" spans="1:18" ht="15.75" customHeight="1">
      <c r="A3565" s="1"/>
      <c r="B3565" s="6" t="s">
        <v>14</v>
      </c>
      <c r="C3565" s="6">
        <v>1185732</v>
      </c>
      <c r="D3565" s="7">
        <v>44355</v>
      </c>
      <c r="E3565" s="6" t="s">
        <v>15</v>
      </c>
      <c r="F3565" s="6" t="s">
        <v>121</v>
      </c>
      <c r="G3565" s="6" t="s">
        <v>122</v>
      </c>
      <c r="H3565" s="6" t="s">
        <v>18</v>
      </c>
      <c r="I3565" s="8">
        <v>0.45</v>
      </c>
      <c r="J3565" s="9">
        <v>3000</v>
      </c>
      <c r="K3565" s="10">
        <f t="shared" si="26"/>
        <v>1350</v>
      </c>
      <c r="L3565" s="10">
        <f t="shared" si="27"/>
        <v>472.49999999999994</v>
      </c>
      <c r="M3565" s="11">
        <v>0.35</v>
      </c>
      <c r="O3565" s="16"/>
      <c r="P3565" s="14"/>
      <c r="Q3565" s="12"/>
      <c r="R3565" s="13"/>
    </row>
    <row r="3566" spans="1:18" ht="15.75" customHeight="1">
      <c r="A3566" s="1"/>
      <c r="B3566" s="6" t="s">
        <v>14</v>
      </c>
      <c r="C3566" s="6">
        <v>1185732</v>
      </c>
      <c r="D3566" s="7">
        <v>44355</v>
      </c>
      <c r="E3566" s="6" t="s">
        <v>15</v>
      </c>
      <c r="F3566" s="6" t="s">
        <v>121</v>
      </c>
      <c r="G3566" s="6" t="s">
        <v>122</v>
      </c>
      <c r="H3566" s="6" t="s">
        <v>19</v>
      </c>
      <c r="I3566" s="8">
        <v>0.4</v>
      </c>
      <c r="J3566" s="9">
        <v>2250</v>
      </c>
      <c r="K3566" s="10">
        <f t="shared" si="26"/>
        <v>900</v>
      </c>
      <c r="L3566" s="10">
        <f t="shared" si="27"/>
        <v>360</v>
      </c>
      <c r="M3566" s="11">
        <v>0.4</v>
      </c>
      <c r="O3566" s="16"/>
      <c r="P3566" s="14"/>
      <c r="Q3566" s="12"/>
      <c r="R3566" s="13"/>
    </row>
    <row r="3567" spans="1:18" ht="15.75" customHeight="1">
      <c r="A3567" s="1"/>
      <c r="B3567" s="6" t="s">
        <v>14</v>
      </c>
      <c r="C3567" s="6">
        <v>1185732</v>
      </c>
      <c r="D3567" s="7">
        <v>44355</v>
      </c>
      <c r="E3567" s="6" t="s">
        <v>15</v>
      </c>
      <c r="F3567" s="6" t="s">
        <v>121</v>
      </c>
      <c r="G3567" s="6" t="s">
        <v>122</v>
      </c>
      <c r="H3567" s="6" t="s">
        <v>20</v>
      </c>
      <c r="I3567" s="8">
        <v>0.4</v>
      </c>
      <c r="J3567" s="9">
        <v>2000</v>
      </c>
      <c r="K3567" s="10">
        <f t="shared" si="26"/>
        <v>800</v>
      </c>
      <c r="L3567" s="10">
        <f t="shared" si="27"/>
        <v>320</v>
      </c>
      <c r="M3567" s="11">
        <v>0.4</v>
      </c>
      <c r="O3567" s="16"/>
      <c r="P3567" s="14"/>
      <c r="Q3567" s="12"/>
      <c r="R3567" s="13"/>
    </row>
    <row r="3568" spans="1:18" ht="15.75" customHeight="1">
      <c r="A3568" s="1"/>
      <c r="B3568" s="6" t="s">
        <v>14</v>
      </c>
      <c r="C3568" s="6">
        <v>1185732</v>
      </c>
      <c r="D3568" s="7">
        <v>44355</v>
      </c>
      <c r="E3568" s="6" t="s">
        <v>15</v>
      </c>
      <c r="F3568" s="6" t="s">
        <v>121</v>
      </c>
      <c r="G3568" s="6" t="s">
        <v>122</v>
      </c>
      <c r="H3568" s="6" t="s">
        <v>21</v>
      </c>
      <c r="I3568" s="8">
        <v>0.49999999999999994</v>
      </c>
      <c r="J3568" s="9">
        <v>2000</v>
      </c>
      <c r="K3568" s="10">
        <f t="shared" si="26"/>
        <v>999.99999999999989</v>
      </c>
      <c r="L3568" s="10">
        <f t="shared" si="27"/>
        <v>299.99999999999994</v>
      </c>
      <c r="M3568" s="11">
        <v>0.3</v>
      </c>
      <c r="O3568" s="16"/>
      <c r="P3568" s="14"/>
      <c r="Q3568" s="12"/>
      <c r="R3568" s="13"/>
    </row>
    <row r="3569" spans="1:18" ht="15.75" customHeight="1">
      <c r="A3569" s="1"/>
      <c r="B3569" s="6" t="s">
        <v>14</v>
      </c>
      <c r="C3569" s="6">
        <v>1185732</v>
      </c>
      <c r="D3569" s="7">
        <v>44355</v>
      </c>
      <c r="E3569" s="6" t="s">
        <v>15</v>
      </c>
      <c r="F3569" s="6" t="s">
        <v>121</v>
      </c>
      <c r="G3569" s="6" t="s">
        <v>122</v>
      </c>
      <c r="H3569" s="6" t="s">
        <v>22</v>
      </c>
      <c r="I3569" s="8">
        <v>0.54999999999999993</v>
      </c>
      <c r="J3569" s="9">
        <v>3500</v>
      </c>
      <c r="K3569" s="10">
        <f t="shared" si="26"/>
        <v>1924.9999999999998</v>
      </c>
      <c r="L3569" s="10">
        <f t="shared" si="27"/>
        <v>770</v>
      </c>
      <c r="M3569" s="11">
        <v>0.4</v>
      </c>
      <c r="O3569" s="16"/>
      <c r="P3569" s="14"/>
      <c r="Q3569" s="12"/>
      <c r="R3569" s="13"/>
    </row>
    <row r="3570" spans="1:18" ht="15.75" customHeight="1">
      <c r="A3570" s="1"/>
      <c r="B3570" s="6" t="s">
        <v>14</v>
      </c>
      <c r="C3570" s="6">
        <v>1185732</v>
      </c>
      <c r="D3570" s="7">
        <v>44383</v>
      </c>
      <c r="E3570" s="6" t="s">
        <v>15</v>
      </c>
      <c r="F3570" s="6" t="s">
        <v>121</v>
      </c>
      <c r="G3570" s="6" t="s">
        <v>122</v>
      </c>
      <c r="H3570" s="6" t="s">
        <v>17</v>
      </c>
      <c r="I3570" s="8">
        <v>0.49999999999999994</v>
      </c>
      <c r="J3570" s="9">
        <v>5750</v>
      </c>
      <c r="K3570" s="10">
        <f t="shared" si="26"/>
        <v>2874.9999999999995</v>
      </c>
      <c r="L3570" s="10">
        <f t="shared" si="27"/>
        <v>1006.2499999999998</v>
      </c>
      <c r="M3570" s="11">
        <v>0.35</v>
      </c>
      <c r="O3570" s="16"/>
      <c r="P3570" s="14"/>
      <c r="Q3570" s="12"/>
      <c r="R3570" s="13"/>
    </row>
    <row r="3571" spans="1:18" ht="15.75" customHeight="1">
      <c r="A3571" s="1"/>
      <c r="B3571" s="6" t="s">
        <v>14</v>
      </c>
      <c r="C3571" s="6">
        <v>1185732</v>
      </c>
      <c r="D3571" s="7">
        <v>44383</v>
      </c>
      <c r="E3571" s="6" t="s">
        <v>15</v>
      </c>
      <c r="F3571" s="6" t="s">
        <v>121</v>
      </c>
      <c r="G3571" s="6" t="s">
        <v>122</v>
      </c>
      <c r="H3571" s="6" t="s">
        <v>18</v>
      </c>
      <c r="I3571" s="8">
        <v>0.45</v>
      </c>
      <c r="J3571" s="9">
        <v>3250</v>
      </c>
      <c r="K3571" s="10">
        <f t="shared" si="26"/>
        <v>1462.5</v>
      </c>
      <c r="L3571" s="10">
        <f t="shared" si="27"/>
        <v>511.87499999999994</v>
      </c>
      <c r="M3571" s="11">
        <v>0.35</v>
      </c>
      <c r="O3571" s="16"/>
      <c r="P3571" s="14"/>
      <c r="Q3571" s="12"/>
      <c r="R3571" s="13"/>
    </row>
    <row r="3572" spans="1:18" ht="15.75" customHeight="1">
      <c r="A3572" s="1"/>
      <c r="B3572" s="6" t="s">
        <v>14</v>
      </c>
      <c r="C3572" s="6">
        <v>1185732</v>
      </c>
      <c r="D3572" s="7">
        <v>44383</v>
      </c>
      <c r="E3572" s="6" t="s">
        <v>15</v>
      </c>
      <c r="F3572" s="6" t="s">
        <v>121</v>
      </c>
      <c r="G3572" s="6" t="s">
        <v>122</v>
      </c>
      <c r="H3572" s="6" t="s">
        <v>19</v>
      </c>
      <c r="I3572" s="8">
        <v>0.4</v>
      </c>
      <c r="J3572" s="9">
        <v>2500</v>
      </c>
      <c r="K3572" s="10">
        <f t="shared" si="26"/>
        <v>1000</v>
      </c>
      <c r="L3572" s="10">
        <f t="shared" si="27"/>
        <v>400</v>
      </c>
      <c r="M3572" s="11">
        <v>0.4</v>
      </c>
      <c r="O3572" s="16"/>
      <c r="P3572" s="14"/>
      <c r="Q3572" s="12"/>
      <c r="R3572" s="13"/>
    </row>
    <row r="3573" spans="1:18" ht="15.75" customHeight="1">
      <c r="A3573" s="1"/>
      <c r="B3573" s="6" t="s">
        <v>14</v>
      </c>
      <c r="C3573" s="6">
        <v>1185732</v>
      </c>
      <c r="D3573" s="7">
        <v>44383</v>
      </c>
      <c r="E3573" s="6" t="s">
        <v>15</v>
      </c>
      <c r="F3573" s="6" t="s">
        <v>121</v>
      </c>
      <c r="G3573" s="6" t="s">
        <v>122</v>
      </c>
      <c r="H3573" s="6" t="s">
        <v>20</v>
      </c>
      <c r="I3573" s="8">
        <v>0.4</v>
      </c>
      <c r="J3573" s="9">
        <v>2000</v>
      </c>
      <c r="K3573" s="10">
        <f t="shared" si="26"/>
        <v>800</v>
      </c>
      <c r="L3573" s="10">
        <f t="shared" si="27"/>
        <v>320</v>
      </c>
      <c r="M3573" s="11">
        <v>0.4</v>
      </c>
      <c r="O3573" s="16"/>
      <c r="P3573" s="14"/>
      <c r="Q3573" s="12"/>
      <c r="R3573" s="13"/>
    </row>
    <row r="3574" spans="1:18" ht="15.75" customHeight="1">
      <c r="A3574" s="1"/>
      <c r="B3574" s="6" t="s">
        <v>14</v>
      </c>
      <c r="C3574" s="6">
        <v>1185732</v>
      </c>
      <c r="D3574" s="7">
        <v>44383</v>
      </c>
      <c r="E3574" s="6" t="s">
        <v>15</v>
      </c>
      <c r="F3574" s="6" t="s">
        <v>121</v>
      </c>
      <c r="G3574" s="6" t="s">
        <v>122</v>
      </c>
      <c r="H3574" s="6" t="s">
        <v>21</v>
      </c>
      <c r="I3574" s="8">
        <v>0.49999999999999994</v>
      </c>
      <c r="J3574" s="9">
        <v>2250</v>
      </c>
      <c r="K3574" s="10">
        <f t="shared" si="26"/>
        <v>1124.9999999999998</v>
      </c>
      <c r="L3574" s="10">
        <f t="shared" si="27"/>
        <v>337.49999999999994</v>
      </c>
      <c r="M3574" s="11">
        <v>0.3</v>
      </c>
      <c r="O3574" s="16"/>
      <c r="P3574" s="14"/>
      <c r="Q3574" s="12"/>
      <c r="R3574" s="13"/>
    </row>
    <row r="3575" spans="1:18" ht="15.75" customHeight="1">
      <c r="A3575" s="1"/>
      <c r="B3575" s="6" t="s">
        <v>14</v>
      </c>
      <c r="C3575" s="6">
        <v>1185732</v>
      </c>
      <c r="D3575" s="7">
        <v>44383</v>
      </c>
      <c r="E3575" s="6" t="s">
        <v>15</v>
      </c>
      <c r="F3575" s="6" t="s">
        <v>121</v>
      </c>
      <c r="G3575" s="6" t="s">
        <v>122</v>
      </c>
      <c r="H3575" s="6" t="s">
        <v>22</v>
      </c>
      <c r="I3575" s="8">
        <v>0.54999999999999993</v>
      </c>
      <c r="J3575" s="9">
        <v>4000</v>
      </c>
      <c r="K3575" s="10">
        <f t="shared" si="26"/>
        <v>2199.9999999999995</v>
      </c>
      <c r="L3575" s="10">
        <f t="shared" si="27"/>
        <v>879.99999999999989</v>
      </c>
      <c r="M3575" s="11">
        <v>0.4</v>
      </c>
      <c r="O3575" s="16"/>
      <c r="P3575" s="14"/>
      <c r="Q3575" s="12"/>
      <c r="R3575" s="13"/>
    </row>
    <row r="3576" spans="1:18" ht="15.75" customHeight="1">
      <c r="A3576" s="1"/>
      <c r="B3576" s="6" t="s">
        <v>14</v>
      </c>
      <c r="C3576" s="6">
        <v>1185732</v>
      </c>
      <c r="D3576" s="7">
        <v>44415</v>
      </c>
      <c r="E3576" s="6" t="s">
        <v>15</v>
      </c>
      <c r="F3576" s="6" t="s">
        <v>121</v>
      </c>
      <c r="G3576" s="6" t="s">
        <v>122</v>
      </c>
      <c r="H3576" s="6" t="s">
        <v>17</v>
      </c>
      <c r="I3576" s="8">
        <v>0.49999999999999994</v>
      </c>
      <c r="J3576" s="9">
        <v>5500</v>
      </c>
      <c r="K3576" s="10">
        <f t="shared" ref="K3576:K3830" si="28">I3576*J3576</f>
        <v>2749.9999999999995</v>
      </c>
      <c r="L3576" s="10">
        <f t="shared" ref="L3576:L3830" si="29">K3576*M3576</f>
        <v>962.49999999999977</v>
      </c>
      <c r="M3576" s="11">
        <v>0.35</v>
      </c>
      <c r="O3576" s="16"/>
      <c r="P3576" s="14"/>
      <c r="Q3576" s="12"/>
      <c r="R3576" s="13"/>
    </row>
    <row r="3577" spans="1:18" ht="15.75" customHeight="1">
      <c r="A3577" s="1"/>
      <c r="B3577" s="6" t="s">
        <v>14</v>
      </c>
      <c r="C3577" s="6">
        <v>1185732</v>
      </c>
      <c r="D3577" s="7">
        <v>44415</v>
      </c>
      <c r="E3577" s="6" t="s">
        <v>15</v>
      </c>
      <c r="F3577" s="6" t="s">
        <v>121</v>
      </c>
      <c r="G3577" s="6" t="s">
        <v>122</v>
      </c>
      <c r="H3577" s="6" t="s">
        <v>18</v>
      </c>
      <c r="I3577" s="8">
        <v>0.45</v>
      </c>
      <c r="J3577" s="9">
        <v>3250</v>
      </c>
      <c r="K3577" s="10">
        <f t="shared" si="28"/>
        <v>1462.5</v>
      </c>
      <c r="L3577" s="10">
        <f t="shared" si="29"/>
        <v>511.87499999999994</v>
      </c>
      <c r="M3577" s="11">
        <v>0.35</v>
      </c>
      <c r="O3577" s="16"/>
      <c r="P3577" s="14"/>
      <c r="Q3577" s="12"/>
      <c r="R3577" s="13"/>
    </row>
    <row r="3578" spans="1:18" ht="15.75" customHeight="1">
      <c r="A3578" s="1"/>
      <c r="B3578" s="6" t="s">
        <v>14</v>
      </c>
      <c r="C3578" s="6">
        <v>1185732</v>
      </c>
      <c r="D3578" s="7">
        <v>44415</v>
      </c>
      <c r="E3578" s="6" t="s">
        <v>15</v>
      </c>
      <c r="F3578" s="6" t="s">
        <v>121</v>
      </c>
      <c r="G3578" s="6" t="s">
        <v>122</v>
      </c>
      <c r="H3578" s="6" t="s">
        <v>19</v>
      </c>
      <c r="I3578" s="8">
        <v>0.4</v>
      </c>
      <c r="J3578" s="9">
        <v>2500</v>
      </c>
      <c r="K3578" s="10">
        <f t="shared" si="28"/>
        <v>1000</v>
      </c>
      <c r="L3578" s="10">
        <f t="shared" si="29"/>
        <v>400</v>
      </c>
      <c r="M3578" s="11">
        <v>0.4</v>
      </c>
      <c r="O3578" s="16"/>
      <c r="P3578" s="14"/>
      <c r="Q3578" s="12"/>
      <c r="R3578" s="13"/>
    </row>
    <row r="3579" spans="1:18" ht="15.75" customHeight="1">
      <c r="A3579" s="1"/>
      <c r="B3579" s="6" t="s">
        <v>14</v>
      </c>
      <c r="C3579" s="6">
        <v>1185732</v>
      </c>
      <c r="D3579" s="7">
        <v>44415</v>
      </c>
      <c r="E3579" s="6" t="s">
        <v>15</v>
      </c>
      <c r="F3579" s="6" t="s">
        <v>121</v>
      </c>
      <c r="G3579" s="6" t="s">
        <v>122</v>
      </c>
      <c r="H3579" s="6" t="s">
        <v>20</v>
      </c>
      <c r="I3579" s="8">
        <v>0.4</v>
      </c>
      <c r="J3579" s="9">
        <v>1500</v>
      </c>
      <c r="K3579" s="10">
        <f t="shared" si="28"/>
        <v>600</v>
      </c>
      <c r="L3579" s="10">
        <f t="shared" si="29"/>
        <v>240</v>
      </c>
      <c r="M3579" s="11">
        <v>0.4</v>
      </c>
      <c r="O3579" s="16"/>
      <c r="P3579" s="14"/>
      <c r="Q3579" s="12"/>
      <c r="R3579" s="13"/>
    </row>
    <row r="3580" spans="1:18" ht="15.75" customHeight="1">
      <c r="A3580" s="1"/>
      <c r="B3580" s="6" t="s">
        <v>14</v>
      </c>
      <c r="C3580" s="6">
        <v>1185732</v>
      </c>
      <c r="D3580" s="7">
        <v>44415</v>
      </c>
      <c r="E3580" s="6" t="s">
        <v>15</v>
      </c>
      <c r="F3580" s="6" t="s">
        <v>121</v>
      </c>
      <c r="G3580" s="6" t="s">
        <v>122</v>
      </c>
      <c r="H3580" s="6" t="s">
        <v>21</v>
      </c>
      <c r="I3580" s="8">
        <v>0.49999999999999994</v>
      </c>
      <c r="J3580" s="9">
        <v>1250</v>
      </c>
      <c r="K3580" s="10">
        <f t="shared" si="28"/>
        <v>624.99999999999989</v>
      </c>
      <c r="L3580" s="10">
        <f t="shared" si="29"/>
        <v>187.49999999999997</v>
      </c>
      <c r="M3580" s="11">
        <v>0.3</v>
      </c>
      <c r="O3580" s="16"/>
      <c r="P3580" s="14"/>
      <c r="Q3580" s="12"/>
      <c r="R3580" s="13"/>
    </row>
    <row r="3581" spans="1:18" ht="15.75" customHeight="1">
      <c r="A3581" s="1"/>
      <c r="B3581" s="6" t="s">
        <v>14</v>
      </c>
      <c r="C3581" s="6">
        <v>1185732</v>
      </c>
      <c r="D3581" s="7">
        <v>44415</v>
      </c>
      <c r="E3581" s="6" t="s">
        <v>15</v>
      </c>
      <c r="F3581" s="6" t="s">
        <v>121</v>
      </c>
      <c r="G3581" s="6" t="s">
        <v>122</v>
      </c>
      <c r="H3581" s="6" t="s">
        <v>22</v>
      </c>
      <c r="I3581" s="8">
        <v>0.54999999999999993</v>
      </c>
      <c r="J3581" s="9">
        <v>3000</v>
      </c>
      <c r="K3581" s="10">
        <f t="shared" si="28"/>
        <v>1649.9999999999998</v>
      </c>
      <c r="L3581" s="10">
        <f t="shared" si="29"/>
        <v>660</v>
      </c>
      <c r="M3581" s="11">
        <v>0.4</v>
      </c>
      <c r="O3581" s="16"/>
      <c r="P3581" s="14"/>
      <c r="Q3581" s="12"/>
      <c r="R3581" s="13"/>
    </row>
    <row r="3582" spans="1:18" ht="15.75" customHeight="1">
      <c r="A3582" s="1"/>
      <c r="B3582" s="6" t="s">
        <v>14</v>
      </c>
      <c r="C3582" s="6">
        <v>1185732</v>
      </c>
      <c r="D3582" s="7">
        <v>44445</v>
      </c>
      <c r="E3582" s="6" t="s">
        <v>15</v>
      </c>
      <c r="F3582" s="6" t="s">
        <v>121</v>
      </c>
      <c r="G3582" s="6" t="s">
        <v>122</v>
      </c>
      <c r="H3582" s="6" t="s">
        <v>17</v>
      </c>
      <c r="I3582" s="8">
        <v>0.49999999999999994</v>
      </c>
      <c r="J3582" s="9">
        <v>4250</v>
      </c>
      <c r="K3582" s="10">
        <f t="shared" si="28"/>
        <v>2124.9999999999995</v>
      </c>
      <c r="L3582" s="10">
        <f t="shared" si="29"/>
        <v>743.74999999999977</v>
      </c>
      <c r="M3582" s="11">
        <v>0.35</v>
      </c>
      <c r="O3582" s="16"/>
      <c r="P3582" s="14"/>
      <c r="Q3582" s="12"/>
      <c r="R3582" s="13"/>
    </row>
    <row r="3583" spans="1:18" ht="15.75" customHeight="1">
      <c r="A3583" s="1"/>
      <c r="B3583" s="6" t="s">
        <v>14</v>
      </c>
      <c r="C3583" s="6">
        <v>1185732</v>
      </c>
      <c r="D3583" s="7">
        <v>44445</v>
      </c>
      <c r="E3583" s="6" t="s">
        <v>15</v>
      </c>
      <c r="F3583" s="6" t="s">
        <v>121</v>
      </c>
      <c r="G3583" s="6" t="s">
        <v>122</v>
      </c>
      <c r="H3583" s="6" t="s">
        <v>18</v>
      </c>
      <c r="I3583" s="8">
        <v>0.45</v>
      </c>
      <c r="J3583" s="9">
        <v>2250</v>
      </c>
      <c r="K3583" s="10">
        <f t="shared" si="28"/>
        <v>1012.5</v>
      </c>
      <c r="L3583" s="10">
        <f t="shared" si="29"/>
        <v>354.375</v>
      </c>
      <c r="M3583" s="11">
        <v>0.35</v>
      </c>
      <c r="O3583" s="16"/>
      <c r="P3583" s="14"/>
      <c r="Q3583" s="12"/>
      <c r="R3583" s="13"/>
    </row>
    <row r="3584" spans="1:18" ht="15.75" customHeight="1">
      <c r="A3584" s="1"/>
      <c r="B3584" s="6" t="s">
        <v>14</v>
      </c>
      <c r="C3584" s="6">
        <v>1185732</v>
      </c>
      <c r="D3584" s="7">
        <v>44445</v>
      </c>
      <c r="E3584" s="6" t="s">
        <v>15</v>
      </c>
      <c r="F3584" s="6" t="s">
        <v>121</v>
      </c>
      <c r="G3584" s="6" t="s">
        <v>122</v>
      </c>
      <c r="H3584" s="6" t="s">
        <v>19</v>
      </c>
      <c r="I3584" s="8">
        <v>0.4</v>
      </c>
      <c r="J3584" s="9">
        <v>1250</v>
      </c>
      <c r="K3584" s="10">
        <f t="shared" si="28"/>
        <v>500</v>
      </c>
      <c r="L3584" s="10">
        <f t="shared" si="29"/>
        <v>200</v>
      </c>
      <c r="M3584" s="11">
        <v>0.4</v>
      </c>
      <c r="O3584" s="16"/>
      <c r="P3584" s="14"/>
      <c r="Q3584" s="12"/>
      <c r="R3584" s="13"/>
    </row>
    <row r="3585" spans="1:18" ht="15.75" customHeight="1">
      <c r="A3585" s="1"/>
      <c r="B3585" s="6" t="s">
        <v>14</v>
      </c>
      <c r="C3585" s="6">
        <v>1185732</v>
      </c>
      <c r="D3585" s="7">
        <v>44445</v>
      </c>
      <c r="E3585" s="6" t="s">
        <v>15</v>
      </c>
      <c r="F3585" s="6" t="s">
        <v>121</v>
      </c>
      <c r="G3585" s="6" t="s">
        <v>122</v>
      </c>
      <c r="H3585" s="6" t="s">
        <v>20</v>
      </c>
      <c r="I3585" s="8">
        <v>0.4</v>
      </c>
      <c r="J3585" s="9">
        <v>1000</v>
      </c>
      <c r="K3585" s="10">
        <f t="shared" si="28"/>
        <v>400</v>
      </c>
      <c r="L3585" s="10">
        <f t="shared" si="29"/>
        <v>160</v>
      </c>
      <c r="M3585" s="11">
        <v>0.4</v>
      </c>
      <c r="O3585" s="16"/>
      <c r="P3585" s="14"/>
      <c r="Q3585" s="12"/>
      <c r="R3585" s="13"/>
    </row>
    <row r="3586" spans="1:18" ht="15.75" customHeight="1">
      <c r="A3586" s="1"/>
      <c r="B3586" s="6" t="s">
        <v>14</v>
      </c>
      <c r="C3586" s="6">
        <v>1185732</v>
      </c>
      <c r="D3586" s="7">
        <v>44445</v>
      </c>
      <c r="E3586" s="6" t="s">
        <v>15</v>
      </c>
      <c r="F3586" s="6" t="s">
        <v>121</v>
      </c>
      <c r="G3586" s="6" t="s">
        <v>122</v>
      </c>
      <c r="H3586" s="6" t="s">
        <v>21</v>
      </c>
      <c r="I3586" s="8">
        <v>0.49999999999999994</v>
      </c>
      <c r="J3586" s="9">
        <v>1000</v>
      </c>
      <c r="K3586" s="10">
        <f t="shared" si="28"/>
        <v>499.99999999999994</v>
      </c>
      <c r="L3586" s="10">
        <f t="shared" si="29"/>
        <v>149.99999999999997</v>
      </c>
      <c r="M3586" s="11">
        <v>0.3</v>
      </c>
      <c r="O3586" s="16"/>
      <c r="P3586" s="14"/>
      <c r="Q3586" s="12"/>
      <c r="R3586" s="13"/>
    </row>
    <row r="3587" spans="1:18" ht="15.75" customHeight="1">
      <c r="A3587" s="1"/>
      <c r="B3587" s="6" t="s">
        <v>14</v>
      </c>
      <c r="C3587" s="6">
        <v>1185732</v>
      </c>
      <c r="D3587" s="7">
        <v>44445</v>
      </c>
      <c r="E3587" s="6" t="s">
        <v>15</v>
      </c>
      <c r="F3587" s="6" t="s">
        <v>121</v>
      </c>
      <c r="G3587" s="6" t="s">
        <v>122</v>
      </c>
      <c r="H3587" s="6" t="s">
        <v>22</v>
      </c>
      <c r="I3587" s="8">
        <v>0.54999999999999993</v>
      </c>
      <c r="J3587" s="9">
        <v>2000</v>
      </c>
      <c r="K3587" s="10">
        <f t="shared" si="28"/>
        <v>1099.9999999999998</v>
      </c>
      <c r="L3587" s="10">
        <f t="shared" si="29"/>
        <v>439.99999999999994</v>
      </c>
      <c r="M3587" s="11">
        <v>0.4</v>
      </c>
      <c r="O3587" s="16"/>
      <c r="P3587" s="14"/>
      <c r="Q3587" s="12"/>
      <c r="R3587" s="13"/>
    </row>
    <row r="3588" spans="1:18" ht="15.75" customHeight="1">
      <c r="A3588" s="1"/>
      <c r="B3588" s="6" t="s">
        <v>14</v>
      </c>
      <c r="C3588" s="6">
        <v>1185732</v>
      </c>
      <c r="D3588" s="7">
        <v>44477</v>
      </c>
      <c r="E3588" s="6" t="s">
        <v>15</v>
      </c>
      <c r="F3588" s="6" t="s">
        <v>121</v>
      </c>
      <c r="G3588" s="6" t="s">
        <v>122</v>
      </c>
      <c r="H3588" s="6" t="s">
        <v>17</v>
      </c>
      <c r="I3588" s="8">
        <v>0.54999999999999993</v>
      </c>
      <c r="J3588" s="9">
        <v>3750</v>
      </c>
      <c r="K3588" s="10">
        <f t="shared" si="28"/>
        <v>2062.4999999999995</v>
      </c>
      <c r="L3588" s="10">
        <f t="shared" si="29"/>
        <v>721.87499999999977</v>
      </c>
      <c r="M3588" s="11">
        <v>0.35</v>
      </c>
      <c r="O3588" s="16"/>
      <c r="P3588" s="14"/>
      <c r="Q3588" s="12"/>
      <c r="R3588" s="13"/>
    </row>
    <row r="3589" spans="1:18" ht="15.75" customHeight="1">
      <c r="A3589" s="1"/>
      <c r="B3589" s="6" t="s">
        <v>14</v>
      </c>
      <c r="C3589" s="6">
        <v>1185732</v>
      </c>
      <c r="D3589" s="7">
        <v>44477</v>
      </c>
      <c r="E3589" s="6" t="s">
        <v>15</v>
      </c>
      <c r="F3589" s="6" t="s">
        <v>121</v>
      </c>
      <c r="G3589" s="6" t="s">
        <v>122</v>
      </c>
      <c r="H3589" s="6" t="s">
        <v>18</v>
      </c>
      <c r="I3589" s="8">
        <v>0.5</v>
      </c>
      <c r="J3589" s="9">
        <v>2000</v>
      </c>
      <c r="K3589" s="10">
        <f t="shared" si="28"/>
        <v>1000</v>
      </c>
      <c r="L3589" s="10">
        <f t="shared" si="29"/>
        <v>350</v>
      </c>
      <c r="M3589" s="11">
        <v>0.35</v>
      </c>
      <c r="O3589" s="16"/>
      <c r="P3589" s="14"/>
      <c r="Q3589" s="12"/>
      <c r="R3589" s="13"/>
    </row>
    <row r="3590" spans="1:18" ht="15.75" customHeight="1">
      <c r="A3590" s="1"/>
      <c r="B3590" s="6" t="s">
        <v>14</v>
      </c>
      <c r="C3590" s="6">
        <v>1185732</v>
      </c>
      <c r="D3590" s="7">
        <v>44477</v>
      </c>
      <c r="E3590" s="6" t="s">
        <v>15</v>
      </c>
      <c r="F3590" s="6" t="s">
        <v>121</v>
      </c>
      <c r="G3590" s="6" t="s">
        <v>122</v>
      </c>
      <c r="H3590" s="6" t="s">
        <v>19</v>
      </c>
      <c r="I3590" s="8">
        <v>0.5</v>
      </c>
      <c r="J3590" s="9">
        <v>1000</v>
      </c>
      <c r="K3590" s="10">
        <f t="shared" si="28"/>
        <v>500</v>
      </c>
      <c r="L3590" s="10">
        <f t="shared" si="29"/>
        <v>200</v>
      </c>
      <c r="M3590" s="11">
        <v>0.4</v>
      </c>
      <c r="O3590" s="16"/>
      <c r="P3590" s="14"/>
      <c r="Q3590" s="12"/>
      <c r="R3590" s="13"/>
    </row>
    <row r="3591" spans="1:18" ht="15.75" customHeight="1">
      <c r="A3591" s="1"/>
      <c r="B3591" s="6" t="s">
        <v>14</v>
      </c>
      <c r="C3591" s="6">
        <v>1185732</v>
      </c>
      <c r="D3591" s="7">
        <v>44477</v>
      </c>
      <c r="E3591" s="6" t="s">
        <v>15</v>
      </c>
      <c r="F3591" s="6" t="s">
        <v>121</v>
      </c>
      <c r="G3591" s="6" t="s">
        <v>122</v>
      </c>
      <c r="H3591" s="6" t="s">
        <v>20</v>
      </c>
      <c r="I3591" s="8">
        <v>0.5</v>
      </c>
      <c r="J3591" s="9">
        <v>750</v>
      </c>
      <c r="K3591" s="10">
        <f t="shared" si="28"/>
        <v>375</v>
      </c>
      <c r="L3591" s="10">
        <f t="shared" si="29"/>
        <v>150</v>
      </c>
      <c r="M3591" s="11">
        <v>0.4</v>
      </c>
      <c r="O3591" s="16"/>
      <c r="P3591" s="14"/>
      <c r="Q3591" s="12"/>
      <c r="R3591" s="13"/>
    </row>
    <row r="3592" spans="1:18" ht="15.75" customHeight="1">
      <c r="A3592" s="1"/>
      <c r="B3592" s="6" t="s">
        <v>14</v>
      </c>
      <c r="C3592" s="6">
        <v>1185732</v>
      </c>
      <c r="D3592" s="7">
        <v>44477</v>
      </c>
      <c r="E3592" s="6" t="s">
        <v>15</v>
      </c>
      <c r="F3592" s="6" t="s">
        <v>121</v>
      </c>
      <c r="G3592" s="6" t="s">
        <v>122</v>
      </c>
      <c r="H3592" s="6" t="s">
        <v>21</v>
      </c>
      <c r="I3592" s="8">
        <v>0.6</v>
      </c>
      <c r="J3592" s="9">
        <v>750</v>
      </c>
      <c r="K3592" s="10">
        <f t="shared" si="28"/>
        <v>450</v>
      </c>
      <c r="L3592" s="10">
        <f t="shared" si="29"/>
        <v>135</v>
      </c>
      <c r="M3592" s="11">
        <v>0.3</v>
      </c>
      <c r="O3592" s="16"/>
      <c r="P3592" s="14"/>
      <c r="Q3592" s="12"/>
      <c r="R3592" s="13"/>
    </row>
    <row r="3593" spans="1:18" ht="15.75" customHeight="1">
      <c r="A3593" s="1"/>
      <c r="B3593" s="6" t="s">
        <v>14</v>
      </c>
      <c r="C3593" s="6">
        <v>1185732</v>
      </c>
      <c r="D3593" s="7">
        <v>44477</v>
      </c>
      <c r="E3593" s="6" t="s">
        <v>15</v>
      </c>
      <c r="F3593" s="6" t="s">
        <v>121</v>
      </c>
      <c r="G3593" s="6" t="s">
        <v>122</v>
      </c>
      <c r="H3593" s="6" t="s">
        <v>22</v>
      </c>
      <c r="I3593" s="8">
        <v>0.64999999999999991</v>
      </c>
      <c r="J3593" s="9">
        <v>2000</v>
      </c>
      <c r="K3593" s="10">
        <f t="shared" si="28"/>
        <v>1299.9999999999998</v>
      </c>
      <c r="L3593" s="10">
        <f t="shared" si="29"/>
        <v>519.99999999999989</v>
      </c>
      <c r="M3593" s="11">
        <v>0.4</v>
      </c>
      <c r="O3593" s="16"/>
      <c r="P3593" s="14"/>
      <c r="Q3593" s="12"/>
      <c r="R3593" s="13"/>
    </row>
    <row r="3594" spans="1:18" ht="15.75" customHeight="1">
      <c r="A3594" s="1"/>
      <c r="B3594" s="6" t="s">
        <v>14</v>
      </c>
      <c r="C3594" s="6">
        <v>1185732</v>
      </c>
      <c r="D3594" s="7">
        <v>44507</v>
      </c>
      <c r="E3594" s="6" t="s">
        <v>15</v>
      </c>
      <c r="F3594" s="6" t="s">
        <v>121</v>
      </c>
      <c r="G3594" s="6" t="s">
        <v>122</v>
      </c>
      <c r="H3594" s="6" t="s">
        <v>17</v>
      </c>
      <c r="I3594" s="8">
        <v>0.6</v>
      </c>
      <c r="J3594" s="9">
        <v>3500</v>
      </c>
      <c r="K3594" s="10">
        <f t="shared" si="28"/>
        <v>2100</v>
      </c>
      <c r="L3594" s="10">
        <f t="shared" si="29"/>
        <v>735</v>
      </c>
      <c r="M3594" s="11">
        <v>0.35</v>
      </c>
      <c r="O3594" s="16"/>
      <c r="P3594" s="14"/>
      <c r="Q3594" s="12"/>
      <c r="R3594" s="13"/>
    </row>
    <row r="3595" spans="1:18" ht="15.75" customHeight="1">
      <c r="A3595" s="1"/>
      <c r="B3595" s="6" t="s">
        <v>14</v>
      </c>
      <c r="C3595" s="6">
        <v>1185732</v>
      </c>
      <c r="D3595" s="7">
        <v>44507</v>
      </c>
      <c r="E3595" s="6" t="s">
        <v>15</v>
      </c>
      <c r="F3595" s="6" t="s">
        <v>121</v>
      </c>
      <c r="G3595" s="6" t="s">
        <v>122</v>
      </c>
      <c r="H3595" s="6" t="s">
        <v>18</v>
      </c>
      <c r="I3595" s="8">
        <v>0.5</v>
      </c>
      <c r="J3595" s="9">
        <v>2250</v>
      </c>
      <c r="K3595" s="10">
        <f t="shared" si="28"/>
        <v>1125</v>
      </c>
      <c r="L3595" s="10">
        <f t="shared" si="29"/>
        <v>393.75</v>
      </c>
      <c r="M3595" s="11">
        <v>0.35</v>
      </c>
      <c r="O3595" s="16"/>
      <c r="P3595" s="14"/>
      <c r="Q3595" s="12"/>
      <c r="R3595" s="13"/>
    </row>
    <row r="3596" spans="1:18" ht="15.75" customHeight="1">
      <c r="A3596" s="1"/>
      <c r="B3596" s="6" t="s">
        <v>14</v>
      </c>
      <c r="C3596" s="6">
        <v>1185732</v>
      </c>
      <c r="D3596" s="7">
        <v>44507</v>
      </c>
      <c r="E3596" s="6" t="s">
        <v>15</v>
      </c>
      <c r="F3596" s="6" t="s">
        <v>121</v>
      </c>
      <c r="G3596" s="6" t="s">
        <v>122</v>
      </c>
      <c r="H3596" s="6" t="s">
        <v>19</v>
      </c>
      <c r="I3596" s="8">
        <v>0.5</v>
      </c>
      <c r="J3596" s="9">
        <v>2200</v>
      </c>
      <c r="K3596" s="10">
        <f t="shared" si="28"/>
        <v>1100</v>
      </c>
      <c r="L3596" s="10">
        <f t="shared" si="29"/>
        <v>440</v>
      </c>
      <c r="M3596" s="11">
        <v>0.4</v>
      </c>
      <c r="O3596" s="16"/>
      <c r="P3596" s="14"/>
      <c r="Q3596" s="12"/>
      <c r="R3596" s="13"/>
    </row>
    <row r="3597" spans="1:18" ht="15.75" customHeight="1">
      <c r="A3597" s="1"/>
      <c r="B3597" s="6" t="s">
        <v>14</v>
      </c>
      <c r="C3597" s="6">
        <v>1185732</v>
      </c>
      <c r="D3597" s="7">
        <v>44507</v>
      </c>
      <c r="E3597" s="6" t="s">
        <v>15</v>
      </c>
      <c r="F3597" s="6" t="s">
        <v>121</v>
      </c>
      <c r="G3597" s="6" t="s">
        <v>122</v>
      </c>
      <c r="H3597" s="6" t="s">
        <v>20</v>
      </c>
      <c r="I3597" s="8">
        <v>0.5</v>
      </c>
      <c r="J3597" s="9">
        <v>2000</v>
      </c>
      <c r="K3597" s="10">
        <f t="shared" si="28"/>
        <v>1000</v>
      </c>
      <c r="L3597" s="10">
        <f t="shared" si="29"/>
        <v>400</v>
      </c>
      <c r="M3597" s="11">
        <v>0.4</v>
      </c>
      <c r="O3597" s="16"/>
      <c r="P3597" s="14"/>
      <c r="Q3597" s="12"/>
      <c r="R3597" s="13"/>
    </row>
    <row r="3598" spans="1:18" ht="15.75" customHeight="1">
      <c r="A3598" s="1"/>
      <c r="B3598" s="6" t="s">
        <v>14</v>
      </c>
      <c r="C3598" s="6">
        <v>1185732</v>
      </c>
      <c r="D3598" s="7">
        <v>44507</v>
      </c>
      <c r="E3598" s="6" t="s">
        <v>15</v>
      </c>
      <c r="F3598" s="6" t="s">
        <v>121</v>
      </c>
      <c r="G3598" s="6" t="s">
        <v>122</v>
      </c>
      <c r="H3598" s="6" t="s">
        <v>21</v>
      </c>
      <c r="I3598" s="8">
        <v>0.6</v>
      </c>
      <c r="J3598" s="9">
        <v>1750</v>
      </c>
      <c r="K3598" s="10">
        <f t="shared" si="28"/>
        <v>1050</v>
      </c>
      <c r="L3598" s="10">
        <f t="shared" si="29"/>
        <v>315</v>
      </c>
      <c r="M3598" s="11">
        <v>0.3</v>
      </c>
      <c r="O3598" s="16"/>
      <c r="P3598" s="14"/>
      <c r="Q3598" s="12"/>
      <c r="R3598" s="13"/>
    </row>
    <row r="3599" spans="1:18" ht="15.75" customHeight="1">
      <c r="A3599" s="1"/>
      <c r="B3599" s="6" t="s">
        <v>14</v>
      </c>
      <c r="C3599" s="6">
        <v>1185732</v>
      </c>
      <c r="D3599" s="7">
        <v>44507</v>
      </c>
      <c r="E3599" s="6" t="s">
        <v>15</v>
      </c>
      <c r="F3599" s="6" t="s">
        <v>121</v>
      </c>
      <c r="G3599" s="6" t="s">
        <v>122</v>
      </c>
      <c r="H3599" s="6" t="s">
        <v>22</v>
      </c>
      <c r="I3599" s="8">
        <v>0.64999999999999991</v>
      </c>
      <c r="J3599" s="9">
        <v>2750</v>
      </c>
      <c r="K3599" s="10">
        <f t="shared" si="28"/>
        <v>1787.4999999999998</v>
      </c>
      <c r="L3599" s="10">
        <f t="shared" si="29"/>
        <v>715</v>
      </c>
      <c r="M3599" s="11">
        <v>0.4</v>
      </c>
      <c r="O3599" s="16"/>
      <c r="P3599" s="14"/>
      <c r="Q3599" s="12"/>
      <c r="R3599" s="13"/>
    </row>
    <row r="3600" spans="1:18" ht="15.75" customHeight="1">
      <c r="A3600" s="1"/>
      <c r="B3600" s="6" t="s">
        <v>14</v>
      </c>
      <c r="C3600" s="6">
        <v>1185732</v>
      </c>
      <c r="D3600" s="7">
        <v>44536</v>
      </c>
      <c r="E3600" s="6" t="s">
        <v>15</v>
      </c>
      <c r="F3600" s="6" t="s">
        <v>121</v>
      </c>
      <c r="G3600" s="6" t="s">
        <v>122</v>
      </c>
      <c r="H3600" s="6" t="s">
        <v>17</v>
      </c>
      <c r="I3600" s="8">
        <v>0.6</v>
      </c>
      <c r="J3600" s="9">
        <v>5000</v>
      </c>
      <c r="K3600" s="10">
        <f t="shared" si="28"/>
        <v>3000</v>
      </c>
      <c r="L3600" s="10">
        <f t="shared" si="29"/>
        <v>1050</v>
      </c>
      <c r="M3600" s="11">
        <v>0.35</v>
      </c>
      <c r="O3600" s="16"/>
      <c r="P3600" s="14"/>
      <c r="Q3600" s="12"/>
      <c r="R3600" s="13"/>
    </row>
    <row r="3601" spans="1:18" ht="15.75" customHeight="1">
      <c r="A3601" s="1"/>
      <c r="B3601" s="6" t="s">
        <v>14</v>
      </c>
      <c r="C3601" s="6">
        <v>1185732</v>
      </c>
      <c r="D3601" s="7">
        <v>44536</v>
      </c>
      <c r="E3601" s="6" t="s">
        <v>15</v>
      </c>
      <c r="F3601" s="6" t="s">
        <v>121</v>
      </c>
      <c r="G3601" s="6" t="s">
        <v>122</v>
      </c>
      <c r="H3601" s="6" t="s">
        <v>18</v>
      </c>
      <c r="I3601" s="8">
        <v>0.5</v>
      </c>
      <c r="J3601" s="9">
        <v>3000</v>
      </c>
      <c r="K3601" s="10">
        <f t="shared" si="28"/>
        <v>1500</v>
      </c>
      <c r="L3601" s="10">
        <f t="shared" si="29"/>
        <v>525</v>
      </c>
      <c r="M3601" s="11">
        <v>0.35</v>
      </c>
      <c r="O3601" s="16"/>
      <c r="P3601" s="14"/>
      <c r="Q3601" s="12"/>
      <c r="R3601" s="13"/>
    </row>
    <row r="3602" spans="1:18" ht="15.75" customHeight="1">
      <c r="A3602" s="1"/>
      <c r="B3602" s="6" t="s">
        <v>14</v>
      </c>
      <c r="C3602" s="6">
        <v>1185732</v>
      </c>
      <c r="D3602" s="7">
        <v>44536</v>
      </c>
      <c r="E3602" s="6" t="s">
        <v>15</v>
      </c>
      <c r="F3602" s="6" t="s">
        <v>121</v>
      </c>
      <c r="G3602" s="6" t="s">
        <v>122</v>
      </c>
      <c r="H3602" s="6" t="s">
        <v>19</v>
      </c>
      <c r="I3602" s="8">
        <v>0.5</v>
      </c>
      <c r="J3602" s="9">
        <v>2750</v>
      </c>
      <c r="K3602" s="10">
        <f t="shared" si="28"/>
        <v>1375</v>
      </c>
      <c r="L3602" s="10">
        <f t="shared" si="29"/>
        <v>550</v>
      </c>
      <c r="M3602" s="11">
        <v>0.4</v>
      </c>
      <c r="O3602" s="16"/>
      <c r="P3602" s="14"/>
      <c r="Q3602" s="12"/>
      <c r="R3602" s="13"/>
    </row>
    <row r="3603" spans="1:18" ht="15.75" customHeight="1">
      <c r="A3603" s="1"/>
      <c r="B3603" s="6" t="s">
        <v>14</v>
      </c>
      <c r="C3603" s="6">
        <v>1185732</v>
      </c>
      <c r="D3603" s="7">
        <v>44536</v>
      </c>
      <c r="E3603" s="6" t="s">
        <v>15</v>
      </c>
      <c r="F3603" s="6" t="s">
        <v>121</v>
      </c>
      <c r="G3603" s="6" t="s">
        <v>122</v>
      </c>
      <c r="H3603" s="6" t="s">
        <v>20</v>
      </c>
      <c r="I3603" s="8">
        <v>0.5</v>
      </c>
      <c r="J3603" s="9">
        <v>2250</v>
      </c>
      <c r="K3603" s="10">
        <f t="shared" si="28"/>
        <v>1125</v>
      </c>
      <c r="L3603" s="10">
        <f t="shared" si="29"/>
        <v>450</v>
      </c>
      <c r="M3603" s="11">
        <v>0.4</v>
      </c>
      <c r="O3603" s="16"/>
      <c r="P3603" s="14"/>
      <c r="Q3603" s="12"/>
      <c r="R3603" s="13"/>
    </row>
    <row r="3604" spans="1:18" ht="15.75" customHeight="1">
      <c r="A3604" s="1"/>
      <c r="B3604" s="6" t="s">
        <v>14</v>
      </c>
      <c r="C3604" s="6">
        <v>1185732</v>
      </c>
      <c r="D3604" s="7">
        <v>44536</v>
      </c>
      <c r="E3604" s="6" t="s">
        <v>15</v>
      </c>
      <c r="F3604" s="6" t="s">
        <v>121</v>
      </c>
      <c r="G3604" s="6" t="s">
        <v>122</v>
      </c>
      <c r="H3604" s="6" t="s">
        <v>21</v>
      </c>
      <c r="I3604" s="8">
        <v>0.6</v>
      </c>
      <c r="J3604" s="9">
        <v>2250</v>
      </c>
      <c r="K3604" s="10">
        <f t="shared" si="28"/>
        <v>1350</v>
      </c>
      <c r="L3604" s="10">
        <f t="shared" si="29"/>
        <v>405</v>
      </c>
      <c r="M3604" s="11">
        <v>0.3</v>
      </c>
      <c r="O3604" s="16"/>
      <c r="P3604" s="14"/>
      <c r="Q3604" s="12"/>
      <c r="R3604" s="13"/>
    </row>
    <row r="3605" spans="1:18" ht="15.75" customHeight="1">
      <c r="A3605" s="1"/>
      <c r="B3605" s="6" t="s">
        <v>14</v>
      </c>
      <c r="C3605" s="6">
        <v>1185732</v>
      </c>
      <c r="D3605" s="7">
        <v>44536</v>
      </c>
      <c r="E3605" s="6" t="s">
        <v>15</v>
      </c>
      <c r="F3605" s="6" t="s">
        <v>121</v>
      </c>
      <c r="G3605" s="6" t="s">
        <v>122</v>
      </c>
      <c r="H3605" s="6" t="s">
        <v>22</v>
      </c>
      <c r="I3605" s="8">
        <v>0.64999999999999991</v>
      </c>
      <c r="J3605" s="9">
        <v>3250</v>
      </c>
      <c r="K3605" s="10">
        <f t="shared" si="28"/>
        <v>2112.4999999999995</v>
      </c>
      <c r="L3605" s="10">
        <f t="shared" si="29"/>
        <v>844.99999999999989</v>
      </c>
      <c r="M3605" s="11">
        <v>0.4</v>
      </c>
      <c r="O3605" s="16"/>
      <c r="P3605" s="14"/>
      <c r="Q3605" s="12"/>
      <c r="R3605" s="13"/>
    </row>
    <row r="3606" spans="1:18" ht="15.75" customHeight="1">
      <c r="A3606" s="1" t="s">
        <v>39</v>
      </c>
      <c r="B3606" s="6" t="s">
        <v>14</v>
      </c>
      <c r="C3606" s="6">
        <v>1185732</v>
      </c>
      <c r="D3606" s="7">
        <v>44213</v>
      </c>
      <c r="E3606" s="6" t="s">
        <v>15</v>
      </c>
      <c r="F3606" s="6" t="s">
        <v>123</v>
      </c>
      <c r="G3606" s="6" t="s">
        <v>124</v>
      </c>
      <c r="H3606" s="6" t="s">
        <v>17</v>
      </c>
      <c r="I3606" s="8">
        <v>0.4</v>
      </c>
      <c r="J3606" s="9">
        <v>4500</v>
      </c>
      <c r="K3606" s="10">
        <f t="shared" si="28"/>
        <v>1800</v>
      </c>
      <c r="L3606" s="10">
        <f t="shared" si="29"/>
        <v>540</v>
      </c>
      <c r="M3606" s="11">
        <v>0.3</v>
      </c>
      <c r="O3606" s="16"/>
      <c r="P3606" s="14"/>
      <c r="Q3606" s="12"/>
      <c r="R3606" s="13"/>
    </row>
    <row r="3607" spans="1:18" ht="15.75" customHeight="1">
      <c r="A3607" s="1"/>
      <c r="B3607" s="6" t="s">
        <v>14</v>
      </c>
      <c r="C3607" s="6">
        <v>1185732</v>
      </c>
      <c r="D3607" s="7">
        <v>44213</v>
      </c>
      <c r="E3607" s="6" t="s">
        <v>15</v>
      </c>
      <c r="F3607" s="6" t="s">
        <v>123</v>
      </c>
      <c r="G3607" s="6" t="s">
        <v>124</v>
      </c>
      <c r="H3607" s="6" t="s">
        <v>18</v>
      </c>
      <c r="I3607" s="8">
        <v>0.4</v>
      </c>
      <c r="J3607" s="9">
        <v>2500</v>
      </c>
      <c r="K3607" s="10">
        <f t="shared" si="28"/>
        <v>1000</v>
      </c>
      <c r="L3607" s="10">
        <f t="shared" si="29"/>
        <v>300</v>
      </c>
      <c r="M3607" s="11">
        <v>0.3</v>
      </c>
      <c r="O3607" s="16"/>
      <c r="P3607" s="14"/>
      <c r="Q3607" s="12"/>
      <c r="R3607" s="13"/>
    </row>
    <row r="3608" spans="1:18" ht="15.75" customHeight="1">
      <c r="A3608" s="1"/>
      <c r="B3608" s="6" t="s">
        <v>14</v>
      </c>
      <c r="C3608" s="6">
        <v>1185732</v>
      </c>
      <c r="D3608" s="7">
        <v>44213</v>
      </c>
      <c r="E3608" s="6" t="s">
        <v>15</v>
      </c>
      <c r="F3608" s="6" t="s">
        <v>123</v>
      </c>
      <c r="G3608" s="6" t="s">
        <v>124</v>
      </c>
      <c r="H3608" s="6" t="s">
        <v>19</v>
      </c>
      <c r="I3608" s="8">
        <v>0.30000000000000004</v>
      </c>
      <c r="J3608" s="9">
        <v>2500</v>
      </c>
      <c r="K3608" s="10">
        <f t="shared" si="28"/>
        <v>750.00000000000011</v>
      </c>
      <c r="L3608" s="10">
        <f t="shared" si="29"/>
        <v>187.50000000000003</v>
      </c>
      <c r="M3608" s="11">
        <v>0.25</v>
      </c>
      <c r="O3608" s="16"/>
      <c r="P3608" s="14"/>
      <c r="Q3608" s="12"/>
      <c r="R3608" s="13"/>
    </row>
    <row r="3609" spans="1:18" ht="15.75" customHeight="1">
      <c r="A3609" s="1"/>
      <c r="B3609" s="6" t="s">
        <v>14</v>
      </c>
      <c r="C3609" s="6">
        <v>1185732</v>
      </c>
      <c r="D3609" s="7">
        <v>44213</v>
      </c>
      <c r="E3609" s="6" t="s">
        <v>15</v>
      </c>
      <c r="F3609" s="6" t="s">
        <v>123</v>
      </c>
      <c r="G3609" s="6" t="s">
        <v>124</v>
      </c>
      <c r="H3609" s="6" t="s">
        <v>20</v>
      </c>
      <c r="I3609" s="8">
        <v>0.35</v>
      </c>
      <c r="J3609" s="9">
        <v>1000</v>
      </c>
      <c r="K3609" s="10">
        <f t="shared" si="28"/>
        <v>350</v>
      </c>
      <c r="L3609" s="10">
        <f t="shared" si="29"/>
        <v>87.5</v>
      </c>
      <c r="M3609" s="11">
        <v>0.25</v>
      </c>
      <c r="O3609" s="16"/>
      <c r="P3609" s="14"/>
      <c r="Q3609" s="12"/>
      <c r="R3609" s="13"/>
    </row>
    <row r="3610" spans="1:18" ht="15.75" customHeight="1">
      <c r="A3610" s="1"/>
      <c r="B3610" s="6" t="s">
        <v>14</v>
      </c>
      <c r="C3610" s="6">
        <v>1185732</v>
      </c>
      <c r="D3610" s="7">
        <v>44213</v>
      </c>
      <c r="E3610" s="6" t="s">
        <v>15</v>
      </c>
      <c r="F3610" s="6" t="s">
        <v>123</v>
      </c>
      <c r="G3610" s="6" t="s">
        <v>124</v>
      </c>
      <c r="H3610" s="6" t="s">
        <v>21</v>
      </c>
      <c r="I3610" s="8">
        <v>0.5</v>
      </c>
      <c r="J3610" s="9">
        <v>1500</v>
      </c>
      <c r="K3610" s="10">
        <f t="shared" si="28"/>
        <v>750</v>
      </c>
      <c r="L3610" s="10">
        <f t="shared" si="29"/>
        <v>187.5</v>
      </c>
      <c r="M3610" s="11">
        <v>0.25</v>
      </c>
      <c r="O3610" s="16"/>
      <c r="P3610" s="14"/>
      <c r="Q3610" s="12"/>
      <c r="R3610" s="13"/>
    </row>
    <row r="3611" spans="1:18" ht="15.75" customHeight="1">
      <c r="A3611" s="1"/>
      <c r="B3611" s="6" t="s">
        <v>14</v>
      </c>
      <c r="C3611" s="6">
        <v>1185732</v>
      </c>
      <c r="D3611" s="7">
        <v>44213</v>
      </c>
      <c r="E3611" s="6" t="s">
        <v>15</v>
      </c>
      <c r="F3611" s="6" t="s">
        <v>123</v>
      </c>
      <c r="G3611" s="6" t="s">
        <v>124</v>
      </c>
      <c r="H3611" s="6" t="s">
        <v>22</v>
      </c>
      <c r="I3611" s="8">
        <v>0.4</v>
      </c>
      <c r="J3611" s="9">
        <v>2500</v>
      </c>
      <c r="K3611" s="10">
        <f t="shared" si="28"/>
        <v>1000</v>
      </c>
      <c r="L3611" s="10">
        <f t="shared" si="29"/>
        <v>300</v>
      </c>
      <c r="M3611" s="11">
        <v>0.3</v>
      </c>
      <c r="O3611" s="16"/>
      <c r="P3611" s="14"/>
      <c r="Q3611" s="12"/>
      <c r="R3611" s="13"/>
    </row>
    <row r="3612" spans="1:18" ht="15.75" customHeight="1">
      <c r="A3612" s="1"/>
      <c r="B3612" s="6" t="s">
        <v>14</v>
      </c>
      <c r="C3612" s="6">
        <v>1185732</v>
      </c>
      <c r="D3612" s="7">
        <v>44242</v>
      </c>
      <c r="E3612" s="6" t="s">
        <v>15</v>
      </c>
      <c r="F3612" s="6" t="s">
        <v>123</v>
      </c>
      <c r="G3612" s="6" t="s">
        <v>124</v>
      </c>
      <c r="H3612" s="6" t="s">
        <v>17</v>
      </c>
      <c r="I3612" s="8">
        <v>0.4</v>
      </c>
      <c r="J3612" s="9">
        <v>5000</v>
      </c>
      <c r="K3612" s="10">
        <f t="shared" si="28"/>
        <v>2000</v>
      </c>
      <c r="L3612" s="10">
        <f t="shared" si="29"/>
        <v>600</v>
      </c>
      <c r="M3612" s="11">
        <v>0.3</v>
      </c>
      <c r="O3612" s="16"/>
      <c r="P3612" s="14"/>
      <c r="Q3612" s="12"/>
      <c r="R3612" s="13"/>
    </row>
    <row r="3613" spans="1:18" ht="15.75" customHeight="1">
      <c r="A3613" s="1"/>
      <c r="B3613" s="6" t="s">
        <v>14</v>
      </c>
      <c r="C3613" s="6">
        <v>1185732</v>
      </c>
      <c r="D3613" s="7">
        <v>44242</v>
      </c>
      <c r="E3613" s="6" t="s">
        <v>15</v>
      </c>
      <c r="F3613" s="6" t="s">
        <v>123</v>
      </c>
      <c r="G3613" s="6" t="s">
        <v>124</v>
      </c>
      <c r="H3613" s="6" t="s">
        <v>18</v>
      </c>
      <c r="I3613" s="8">
        <v>0.4</v>
      </c>
      <c r="J3613" s="9">
        <v>1500</v>
      </c>
      <c r="K3613" s="10">
        <f t="shared" si="28"/>
        <v>600</v>
      </c>
      <c r="L3613" s="10">
        <f t="shared" si="29"/>
        <v>180</v>
      </c>
      <c r="M3613" s="11">
        <v>0.3</v>
      </c>
      <c r="O3613" s="16"/>
      <c r="P3613" s="14"/>
      <c r="Q3613" s="12"/>
      <c r="R3613" s="13"/>
    </row>
    <row r="3614" spans="1:18" ht="15.75" customHeight="1">
      <c r="A3614" s="1"/>
      <c r="B3614" s="6" t="s">
        <v>14</v>
      </c>
      <c r="C3614" s="6">
        <v>1185732</v>
      </c>
      <c r="D3614" s="7">
        <v>44242</v>
      </c>
      <c r="E3614" s="6" t="s">
        <v>15</v>
      </c>
      <c r="F3614" s="6" t="s">
        <v>123</v>
      </c>
      <c r="G3614" s="6" t="s">
        <v>124</v>
      </c>
      <c r="H3614" s="6" t="s">
        <v>19</v>
      </c>
      <c r="I3614" s="8">
        <v>0.30000000000000004</v>
      </c>
      <c r="J3614" s="9">
        <v>2000</v>
      </c>
      <c r="K3614" s="10">
        <f t="shared" si="28"/>
        <v>600.00000000000011</v>
      </c>
      <c r="L3614" s="10">
        <f t="shared" si="29"/>
        <v>150.00000000000003</v>
      </c>
      <c r="M3614" s="11">
        <v>0.25</v>
      </c>
      <c r="O3614" s="16"/>
      <c r="P3614" s="14"/>
      <c r="Q3614" s="12"/>
      <c r="R3614" s="13"/>
    </row>
    <row r="3615" spans="1:18" ht="15.75" customHeight="1">
      <c r="A3615" s="1"/>
      <c r="B3615" s="6" t="s">
        <v>14</v>
      </c>
      <c r="C3615" s="6">
        <v>1185732</v>
      </c>
      <c r="D3615" s="7">
        <v>44242</v>
      </c>
      <c r="E3615" s="6" t="s">
        <v>15</v>
      </c>
      <c r="F3615" s="6" t="s">
        <v>123</v>
      </c>
      <c r="G3615" s="6" t="s">
        <v>124</v>
      </c>
      <c r="H3615" s="6" t="s">
        <v>20</v>
      </c>
      <c r="I3615" s="8">
        <v>0.35</v>
      </c>
      <c r="J3615" s="9">
        <v>2500</v>
      </c>
      <c r="K3615" s="10">
        <f t="shared" si="28"/>
        <v>875</v>
      </c>
      <c r="L3615" s="10">
        <f t="shared" si="29"/>
        <v>218.75</v>
      </c>
      <c r="M3615" s="11">
        <v>0.25</v>
      </c>
      <c r="O3615" s="16"/>
      <c r="P3615" s="14"/>
      <c r="Q3615" s="12"/>
      <c r="R3615" s="13"/>
    </row>
    <row r="3616" spans="1:18" ht="15.75" customHeight="1">
      <c r="A3616" s="1"/>
      <c r="B3616" s="6" t="s">
        <v>14</v>
      </c>
      <c r="C3616" s="6">
        <v>1185732</v>
      </c>
      <c r="D3616" s="7">
        <v>44242</v>
      </c>
      <c r="E3616" s="6" t="s">
        <v>15</v>
      </c>
      <c r="F3616" s="6" t="s">
        <v>123</v>
      </c>
      <c r="G3616" s="6" t="s">
        <v>124</v>
      </c>
      <c r="H3616" s="6" t="s">
        <v>21</v>
      </c>
      <c r="I3616" s="8">
        <v>0.5</v>
      </c>
      <c r="J3616" s="9">
        <v>1500</v>
      </c>
      <c r="K3616" s="10">
        <f t="shared" si="28"/>
        <v>750</v>
      </c>
      <c r="L3616" s="10">
        <f t="shared" si="29"/>
        <v>187.5</v>
      </c>
      <c r="M3616" s="11">
        <v>0.25</v>
      </c>
      <c r="O3616" s="16"/>
      <c r="P3616" s="14"/>
      <c r="Q3616" s="12"/>
      <c r="R3616" s="13"/>
    </row>
    <row r="3617" spans="1:18" ht="15.75" customHeight="1">
      <c r="A3617" s="1"/>
      <c r="B3617" s="6" t="s">
        <v>14</v>
      </c>
      <c r="C3617" s="6">
        <v>1185732</v>
      </c>
      <c r="D3617" s="7">
        <v>44242</v>
      </c>
      <c r="E3617" s="6" t="s">
        <v>15</v>
      </c>
      <c r="F3617" s="6" t="s">
        <v>123</v>
      </c>
      <c r="G3617" s="6" t="s">
        <v>124</v>
      </c>
      <c r="H3617" s="6" t="s">
        <v>22</v>
      </c>
      <c r="I3617" s="8">
        <v>0.4</v>
      </c>
      <c r="J3617" s="9">
        <v>2500</v>
      </c>
      <c r="K3617" s="10">
        <f t="shared" si="28"/>
        <v>1000</v>
      </c>
      <c r="L3617" s="10">
        <f t="shared" si="29"/>
        <v>300</v>
      </c>
      <c r="M3617" s="11">
        <v>0.3</v>
      </c>
      <c r="O3617" s="16"/>
      <c r="P3617" s="14"/>
      <c r="Q3617" s="12"/>
      <c r="R3617" s="13"/>
    </row>
    <row r="3618" spans="1:18" ht="15.75" customHeight="1">
      <c r="A3618" s="1"/>
      <c r="B3618" s="6" t="s">
        <v>14</v>
      </c>
      <c r="C3618" s="6">
        <v>1185732</v>
      </c>
      <c r="D3618" s="7">
        <v>44268</v>
      </c>
      <c r="E3618" s="6" t="s">
        <v>15</v>
      </c>
      <c r="F3618" s="6" t="s">
        <v>123</v>
      </c>
      <c r="G3618" s="6" t="s">
        <v>124</v>
      </c>
      <c r="H3618" s="6" t="s">
        <v>17</v>
      </c>
      <c r="I3618" s="8">
        <v>0.4</v>
      </c>
      <c r="J3618" s="9">
        <v>4700</v>
      </c>
      <c r="K3618" s="10">
        <f t="shared" si="28"/>
        <v>1880</v>
      </c>
      <c r="L3618" s="10">
        <f t="shared" si="29"/>
        <v>564</v>
      </c>
      <c r="M3618" s="11">
        <v>0.3</v>
      </c>
      <c r="O3618" s="16"/>
      <c r="P3618" s="14"/>
      <c r="Q3618" s="12"/>
      <c r="R3618" s="13"/>
    </row>
    <row r="3619" spans="1:18" ht="15.75" customHeight="1">
      <c r="A3619" s="1"/>
      <c r="B3619" s="6" t="s">
        <v>14</v>
      </c>
      <c r="C3619" s="6">
        <v>1185732</v>
      </c>
      <c r="D3619" s="7">
        <v>44268</v>
      </c>
      <c r="E3619" s="6" t="s">
        <v>15</v>
      </c>
      <c r="F3619" s="6" t="s">
        <v>123</v>
      </c>
      <c r="G3619" s="6" t="s">
        <v>124</v>
      </c>
      <c r="H3619" s="6" t="s">
        <v>18</v>
      </c>
      <c r="I3619" s="8">
        <v>0.4</v>
      </c>
      <c r="J3619" s="9">
        <v>1750</v>
      </c>
      <c r="K3619" s="10">
        <f t="shared" si="28"/>
        <v>700</v>
      </c>
      <c r="L3619" s="10">
        <f t="shared" si="29"/>
        <v>210</v>
      </c>
      <c r="M3619" s="11">
        <v>0.3</v>
      </c>
      <c r="O3619" s="16"/>
      <c r="P3619" s="14"/>
      <c r="Q3619" s="12"/>
      <c r="R3619" s="13"/>
    </row>
    <row r="3620" spans="1:18" ht="15.75" customHeight="1">
      <c r="A3620" s="1"/>
      <c r="B3620" s="6" t="s">
        <v>14</v>
      </c>
      <c r="C3620" s="6">
        <v>1185732</v>
      </c>
      <c r="D3620" s="7">
        <v>44268</v>
      </c>
      <c r="E3620" s="6" t="s">
        <v>15</v>
      </c>
      <c r="F3620" s="6" t="s">
        <v>123</v>
      </c>
      <c r="G3620" s="6" t="s">
        <v>124</v>
      </c>
      <c r="H3620" s="6" t="s">
        <v>19</v>
      </c>
      <c r="I3620" s="8">
        <v>0.30000000000000004</v>
      </c>
      <c r="J3620" s="9">
        <v>2000</v>
      </c>
      <c r="K3620" s="10">
        <f t="shared" si="28"/>
        <v>600.00000000000011</v>
      </c>
      <c r="L3620" s="10">
        <f t="shared" si="29"/>
        <v>150.00000000000003</v>
      </c>
      <c r="M3620" s="11">
        <v>0.25</v>
      </c>
      <c r="O3620" s="16"/>
      <c r="P3620" s="14"/>
      <c r="Q3620" s="12"/>
      <c r="R3620" s="13"/>
    </row>
    <row r="3621" spans="1:18" ht="15.75" customHeight="1">
      <c r="A3621" s="1"/>
      <c r="B3621" s="6" t="s">
        <v>14</v>
      </c>
      <c r="C3621" s="6">
        <v>1185732</v>
      </c>
      <c r="D3621" s="7">
        <v>44268</v>
      </c>
      <c r="E3621" s="6" t="s">
        <v>15</v>
      </c>
      <c r="F3621" s="6" t="s">
        <v>123</v>
      </c>
      <c r="G3621" s="6" t="s">
        <v>124</v>
      </c>
      <c r="H3621" s="6" t="s">
        <v>20</v>
      </c>
      <c r="I3621" s="8">
        <v>0.35</v>
      </c>
      <c r="J3621" s="9">
        <v>3000</v>
      </c>
      <c r="K3621" s="10">
        <f t="shared" si="28"/>
        <v>1050</v>
      </c>
      <c r="L3621" s="10">
        <f t="shared" si="29"/>
        <v>262.5</v>
      </c>
      <c r="M3621" s="11">
        <v>0.25</v>
      </c>
      <c r="O3621" s="16"/>
      <c r="P3621" s="14"/>
      <c r="Q3621" s="12"/>
      <c r="R3621" s="13"/>
    </row>
    <row r="3622" spans="1:18" ht="15.75" customHeight="1">
      <c r="A3622" s="1"/>
      <c r="B3622" s="6" t="s">
        <v>14</v>
      </c>
      <c r="C3622" s="6">
        <v>1185732</v>
      </c>
      <c r="D3622" s="7">
        <v>44268</v>
      </c>
      <c r="E3622" s="6" t="s">
        <v>15</v>
      </c>
      <c r="F3622" s="6" t="s">
        <v>123</v>
      </c>
      <c r="G3622" s="6" t="s">
        <v>124</v>
      </c>
      <c r="H3622" s="6" t="s">
        <v>21</v>
      </c>
      <c r="I3622" s="8">
        <v>0.5</v>
      </c>
      <c r="J3622" s="9">
        <v>1000</v>
      </c>
      <c r="K3622" s="10">
        <f t="shared" si="28"/>
        <v>500</v>
      </c>
      <c r="L3622" s="10">
        <f t="shared" si="29"/>
        <v>125</v>
      </c>
      <c r="M3622" s="11">
        <v>0.25</v>
      </c>
      <c r="O3622" s="16"/>
      <c r="P3622" s="14"/>
      <c r="Q3622" s="12"/>
      <c r="R3622" s="13"/>
    </row>
    <row r="3623" spans="1:18" ht="15.75" customHeight="1">
      <c r="A3623" s="1"/>
      <c r="B3623" s="6" t="s">
        <v>14</v>
      </c>
      <c r="C3623" s="6">
        <v>1185732</v>
      </c>
      <c r="D3623" s="7">
        <v>44268</v>
      </c>
      <c r="E3623" s="6" t="s">
        <v>15</v>
      </c>
      <c r="F3623" s="6" t="s">
        <v>123</v>
      </c>
      <c r="G3623" s="6" t="s">
        <v>124</v>
      </c>
      <c r="H3623" s="6" t="s">
        <v>22</v>
      </c>
      <c r="I3623" s="8">
        <v>0.4</v>
      </c>
      <c r="J3623" s="9">
        <v>2000</v>
      </c>
      <c r="K3623" s="10">
        <f t="shared" si="28"/>
        <v>800</v>
      </c>
      <c r="L3623" s="10">
        <f t="shared" si="29"/>
        <v>240</v>
      </c>
      <c r="M3623" s="11">
        <v>0.3</v>
      </c>
      <c r="O3623" s="16"/>
      <c r="P3623" s="14"/>
      <c r="Q3623" s="12"/>
      <c r="R3623" s="13"/>
    </row>
    <row r="3624" spans="1:18" ht="15.75" customHeight="1">
      <c r="A3624" s="1"/>
      <c r="B3624" s="6" t="s">
        <v>14</v>
      </c>
      <c r="C3624" s="6">
        <v>1185732</v>
      </c>
      <c r="D3624" s="7">
        <v>44300</v>
      </c>
      <c r="E3624" s="6" t="s">
        <v>15</v>
      </c>
      <c r="F3624" s="6" t="s">
        <v>123</v>
      </c>
      <c r="G3624" s="6" t="s">
        <v>124</v>
      </c>
      <c r="H3624" s="6" t="s">
        <v>17</v>
      </c>
      <c r="I3624" s="8">
        <v>0.4</v>
      </c>
      <c r="J3624" s="9">
        <v>4500</v>
      </c>
      <c r="K3624" s="10">
        <f t="shared" si="28"/>
        <v>1800</v>
      </c>
      <c r="L3624" s="10">
        <f t="shared" si="29"/>
        <v>540</v>
      </c>
      <c r="M3624" s="11">
        <v>0.3</v>
      </c>
      <c r="O3624" s="16"/>
      <c r="P3624" s="14"/>
      <c r="Q3624" s="12"/>
      <c r="R3624" s="13"/>
    </row>
    <row r="3625" spans="1:18" ht="15.75" customHeight="1">
      <c r="A3625" s="1"/>
      <c r="B3625" s="6" t="s">
        <v>14</v>
      </c>
      <c r="C3625" s="6">
        <v>1185732</v>
      </c>
      <c r="D3625" s="7">
        <v>44300</v>
      </c>
      <c r="E3625" s="6" t="s">
        <v>15</v>
      </c>
      <c r="F3625" s="6" t="s">
        <v>123</v>
      </c>
      <c r="G3625" s="6" t="s">
        <v>124</v>
      </c>
      <c r="H3625" s="6" t="s">
        <v>18</v>
      </c>
      <c r="I3625" s="8">
        <v>0.4</v>
      </c>
      <c r="J3625" s="9">
        <v>1500</v>
      </c>
      <c r="K3625" s="10">
        <f t="shared" si="28"/>
        <v>600</v>
      </c>
      <c r="L3625" s="10">
        <f t="shared" si="29"/>
        <v>180</v>
      </c>
      <c r="M3625" s="11">
        <v>0.3</v>
      </c>
      <c r="O3625" s="16"/>
      <c r="P3625" s="14"/>
      <c r="Q3625" s="12"/>
      <c r="R3625" s="13"/>
    </row>
    <row r="3626" spans="1:18" ht="15.75" customHeight="1">
      <c r="A3626" s="1"/>
      <c r="B3626" s="6" t="s">
        <v>14</v>
      </c>
      <c r="C3626" s="6">
        <v>1185732</v>
      </c>
      <c r="D3626" s="7">
        <v>44300</v>
      </c>
      <c r="E3626" s="6" t="s">
        <v>15</v>
      </c>
      <c r="F3626" s="6" t="s">
        <v>123</v>
      </c>
      <c r="G3626" s="6" t="s">
        <v>124</v>
      </c>
      <c r="H3626" s="6" t="s">
        <v>19</v>
      </c>
      <c r="I3626" s="8">
        <v>0.30000000000000004</v>
      </c>
      <c r="J3626" s="9">
        <v>1500</v>
      </c>
      <c r="K3626" s="10">
        <f t="shared" si="28"/>
        <v>450.00000000000006</v>
      </c>
      <c r="L3626" s="10">
        <f t="shared" si="29"/>
        <v>112.50000000000001</v>
      </c>
      <c r="M3626" s="11">
        <v>0.25</v>
      </c>
      <c r="O3626" s="16"/>
      <c r="P3626" s="14"/>
      <c r="Q3626" s="12"/>
      <c r="R3626" s="13"/>
    </row>
    <row r="3627" spans="1:18" ht="15.75" customHeight="1">
      <c r="A3627" s="1"/>
      <c r="B3627" s="6" t="s">
        <v>14</v>
      </c>
      <c r="C3627" s="6">
        <v>1185732</v>
      </c>
      <c r="D3627" s="7">
        <v>44300</v>
      </c>
      <c r="E3627" s="6" t="s">
        <v>15</v>
      </c>
      <c r="F3627" s="6" t="s">
        <v>123</v>
      </c>
      <c r="G3627" s="6" t="s">
        <v>124</v>
      </c>
      <c r="H3627" s="6" t="s">
        <v>20</v>
      </c>
      <c r="I3627" s="8">
        <v>0.35</v>
      </c>
      <c r="J3627" s="9">
        <v>1250</v>
      </c>
      <c r="K3627" s="10">
        <f t="shared" si="28"/>
        <v>437.5</v>
      </c>
      <c r="L3627" s="10">
        <f t="shared" si="29"/>
        <v>109.375</v>
      </c>
      <c r="M3627" s="11">
        <v>0.25</v>
      </c>
      <c r="O3627" s="16"/>
      <c r="P3627" s="14"/>
      <c r="Q3627" s="12"/>
      <c r="R3627" s="13"/>
    </row>
    <row r="3628" spans="1:18" ht="15.75" customHeight="1">
      <c r="A3628" s="1"/>
      <c r="B3628" s="6" t="s">
        <v>14</v>
      </c>
      <c r="C3628" s="6">
        <v>1185732</v>
      </c>
      <c r="D3628" s="7">
        <v>44300</v>
      </c>
      <c r="E3628" s="6" t="s">
        <v>15</v>
      </c>
      <c r="F3628" s="6" t="s">
        <v>123</v>
      </c>
      <c r="G3628" s="6" t="s">
        <v>124</v>
      </c>
      <c r="H3628" s="6" t="s">
        <v>21</v>
      </c>
      <c r="I3628" s="8">
        <v>0.5</v>
      </c>
      <c r="J3628" s="9">
        <v>1250</v>
      </c>
      <c r="K3628" s="10">
        <f t="shared" si="28"/>
        <v>625</v>
      </c>
      <c r="L3628" s="10">
        <f t="shared" si="29"/>
        <v>156.25</v>
      </c>
      <c r="M3628" s="11">
        <v>0.25</v>
      </c>
      <c r="O3628" s="16"/>
      <c r="P3628" s="14"/>
      <c r="Q3628" s="12"/>
      <c r="R3628" s="13"/>
    </row>
    <row r="3629" spans="1:18" ht="15.75" customHeight="1">
      <c r="A3629" s="1"/>
      <c r="B3629" s="6" t="s">
        <v>14</v>
      </c>
      <c r="C3629" s="6">
        <v>1185732</v>
      </c>
      <c r="D3629" s="7">
        <v>44300</v>
      </c>
      <c r="E3629" s="6" t="s">
        <v>15</v>
      </c>
      <c r="F3629" s="6" t="s">
        <v>123</v>
      </c>
      <c r="G3629" s="6" t="s">
        <v>124</v>
      </c>
      <c r="H3629" s="6" t="s">
        <v>22</v>
      </c>
      <c r="I3629" s="8">
        <v>0.4</v>
      </c>
      <c r="J3629" s="9">
        <v>2750</v>
      </c>
      <c r="K3629" s="10">
        <f t="shared" si="28"/>
        <v>1100</v>
      </c>
      <c r="L3629" s="10">
        <f t="shared" si="29"/>
        <v>330</v>
      </c>
      <c r="M3629" s="11">
        <v>0.3</v>
      </c>
      <c r="O3629" s="16"/>
      <c r="P3629" s="14"/>
      <c r="Q3629" s="12"/>
      <c r="R3629" s="13"/>
    </row>
    <row r="3630" spans="1:18" ht="15.75" customHeight="1">
      <c r="A3630" s="1"/>
      <c r="B3630" s="6" t="s">
        <v>14</v>
      </c>
      <c r="C3630" s="6">
        <v>1185732</v>
      </c>
      <c r="D3630" s="7">
        <v>44329</v>
      </c>
      <c r="E3630" s="6" t="s">
        <v>15</v>
      </c>
      <c r="F3630" s="6" t="s">
        <v>123</v>
      </c>
      <c r="G3630" s="6" t="s">
        <v>124</v>
      </c>
      <c r="H3630" s="6" t="s">
        <v>17</v>
      </c>
      <c r="I3630" s="8">
        <v>0.54999999999999993</v>
      </c>
      <c r="J3630" s="9">
        <v>4950</v>
      </c>
      <c r="K3630" s="10">
        <f t="shared" si="28"/>
        <v>2722.4999999999995</v>
      </c>
      <c r="L3630" s="10">
        <f t="shared" si="29"/>
        <v>816.74999999999989</v>
      </c>
      <c r="M3630" s="11">
        <v>0.3</v>
      </c>
      <c r="O3630" s="16"/>
      <c r="P3630" s="14"/>
      <c r="Q3630" s="12"/>
      <c r="R3630" s="13"/>
    </row>
    <row r="3631" spans="1:18" ht="15.75" customHeight="1">
      <c r="A3631" s="1"/>
      <c r="B3631" s="6" t="s">
        <v>14</v>
      </c>
      <c r="C3631" s="6">
        <v>1185732</v>
      </c>
      <c r="D3631" s="7">
        <v>44329</v>
      </c>
      <c r="E3631" s="6" t="s">
        <v>15</v>
      </c>
      <c r="F3631" s="6" t="s">
        <v>123</v>
      </c>
      <c r="G3631" s="6" t="s">
        <v>124</v>
      </c>
      <c r="H3631" s="6" t="s">
        <v>18</v>
      </c>
      <c r="I3631" s="8">
        <v>0.5</v>
      </c>
      <c r="J3631" s="9">
        <v>2000</v>
      </c>
      <c r="K3631" s="10">
        <f t="shared" si="28"/>
        <v>1000</v>
      </c>
      <c r="L3631" s="10">
        <f t="shared" si="29"/>
        <v>300</v>
      </c>
      <c r="M3631" s="11">
        <v>0.3</v>
      </c>
      <c r="O3631" s="16"/>
      <c r="P3631" s="14"/>
      <c r="Q3631" s="12"/>
      <c r="R3631" s="13"/>
    </row>
    <row r="3632" spans="1:18" ht="15.75" customHeight="1">
      <c r="A3632" s="1"/>
      <c r="B3632" s="6" t="s">
        <v>14</v>
      </c>
      <c r="C3632" s="6">
        <v>1185732</v>
      </c>
      <c r="D3632" s="7">
        <v>44329</v>
      </c>
      <c r="E3632" s="6" t="s">
        <v>15</v>
      </c>
      <c r="F3632" s="6" t="s">
        <v>123</v>
      </c>
      <c r="G3632" s="6" t="s">
        <v>124</v>
      </c>
      <c r="H3632" s="6" t="s">
        <v>19</v>
      </c>
      <c r="I3632" s="8">
        <v>0.45</v>
      </c>
      <c r="J3632" s="9">
        <v>2250</v>
      </c>
      <c r="K3632" s="10">
        <f t="shared" si="28"/>
        <v>1012.5</v>
      </c>
      <c r="L3632" s="10">
        <f t="shared" si="29"/>
        <v>253.125</v>
      </c>
      <c r="M3632" s="11">
        <v>0.25</v>
      </c>
      <c r="O3632" s="16"/>
      <c r="P3632" s="14"/>
      <c r="Q3632" s="12"/>
      <c r="R3632" s="13"/>
    </row>
    <row r="3633" spans="1:18" ht="15.75" customHeight="1">
      <c r="A3633" s="1"/>
      <c r="B3633" s="6" t="s">
        <v>14</v>
      </c>
      <c r="C3633" s="6">
        <v>1185732</v>
      </c>
      <c r="D3633" s="7">
        <v>44329</v>
      </c>
      <c r="E3633" s="6" t="s">
        <v>15</v>
      </c>
      <c r="F3633" s="6" t="s">
        <v>123</v>
      </c>
      <c r="G3633" s="6" t="s">
        <v>124</v>
      </c>
      <c r="H3633" s="6" t="s">
        <v>20</v>
      </c>
      <c r="I3633" s="8">
        <v>0.45</v>
      </c>
      <c r="J3633" s="9">
        <v>1750</v>
      </c>
      <c r="K3633" s="10">
        <f t="shared" si="28"/>
        <v>787.5</v>
      </c>
      <c r="L3633" s="10">
        <f t="shared" si="29"/>
        <v>196.875</v>
      </c>
      <c r="M3633" s="11">
        <v>0.25</v>
      </c>
      <c r="O3633" s="16"/>
      <c r="P3633" s="14"/>
      <c r="Q3633" s="12"/>
      <c r="R3633" s="13"/>
    </row>
    <row r="3634" spans="1:18" ht="15.75" customHeight="1">
      <c r="A3634" s="1"/>
      <c r="B3634" s="6" t="s">
        <v>14</v>
      </c>
      <c r="C3634" s="6">
        <v>1185732</v>
      </c>
      <c r="D3634" s="7">
        <v>44329</v>
      </c>
      <c r="E3634" s="6" t="s">
        <v>15</v>
      </c>
      <c r="F3634" s="6" t="s">
        <v>123</v>
      </c>
      <c r="G3634" s="6" t="s">
        <v>124</v>
      </c>
      <c r="H3634" s="6" t="s">
        <v>21</v>
      </c>
      <c r="I3634" s="8">
        <v>0.54999999999999993</v>
      </c>
      <c r="J3634" s="9">
        <v>2000</v>
      </c>
      <c r="K3634" s="10">
        <f t="shared" si="28"/>
        <v>1099.9999999999998</v>
      </c>
      <c r="L3634" s="10">
        <f t="shared" si="29"/>
        <v>274.99999999999994</v>
      </c>
      <c r="M3634" s="11">
        <v>0.25</v>
      </c>
      <c r="O3634" s="16"/>
      <c r="P3634" s="14"/>
      <c r="Q3634" s="12"/>
      <c r="R3634" s="13"/>
    </row>
    <row r="3635" spans="1:18" ht="15.75" customHeight="1">
      <c r="A3635" s="1"/>
      <c r="B3635" s="6" t="s">
        <v>14</v>
      </c>
      <c r="C3635" s="6">
        <v>1185732</v>
      </c>
      <c r="D3635" s="7">
        <v>44329</v>
      </c>
      <c r="E3635" s="6" t="s">
        <v>15</v>
      </c>
      <c r="F3635" s="6" t="s">
        <v>123</v>
      </c>
      <c r="G3635" s="6" t="s">
        <v>124</v>
      </c>
      <c r="H3635" s="6" t="s">
        <v>22</v>
      </c>
      <c r="I3635" s="8">
        <v>0.6</v>
      </c>
      <c r="J3635" s="9">
        <v>3250</v>
      </c>
      <c r="K3635" s="10">
        <f t="shared" si="28"/>
        <v>1950</v>
      </c>
      <c r="L3635" s="10">
        <f t="shared" si="29"/>
        <v>585</v>
      </c>
      <c r="M3635" s="11">
        <v>0.3</v>
      </c>
      <c r="O3635" s="16"/>
      <c r="P3635" s="14"/>
      <c r="Q3635" s="12"/>
      <c r="R3635" s="13"/>
    </row>
    <row r="3636" spans="1:18" ht="15.75" customHeight="1">
      <c r="A3636" s="1"/>
      <c r="B3636" s="6" t="s">
        <v>14</v>
      </c>
      <c r="C3636" s="6">
        <v>1185732</v>
      </c>
      <c r="D3636" s="7">
        <v>44362</v>
      </c>
      <c r="E3636" s="6" t="s">
        <v>15</v>
      </c>
      <c r="F3636" s="6" t="s">
        <v>123</v>
      </c>
      <c r="G3636" s="6" t="s">
        <v>124</v>
      </c>
      <c r="H3636" s="6" t="s">
        <v>17</v>
      </c>
      <c r="I3636" s="8">
        <v>0.54999999999999993</v>
      </c>
      <c r="J3636" s="9">
        <v>5750</v>
      </c>
      <c r="K3636" s="10">
        <f t="shared" si="28"/>
        <v>3162.4999999999995</v>
      </c>
      <c r="L3636" s="10">
        <f t="shared" si="29"/>
        <v>948.74999999999977</v>
      </c>
      <c r="M3636" s="11">
        <v>0.3</v>
      </c>
      <c r="O3636" s="16"/>
      <c r="P3636" s="14"/>
      <c r="Q3636" s="12"/>
      <c r="R3636" s="13"/>
    </row>
    <row r="3637" spans="1:18" ht="15.75" customHeight="1">
      <c r="A3637" s="1"/>
      <c r="B3637" s="6" t="s">
        <v>14</v>
      </c>
      <c r="C3637" s="6">
        <v>1185732</v>
      </c>
      <c r="D3637" s="7">
        <v>44362</v>
      </c>
      <c r="E3637" s="6" t="s">
        <v>15</v>
      </c>
      <c r="F3637" s="6" t="s">
        <v>123</v>
      </c>
      <c r="G3637" s="6" t="s">
        <v>124</v>
      </c>
      <c r="H3637" s="6" t="s">
        <v>18</v>
      </c>
      <c r="I3637" s="8">
        <v>0.5</v>
      </c>
      <c r="J3637" s="9">
        <v>3250</v>
      </c>
      <c r="K3637" s="10">
        <f t="shared" si="28"/>
        <v>1625</v>
      </c>
      <c r="L3637" s="10">
        <f t="shared" si="29"/>
        <v>487.5</v>
      </c>
      <c r="M3637" s="11">
        <v>0.3</v>
      </c>
      <c r="O3637" s="16"/>
      <c r="P3637" s="14"/>
      <c r="Q3637" s="12"/>
      <c r="R3637" s="13"/>
    </row>
    <row r="3638" spans="1:18" ht="15.75" customHeight="1">
      <c r="A3638" s="1"/>
      <c r="B3638" s="6" t="s">
        <v>14</v>
      </c>
      <c r="C3638" s="6">
        <v>1185732</v>
      </c>
      <c r="D3638" s="7">
        <v>44362</v>
      </c>
      <c r="E3638" s="6" t="s">
        <v>15</v>
      </c>
      <c r="F3638" s="6" t="s">
        <v>123</v>
      </c>
      <c r="G3638" s="6" t="s">
        <v>124</v>
      </c>
      <c r="H3638" s="6" t="s">
        <v>19</v>
      </c>
      <c r="I3638" s="8">
        <v>0.45</v>
      </c>
      <c r="J3638" s="9">
        <v>2500</v>
      </c>
      <c r="K3638" s="10">
        <f t="shared" si="28"/>
        <v>1125</v>
      </c>
      <c r="L3638" s="10">
        <f t="shared" si="29"/>
        <v>281.25</v>
      </c>
      <c r="M3638" s="11">
        <v>0.25</v>
      </c>
      <c r="O3638" s="16"/>
      <c r="P3638" s="14"/>
      <c r="Q3638" s="12"/>
      <c r="R3638" s="13"/>
    </row>
    <row r="3639" spans="1:18" ht="15.75" customHeight="1">
      <c r="A3639" s="1"/>
      <c r="B3639" s="6" t="s">
        <v>14</v>
      </c>
      <c r="C3639" s="6">
        <v>1185732</v>
      </c>
      <c r="D3639" s="7">
        <v>44362</v>
      </c>
      <c r="E3639" s="6" t="s">
        <v>15</v>
      </c>
      <c r="F3639" s="6" t="s">
        <v>123</v>
      </c>
      <c r="G3639" s="6" t="s">
        <v>124</v>
      </c>
      <c r="H3639" s="6" t="s">
        <v>20</v>
      </c>
      <c r="I3639" s="8">
        <v>0.45</v>
      </c>
      <c r="J3639" s="9">
        <v>2250</v>
      </c>
      <c r="K3639" s="10">
        <f t="shared" si="28"/>
        <v>1012.5</v>
      </c>
      <c r="L3639" s="10">
        <f t="shared" si="29"/>
        <v>253.125</v>
      </c>
      <c r="M3639" s="11">
        <v>0.25</v>
      </c>
      <c r="O3639" s="16"/>
      <c r="P3639" s="14"/>
      <c r="Q3639" s="12"/>
      <c r="R3639" s="13"/>
    </row>
    <row r="3640" spans="1:18" ht="15.75" customHeight="1">
      <c r="A3640" s="1"/>
      <c r="B3640" s="6" t="s">
        <v>14</v>
      </c>
      <c r="C3640" s="6">
        <v>1185732</v>
      </c>
      <c r="D3640" s="7">
        <v>44362</v>
      </c>
      <c r="E3640" s="6" t="s">
        <v>15</v>
      </c>
      <c r="F3640" s="6" t="s">
        <v>123</v>
      </c>
      <c r="G3640" s="6" t="s">
        <v>124</v>
      </c>
      <c r="H3640" s="6" t="s">
        <v>21</v>
      </c>
      <c r="I3640" s="8">
        <v>0.54999999999999993</v>
      </c>
      <c r="J3640" s="9">
        <v>2250</v>
      </c>
      <c r="K3640" s="10">
        <f t="shared" si="28"/>
        <v>1237.4999999999998</v>
      </c>
      <c r="L3640" s="10">
        <f t="shared" si="29"/>
        <v>309.37499999999994</v>
      </c>
      <c r="M3640" s="11">
        <v>0.25</v>
      </c>
      <c r="O3640" s="16"/>
      <c r="P3640" s="14"/>
      <c r="Q3640" s="12"/>
      <c r="R3640" s="13"/>
    </row>
    <row r="3641" spans="1:18" ht="15.75" customHeight="1">
      <c r="A3641" s="1"/>
      <c r="B3641" s="6" t="s">
        <v>14</v>
      </c>
      <c r="C3641" s="6">
        <v>1185732</v>
      </c>
      <c r="D3641" s="7">
        <v>44362</v>
      </c>
      <c r="E3641" s="6" t="s">
        <v>15</v>
      </c>
      <c r="F3641" s="6" t="s">
        <v>123</v>
      </c>
      <c r="G3641" s="6" t="s">
        <v>124</v>
      </c>
      <c r="H3641" s="6" t="s">
        <v>22</v>
      </c>
      <c r="I3641" s="8">
        <v>0.6</v>
      </c>
      <c r="J3641" s="9">
        <v>3750</v>
      </c>
      <c r="K3641" s="10">
        <f t="shared" si="28"/>
        <v>2250</v>
      </c>
      <c r="L3641" s="10">
        <f t="shared" si="29"/>
        <v>675</v>
      </c>
      <c r="M3641" s="11">
        <v>0.3</v>
      </c>
      <c r="O3641" s="16"/>
      <c r="P3641" s="14"/>
      <c r="Q3641" s="12"/>
      <c r="R3641" s="13"/>
    </row>
    <row r="3642" spans="1:18" ht="15.75" customHeight="1">
      <c r="A3642" s="1"/>
      <c r="B3642" s="6" t="s">
        <v>14</v>
      </c>
      <c r="C3642" s="6">
        <v>1185732</v>
      </c>
      <c r="D3642" s="7">
        <v>44390</v>
      </c>
      <c r="E3642" s="6" t="s">
        <v>15</v>
      </c>
      <c r="F3642" s="6" t="s">
        <v>123</v>
      </c>
      <c r="G3642" s="6" t="s">
        <v>124</v>
      </c>
      <c r="H3642" s="6" t="s">
        <v>17</v>
      </c>
      <c r="I3642" s="8">
        <v>0.54999999999999993</v>
      </c>
      <c r="J3642" s="9">
        <v>6000</v>
      </c>
      <c r="K3642" s="10">
        <f t="shared" si="28"/>
        <v>3299.9999999999995</v>
      </c>
      <c r="L3642" s="10">
        <f t="shared" si="29"/>
        <v>989.99999999999977</v>
      </c>
      <c r="M3642" s="11">
        <v>0.3</v>
      </c>
      <c r="O3642" s="16"/>
      <c r="P3642" s="14"/>
      <c r="Q3642" s="12"/>
      <c r="R3642" s="13"/>
    </row>
    <row r="3643" spans="1:18" ht="15.75" customHeight="1">
      <c r="A3643" s="1"/>
      <c r="B3643" s="6" t="s">
        <v>14</v>
      </c>
      <c r="C3643" s="6">
        <v>1185732</v>
      </c>
      <c r="D3643" s="7">
        <v>44390</v>
      </c>
      <c r="E3643" s="6" t="s">
        <v>15</v>
      </c>
      <c r="F3643" s="6" t="s">
        <v>123</v>
      </c>
      <c r="G3643" s="6" t="s">
        <v>124</v>
      </c>
      <c r="H3643" s="6" t="s">
        <v>18</v>
      </c>
      <c r="I3643" s="8">
        <v>0.5</v>
      </c>
      <c r="J3643" s="9">
        <v>3500</v>
      </c>
      <c r="K3643" s="10">
        <f t="shared" si="28"/>
        <v>1750</v>
      </c>
      <c r="L3643" s="10">
        <f t="shared" si="29"/>
        <v>525</v>
      </c>
      <c r="M3643" s="11">
        <v>0.3</v>
      </c>
      <c r="O3643" s="16"/>
      <c r="P3643" s="14"/>
      <c r="Q3643" s="12"/>
      <c r="R3643" s="13"/>
    </row>
    <row r="3644" spans="1:18" ht="15.75" customHeight="1">
      <c r="A3644" s="1"/>
      <c r="B3644" s="6" t="s">
        <v>14</v>
      </c>
      <c r="C3644" s="6">
        <v>1185732</v>
      </c>
      <c r="D3644" s="7">
        <v>44390</v>
      </c>
      <c r="E3644" s="6" t="s">
        <v>15</v>
      </c>
      <c r="F3644" s="6" t="s">
        <v>123</v>
      </c>
      <c r="G3644" s="6" t="s">
        <v>124</v>
      </c>
      <c r="H3644" s="6" t="s">
        <v>19</v>
      </c>
      <c r="I3644" s="8">
        <v>0.45</v>
      </c>
      <c r="J3644" s="9">
        <v>2750</v>
      </c>
      <c r="K3644" s="10">
        <f t="shared" si="28"/>
        <v>1237.5</v>
      </c>
      <c r="L3644" s="10">
        <f t="shared" si="29"/>
        <v>309.375</v>
      </c>
      <c r="M3644" s="11">
        <v>0.25</v>
      </c>
      <c r="O3644" s="16"/>
      <c r="P3644" s="14"/>
      <c r="Q3644" s="12"/>
      <c r="R3644" s="13"/>
    </row>
    <row r="3645" spans="1:18" ht="15.75" customHeight="1">
      <c r="A3645" s="1"/>
      <c r="B3645" s="6" t="s">
        <v>14</v>
      </c>
      <c r="C3645" s="6">
        <v>1185732</v>
      </c>
      <c r="D3645" s="7">
        <v>44390</v>
      </c>
      <c r="E3645" s="6" t="s">
        <v>15</v>
      </c>
      <c r="F3645" s="6" t="s">
        <v>123</v>
      </c>
      <c r="G3645" s="6" t="s">
        <v>124</v>
      </c>
      <c r="H3645" s="6" t="s">
        <v>20</v>
      </c>
      <c r="I3645" s="8">
        <v>0.45</v>
      </c>
      <c r="J3645" s="9">
        <v>2250</v>
      </c>
      <c r="K3645" s="10">
        <f t="shared" si="28"/>
        <v>1012.5</v>
      </c>
      <c r="L3645" s="10">
        <f t="shared" si="29"/>
        <v>253.125</v>
      </c>
      <c r="M3645" s="11">
        <v>0.25</v>
      </c>
      <c r="O3645" s="16"/>
      <c r="P3645" s="14"/>
      <c r="Q3645" s="12"/>
      <c r="R3645" s="13"/>
    </row>
    <row r="3646" spans="1:18" ht="15.75" customHeight="1">
      <c r="A3646" s="1"/>
      <c r="B3646" s="6" t="s">
        <v>14</v>
      </c>
      <c r="C3646" s="6">
        <v>1185732</v>
      </c>
      <c r="D3646" s="7">
        <v>44390</v>
      </c>
      <c r="E3646" s="6" t="s">
        <v>15</v>
      </c>
      <c r="F3646" s="6" t="s">
        <v>123</v>
      </c>
      <c r="G3646" s="6" t="s">
        <v>124</v>
      </c>
      <c r="H3646" s="6" t="s">
        <v>21</v>
      </c>
      <c r="I3646" s="8">
        <v>0.54999999999999993</v>
      </c>
      <c r="J3646" s="9">
        <v>2500</v>
      </c>
      <c r="K3646" s="10">
        <f t="shared" si="28"/>
        <v>1374.9999999999998</v>
      </c>
      <c r="L3646" s="10">
        <f t="shared" si="29"/>
        <v>343.74999999999994</v>
      </c>
      <c r="M3646" s="11">
        <v>0.25</v>
      </c>
      <c r="O3646" s="16"/>
      <c r="P3646" s="14"/>
      <c r="Q3646" s="12"/>
      <c r="R3646" s="13"/>
    </row>
    <row r="3647" spans="1:18" ht="15.75" customHeight="1">
      <c r="A3647" s="1"/>
      <c r="B3647" s="6" t="s">
        <v>14</v>
      </c>
      <c r="C3647" s="6">
        <v>1185732</v>
      </c>
      <c r="D3647" s="7">
        <v>44390</v>
      </c>
      <c r="E3647" s="6" t="s">
        <v>15</v>
      </c>
      <c r="F3647" s="6" t="s">
        <v>123</v>
      </c>
      <c r="G3647" s="6" t="s">
        <v>124</v>
      </c>
      <c r="H3647" s="6" t="s">
        <v>22</v>
      </c>
      <c r="I3647" s="8">
        <v>0.6</v>
      </c>
      <c r="J3647" s="9">
        <v>4250</v>
      </c>
      <c r="K3647" s="10">
        <f t="shared" si="28"/>
        <v>2550</v>
      </c>
      <c r="L3647" s="10">
        <f t="shared" si="29"/>
        <v>765</v>
      </c>
      <c r="M3647" s="11">
        <v>0.3</v>
      </c>
      <c r="O3647" s="16"/>
      <c r="P3647" s="14"/>
      <c r="Q3647" s="12"/>
      <c r="R3647" s="13"/>
    </row>
    <row r="3648" spans="1:18" ht="15.75" customHeight="1">
      <c r="A3648" s="1"/>
      <c r="B3648" s="6" t="s">
        <v>14</v>
      </c>
      <c r="C3648" s="6">
        <v>1185732</v>
      </c>
      <c r="D3648" s="7">
        <v>44422</v>
      </c>
      <c r="E3648" s="6" t="s">
        <v>15</v>
      </c>
      <c r="F3648" s="6" t="s">
        <v>123</v>
      </c>
      <c r="G3648" s="6" t="s">
        <v>124</v>
      </c>
      <c r="H3648" s="6" t="s">
        <v>17</v>
      </c>
      <c r="I3648" s="8">
        <v>0.54999999999999993</v>
      </c>
      <c r="J3648" s="9">
        <v>5750</v>
      </c>
      <c r="K3648" s="10">
        <f t="shared" si="28"/>
        <v>3162.4999999999995</v>
      </c>
      <c r="L3648" s="10">
        <f t="shared" si="29"/>
        <v>948.74999999999977</v>
      </c>
      <c r="M3648" s="11">
        <v>0.3</v>
      </c>
      <c r="O3648" s="16"/>
      <c r="P3648" s="14"/>
      <c r="Q3648" s="12"/>
      <c r="R3648" s="13"/>
    </row>
    <row r="3649" spans="1:18" ht="15.75" customHeight="1">
      <c r="A3649" s="1"/>
      <c r="B3649" s="6" t="s">
        <v>14</v>
      </c>
      <c r="C3649" s="6">
        <v>1185732</v>
      </c>
      <c r="D3649" s="7">
        <v>44422</v>
      </c>
      <c r="E3649" s="6" t="s">
        <v>15</v>
      </c>
      <c r="F3649" s="6" t="s">
        <v>123</v>
      </c>
      <c r="G3649" s="6" t="s">
        <v>124</v>
      </c>
      <c r="H3649" s="6" t="s">
        <v>18</v>
      </c>
      <c r="I3649" s="8">
        <v>0.5</v>
      </c>
      <c r="J3649" s="9">
        <v>3500</v>
      </c>
      <c r="K3649" s="10">
        <f t="shared" si="28"/>
        <v>1750</v>
      </c>
      <c r="L3649" s="10">
        <f t="shared" si="29"/>
        <v>525</v>
      </c>
      <c r="M3649" s="11">
        <v>0.3</v>
      </c>
      <c r="O3649" s="16"/>
      <c r="P3649" s="14"/>
      <c r="Q3649" s="12"/>
      <c r="R3649" s="13"/>
    </row>
    <row r="3650" spans="1:18" ht="15.75" customHeight="1">
      <c r="A3650" s="1"/>
      <c r="B3650" s="6" t="s">
        <v>14</v>
      </c>
      <c r="C3650" s="6">
        <v>1185732</v>
      </c>
      <c r="D3650" s="7">
        <v>44422</v>
      </c>
      <c r="E3650" s="6" t="s">
        <v>15</v>
      </c>
      <c r="F3650" s="6" t="s">
        <v>123</v>
      </c>
      <c r="G3650" s="6" t="s">
        <v>124</v>
      </c>
      <c r="H3650" s="6" t="s">
        <v>19</v>
      </c>
      <c r="I3650" s="8">
        <v>0.45</v>
      </c>
      <c r="J3650" s="9">
        <v>2750</v>
      </c>
      <c r="K3650" s="10">
        <f t="shared" si="28"/>
        <v>1237.5</v>
      </c>
      <c r="L3650" s="10">
        <f t="shared" si="29"/>
        <v>309.375</v>
      </c>
      <c r="M3650" s="11">
        <v>0.25</v>
      </c>
      <c r="O3650" s="16"/>
      <c r="P3650" s="14"/>
      <c r="Q3650" s="12"/>
      <c r="R3650" s="13"/>
    </row>
    <row r="3651" spans="1:18" ht="15.75" customHeight="1">
      <c r="A3651" s="1"/>
      <c r="B3651" s="6" t="s">
        <v>14</v>
      </c>
      <c r="C3651" s="6">
        <v>1185732</v>
      </c>
      <c r="D3651" s="7">
        <v>44422</v>
      </c>
      <c r="E3651" s="6" t="s">
        <v>15</v>
      </c>
      <c r="F3651" s="6" t="s">
        <v>123</v>
      </c>
      <c r="G3651" s="6" t="s">
        <v>124</v>
      </c>
      <c r="H3651" s="6" t="s">
        <v>20</v>
      </c>
      <c r="I3651" s="8">
        <v>0.45</v>
      </c>
      <c r="J3651" s="9">
        <v>1750</v>
      </c>
      <c r="K3651" s="10">
        <f t="shared" si="28"/>
        <v>787.5</v>
      </c>
      <c r="L3651" s="10">
        <f t="shared" si="29"/>
        <v>196.875</v>
      </c>
      <c r="M3651" s="11">
        <v>0.25</v>
      </c>
      <c r="O3651" s="16"/>
      <c r="P3651" s="14"/>
      <c r="Q3651" s="12"/>
      <c r="R3651" s="13"/>
    </row>
    <row r="3652" spans="1:18" ht="15.75" customHeight="1">
      <c r="A3652" s="1"/>
      <c r="B3652" s="6" t="s">
        <v>14</v>
      </c>
      <c r="C3652" s="6">
        <v>1185732</v>
      </c>
      <c r="D3652" s="7">
        <v>44422</v>
      </c>
      <c r="E3652" s="6" t="s">
        <v>15</v>
      </c>
      <c r="F3652" s="6" t="s">
        <v>123</v>
      </c>
      <c r="G3652" s="6" t="s">
        <v>124</v>
      </c>
      <c r="H3652" s="6" t="s">
        <v>21</v>
      </c>
      <c r="I3652" s="8">
        <v>0.54999999999999993</v>
      </c>
      <c r="J3652" s="9">
        <v>1500</v>
      </c>
      <c r="K3652" s="10">
        <f t="shared" si="28"/>
        <v>824.99999999999989</v>
      </c>
      <c r="L3652" s="10">
        <f t="shared" si="29"/>
        <v>206.24999999999997</v>
      </c>
      <c r="M3652" s="11">
        <v>0.25</v>
      </c>
      <c r="O3652" s="16"/>
      <c r="P3652" s="14"/>
      <c r="Q3652" s="12"/>
      <c r="R3652" s="13"/>
    </row>
    <row r="3653" spans="1:18" ht="15.75" customHeight="1">
      <c r="A3653" s="1"/>
      <c r="B3653" s="6" t="s">
        <v>14</v>
      </c>
      <c r="C3653" s="6">
        <v>1185732</v>
      </c>
      <c r="D3653" s="7">
        <v>44422</v>
      </c>
      <c r="E3653" s="6" t="s">
        <v>15</v>
      </c>
      <c r="F3653" s="6" t="s">
        <v>123</v>
      </c>
      <c r="G3653" s="6" t="s">
        <v>124</v>
      </c>
      <c r="H3653" s="6" t="s">
        <v>22</v>
      </c>
      <c r="I3653" s="8">
        <v>0.6</v>
      </c>
      <c r="J3653" s="9">
        <v>3250</v>
      </c>
      <c r="K3653" s="10">
        <f t="shared" si="28"/>
        <v>1950</v>
      </c>
      <c r="L3653" s="10">
        <f t="shared" si="29"/>
        <v>585</v>
      </c>
      <c r="M3653" s="11">
        <v>0.3</v>
      </c>
      <c r="O3653" s="16"/>
      <c r="P3653" s="14"/>
      <c r="Q3653" s="12"/>
      <c r="R3653" s="13"/>
    </row>
    <row r="3654" spans="1:18" ht="15.75" customHeight="1">
      <c r="A3654" s="1"/>
      <c r="B3654" s="6" t="s">
        <v>14</v>
      </c>
      <c r="C3654" s="6">
        <v>1185732</v>
      </c>
      <c r="D3654" s="7">
        <v>44452</v>
      </c>
      <c r="E3654" s="6" t="s">
        <v>15</v>
      </c>
      <c r="F3654" s="6" t="s">
        <v>123</v>
      </c>
      <c r="G3654" s="6" t="s">
        <v>124</v>
      </c>
      <c r="H3654" s="6" t="s">
        <v>17</v>
      </c>
      <c r="I3654" s="8">
        <v>0.54999999999999993</v>
      </c>
      <c r="J3654" s="9">
        <v>4500</v>
      </c>
      <c r="K3654" s="10">
        <f t="shared" si="28"/>
        <v>2474.9999999999995</v>
      </c>
      <c r="L3654" s="10">
        <f t="shared" si="29"/>
        <v>742.49999999999989</v>
      </c>
      <c r="M3654" s="11">
        <v>0.3</v>
      </c>
      <c r="O3654" s="16"/>
      <c r="P3654" s="14"/>
      <c r="Q3654" s="12"/>
      <c r="R3654" s="13"/>
    </row>
    <row r="3655" spans="1:18" ht="15.75" customHeight="1">
      <c r="A3655" s="1"/>
      <c r="B3655" s="6" t="s">
        <v>14</v>
      </c>
      <c r="C3655" s="6">
        <v>1185732</v>
      </c>
      <c r="D3655" s="7">
        <v>44452</v>
      </c>
      <c r="E3655" s="6" t="s">
        <v>15</v>
      </c>
      <c r="F3655" s="6" t="s">
        <v>123</v>
      </c>
      <c r="G3655" s="6" t="s">
        <v>124</v>
      </c>
      <c r="H3655" s="6" t="s">
        <v>18</v>
      </c>
      <c r="I3655" s="8">
        <v>0.5</v>
      </c>
      <c r="J3655" s="9">
        <v>2500</v>
      </c>
      <c r="K3655" s="10">
        <f t="shared" si="28"/>
        <v>1250</v>
      </c>
      <c r="L3655" s="10">
        <f t="shared" si="29"/>
        <v>375</v>
      </c>
      <c r="M3655" s="11">
        <v>0.3</v>
      </c>
      <c r="O3655" s="16"/>
      <c r="P3655" s="14"/>
      <c r="Q3655" s="12"/>
      <c r="R3655" s="13"/>
    </row>
    <row r="3656" spans="1:18" ht="15.75" customHeight="1">
      <c r="A3656" s="1"/>
      <c r="B3656" s="6" t="s">
        <v>14</v>
      </c>
      <c r="C3656" s="6">
        <v>1185732</v>
      </c>
      <c r="D3656" s="7">
        <v>44452</v>
      </c>
      <c r="E3656" s="6" t="s">
        <v>15</v>
      </c>
      <c r="F3656" s="6" t="s">
        <v>123</v>
      </c>
      <c r="G3656" s="6" t="s">
        <v>124</v>
      </c>
      <c r="H3656" s="6" t="s">
        <v>19</v>
      </c>
      <c r="I3656" s="8">
        <v>0.45</v>
      </c>
      <c r="J3656" s="9">
        <v>1500</v>
      </c>
      <c r="K3656" s="10">
        <f t="shared" si="28"/>
        <v>675</v>
      </c>
      <c r="L3656" s="10">
        <f t="shared" si="29"/>
        <v>168.75</v>
      </c>
      <c r="M3656" s="11">
        <v>0.25</v>
      </c>
      <c r="O3656" s="16"/>
      <c r="P3656" s="14"/>
      <c r="Q3656" s="12"/>
      <c r="R3656" s="13"/>
    </row>
    <row r="3657" spans="1:18" ht="15.75" customHeight="1">
      <c r="A3657" s="1"/>
      <c r="B3657" s="6" t="s">
        <v>14</v>
      </c>
      <c r="C3657" s="6">
        <v>1185732</v>
      </c>
      <c r="D3657" s="7">
        <v>44452</v>
      </c>
      <c r="E3657" s="6" t="s">
        <v>15</v>
      </c>
      <c r="F3657" s="6" t="s">
        <v>123</v>
      </c>
      <c r="G3657" s="6" t="s">
        <v>124</v>
      </c>
      <c r="H3657" s="6" t="s">
        <v>20</v>
      </c>
      <c r="I3657" s="8">
        <v>0.45</v>
      </c>
      <c r="J3657" s="9">
        <v>1250</v>
      </c>
      <c r="K3657" s="10">
        <f t="shared" si="28"/>
        <v>562.5</v>
      </c>
      <c r="L3657" s="10">
        <f t="shared" si="29"/>
        <v>140.625</v>
      </c>
      <c r="M3657" s="11">
        <v>0.25</v>
      </c>
      <c r="O3657" s="16"/>
      <c r="P3657" s="14"/>
      <c r="Q3657" s="12"/>
      <c r="R3657" s="13"/>
    </row>
    <row r="3658" spans="1:18" ht="15.75" customHeight="1">
      <c r="A3658" s="1"/>
      <c r="B3658" s="6" t="s">
        <v>14</v>
      </c>
      <c r="C3658" s="6">
        <v>1185732</v>
      </c>
      <c r="D3658" s="7">
        <v>44452</v>
      </c>
      <c r="E3658" s="6" t="s">
        <v>15</v>
      </c>
      <c r="F3658" s="6" t="s">
        <v>123</v>
      </c>
      <c r="G3658" s="6" t="s">
        <v>124</v>
      </c>
      <c r="H3658" s="6" t="s">
        <v>21</v>
      </c>
      <c r="I3658" s="8">
        <v>0.54999999999999993</v>
      </c>
      <c r="J3658" s="9">
        <v>1250</v>
      </c>
      <c r="K3658" s="10">
        <f t="shared" si="28"/>
        <v>687.49999999999989</v>
      </c>
      <c r="L3658" s="10">
        <f t="shared" si="29"/>
        <v>171.87499999999997</v>
      </c>
      <c r="M3658" s="11">
        <v>0.25</v>
      </c>
      <c r="O3658" s="16"/>
      <c r="P3658" s="14"/>
      <c r="Q3658" s="12"/>
      <c r="R3658" s="13"/>
    </row>
    <row r="3659" spans="1:18" ht="15.75" customHeight="1">
      <c r="A3659" s="1"/>
      <c r="B3659" s="6" t="s">
        <v>14</v>
      </c>
      <c r="C3659" s="6">
        <v>1185732</v>
      </c>
      <c r="D3659" s="7">
        <v>44452</v>
      </c>
      <c r="E3659" s="6" t="s">
        <v>15</v>
      </c>
      <c r="F3659" s="6" t="s">
        <v>123</v>
      </c>
      <c r="G3659" s="6" t="s">
        <v>124</v>
      </c>
      <c r="H3659" s="6" t="s">
        <v>22</v>
      </c>
      <c r="I3659" s="8">
        <v>0.6</v>
      </c>
      <c r="J3659" s="9">
        <v>2250</v>
      </c>
      <c r="K3659" s="10">
        <f t="shared" si="28"/>
        <v>1350</v>
      </c>
      <c r="L3659" s="10">
        <f t="shared" si="29"/>
        <v>405</v>
      </c>
      <c r="M3659" s="11">
        <v>0.3</v>
      </c>
      <c r="O3659" s="16"/>
      <c r="P3659" s="14"/>
      <c r="Q3659" s="12"/>
      <c r="R3659" s="13"/>
    </row>
    <row r="3660" spans="1:18" ht="15.75" customHeight="1">
      <c r="A3660" s="1"/>
      <c r="B3660" s="6" t="s">
        <v>14</v>
      </c>
      <c r="C3660" s="6">
        <v>1185732</v>
      </c>
      <c r="D3660" s="7">
        <v>44484</v>
      </c>
      <c r="E3660" s="6" t="s">
        <v>15</v>
      </c>
      <c r="F3660" s="6" t="s">
        <v>123</v>
      </c>
      <c r="G3660" s="6" t="s">
        <v>124</v>
      </c>
      <c r="H3660" s="6" t="s">
        <v>17</v>
      </c>
      <c r="I3660" s="8">
        <v>0.6</v>
      </c>
      <c r="J3660" s="9">
        <v>4000</v>
      </c>
      <c r="K3660" s="10">
        <f t="shared" si="28"/>
        <v>2400</v>
      </c>
      <c r="L3660" s="10">
        <f t="shared" si="29"/>
        <v>720</v>
      </c>
      <c r="M3660" s="11">
        <v>0.3</v>
      </c>
      <c r="O3660" s="16"/>
      <c r="P3660" s="14"/>
      <c r="Q3660" s="12"/>
      <c r="R3660" s="13"/>
    </row>
    <row r="3661" spans="1:18" ht="15.75" customHeight="1">
      <c r="A3661" s="1"/>
      <c r="B3661" s="6" t="s">
        <v>14</v>
      </c>
      <c r="C3661" s="6">
        <v>1185732</v>
      </c>
      <c r="D3661" s="7">
        <v>44484</v>
      </c>
      <c r="E3661" s="6" t="s">
        <v>15</v>
      </c>
      <c r="F3661" s="6" t="s">
        <v>123</v>
      </c>
      <c r="G3661" s="6" t="s">
        <v>124</v>
      </c>
      <c r="H3661" s="6" t="s">
        <v>18</v>
      </c>
      <c r="I3661" s="8">
        <v>0.55000000000000004</v>
      </c>
      <c r="J3661" s="9">
        <v>2250</v>
      </c>
      <c r="K3661" s="10">
        <f t="shared" si="28"/>
        <v>1237.5</v>
      </c>
      <c r="L3661" s="10">
        <f t="shared" si="29"/>
        <v>371.25</v>
      </c>
      <c r="M3661" s="11">
        <v>0.3</v>
      </c>
      <c r="O3661" s="16"/>
      <c r="P3661" s="14"/>
      <c r="Q3661" s="12"/>
      <c r="R3661" s="13"/>
    </row>
    <row r="3662" spans="1:18" ht="15.75" customHeight="1">
      <c r="A3662" s="1"/>
      <c r="B3662" s="6" t="s">
        <v>14</v>
      </c>
      <c r="C3662" s="6">
        <v>1185732</v>
      </c>
      <c r="D3662" s="7">
        <v>44484</v>
      </c>
      <c r="E3662" s="6" t="s">
        <v>15</v>
      </c>
      <c r="F3662" s="6" t="s">
        <v>123</v>
      </c>
      <c r="G3662" s="6" t="s">
        <v>124</v>
      </c>
      <c r="H3662" s="6" t="s">
        <v>19</v>
      </c>
      <c r="I3662" s="8">
        <v>0.55000000000000004</v>
      </c>
      <c r="J3662" s="9">
        <v>1250</v>
      </c>
      <c r="K3662" s="10">
        <f t="shared" si="28"/>
        <v>687.5</v>
      </c>
      <c r="L3662" s="10">
        <f t="shared" si="29"/>
        <v>171.875</v>
      </c>
      <c r="M3662" s="11">
        <v>0.25</v>
      </c>
      <c r="O3662" s="16"/>
      <c r="P3662" s="14"/>
      <c r="Q3662" s="12"/>
      <c r="R3662" s="13"/>
    </row>
    <row r="3663" spans="1:18" ht="15.75" customHeight="1">
      <c r="A3663" s="1"/>
      <c r="B3663" s="6" t="s">
        <v>14</v>
      </c>
      <c r="C3663" s="6">
        <v>1185732</v>
      </c>
      <c r="D3663" s="7">
        <v>44484</v>
      </c>
      <c r="E3663" s="6" t="s">
        <v>15</v>
      </c>
      <c r="F3663" s="6" t="s">
        <v>123</v>
      </c>
      <c r="G3663" s="6" t="s">
        <v>124</v>
      </c>
      <c r="H3663" s="6" t="s">
        <v>20</v>
      </c>
      <c r="I3663" s="8">
        <v>0.55000000000000004</v>
      </c>
      <c r="J3663" s="9">
        <v>1000</v>
      </c>
      <c r="K3663" s="10">
        <f t="shared" si="28"/>
        <v>550</v>
      </c>
      <c r="L3663" s="10">
        <f t="shared" si="29"/>
        <v>137.5</v>
      </c>
      <c r="M3663" s="11">
        <v>0.25</v>
      </c>
      <c r="O3663" s="16"/>
      <c r="P3663" s="14"/>
      <c r="Q3663" s="12"/>
      <c r="R3663" s="13"/>
    </row>
    <row r="3664" spans="1:18" ht="15.75" customHeight="1">
      <c r="A3664" s="1"/>
      <c r="B3664" s="6" t="s">
        <v>14</v>
      </c>
      <c r="C3664" s="6">
        <v>1185732</v>
      </c>
      <c r="D3664" s="7">
        <v>44484</v>
      </c>
      <c r="E3664" s="6" t="s">
        <v>15</v>
      </c>
      <c r="F3664" s="6" t="s">
        <v>123</v>
      </c>
      <c r="G3664" s="6" t="s">
        <v>124</v>
      </c>
      <c r="H3664" s="6" t="s">
        <v>21</v>
      </c>
      <c r="I3664" s="8">
        <v>0.65</v>
      </c>
      <c r="J3664" s="9">
        <v>1000</v>
      </c>
      <c r="K3664" s="10">
        <f t="shared" si="28"/>
        <v>650</v>
      </c>
      <c r="L3664" s="10">
        <f t="shared" si="29"/>
        <v>162.5</v>
      </c>
      <c r="M3664" s="11">
        <v>0.25</v>
      </c>
      <c r="O3664" s="16"/>
      <c r="P3664" s="14"/>
      <c r="Q3664" s="12"/>
      <c r="R3664" s="13"/>
    </row>
    <row r="3665" spans="1:18" ht="15.75" customHeight="1">
      <c r="A3665" s="1"/>
      <c r="B3665" s="6" t="s">
        <v>14</v>
      </c>
      <c r="C3665" s="6">
        <v>1185732</v>
      </c>
      <c r="D3665" s="7">
        <v>44484</v>
      </c>
      <c r="E3665" s="6" t="s">
        <v>15</v>
      </c>
      <c r="F3665" s="6" t="s">
        <v>123</v>
      </c>
      <c r="G3665" s="6" t="s">
        <v>124</v>
      </c>
      <c r="H3665" s="6" t="s">
        <v>22</v>
      </c>
      <c r="I3665" s="8">
        <v>0.7</v>
      </c>
      <c r="J3665" s="9">
        <v>2250</v>
      </c>
      <c r="K3665" s="10">
        <f t="shared" si="28"/>
        <v>1575</v>
      </c>
      <c r="L3665" s="10">
        <f t="shared" si="29"/>
        <v>472.5</v>
      </c>
      <c r="M3665" s="11">
        <v>0.3</v>
      </c>
      <c r="O3665" s="16"/>
      <c r="P3665" s="14"/>
      <c r="Q3665" s="12"/>
      <c r="R3665" s="13"/>
    </row>
    <row r="3666" spans="1:18" ht="15.75" customHeight="1">
      <c r="A3666" s="1"/>
      <c r="B3666" s="6" t="s">
        <v>14</v>
      </c>
      <c r="C3666" s="6">
        <v>1185732</v>
      </c>
      <c r="D3666" s="7">
        <v>44514</v>
      </c>
      <c r="E3666" s="6" t="s">
        <v>15</v>
      </c>
      <c r="F3666" s="6" t="s">
        <v>123</v>
      </c>
      <c r="G3666" s="6" t="s">
        <v>124</v>
      </c>
      <c r="H3666" s="6" t="s">
        <v>17</v>
      </c>
      <c r="I3666" s="8">
        <v>0.65</v>
      </c>
      <c r="J3666" s="9">
        <v>3750</v>
      </c>
      <c r="K3666" s="10">
        <f t="shared" si="28"/>
        <v>2437.5</v>
      </c>
      <c r="L3666" s="10">
        <f t="shared" si="29"/>
        <v>731.25</v>
      </c>
      <c r="M3666" s="11">
        <v>0.3</v>
      </c>
      <c r="O3666" s="16"/>
      <c r="P3666" s="14"/>
      <c r="Q3666" s="12"/>
      <c r="R3666" s="13"/>
    </row>
    <row r="3667" spans="1:18" ht="15.75" customHeight="1">
      <c r="A3667" s="1"/>
      <c r="B3667" s="6" t="s">
        <v>14</v>
      </c>
      <c r="C3667" s="6">
        <v>1185732</v>
      </c>
      <c r="D3667" s="7">
        <v>44514</v>
      </c>
      <c r="E3667" s="6" t="s">
        <v>15</v>
      </c>
      <c r="F3667" s="6" t="s">
        <v>123</v>
      </c>
      <c r="G3667" s="6" t="s">
        <v>124</v>
      </c>
      <c r="H3667" s="6" t="s">
        <v>18</v>
      </c>
      <c r="I3667" s="8">
        <v>0.55000000000000004</v>
      </c>
      <c r="J3667" s="9">
        <v>3000</v>
      </c>
      <c r="K3667" s="10">
        <f t="shared" si="28"/>
        <v>1650.0000000000002</v>
      </c>
      <c r="L3667" s="10">
        <f t="shared" si="29"/>
        <v>495.00000000000006</v>
      </c>
      <c r="M3667" s="11">
        <v>0.3</v>
      </c>
      <c r="O3667" s="16"/>
      <c r="P3667" s="14"/>
      <c r="Q3667" s="12"/>
      <c r="R3667" s="13"/>
    </row>
    <row r="3668" spans="1:18" ht="15.75" customHeight="1">
      <c r="A3668" s="1"/>
      <c r="B3668" s="6" t="s">
        <v>14</v>
      </c>
      <c r="C3668" s="6">
        <v>1185732</v>
      </c>
      <c r="D3668" s="7">
        <v>44514</v>
      </c>
      <c r="E3668" s="6" t="s">
        <v>15</v>
      </c>
      <c r="F3668" s="6" t="s">
        <v>123</v>
      </c>
      <c r="G3668" s="6" t="s">
        <v>124</v>
      </c>
      <c r="H3668" s="6" t="s">
        <v>19</v>
      </c>
      <c r="I3668" s="8">
        <v>0.55000000000000004</v>
      </c>
      <c r="J3668" s="9">
        <v>2950</v>
      </c>
      <c r="K3668" s="10">
        <f t="shared" si="28"/>
        <v>1622.5000000000002</v>
      </c>
      <c r="L3668" s="10">
        <f t="shared" si="29"/>
        <v>405.62500000000006</v>
      </c>
      <c r="M3668" s="11">
        <v>0.25</v>
      </c>
      <c r="O3668" s="16"/>
      <c r="P3668" s="14"/>
      <c r="Q3668" s="12"/>
      <c r="R3668" s="13"/>
    </row>
    <row r="3669" spans="1:18" ht="15.75" customHeight="1">
      <c r="A3669" s="1"/>
      <c r="B3669" s="6" t="s">
        <v>14</v>
      </c>
      <c r="C3669" s="6">
        <v>1185732</v>
      </c>
      <c r="D3669" s="7">
        <v>44514</v>
      </c>
      <c r="E3669" s="6" t="s">
        <v>15</v>
      </c>
      <c r="F3669" s="6" t="s">
        <v>123</v>
      </c>
      <c r="G3669" s="6" t="s">
        <v>124</v>
      </c>
      <c r="H3669" s="6" t="s">
        <v>20</v>
      </c>
      <c r="I3669" s="8">
        <v>0.55000000000000004</v>
      </c>
      <c r="J3669" s="9">
        <v>2750</v>
      </c>
      <c r="K3669" s="10">
        <f t="shared" si="28"/>
        <v>1512.5000000000002</v>
      </c>
      <c r="L3669" s="10">
        <f t="shared" si="29"/>
        <v>378.12500000000006</v>
      </c>
      <c r="M3669" s="11">
        <v>0.25</v>
      </c>
      <c r="O3669" s="16"/>
      <c r="P3669" s="14"/>
      <c r="Q3669" s="12"/>
      <c r="R3669" s="13"/>
    </row>
    <row r="3670" spans="1:18" ht="15.75" customHeight="1">
      <c r="A3670" s="1"/>
      <c r="B3670" s="6" t="s">
        <v>14</v>
      </c>
      <c r="C3670" s="6">
        <v>1185732</v>
      </c>
      <c r="D3670" s="7">
        <v>44514</v>
      </c>
      <c r="E3670" s="6" t="s">
        <v>15</v>
      </c>
      <c r="F3670" s="6" t="s">
        <v>123</v>
      </c>
      <c r="G3670" s="6" t="s">
        <v>124</v>
      </c>
      <c r="H3670" s="6" t="s">
        <v>21</v>
      </c>
      <c r="I3670" s="8">
        <v>0.65</v>
      </c>
      <c r="J3670" s="9">
        <v>2500</v>
      </c>
      <c r="K3670" s="10">
        <f t="shared" si="28"/>
        <v>1625</v>
      </c>
      <c r="L3670" s="10">
        <f t="shared" si="29"/>
        <v>406.25</v>
      </c>
      <c r="M3670" s="11">
        <v>0.25</v>
      </c>
      <c r="O3670" s="16"/>
      <c r="P3670" s="14"/>
      <c r="Q3670" s="12"/>
      <c r="R3670" s="13"/>
    </row>
    <row r="3671" spans="1:18" ht="15.75" customHeight="1">
      <c r="A3671" s="1"/>
      <c r="B3671" s="6" t="s">
        <v>14</v>
      </c>
      <c r="C3671" s="6">
        <v>1185732</v>
      </c>
      <c r="D3671" s="7">
        <v>44514</v>
      </c>
      <c r="E3671" s="6" t="s">
        <v>15</v>
      </c>
      <c r="F3671" s="6" t="s">
        <v>123</v>
      </c>
      <c r="G3671" s="6" t="s">
        <v>124</v>
      </c>
      <c r="H3671" s="6" t="s">
        <v>22</v>
      </c>
      <c r="I3671" s="8">
        <v>0.7</v>
      </c>
      <c r="J3671" s="9">
        <v>3500</v>
      </c>
      <c r="K3671" s="10">
        <f t="shared" si="28"/>
        <v>2450</v>
      </c>
      <c r="L3671" s="10">
        <f t="shared" si="29"/>
        <v>735</v>
      </c>
      <c r="M3671" s="11">
        <v>0.3</v>
      </c>
      <c r="O3671" s="16"/>
      <c r="P3671" s="14"/>
      <c r="Q3671" s="12"/>
      <c r="R3671" s="13"/>
    </row>
    <row r="3672" spans="1:18" ht="15.75" customHeight="1">
      <c r="A3672" s="1"/>
      <c r="B3672" s="6" t="s">
        <v>14</v>
      </c>
      <c r="C3672" s="6">
        <v>1185732</v>
      </c>
      <c r="D3672" s="7">
        <v>44543</v>
      </c>
      <c r="E3672" s="6" t="s">
        <v>15</v>
      </c>
      <c r="F3672" s="6" t="s">
        <v>123</v>
      </c>
      <c r="G3672" s="6" t="s">
        <v>124</v>
      </c>
      <c r="H3672" s="6" t="s">
        <v>17</v>
      </c>
      <c r="I3672" s="8">
        <v>0.65</v>
      </c>
      <c r="J3672" s="9">
        <v>5750</v>
      </c>
      <c r="K3672" s="10">
        <f t="shared" si="28"/>
        <v>3737.5</v>
      </c>
      <c r="L3672" s="10">
        <f t="shared" si="29"/>
        <v>1121.25</v>
      </c>
      <c r="M3672" s="11">
        <v>0.3</v>
      </c>
      <c r="O3672" s="16"/>
      <c r="P3672" s="14"/>
      <c r="Q3672" s="12"/>
      <c r="R3672" s="13"/>
    </row>
    <row r="3673" spans="1:18" ht="15.75" customHeight="1">
      <c r="A3673" s="1"/>
      <c r="B3673" s="6" t="s">
        <v>14</v>
      </c>
      <c r="C3673" s="6">
        <v>1185732</v>
      </c>
      <c r="D3673" s="7">
        <v>44543</v>
      </c>
      <c r="E3673" s="6" t="s">
        <v>15</v>
      </c>
      <c r="F3673" s="6" t="s">
        <v>123</v>
      </c>
      <c r="G3673" s="6" t="s">
        <v>124</v>
      </c>
      <c r="H3673" s="6" t="s">
        <v>18</v>
      </c>
      <c r="I3673" s="8">
        <v>0.55000000000000004</v>
      </c>
      <c r="J3673" s="9">
        <v>3750</v>
      </c>
      <c r="K3673" s="10">
        <f t="shared" si="28"/>
        <v>2062.5</v>
      </c>
      <c r="L3673" s="10">
        <f t="shared" si="29"/>
        <v>618.75</v>
      </c>
      <c r="M3673" s="11">
        <v>0.3</v>
      </c>
      <c r="O3673" s="16"/>
      <c r="P3673" s="14"/>
      <c r="Q3673" s="12"/>
      <c r="R3673" s="13"/>
    </row>
    <row r="3674" spans="1:18" ht="15.75" customHeight="1">
      <c r="A3674" s="1"/>
      <c r="B3674" s="6" t="s">
        <v>14</v>
      </c>
      <c r="C3674" s="6">
        <v>1185732</v>
      </c>
      <c r="D3674" s="7">
        <v>44543</v>
      </c>
      <c r="E3674" s="6" t="s">
        <v>15</v>
      </c>
      <c r="F3674" s="6" t="s">
        <v>123</v>
      </c>
      <c r="G3674" s="6" t="s">
        <v>124</v>
      </c>
      <c r="H3674" s="6" t="s">
        <v>19</v>
      </c>
      <c r="I3674" s="8">
        <v>0.55000000000000004</v>
      </c>
      <c r="J3674" s="9">
        <v>3500</v>
      </c>
      <c r="K3674" s="10">
        <f t="shared" si="28"/>
        <v>1925.0000000000002</v>
      </c>
      <c r="L3674" s="10">
        <f t="shared" si="29"/>
        <v>481.25000000000006</v>
      </c>
      <c r="M3674" s="11">
        <v>0.25</v>
      </c>
      <c r="O3674" s="16"/>
      <c r="P3674" s="14"/>
      <c r="Q3674" s="12"/>
      <c r="R3674" s="13"/>
    </row>
    <row r="3675" spans="1:18" ht="15.75" customHeight="1">
      <c r="A3675" s="1"/>
      <c r="B3675" s="6" t="s">
        <v>14</v>
      </c>
      <c r="C3675" s="6">
        <v>1185732</v>
      </c>
      <c r="D3675" s="7">
        <v>44543</v>
      </c>
      <c r="E3675" s="6" t="s">
        <v>15</v>
      </c>
      <c r="F3675" s="6" t="s">
        <v>123</v>
      </c>
      <c r="G3675" s="6" t="s">
        <v>124</v>
      </c>
      <c r="H3675" s="6" t="s">
        <v>20</v>
      </c>
      <c r="I3675" s="8">
        <v>0.55000000000000004</v>
      </c>
      <c r="J3675" s="9">
        <v>3000</v>
      </c>
      <c r="K3675" s="10">
        <f t="shared" si="28"/>
        <v>1650.0000000000002</v>
      </c>
      <c r="L3675" s="10">
        <f t="shared" si="29"/>
        <v>412.50000000000006</v>
      </c>
      <c r="M3675" s="11">
        <v>0.25</v>
      </c>
      <c r="O3675" s="16"/>
      <c r="P3675" s="14"/>
      <c r="Q3675" s="12"/>
      <c r="R3675" s="13"/>
    </row>
    <row r="3676" spans="1:18" ht="15.75" customHeight="1">
      <c r="A3676" s="1"/>
      <c r="B3676" s="6" t="s">
        <v>14</v>
      </c>
      <c r="C3676" s="6">
        <v>1185732</v>
      </c>
      <c r="D3676" s="7">
        <v>44543</v>
      </c>
      <c r="E3676" s="6" t="s">
        <v>15</v>
      </c>
      <c r="F3676" s="6" t="s">
        <v>123</v>
      </c>
      <c r="G3676" s="6" t="s">
        <v>124</v>
      </c>
      <c r="H3676" s="6" t="s">
        <v>21</v>
      </c>
      <c r="I3676" s="8">
        <v>0.65</v>
      </c>
      <c r="J3676" s="9">
        <v>3000</v>
      </c>
      <c r="K3676" s="10">
        <f t="shared" si="28"/>
        <v>1950</v>
      </c>
      <c r="L3676" s="10">
        <f t="shared" si="29"/>
        <v>487.5</v>
      </c>
      <c r="M3676" s="11">
        <v>0.25</v>
      </c>
      <c r="O3676" s="16"/>
      <c r="P3676" s="14"/>
      <c r="Q3676" s="12"/>
      <c r="R3676" s="13"/>
    </row>
    <row r="3677" spans="1:18" ht="15.75" customHeight="1">
      <c r="A3677" s="1"/>
      <c r="B3677" s="6" t="s">
        <v>14</v>
      </c>
      <c r="C3677" s="6">
        <v>1185732</v>
      </c>
      <c r="D3677" s="7">
        <v>44543</v>
      </c>
      <c r="E3677" s="6" t="s">
        <v>15</v>
      </c>
      <c r="F3677" s="6" t="s">
        <v>123</v>
      </c>
      <c r="G3677" s="6" t="s">
        <v>124</v>
      </c>
      <c r="H3677" s="6" t="s">
        <v>22</v>
      </c>
      <c r="I3677" s="8">
        <v>0.7</v>
      </c>
      <c r="J3677" s="9">
        <v>4000</v>
      </c>
      <c r="K3677" s="10">
        <f t="shared" si="28"/>
        <v>2800</v>
      </c>
      <c r="L3677" s="10">
        <f t="shared" si="29"/>
        <v>840</v>
      </c>
      <c r="M3677" s="11">
        <v>0.3</v>
      </c>
      <c r="O3677" s="16"/>
      <c r="P3677" s="14"/>
      <c r="Q3677" s="12"/>
      <c r="R3677" s="13"/>
    </row>
    <row r="3678" spans="1:18" ht="15.75" customHeight="1">
      <c r="A3678" s="1" t="s">
        <v>39</v>
      </c>
      <c r="B3678" s="6" t="s">
        <v>14</v>
      </c>
      <c r="C3678" s="6">
        <v>1185732</v>
      </c>
      <c r="D3678" s="7">
        <v>44210</v>
      </c>
      <c r="E3678" s="6" t="s">
        <v>15</v>
      </c>
      <c r="F3678" s="6" t="s">
        <v>125</v>
      </c>
      <c r="G3678" s="6" t="s">
        <v>126</v>
      </c>
      <c r="H3678" s="6" t="s">
        <v>17</v>
      </c>
      <c r="I3678" s="8">
        <v>0.45</v>
      </c>
      <c r="J3678" s="9">
        <v>5250</v>
      </c>
      <c r="K3678" s="10">
        <f t="shared" si="28"/>
        <v>2362.5</v>
      </c>
      <c r="L3678" s="10">
        <f t="shared" si="29"/>
        <v>1063.125</v>
      </c>
      <c r="M3678" s="11">
        <v>0.45</v>
      </c>
      <c r="O3678" s="16"/>
      <c r="P3678" s="14"/>
      <c r="Q3678" s="12"/>
      <c r="R3678" s="13"/>
    </row>
    <row r="3679" spans="1:18" ht="15.75" customHeight="1">
      <c r="A3679" s="1"/>
      <c r="B3679" s="6" t="s">
        <v>14</v>
      </c>
      <c r="C3679" s="6">
        <v>1185732</v>
      </c>
      <c r="D3679" s="7">
        <v>44210</v>
      </c>
      <c r="E3679" s="6" t="s">
        <v>15</v>
      </c>
      <c r="F3679" s="6" t="s">
        <v>125</v>
      </c>
      <c r="G3679" s="6" t="s">
        <v>126</v>
      </c>
      <c r="H3679" s="6" t="s">
        <v>18</v>
      </c>
      <c r="I3679" s="8">
        <v>0.45</v>
      </c>
      <c r="J3679" s="9">
        <v>3250</v>
      </c>
      <c r="K3679" s="10">
        <f t="shared" si="28"/>
        <v>1462.5</v>
      </c>
      <c r="L3679" s="10">
        <f t="shared" si="29"/>
        <v>658.125</v>
      </c>
      <c r="M3679" s="11">
        <v>0.45</v>
      </c>
      <c r="O3679" s="16"/>
      <c r="P3679" s="14"/>
      <c r="Q3679" s="12"/>
      <c r="R3679" s="13"/>
    </row>
    <row r="3680" spans="1:18" ht="15.75" customHeight="1">
      <c r="A3680" s="1"/>
      <c r="B3680" s="6" t="s">
        <v>14</v>
      </c>
      <c r="C3680" s="6">
        <v>1185732</v>
      </c>
      <c r="D3680" s="7">
        <v>44210</v>
      </c>
      <c r="E3680" s="6" t="s">
        <v>15</v>
      </c>
      <c r="F3680" s="6" t="s">
        <v>125</v>
      </c>
      <c r="G3680" s="6" t="s">
        <v>126</v>
      </c>
      <c r="H3680" s="6" t="s">
        <v>19</v>
      </c>
      <c r="I3680" s="8">
        <v>0.35000000000000003</v>
      </c>
      <c r="J3680" s="9">
        <v>3250</v>
      </c>
      <c r="K3680" s="10">
        <f t="shared" si="28"/>
        <v>1137.5</v>
      </c>
      <c r="L3680" s="10">
        <f t="shared" si="29"/>
        <v>398.125</v>
      </c>
      <c r="M3680" s="11">
        <v>0.35</v>
      </c>
      <c r="O3680" s="16"/>
      <c r="P3680" s="14"/>
      <c r="Q3680" s="12"/>
      <c r="R3680" s="13"/>
    </row>
    <row r="3681" spans="1:18" ht="15.75" customHeight="1">
      <c r="A3681" s="1"/>
      <c r="B3681" s="6" t="s">
        <v>14</v>
      </c>
      <c r="C3681" s="6">
        <v>1185732</v>
      </c>
      <c r="D3681" s="7">
        <v>44210</v>
      </c>
      <c r="E3681" s="6" t="s">
        <v>15</v>
      </c>
      <c r="F3681" s="6" t="s">
        <v>125</v>
      </c>
      <c r="G3681" s="6" t="s">
        <v>126</v>
      </c>
      <c r="H3681" s="6" t="s">
        <v>20</v>
      </c>
      <c r="I3681" s="8">
        <v>0.39999999999999997</v>
      </c>
      <c r="J3681" s="9">
        <v>1750</v>
      </c>
      <c r="K3681" s="10">
        <f t="shared" si="28"/>
        <v>699.99999999999989</v>
      </c>
      <c r="L3681" s="10">
        <f t="shared" si="29"/>
        <v>244.99999999999994</v>
      </c>
      <c r="M3681" s="11">
        <v>0.35</v>
      </c>
      <c r="O3681" s="16"/>
      <c r="P3681" s="14"/>
      <c r="Q3681" s="12"/>
      <c r="R3681" s="13"/>
    </row>
    <row r="3682" spans="1:18" ht="15.75" customHeight="1">
      <c r="A3682" s="1"/>
      <c r="B3682" s="6" t="s">
        <v>14</v>
      </c>
      <c r="C3682" s="6">
        <v>1185732</v>
      </c>
      <c r="D3682" s="7">
        <v>44210</v>
      </c>
      <c r="E3682" s="6" t="s">
        <v>15</v>
      </c>
      <c r="F3682" s="6" t="s">
        <v>125</v>
      </c>
      <c r="G3682" s="6" t="s">
        <v>126</v>
      </c>
      <c r="H3682" s="6" t="s">
        <v>21</v>
      </c>
      <c r="I3682" s="8">
        <v>0.55000000000000004</v>
      </c>
      <c r="J3682" s="9">
        <v>2250</v>
      </c>
      <c r="K3682" s="10">
        <f t="shared" si="28"/>
        <v>1237.5</v>
      </c>
      <c r="L3682" s="10">
        <f t="shared" si="29"/>
        <v>433.125</v>
      </c>
      <c r="M3682" s="11">
        <v>0.35</v>
      </c>
      <c r="O3682" s="16"/>
      <c r="P3682" s="14"/>
      <c r="Q3682" s="12"/>
      <c r="R3682" s="13"/>
    </row>
    <row r="3683" spans="1:18" ht="15.75" customHeight="1">
      <c r="A3683" s="1"/>
      <c r="B3683" s="6" t="s">
        <v>14</v>
      </c>
      <c r="C3683" s="6">
        <v>1185732</v>
      </c>
      <c r="D3683" s="7">
        <v>44210</v>
      </c>
      <c r="E3683" s="6" t="s">
        <v>15</v>
      </c>
      <c r="F3683" s="6" t="s">
        <v>125</v>
      </c>
      <c r="G3683" s="6" t="s">
        <v>126</v>
      </c>
      <c r="H3683" s="6" t="s">
        <v>22</v>
      </c>
      <c r="I3683" s="8">
        <v>0.45</v>
      </c>
      <c r="J3683" s="9">
        <v>3250</v>
      </c>
      <c r="K3683" s="10">
        <f t="shared" si="28"/>
        <v>1462.5</v>
      </c>
      <c r="L3683" s="10">
        <f t="shared" si="29"/>
        <v>585</v>
      </c>
      <c r="M3683" s="11">
        <v>0.39999999999999997</v>
      </c>
      <c r="O3683" s="16"/>
      <c r="P3683" s="14"/>
      <c r="Q3683" s="12"/>
      <c r="R3683" s="13"/>
    </row>
    <row r="3684" spans="1:18" ht="15.75" customHeight="1">
      <c r="A3684" s="1"/>
      <c r="B3684" s="6" t="s">
        <v>14</v>
      </c>
      <c r="C3684" s="6">
        <v>1185732</v>
      </c>
      <c r="D3684" s="7">
        <v>44239</v>
      </c>
      <c r="E3684" s="6" t="s">
        <v>15</v>
      </c>
      <c r="F3684" s="6" t="s">
        <v>125</v>
      </c>
      <c r="G3684" s="6" t="s">
        <v>126</v>
      </c>
      <c r="H3684" s="6" t="s">
        <v>17</v>
      </c>
      <c r="I3684" s="8">
        <v>0.45</v>
      </c>
      <c r="J3684" s="9">
        <v>5750</v>
      </c>
      <c r="K3684" s="10">
        <f t="shared" si="28"/>
        <v>2587.5</v>
      </c>
      <c r="L3684" s="10">
        <f t="shared" si="29"/>
        <v>1164.375</v>
      </c>
      <c r="M3684" s="11">
        <v>0.45</v>
      </c>
      <c r="O3684" s="16"/>
      <c r="P3684" s="14"/>
      <c r="Q3684" s="12"/>
      <c r="R3684" s="13"/>
    </row>
    <row r="3685" spans="1:18" ht="15.75" customHeight="1">
      <c r="A3685" s="1"/>
      <c r="B3685" s="6" t="s">
        <v>14</v>
      </c>
      <c r="C3685" s="6">
        <v>1185732</v>
      </c>
      <c r="D3685" s="7">
        <v>44239</v>
      </c>
      <c r="E3685" s="6" t="s">
        <v>15</v>
      </c>
      <c r="F3685" s="6" t="s">
        <v>125</v>
      </c>
      <c r="G3685" s="6" t="s">
        <v>126</v>
      </c>
      <c r="H3685" s="6" t="s">
        <v>18</v>
      </c>
      <c r="I3685" s="8">
        <v>0.45</v>
      </c>
      <c r="J3685" s="9">
        <v>2250</v>
      </c>
      <c r="K3685" s="10">
        <f t="shared" si="28"/>
        <v>1012.5</v>
      </c>
      <c r="L3685" s="10">
        <f t="shared" si="29"/>
        <v>455.625</v>
      </c>
      <c r="M3685" s="11">
        <v>0.45</v>
      </c>
      <c r="O3685" s="16"/>
      <c r="P3685" s="14"/>
      <c r="Q3685" s="12"/>
      <c r="R3685" s="13"/>
    </row>
    <row r="3686" spans="1:18" ht="15.75" customHeight="1">
      <c r="A3686" s="1"/>
      <c r="B3686" s="6" t="s">
        <v>14</v>
      </c>
      <c r="C3686" s="6">
        <v>1185732</v>
      </c>
      <c r="D3686" s="7">
        <v>44239</v>
      </c>
      <c r="E3686" s="6" t="s">
        <v>15</v>
      </c>
      <c r="F3686" s="6" t="s">
        <v>125</v>
      </c>
      <c r="G3686" s="6" t="s">
        <v>126</v>
      </c>
      <c r="H3686" s="6" t="s">
        <v>19</v>
      </c>
      <c r="I3686" s="8">
        <v>0.35000000000000003</v>
      </c>
      <c r="J3686" s="9">
        <v>2750</v>
      </c>
      <c r="K3686" s="10">
        <f t="shared" si="28"/>
        <v>962.50000000000011</v>
      </c>
      <c r="L3686" s="10">
        <f t="shared" si="29"/>
        <v>336.875</v>
      </c>
      <c r="M3686" s="11">
        <v>0.35</v>
      </c>
      <c r="O3686" s="16"/>
      <c r="P3686" s="14"/>
      <c r="Q3686" s="12"/>
      <c r="R3686" s="13"/>
    </row>
    <row r="3687" spans="1:18" ht="15.75" customHeight="1">
      <c r="A3687" s="1"/>
      <c r="B3687" s="6" t="s">
        <v>14</v>
      </c>
      <c r="C3687" s="6">
        <v>1185732</v>
      </c>
      <c r="D3687" s="7">
        <v>44239</v>
      </c>
      <c r="E3687" s="6" t="s">
        <v>15</v>
      </c>
      <c r="F3687" s="6" t="s">
        <v>125</v>
      </c>
      <c r="G3687" s="6" t="s">
        <v>126</v>
      </c>
      <c r="H3687" s="6" t="s">
        <v>20</v>
      </c>
      <c r="I3687" s="8">
        <v>0.39999999999999997</v>
      </c>
      <c r="J3687" s="9">
        <v>1500</v>
      </c>
      <c r="K3687" s="10">
        <f t="shared" si="28"/>
        <v>600</v>
      </c>
      <c r="L3687" s="10">
        <f t="shared" si="29"/>
        <v>210</v>
      </c>
      <c r="M3687" s="11">
        <v>0.35</v>
      </c>
      <c r="O3687" s="16"/>
      <c r="P3687" s="14"/>
      <c r="Q3687" s="12"/>
      <c r="R3687" s="13"/>
    </row>
    <row r="3688" spans="1:18" ht="15.75" customHeight="1">
      <c r="A3688" s="1"/>
      <c r="B3688" s="6" t="s">
        <v>14</v>
      </c>
      <c r="C3688" s="6">
        <v>1185732</v>
      </c>
      <c r="D3688" s="7">
        <v>44239</v>
      </c>
      <c r="E3688" s="6" t="s">
        <v>15</v>
      </c>
      <c r="F3688" s="6" t="s">
        <v>125</v>
      </c>
      <c r="G3688" s="6" t="s">
        <v>126</v>
      </c>
      <c r="H3688" s="6" t="s">
        <v>21</v>
      </c>
      <c r="I3688" s="8">
        <v>0.55000000000000004</v>
      </c>
      <c r="J3688" s="9">
        <v>2250</v>
      </c>
      <c r="K3688" s="10">
        <f t="shared" si="28"/>
        <v>1237.5</v>
      </c>
      <c r="L3688" s="10">
        <f t="shared" si="29"/>
        <v>433.125</v>
      </c>
      <c r="M3688" s="11">
        <v>0.35</v>
      </c>
      <c r="O3688" s="16"/>
      <c r="P3688" s="14"/>
      <c r="Q3688" s="12"/>
      <c r="R3688" s="13"/>
    </row>
    <row r="3689" spans="1:18" ht="15.75" customHeight="1">
      <c r="A3689" s="1"/>
      <c r="B3689" s="6" t="s">
        <v>14</v>
      </c>
      <c r="C3689" s="6">
        <v>1185732</v>
      </c>
      <c r="D3689" s="7">
        <v>44239</v>
      </c>
      <c r="E3689" s="6" t="s">
        <v>15</v>
      </c>
      <c r="F3689" s="6" t="s">
        <v>125</v>
      </c>
      <c r="G3689" s="6" t="s">
        <v>126</v>
      </c>
      <c r="H3689" s="6" t="s">
        <v>22</v>
      </c>
      <c r="I3689" s="8">
        <v>0.45</v>
      </c>
      <c r="J3689" s="9">
        <v>3250</v>
      </c>
      <c r="K3689" s="10">
        <f t="shared" si="28"/>
        <v>1462.5</v>
      </c>
      <c r="L3689" s="10">
        <f t="shared" si="29"/>
        <v>585</v>
      </c>
      <c r="M3689" s="11">
        <v>0.39999999999999997</v>
      </c>
      <c r="O3689" s="16"/>
      <c r="P3689" s="14"/>
      <c r="Q3689" s="12"/>
      <c r="R3689" s="13"/>
    </row>
    <row r="3690" spans="1:18" ht="15.75" customHeight="1">
      <c r="A3690" s="1"/>
      <c r="B3690" s="6" t="s">
        <v>14</v>
      </c>
      <c r="C3690" s="6">
        <v>1185732</v>
      </c>
      <c r="D3690" s="7">
        <v>44265</v>
      </c>
      <c r="E3690" s="6" t="s">
        <v>15</v>
      </c>
      <c r="F3690" s="6" t="s">
        <v>125</v>
      </c>
      <c r="G3690" s="6" t="s">
        <v>126</v>
      </c>
      <c r="H3690" s="6" t="s">
        <v>17</v>
      </c>
      <c r="I3690" s="8">
        <v>0.45</v>
      </c>
      <c r="J3690" s="9">
        <v>5450</v>
      </c>
      <c r="K3690" s="10">
        <f t="shared" si="28"/>
        <v>2452.5</v>
      </c>
      <c r="L3690" s="10">
        <f t="shared" si="29"/>
        <v>1103.625</v>
      </c>
      <c r="M3690" s="11">
        <v>0.45</v>
      </c>
      <c r="O3690" s="16"/>
      <c r="P3690" s="14"/>
      <c r="Q3690" s="12"/>
      <c r="R3690" s="13"/>
    </row>
    <row r="3691" spans="1:18" ht="15.75" customHeight="1">
      <c r="A3691" s="1"/>
      <c r="B3691" s="6" t="s">
        <v>14</v>
      </c>
      <c r="C3691" s="6">
        <v>1185732</v>
      </c>
      <c r="D3691" s="7">
        <v>44265</v>
      </c>
      <c r="E3691" s="6" t="s">
        <v>15</v>
      </c>
      <c r="F3691" s="6" t="s">
        <v>125</v>
      </c>
      <c r="G3691" s="6" t="s">
        <v>126</v>
      </c>
      <c r="H3691" s="6" t="s">
        <v>18</v>
      </c>
      <c r="I3691" s="8">
        <v>0.45</v>
      </c>
      <c r="J3691" s="9">
        <v>2500</v>
      </c>
      <c r="K3691" s="10">
        <f t="shared" si="28"/>
        <v>1125</v>
      </c>
      <c r="L3691" s="10">
        <f t="shared" si="29"/>
        <v>506.25</v>
      </c>
      <c r="M3691" s="11">
        <v>0.45</v>
      </c>
      <c r="O3691" s="16"/>
      <c r="P3691" s="14"/>
      <c r="Q3691" s="12"/>
      <c r="R3691" s="13"/>
    </row>
    <row r="3692" spans="1:18" ht="15.75" customHeight="1">
      <c r="A3692" s="1"/>
      <c r="B3692" s="6" t="s">
        <v>14</v>
      </c>
      <c r="C3692" s="6">
        <v>1185732</v>
      </c>
      <c r="D3692" s="7">
        <v>44265</v>
      </c>
      <c r="E3692" s="6" t="s">
        <v>15</v>
      </c>
      <c r="F3692" s="6" t="s">
        <v>125</v>
      </c>
      <c r="G3692" s="6" t="s">
        <v>126</v>
      </c>
      <c r="H3692" s="6" t="s">
        <v>19</v>
      </c>
      <c r="I3692" s="8">
        <v>0.35000000000000003</v>
      </c>
      <c r="J3692" s="9">
        <v>2750</v>
      </c>
      <c r="K3692" s="10">
        <f t="shared" si="28"/>
        <v>962.50000000000011</v>
      </c>
      <c r="L3692" s="10">
        <f t="shared" si="29"/>
        <v>336.875</v>
      </c>
      <c r="M3692" s="11">
        <v>0.35</v>
      </c>
      <c r="O3692" s="16"/>
      <c r="P3692" s="14"/>
      <c r="Q3692" s="12"/>
      <c r="R3692" s="13"/>
    </row>
    <row r="3693" spans="1:18" ht="15.75" customHeight="1">
      <c r="A3693" s="1"/>
      <c r="B3693" s="6" t="s">
        <v>14</v>
      </c>
      <c r="C3693" s="6">
        <v>1185732</v>
      </c>
      <c r="D3693" s="7">
        <v>44265</v>
      </c>
      <c r="E3693" s="6" t="s">
        <v>15</v>
      </c>
      <c r="F3693" s="6" t="s">
        <v>125</v>
      </c>
      <c r="G3693" s="6" t="s">
        <v>126</v>
      </c>
      <c r="H3693" s="6" t="s">
        <v>20</v>
      </c>
      <c r="I3693" s="8">
        <v>0.39999999999999997</v>
      </c>
      <c r="J3693" s="9">
        <v>1250</v>
      </c>
      <c r="K3693" s="10">
        <f t="shared" si="28"/>
        <v>499.99999999999994</v>
      </c>
      <c r="L3693" s="10">
        <f t="shared" si="29"/>
        <v>174.99999999999997</v>
      </c>
      <c r="M3693" s="11">
        <v>0.35</v>
      </c>
      <c r="O3693" s="16"/>
      <c r="P3693" s="14"/>
      <c r="Q3693" s="12"/>
      <c r="R3693" s="13"/>
    </row>
    <row r="3694" spans="1:18" ht="15.75" customHeight="1">
      <c r="A3694" s="1"/>
      <c r="B3694" s="6" t="s">
        <v>14</v>
      </c>
      <c r="C3694" s="6">
        <v>1185732</v>
      </c>
      <c r="D3694" s="7">
        <v>44265</v>
      </c>
      <c r="E3694" s="6" t="s">
        <v>15</v>
      </c>
      <c r="F3694" s="6" t="s">
        <v>125</v>
      </c>
      <c r="G3694" s="6" t="s">
        <v>126</v>
      </c>
      <c r="H3694" s="6" t="s">
        <v>21</v>
      </c>
      <c r="I3694" s="8">
        <v>0.55000000000000004</v>
      </c>
      <c r="J3694" s="9">
        <v>1750</v>
      </c>
      <c r="K3694" s="10">
        <f t="shared" si="28"/>
        <v>962.50000000000011</v>
      </c>
      <c r="L3694" s="10">
        <f t="shared" si="29"/>
        <v>336.875</v>
      </c>
      <c r="M3694" s="11">
        <v>0.35</v>
      </c>
      <c r="O3694" s="16"/>
      <c r="P3694" s="14"/>
      <c r="Q3694" s="12"/>
      <c r="R3694" s="13"/>
    </row>
    <row r="3695" spans="1:18" ht="15.75" customHeight="1">
      <c r="A3695" s="1"/>
      <c r="B3695" s="6" t="s">
        <v>14</v>
      </c>
      <c r="C3695" s="6">
        <v>1185732</v>
      </c>
      <c r="D3695" s="7">
        <v>44265</v>
      </c>
      <c r="E3695" s="6" t="s">
        <v>15</v>
      </c>
      <c r="F3695" s="6" t="s">
        <v>125</v>
      </c>
      <c r="G3695" s="6" t="s">
        <v>126</v>
      </c>
      <c r="H3695" s="6" t="s">
        <v>22</v>
      </c>
      <c r="I3695" s="8">
        <v>0.45</v>
      </c>
      <c r="J3695" s="9">
        <v>2750</v>
      </c>
      <c r="K3695" s="10">
        <f t="shared" si="28"/>
        <v>1237.5</v>
      </c>
      <c r="L3695" s="10">
        <f t="shared" si="29"/>
        <v>494.99999999999994</v>
      </c>
      <c r="M3695" s="11">
        <v>0.39999999999999997</v>
      </c>
      <c r="O3695" s="16"/>
      <c r="P3695" s="14"/>
      <c r="Q3695" s="12"/>
      <c r="R3695" s="13"/>
    </row>
    <row r="3696" spans="1:18" ht="15.75" customHeight="1">
      <c r="A3696" s="1"/>
      <c r="B3696" s="6" t="s">
        <v>14</v>
      </c>
      <c r="C3696" s="6">
        <v>1185732</v>
      </c>
      <c r="D3696" s="7">
        <v>44297</v>
      </c>
      <c r="E3696" s="6" t="s">
        <v>15</v>
      </c>
      <c r="F3696" s="6" t="s">
        <v>125</v>
      </c>
      <c r="G3696" s="6" t="s">
        <v>126</v>
      </c>
      <c r="H3696" s="6" t="s">
        <v>17</v>
      </c>
      <c r="I3696" s="8">
        <v>0.45</v>
      </c>
      <c r="J3696" s="9">
        <v>5250</v>
      </c>
      <c r="K3696" s="10">
        <f t="shared" si="28"/>
        <v>2362.5</v>
      </c>
      <c r="L3696" s="10">
        <f t="shared" si="29"/>
        <v>1063.125</v>
      </c>
      <c r="M3696" s="11">
        <v>0.45</v>
      </c>
      <c r="O3696" s="16"/>
      <c r="P3696" s="14"/>
      <c r="Q3696" s="12"/>
      <c r="R3696" s="13"/>
    </row>
    <row r="3697" spans="1:18" ht="15.75" customHeight="1">
      <c r="A3697" s="1"/>
      <c r="B3697" s="6" t="s">
        <v>14</v>
      </c>
      <c r="C3697" s="6">
        <v>1185732</v>
      </c>
      <c r="D3697" s="7">
        <v>44297</v>
      </c>
      <c r="E3697" s="6" t="s">
        <v>15</v>
      </c>
      <c r="F3697" s="6" t="s">
        <v>125</v>
      </c>
      <c r="G3697" s="6" t="s">
        <v>126</v>
      </c>
      <c r="H3697" s="6" t="s">
        <v>18</v>
      </c>
      <c r="I3697" s="8">
        <v>0.45</v>
      </c>
      <c r="J3697" s="9">
        <v>2250</v>
      </c>
      <c r="K3697" s="10">
        <f t="shared" si="28"/>
        <v>1012.5</v>
      </c>
      <c r="L3697" s="10">
        <f t="shared" si="29"/>
        <v>455.625</v>
      </c>
      <c r="M3697" s="11">
        <v>0.45</v>
      </c>
      <c r="O3697" s="16"/>
      <c r="P3697" s="14"/>
      <c r="Q3697" s="12"/>
      <c r="R3697" s="13"/>
    </row>
    <row r="3698" spans="1:18" ht="15.75" customHeight="1">
      <c r="A3698" s="1"/>
      <c r="B3698" s="6" t="s">
        <v>14</v>
      </c>
      <c r="C3698" s="6">
        <v>1185732</v>
      </c>
      <c r="D3698" s="7">
        <v>44297</v>
      </c>
      <c r="E3698" s="6" t="s">
        <v>15</v>
      </c>
      <c r="F3698" s="6" t="s">
        <v>125</v>
      </c>
      <c r="G3698" s="6" t="s">
        <v>126</v>
      </c>
      <c r="H3698" s="6" t="s">
        <v>19</v>
      </c>
      <c r="I3698" s="8">
        <v>0.35000000000000003</v>
      </c>
      <c r="J3698" s="9">
        <v>2250</v>
      </c>
      <c r="K3698" s="10">
        <f t="shared" si="28"/>
        <v>787.50000000000011</v>
      </c>
      <c r="L3698" s="10">
        <f t="shared" si="29"/>
        <v>275.625</v>
      </c>
      <c r="M3698" s="11">
        <v>0.35</v>
      </c>
      <c r="O3698" s="16"/>
      <c r="P3698" s="14"/>
      <c r="Q3698" s="12"/>
      <c r="R3698" s="13"/>
    </row>
    <row r="3699" spans="1:18" ht="15.75" customHeight="1">
      <c r="A3699" s="1"/>
      <c r="B3699" s="6" t="s">
        <v>14</v>
      </c>
      <c r="C3699" s="6">
        <v>1185732</v>
      </c>
      <c r="D3699" s="7">
        <v>44297</v>
      </c>
      <c r="E3699" s="6" t="s">
        <v>15</v>
      </c>
      <c r="F3699" s="6" t="s">
        <v>125</v>
      </c>
      <c r="G3699" s="6" t="s">
        <v>126</v>
      </c>
      <c r="H3699" s="6" t="s">
        <v>20</v>
      </c>
      <c r="I3699" s="8">
        <v>0.39999999999999997</v>
      </c>
      <c r="J3699" s="9">
        <v>1500</v>
      </c>
      <c r="K3699" s="10">
        <f t="shared" si="28"/>
        <v>600</v>
      </c>
      <c r="L3699" s="10">
        <f t="shared" si="29"/>
        <v>210</v>
      </c>
      <c r="M3699" s="11">
        <v>0.35</v>
      </c>
      <c r="O3699" s="16"/>
      <c r="P3699" s="14"/>
      <c r="Q3699" s="12"/>
      <c r="R3699" s="13"/>
    </row>
    <row r="3700" spans="1:18" ht="15.75" customHeight="1">
      <c r="A3700" s="1"/>
      <c r="B3700" s="6" t="s">
        <v>14</v>
      </c>
      <c r="C3700" s="6">
        <v>1185732</v>
      </c>
      <c r="D3700" s="7">
        <v>44297</v>
      </c>
      <c r="E3700" s="6" t="s">
        <v>15</v>
      </c>
      <c r="F3700" s="6" t="s">
        <v>125</v>
      </c>
      <c r="G3700" s="6" t="s">
        <v>126</v>
      </c>
      <c r="H3700" s="6" t="s">
        <v>21</v>
      </c>
      <c r="I3700" s="8">
        <v>0.55000000000000004</v>
      </c>
      <c r="J3700" s="9">
        <v>1500</v>
      </c>
      <c r="K3700" s="10">
        <f t="shared" si="28"/>
        <v>825.00000000000011</v>
      </c>
      <c r="L3700" s="10">
        <f t="shared" si="29"/>
        <v>288.75</v>
      </c>
      <c r="M3700" s="11">
        <v>0.35</v>
      </c>
      <c r="O3700" s="16"/>
      <c r="P3700" s="14"/>
      <c r="Q3700" s="12"/>
      <c r="R3700" s="13"/>
    </row>
    <row r="3701" spans="1:18" ht="15.75" customHeight="1">
      <c r="A3701" s="1"/>
      <c r="B3701" s="6" t="s">
        <v>14</v>
      </c>
      <c r="C3701" s="6">
        <v>1185732</v>
      </c>
      <c r="D3701" s="7">
        <v>44297</v>
      </c>
      <c r="E3701" s="6" t="s">
        <v>15</v>
      </c>
      <c r="F3701" s="6" t="s">
        <v>125</v>
      </c>
      <c r="G3701" s="6" t="s">
        <v>126</v>
      </c>
      <c r="H3701" s="6" t="s">
        <v>22</v>
      </c>
      <c r="I3701" s="8">
        <v>0.45</v>
      </c>
      <c r="J3701" s="9">
        <v>3000</v>
      </c>
      <c r="K3701" s="10">
        <f t="shared" si="28"/>
        <v>1350</v>
      </c>
      <c r="L3701" s="10">
        <f t="shared" si="29"/>
        <v>540</v>
      </c>
      <c r="M3701" s="11">
        <v>0.39999999999999997</v>
      </c>
      <c r="O3701" s="16"/>
      <c r="P3701" s="14"/>
      <c r="Q3701" s="12"/>
      <c r="R3701" s="13"/>
    </row>
    <row r="3702" spans="1:18" ht="15.75" customHeight="1">
      <c r="A3702" s="1"/>
      <c r="B3702" s="6" t="s">
        <v>14</v>
      </c>
      <c r="C3702" s="6">
        <v>1185732</v>
      </c>
      <c r="D3702" s="7">
        <v>44326</v>
      </c>
      <c r="E3702" s="6" t="s">
        <v>15</v>
      </c>
      <c r="F3702" s="6" t="s">
        <v>125</v>
      </c>
      <c r="G3702" s="6" t="s">
        <v>126</v>
      </c>
      <c r="H3702" s="6" t="s">
        <v>17</v>
      </c>
      <c r="I3702" s="8">
        <v>0.6</v>
      </c>
      <c r="J3702" s="9">
        <v>5700</v>
      </c>
      <c r="K3702" s="10">
        <f t="shared" si="28"/>
        <v>3420</v>
      </c>
      <c r="L3702" s="10">
        <f t="shared" si="29"/>
        <v>1539</v>
      </c>
      <c r="M3702" s="11">
        <v>0.45</v>
      </c>
      <c r="O3702" s="16"/>
      <c r="P3702" s="14"/>
      <c r="Q3702" s="12"/>
      <c r="R3702" s="13"/>
    </row>
    <row r="3703" spans="1:18" ht="15.75" customHeight="1">
      <c r="A3703" s="1"/>
      <c r="B3703" s="6" t="s">
        <v>14</v>
      </c>
      <c r="C3703" s="6">
        <v>1185732</v>
      </c>
      <c r="D3703" s="7">
        <v>44326</v>
      </c>
      <c r="E3703" s="6" t="s">
        <v>15</v>
      </c>
      <c r="F3703" s="6" t="s">
        <v>125</v>
      </c>
      <c r="G3703" s="6" t="s">
        <v>126</v>
      </c>
      <c r="H3703" s="6" t="s">
        <v>18</v>
      </c>
      <c r="I3703" s="8">
        <v>0.55000000000000004</v>
      </c>
      <c r="J3703" s="9">
        <v>2750</v>
      </c>
      <c r="K3703" s="10">
        <f t="shared" si="28"/>
        <v>1512.5000000000002</v>
      </c>
      <c r="L3703" s="10">
        <f t="shared" si="29"/>
        <v>680.62500000000011</v>
      </c>
      <c r="M3703" s="11">
        <v>0.45</v>
      </c>
      <c r="O3703" s="16"/>
      <c r="P3703" s="14"/>
      <c r="Q3703" s="12"/>
      <c r="R3703" s="13"/>
    </row>
    <row r="3704" spans="1:18" ht="15.75" customHeight="1">
      <c r="A3704" s="1"/>
      <c r="B3704" s="6" t="s">
        <v>14</v>
      </c>
      <c r="C3704" s="6">
        <v>1185732</v>
      </c>
      <c r="D3704" s="7">
        <v>44326</v>
      </c>
      <c r="E3704" s="6" t="s">
        <v>15</v>
      </c>
      <c r="F3704" s="6" t="s">
        <v>125</v>
      </c>
      <c r="G3704" s="6" t="s">
        <v>126</v>
      </c>
      <c r="H3704" s="6" t="s">
        <v>19</v>
      </c>
      <c r="I3704" s="8">
        <v>0.5</v>
      </c>
      <c r="J3704" s="9">
        <v>3000</v>
      </c>
      <c r="K3704" s="10">
        <f t="shared" si="28"/>
        <v>1500</v>
      </c>
      <c r="L3704" s="10">
        <f t="shared" si="29"/>
        <v>525</v>
      </c>
      <c r="M3704" s="11">
        <v>0.35</v>
      </c>
      <c r="O3704" s="16"/>
      <c r="P3704" s="14"/>
      <c r="Q3704" s="12"/>
      <c r="R3704" s="13"/>
    </row>
    <row r="3705" spans="1:18" ht="15.75" customHeight="1">
      <c r="A3705" s="1"/>
      <c r="B3705" s="6" t="s">
        <v>14</v>
      </c>
      <c r="C3705" s="6">
        <v>1185732</v>
      </c>
      <c r="D3705" s="7">
        <v>44326</v>
      </c>
      <c r="E3705" s="6" t="s">
        <v>15</v>
      </c>
      <c r="F3705" s="6" t="s">
        <v>125</v>
      </c>
      <c r="G3705" s="6" t="s">
        <v>126</v>
      </c>
      <c r="H3705" s="6" t="s">
        <v>20</v>
      </c>
      <c r="I3705" s="8">
        <v>0.5</v>
      </c>
      <c r="J3705" s="9">
        <v>2500</v>
      </c>
      <c r="K3705" s="10">
        <f t="shared" si="28"/>
        <v>1250</v>
      </c>
      <c r="L3705" s="10">
        <f t="shared" si="29"/>
        <v>437.5</v>
      </c>
      <c r="M3705" s="11">
        <v>0.35</v>
      </c>
      <c r="O3705" s="16"/>
      <c r="P3705" s="14"/>
      <c r="Q3705" s="12"/>
      <c r="R3705" s="13"/>
    </row>
    <row r="3706" spans="1:18" ht="15.75" customHeight="1">
      <c r="A3706" s="1"/>
      <c r="B3706" s="6" t="s">
        <v>14</v>
      </c>
      <c r="C3706" s="6">
        <v>1185732</v>
      </c>
      <c r="D3706" s="7">
        <v>44326</v>
      </c>
      <c r="E3706" s="6" t="s">
        <v>15</v>
      </c>
      <c r="F3706" s="6" t="s">
        <v>125</v>
      </c>
      <c r="G3706" s="6" t="s">
        <v>126</v>
      </c>
      <c r="H3706" s="6" t="s">
        <v>21</v>
      </c>
      <c r="I3706" s="8">
        <v>0.6</v>
      </c>
      <c r="J3706" s="9">
        <v>2750</v>
      </c>
      <c r="K3706" s="10">
        <f t="shared" si="28"/>
        <v>1650</v>
      </c>
      <c r="L3706" s="10">
        <f t="shared" si="29"/>
        <v>577.5</v>
      </c>
      <c r="M3706" s="11">
        <v>0.35</v>
      </c>
      <c r="O3706" s="16"/>
      <c r="P3706" s="14"/>
      <c r="Q3706" s="12"/>
      <c r="R3706" s="13"/>
    </row>
    <row r="3707" spans="1:18" ht="15.75" customHeight="1">
      <c r="A3707" s="1"/>
      <c r="B3707" s="6" t="s">
        <v>14</v>
      </c>
      <c r="C3707" s="6">
        <v>1185732</v>
      </c>
      <c r="D3707" s="7">
        <v>44326</v>
      </c>
      <c r="E3707" s="6" t="s">
        <v>15</v>
      </c>
      <c r="F3707" s="6" t="s">
        <v>125</v>
      </c>
      <c r="G3707" s="6" t="s">
        <v>126</v>
      </c>
      <c r="H3707" s="6" t="s">
        <v>22</v>
      </c>
      <c r="I3707" s="8">
        <v>0.65</v>
      </c>
      <c r="J3707" s="9">
        <v>4000</v>
      </c>
      <c r="K3707" s="10">
        <f t="shared" si="28"/>
        <v>2600</v>
      </c>
      <c r="L3707" s="10">
        <f t="shared" si="29"/>
        <v>1040</v>
      </c>
      <c r="M3707" s="11">
        <v>0.39999999999999997</v>
      </c>
      <c r="O3707" s="16"/>
      <c r="P3707" s="14"/>
      <c r="Q3707" s="12"/>
      <c r="R3707" s="13"/>
    </row>
    <row r="3708" spans="1:18" ht="15.75" customHeight="1">
      <c r="A3708" s="1"/>
      <c r="B3708" s="6" t="s">
        <v>14</v>
      </c>
      <c r="C3708" s="6">
        <v>1185732</v>
      </c>
      <c r="D3708" s="7">
        <v>44359</v>
      </c>
      <c r="E3708" s="6" t="s">
        <v>15</v>
      </c>
      <c r="F3708" s="6" t="s">
        <v>125</v>
      </c>
      <c r="G3708" s="6" t="s">
        <v>126</v>
      </c>
      <c r="H3708" s="6" t="s">
        <v>17</v>
      </c>
      <c r="I3708" s="8">
        <v>0.6</v>
      </c>
      <c r="J3708" s="9">
        <v>6500</v>
      </c>
      <c r="K3708" s="10">
        <f t="shared" si="28"/>
        <v>3900</v>
      </c>
      <c r="L3708" s="10">
        <f t="shared" si="29"/>
        <v>1755</v>
      </c>
      <c r="M3708" s="11">
        <v>0.45</v>
      </c>
      <c r="O3708" s="16"/>
      <c r="P3708" s="14"/>
      <c r="Q3708" s="12"/>
      <c r="R3708" s="13"/>
    </row>
    <row r="3709" spans="1:18" ht="15.75" customHeight="1">
      <c r="A3709" s="1"/>
      <c r="B3709" s="6" t="s">
        <v>14</v>
      </c>
      <c r="C3709" s="6">
        <v>1185732</v>
      </c>
      <c r="D3709" s="7">
        <v>44359</v>
      </c>
      <c r="E3709" s="6" t="s">
        <v>15</v>
      </c>
      <c r="F3709" s="6" t="s">
        <v>125</v>
      </c>
      <c r="G3709" s="6" t="s">
        <v>126</v>
      </c>
      <c r="H3709" s="6" t="s">
        <v>18</v>
      </c>
      <c r="I3709" s="8">
        <v>0.55000000000000004</v>
      </c>
      <c r="J3709" s="9">
        <v>4000</v>
      </c>
      <c r="K3709" s="10">
        <f t="shared" si="28"/>
        <v>2200</v>
      </c>
      <c r="L3709" s="10">
        <f t="shared" si="29"/>
        <v>990</v>
      </c>
      <c r="M3709" s="11">
        <v>0.45</v>
      </c>
      <c r="O3709" s="16"/>
      <c r="P3709" s="14"/>
      <c r="Q3709" s="12"/>
      <c r="R3709" s="13"/>
    </row>
    <row r="3710" spans="1:18" ht="15.75" customHeight="1">
      <c r="A3710" s="1"/>
      <c r="B3710" s="6" t="s">
        <v>14</v>
      </c>
      <c r="C3710" s="6">
        <v>1185732</v>
      </c>
      <c r="D3710" s="7">
        <v>44359</v>
      </c>
      <c r="E3710" s="6" t="s">
        <v>15</v>
      </c>
      <c r="F3710" s="6" t="s">
        <v>125</v>
      </c>
      <c r="G3710" s="6" t="s">
        <v>126</v>
      </c>
      <c r="H3710" s="6" t="s">
        <v>19</v>
      </c>
      <c r="I3710" s="8">
        <v>0.5</v>
      </c>
      <c r="J3710" s="9">
        <v>3250</v>
      </c>
      <c r="K3710" s="10">
        <f t="shared" si="28"/>
        <v>1625</v>
      </c>
      <c r="L3710" s="10">
        <f t="shared" si="29"/>
        <v>568.75</v>
      </c>
      <c r="M3710" s="11">
        <v>0.35</v>
      </c>
      <c r="O3710" s="16"/>
      <c r="P3710" s="14"/>
      <c r="Q3710" s="12"/>
      <c r="R3710" s="13"/>
    </row>
    <row r="3711" spans="1:18" ht="15.75" customHeight="1">
      <c r="A3711" s="1"/>
      <c r="B3711" s="6" t="s">
        <v>14</v>
      </c>
      <c r="C3711" s="6">
        <v>1185732</v>
      </c>
      <c r="D3711" s="7">
        <v>44359</v>
      </c>
      <c r="E3711" s="6" t="s">
        <v>15</v>
      </c>
      <c r="F3711" s="6" t="s">
        <v>125</v>
      </c>
      <c r="G3711" s="6" t="s">
        <v>126</v>
      </c>
      <c r="H3711" s="6" t="s">
        <v>20</v>
      </c>
      <c r="I3711" s="8">
        <v>0.5</v>
      </c>
      <c r="J3711" s="9">
        <v>3000</v>
      </c>
      <c r="K3711" s="10">
        <f t="shared" si="28"/>
        <v>1500</v>
      </c>
      <c r="L3711" s="10">
        <f t="shared" si="29"/>
        <v>525</v>
      </c>
      <c r="M3711" s="11">
        <v>0.35</v>
      </c>
      <c r="O3711" s="16"/>
      <c r="P3711" s="14"/>
      <c r="Q3711" s="12"/>
      <c r="R3711" s="13"/>
    </row>
    <row r="3712" spans="1:18" ht="15.75" customHeight="1">
      <c r="A3712" s="1"/>
      <c r="B3712" s="6" t="s">
        <v>14</v>
      </c>
      <c r="C3712" s="6">
        <v>1185732</v>
      </c>
      <c r="D3712" s="7">
        <v>44359</v>
      </c>
      <c r="E3712" s="6" t="s">
        <v>15</v>
      </c>
      <c r="F3712" s="6" t="s">
        <v>125</v>
      </c>
      <c r="G3712" s="6" t="s">
        <v>126</v>
      </c>
      <c r="H3712" s="6" t="s">
        <v>21</v>
      </c>
      <c r="I3712" s="8">
        <v>0.6</v>
      </c>
      <c r="J3712" s="9">
        <v>3000</v>
      </c>
      <c r="K3712" s="10">
        <f t="shared" si="28"/>
        <v>1800</v>
      </c>
      <c r="L3712" s="10">
        <f t="shared" si="29"/>
        <v>630</v>
      </c>
      <c r="M3712" s="11">
        <v>0.35</v>
      </c>
      <c r="O3712" s="16"/>
      <c r="P3712" s="14"/>
      <c r="Q3712" s="12"/>
      <c r="R3712" s="13"/>
    </row>
    <row r="3713" spans="1:18" ht="15.75" customHeight="1">
      <c r="A3713" s="1"/>
      <c r="B3713" s="6" t="s">
        <v>14</v>
      </c>
      <c r="C3713" s="6">
        <v>1185732</v>
      </c>
      <c r="D3713" s="7">
        <v>44359</v>
      </c>
      <c r="E3713" s="6" t="s">
        <v>15</v>
      </c>
      <c r="F3713" s="6" t="s">
        <v>125</v>
      </c>
      <c r="G3713" s="6" t="s">
        <v>126</v>
      </c>
      <c r="H3713" s="6" t="s">
        <v>22</v>
      </c>
      <c r="I3713" s="8">
        <v>0.65</v>
      </c>
      <c r="J3713" s="9">
        <v>4500</v>
      </c>
      <c r="K3713" s="10">
        <f t="shared" si="28"/>
        <v>2925</v>
      </c>
      <c r="L3713" s="10">
        <f t="shared" si="29"/>
        <v>1170</v>
      </c>
      <c r="M3713" s="11">
        <v>0.39999999999999997</v>
      </c>
      <c r="O3713" s="16"/>
      <c r="P3713" s="14"/>
      <c r="Q3713" s="12"/>
      <c r="R3713" s="13"/>
    </row>
    <row r="3714" spans="1:18" ht="15.75" customHeight="1">
      <c r="A3714" s="1"/>
      <c r="B3714" s="6" t="s">
        <v>14</v>
      </c>
      <c r="C3714" s="6">
        <v>1185732</v>
      </c>
      <c r="D3714" s="7">
        <v>44387</v>
      </c>
      <c r="E3714" s="6" t="s">
        <v>15</v>
      </c>
      <c r="F3714" s="6" t="s">
        <v>125</v>
      </c>
      <c r="G3714" s="6" t="s">
        <v>126</v>
      </c>
      <c r="H3714" s="6" t="s">
        <v>17</v>
      </c>
      <c r="I3714" s="8">
        <v>0.6</v>
      </c>
      <c r="J3714" s="9">
        <v>6750</v>
      </c>
      <c r="K3714" s="10">
        <f t="shared" si="28"/>
        <v>4050</v>
      </c>
      <c r="L3714" s="10">
        <f t="shared" si="29"/>
        <v>1822.5</v>
      </c>
      <c r="M3714" s="11">
        <v>0.45</v>
      </c>
      <c r="O3714" s="16"/>
      <c r="P3714" s="14"/>
      <c r="Q3714" s="12"/>
      <c r="R3714" s="13"/>
    </row>
    <row r="3715" spans="1:18" ht="15.75" customHeight="1">
      <c r="A3715" s="1"/>
      <c r="B3715" s="6" t="s">
        <v>14</v>
      </c>
      <c r="C3715" s="6">
        <v>1185732</v>
      </c>
      <c r="D3715" s="7">
        <v>44387</v>
      </c>
      <c r="E3715" s="6" t="s">
        <v>15</v>
      </c>
      <c r="F3715" s="6" t="s">
        <v>125</v>
      </c>
      <c r="G3715" s="6" t="s">
        <v>126</v>
      </c>
      <c r="H3715" s="6" t="s">
        <v>18</v>
      </c>
      <c r="I3715" s="8">
        <v>0.55000000000000004</v>
      </c>
      <c r="J3715" s="9">
        <v>4250</v>
      </c>
      <c r="K3715" s="10">
        <f t="shared" si="28"/>
        <v>2337.5</v>
      </c>
      <c r="L3715" s="10">
        <f t="shared" si="29"/>
        <v>1051.875</v>
      </c>
      <c r="M3715" s="11">
        <v>0.45</v>
      </c>
      <c r="O3715" s="16"/>
      <c r="P3715" s="14"/>
      <c r="Q3715" s="12"/>
      <c r="R3715" s="13"/>
    </row>
    <row r="3716" spans="1:18" ht="15.75" customHeight="1">
      <c r="A3716" s="1"/>
      <c r="B3716" s="6" t="s">
        <v>14</v>
      </c>
      <c r="C3716" s="6">
        <v>1185732</v>
      </c>
      <c r="D3716" s="7">
        <v>44387</v>
      </c>
      <c r="E3716" s="6" t="s">
        <v>15</v>
      </c>
      <c r="F3716" s="6" t="s">
        <v>125</v>
      </c>
      <c r="G3716" s="6" t="s">
        <v>126</v>
      </c>
      <c r="H3716" s="6" t="s">
        <v>19</v>
      </c>
      <c r="I3716" s="8">
        <v>0.5</v>
      </c>
      <c r="J3716" s="9">
        <v>3500</v>
      </c>
      <c r="K3716" s="10">
        <f t="shared" si="28"/>
        <v>1750</v>
      </c>
      <c r="L3716" s="10">
        <f t="shared" si="29"/>
        <v>612.5</v>
      </c>
      <c r="M3716" s="11">
        <v>0.35</v>
      </c>
      <c r="O3716" s="16"/>
      <c r="P3716" s="14"/>
      <c r="Q3716" s="12"/>
      <c r="R3716" s="13"/>
    </row>
    <row r="3717" spans="1:18" ht="15.75" customHeight="1">
      <c r="A3717" s="1"/>
      <c r="B3717" s="6" t="s">
        <v>14</v>
      </c>
      <c r="C3717" s="6">
        <v>1185732</v>
      </c>
      <c r="D3717" s="7">
        <v>44387</v>
      </c>
      <c r="E3717" s="6" t="s">
        <v>15</v>
      </c>
      <c r="F3717" s="6" t="s">
        <v>125</v>
      </c>
      <c r="G3717" s="6" t="s">
        <v>126</v>
      </c>
      <c r="H3717" s="6" t="s">
        <v>20</v>
      </c>
      <c r="I3717" s="8">
        <v>0.5</v>
      </c>
      <c r="J3717" s="9">
        <v>3000</v>
      </c>
      <c r="K3717" s="10">
        <f t="shared" si="28"/>
        <v>1500</v>
      </c>
      <c r="L3717" s="10">
        <f t="shared" si="29"/>
        <v>525</v>
      </c>
      <c r="M3717" s="11">
        <v>0.35</v>
      </c>
      <c r="O3717" s="16"/>
      <c r="P3717" s="14"/>
      <c r="Q3717" s="12"/>
      <c r="R3717" s="13"/>
    </row>
    <row r="3718" spans="1:18" ht="15.75" customHeight="1">
      <c r="A3718" s="1"/>
      <c r="B3718" s="6" t="s">
        <v>14</v>
      </c>
      <c r="C3718" s="6">
        <v>1185732</v>
      </c>
      <c r="D3718" s="7">
        <v>44387</v>
      </c>
      <c r="E3718" s="6" t="s">
        <v>15</v>
      </c>
      <c r="F3718" s="6" t="s">
        <v>125</v>
      </c>
      <c r="G3718" s="6" t="s">
        <v>126</v>
      </c>
      <c r="H3718" s="6" t="s">
        <v>21</v>
      </c>
      <c r="I3718" s="8">
        <v>0.6</v>
      </c>
      <c r="J3718" s="9">
        <v>3250</v>
      </c>
      <c r="K3718" s="10">
        <f t="shared" si="28"/>
        <v>1950</v>
      </c>
      <c r="L3718" s="10">
        <f t="shared" si="29"/>
        <v>682.5</v>
      </c>
      <c r="M3718" s="11">
        <v>0.35</v>
      </c>
      <c r="O3718" s="16"/>
      <c r="P3718" s="14"/>
      <c r="Q3718" s="12"/>
      <c r="R3718" s="13"/>
    </row>
    <row r="3719" spans="1:18" ht="15.75" customHeight="1">
      <c r="A3719" s="1"/>
      <c r="B3719" s="6" t="s">
        <v>14</v>
      </c>
      <c r="C3719" s="6">
        <v>1185732</v>
      </c>
      <c r="D3719" s="7">
        <v>44387</v>
      </c>
      <c r="E3719" s="6" t="s">
        <v>15</v>
      </c>
      <c r="F3719" s="6" t="s">
        <v>125</v>
      </c>
      <c r="G3719" s="6" t="s">
        <v>126</v>
      </c>
      <c r="H3719" s="6" t="s">
        <v>22</v>
      </c>
      <c r="I3719" s="8">
        <v>0.65</v>
      </c>
      <c r="J3719" s="9">
        <v>5000</v>
      </c>
      <c r="K3719" s="10">
        <f t="shared" si="28"/>
        <v>3250</v>
      </c>
      <c r="L3719" s="10">
        <f t="shared" si="29"/>
        <v>1300</v>
      </c>
      <c r="M3719" s="11">
        <v>0.39999999999999997</v>
      </c>
      <c r="O3719" s="16"/>
      <c r="P3719" s="14"/>
      <c r="Q3719" s="12"/>
      <c r="R3719" s="13"/>
    </row>
    <row r="3720" spans="1:18" ht="15.75" customHeight="1">
      <c r="A3720" s="1"/>
      <c r="B3720" s="6" t="s">
        <v>14</v>
      </c>
      <c r="C3720" s="6">
        <v>1185732</v>
      </c>
      <c r="D3720" s="7">
        <v>44419</v>
      </c>
      <c r="E3720" s="6" t="s">
        <v>15</v>
      </c>
      <c r="F3720" s="6" t="s">
        <v>125</v>
      </c>
      <c r="G3720" s="6" t="s">
        <v>126</v>
      </c>
      <c r="H3720" s="6" t="s">
        <v>17</v>
      </c>
      <c r="I3720" s="8">
        <v>0.6</v>
      </c>
      <c r="J3720" s="9">
        <v>6500</v>
      </c>
      <c r="K3720" s="10">
        <f t="shared" si="28"/>
        <v>3900</v>
      </c>
      <c r="L3720" s="10">
        <f t="shared" si="29"/>
        <v>1755</v>
      </c>
      <c r="M3720" s="11">
        <v>0.45</v>
      </c>
      <c r="O3720" s="16"/>
      <c r="P3720" s="14"/>
      <c r="Q3720" s="12"/>
      <c r="R3720" s="13"/>
    </row>
    <row r="3721" spans="1:18" ht="15.75" customHeight="1">
      <c r="A3721" s="1"/>
      <c r="B3721" s="6" t="s">
        <v>14</v>
      </c>
      <c r="C3721" s="6">
        <v>1185732</v>
      </c>
      <c r="D3721" s="7">
        <v>44419</v>
      </c>
      <c r="E3721" s="6" t="s">
        <v>15</v>
      </c>
      <c r="F3721" s="6" t="s">
        <v>125</v>
      </c>
      <c r="G3721" s="6" t="s">
        <v>126</v>
      </c>
      <c r="H3721" s="6" t="s">
        <v>18</v>
      </c>
      <c r="I3721" s="8">
        <v>0.55000000000000004</v>
      </c>
      <c r="J3721" s="9">
        <v>4250</v>
      </c>
      <c r="K3721" s="10">
        <f t="shared" si="28"/>
        <v>2337.5</v>
      </c>
      <c r="L3721" s="10">
        <f t="shared" si="29"/>
        <v>1051.875</v>
      </c>
      <c r="M3721" s="11">
        <v>0.45</v>
      </c>
      <c r="O3721" s="16"/>
      <c r="P3721" s="14"/>
      <c r="Q3721" s="12"/>
      <c r="R3721" s="13"/>
    </row>
    <row r="3722" spans="1:18" ht="15.75" customHeight="1">
      <c r="A3722" s="1"/>
      <c r="B3722" s="6" t="s">
        <v>14</v>
      </c>
      <c r="C3722" s="6">
        <v>1185732</v>
      </c>
      <c r="D3722" s="7">
        <v>44419</v>
      </c>
      <c r="E3722" s="6" t="s">
        <v>15</v>
      </c>
      <c r="F3722" s="6" t="s">
        <v>125</v>
      </c>
      <c r="G3722" s="6" t="s">
        <v>126</v>
      </c>
      <c r="H3722" s="6" t="s">
        <v>19</v>
      </c>
      <c r="I3722" s="8">
        <v>0.5</v>
      </c>
      <c r="J3722" s="9">
        <v>3500</v>
      </c>
      <c r="K3722" s="10">
        <f t="shared" si="28"/>
        <v>1750</v>
      </c>
      <c r="L3722" s="10">
        <f t="shared" si="29"/>
        <v>612.5</v>
      </c>
      <c r="M3722" s="11">
        <v>0.35</v>
      </c>
      <c r="O3722" s="16"/>
      <c r="P3722" s="14"/>
      <c r="Q3722" s="12"/>
      <c r="R3722" s="13"/>
    </row>
    <row r="3723" spans="1:18" ht="15.75" customHeight="1">
      <c r="A3723" s="1"/>
      <c r="B3723" s="6" t="s">
        <v>14</v>
      </c>
      <c r="C3723" s="6">
        <v>1185732</v>
      </c>
      <c r="D3723" s="7">
        <v>44419</v>
      </c>
      <c r="E3723" s="6" t="s">
        <v>15</v>
      </c>
      <c r="F3723" s="6" t="s">
        <v>125</v>
      </c>
      <c r="G3723" s="6" t="s">
        <v>126</v>
      </c>
      <c r="H3723" s="6" t="s">
        <v>20</v>
      </c>
      <c r="I3723" s="8">
        <v>0.5</v>
      </c>
      <c r="J3723" s="9">
        <v>2500</v>
      </c>
      <c r="K3723" s="10">
        <f t="shared" si="28"/>
        <v>1250</v>
      </c>
      <c r="L3723" s="10">
        <f t="shared" si="29"/>
        <v>437.5</v>
      </c>
      <c r="M3723" s="11">
        <v>0.35</v>
      </c>
      <c r="O3723" s="16"/>
      <c r="P3723" s="14"/>
      <c r="Q3723" s="12"/>
      <c r="R3723" s="13"/>
    </row>
    <row r="3724" spans="1:18" ht="15.75" customHeight="1">
      <c r="A3724" s="1"/>
      <c r="B3724" s="6" t="s">
        <v>14</v>
      </c>
      <c r="C3724" s="6">
        <v>1185732</v>
      </c>
      <c r="D3724" s="7">
        <v>44419</v>
      </c>
      <c r="E3724" s="6" t="s">
        <v>15</v>
      </c>
      <c r="F3724" s="6" t="s">
        <v>125</v>
      </c>
      <c r="G3724" s="6" t="s">
        <v>126</v>
      </c>
      <c r="H3724" s="6" t="s">
        <v>21</v>
      </c>
      <c r="I3724" s="8">
        <v>0.6</v>
      </c>
      <c r="J3724" s="9">
        <v>2250</v>
      </c>
      <c r="K3724" s="10">
        <f t="shared" si="28"/>
        <v>1350</v>
      </c>
      <c r="L3724" s="10">
        <f t="shared" si="29"/>
        <v>472.49999999999994</v>
      </c>
      <c r="M3724" s="11">
        <v>0.35</v>
      </c>
      <c r="O3724" s="16"/>
      <c r="P3724" s="14"/>
      <c r="Q3724" s="12"/>
      <c r="R3724" s="13"/>
    </row>
    <row r="3725" spans="1:18" ht="15.75" customHeight="1">
      <c r="A3725" s="1"/>
      <c r="B3725" s="6" t="s">
        <v>14</v>
      </c>
      <c r="C3725" s="6">
        <v>1185732</v>
      </c>
      <c r="D3725" s="7">
        <v>44419</v>
      </c>
      <c r="E3725" s="6" t="s">
        <v>15</v>
      </c>
      <c r="F3725" s="6" t="s">
        <v>125</v>
      </c>
      <c r="G3725" s="6" t="s">
        <v>126</v>
      </c>
      <c r="H3725" s="6" t="s">
        <v>22</v>
      </c>
      <c r="I3725" s="8">
        <v>0.65</v>
      </c>
      <c r="J3725" s="9">
        <v>4000</v>
      </c>
      <c r="K3725" s="10">
        <f t="shared" si="28"/>
        <v>2600</v>
      </c>
      <c r="L3725" s="10">
        <f t="shared" si="29"/>
        <v>1040</v>
      </c>
      <c r="M3725" s="11">
        <v>0.39999999999999997</v>
      </c>
      <c r="O3725" s="16"/>
      <c r="P3725" s="14"/>
      <c r="Q3725" s="12"/>
      <c r="R3725" s="13"/>
    </row>
    <row r="3726" spans="1:18" ht="15.75" customHeight="1">
      <c r="A3726" s="1"/>
      <c r="B3726" s="6" t="s">
        <v>14</v>
      </c>
      <c r="C3726" s="6">
        <v>1185732</v>
      </c>
      <c r="D3726" s="7">
        <v>44449</v>
      </c>
      <c r="E3726" s="6" t="s">
        <v>15</v>
      </c>
      <c r="F3726" s="6" t="s">
        <v>125</v>
      </c>
      <c r="G3726" s="6" t="s">
        <v>126</v>
      </c>
      <c r="H3726" s="6" t="s">
        <v>17</v>
      </c>
      <c r="I3726" s="8">
        <v>0.6</v>
      </c>
      <c r="J3726" s="9">
        <v>5250</v>
      </c>
      <c r="K3726" s="10">
        <f t="shared" si="28"/>
        <v>3150</v>
      </c>
      <c r="L3726" s="10">
        <f t="shared" si="29"/>
        <v>1417.5</v>
      </c>
      <c r="M3726" s="11">
        <v>0.45</v>
      </c>
      <c r="O3726" s="16"/>
      <c r="P3726" s="14"/>
      <c r="Q3726" s="12"/>
      <c r="R3726" s="13"/>
    </row>
    <row r="3727" spans="1:18" ht="15.75" customHeight="1">
      <c r="A3727" s="1"/>
      <c r="B3727" s="6" t="s">
        <v>14</v>
      </c>
      <c r="C3727" s="6">
        <v>1185732</v>
      </c>
      <c r="D3727" s="7">
        <v>44449</v>
      </c>
      <c r="E3727" s="6" t="s">
        <v>15</v>
      </c>
      <c r="F3727" s="6" t="s">
        <v>125</v>
      </c>
      <c r="G3727" s="6" t="s">
        <v>126</v>
      </c>
      <c r="H3727" s="6" t="s">
        <v>18</v>
      </c>
      <c r="I3727" s="8">
        <v>0.55000000000000004</v>
      </c>
      <c r="J3727" s="9">
        <v>3250</v>
      </c>
      <c r="K3727" s="10">
        <f t="shared" si="28"/>
        <v>1787.5000000000002</v>
      </c>
      <c r="L3727" s="10">
        <f t="shared" si="29"/>
        <v>804.37500000000011</v>
      </c>
      <c r="M3727" s="11">
        <v>0.45</v>
      </c>
      <c r="O3727" s="16"/>
      <c r="P3727" s="14"/>
      <c r="Q3727" s="12"/>
      <c r="R3727" s="13"/>
    </row>
    <row r="3728" spans="1:18" ht="15.75" customHeight="1">
      <c r="A3728" s="1"/>
      <c r="B3728" s="6" t="s">
        <v>14</v>
      </c>
      <c r="C3728" s="6">
        <v>1185732</v>
      </c>
      <c r="D3728" s="7">
        <v>44449</v>
      </c>
      <c r="E3728" s="6" t="s">
        <v>15</v>
      </c>
      <c r="F3728" s="6" t="s">
        <v>125</v>
      </c>
      <c r="G3728" s="6" t="s">
        <v>126</v>
      </c>
      <c r="H3728" s="6" t="s">
        <v>19</v>
      </c>
      <c r="I3728" s="8">
        <v>0.5</v>
      </c>
      <c r="J3728" s="9">
        <v>2250</v>
      </c>
      <c r="K3728" s="10">
        <f t="shared" si="28"/>
        <v>1125</v>
      </c>
      <c r="L3728" s="10">
        <f t="shared" si="29"/>
        <v>393.75</v>
      </c>
      <c r="M3728" s="11">
        <v>0.35</v>
      </c>
      <c r="O3728" s="16"/>
      <c r="P3728" s="14"/>
      <c r="Q3728" s="12"/>
      <c r="R3728" s="13"/>
    </row>
    <row r="3729" spans="1:18" ht="15.75" customHeight="1">
      <c r="A3729" s="1"/>
      <c r="B3729" s="6" t="s">
        <v>14</v>
      </c>
      <c r="C3729" s="6">
        <v>1185732</v>
      </c>
      <c r="D3729" s="7">
        <v>44449</v>
      </c>
      <c r="E3729" s="6" t="s">
        <v>15</v>
      </c>
      <c r="F3729" s="6" t="s">
        <v>125</v>
      </c>
      <c r="G3729" s="6" t="s">
        <v>126</v>
      </c>
      <c r="H3729" s="6" t="s">
        <v>20</v>
      </c>
      <c r="I3729" s="8">
        <v>0.5</v>
      </c>
      <c r="J3729" s="9">
        <v>2000</v>
      </c>
      <c r="K3729" s="10">
        <f t="shared" si="28"/>
        <v>1000</v>
      </c>
      <c r="L3729" s="10">
        <f t="shared" si="29"/>
        <v>350</v>
      </c>
      <c r="M3729" s="11">
        <v>0.35</v>
      </c>
      <c r="O3729" s="16"/>
      <c r="P3729" s="14"/>
      <c r="Q3729" s="12"/>
      <c r="R3729" s="13"/>
    </row>
    <row r="3730" spans="1:18" ht="15.75" customHeight="1">
      <c r="A3730" s="1"/>
      <c r="B3730" s="6" t="s">
        <v>14</v>
      </c>
      <c r="C3730" s="6">
        <v>1185732</v>
      </c>
      <c r="D3730" s="7">
        <v>44449</v>
      </c>
      <c r="E3730" s="6" t="s">
        <v>15</v>
      </c>
      <c r="F3730" s="6" t="s">
        <v>125</v>
      </c>
      <c r="G3730" s="6" t="s">
        <v>126</v>
      </c>
      <c r="H3730" s="6" t="s">
        <v>21</v>
      </c>
      <c r="I3730" s="8">
        <v>0.6</v>
      </c>
      <c r="J3730" s="9">
        <v>2000</v>
      </c>
      <c r="K3730" s="10">
        <f t="shared" si="28"/>
        <v>1200</v>
      </c>
      <c r="L3730" s="10">
        <f t="shared" si="29"/>
        <v>420</v>
      </c>
      <c r="M3730" s="11">
        <v>0.35</v>
      </c>
      <c r="O3730" s="16"/>
      <c r="P3730" s="14"/>
      <c r="Q3730" s="12"/>
      <c r="R3730" s="13"/>
    </row>
    <row r="3731" spans="1:18" ht="15.75" customHeight="1">
      <c r="A3731" s="1"/>
      <c r="B3731" s="6" t="s">
        <v>14</v>
      </c>
      <c r="C3731" s="6">
        <v>1185732</v>
      </c>
      <c r="D3731" s="7">
        <v>44449</v>
      </c>
      <c r="E3731" s="6" t="s">
        <v>15</v>
      </c>
      <c r="F3731" s="6" t="s">
        <v>125</v>
      </c>
      <c r="G3731" s="6" t="s">
        <v>126</v>
      </c>
      <c r="H3731" s="6" t="s">
        <v>22</v>
      </c>
      <c r="I3731" s="8">
        <v>0.65</v>
      </c>
      <c r="J3731" s="9">
        <v>3000</v>
      </c>
      <c r="K3731" s="10">
        <f t="shared" si="28"/>
        <v>1950</v>
      </c>
      <c r="L3731" s="10">
        <f t="shared" si="29"/>
        <v>779.99999999999989</v>
      </c>
      <c r="M3731" s="11">
        <v>0.39999999999999997</v>
      </c>
      <c r="O3731" s="16"/>
      <c r="P3731" s="14"/>
      <c r="Q3731" s="12"/>
      <c r="R3731" s="13"/>
    </row>
    <row r="3732" spans="1:18" ht="15.75" customHeight="1">
      <c r="A3732" s="1"/>
      <c r="B3732" s="6" t="s">
        <v>14</v>
      </c>
      <c r="C3732" s="6">
        <v>1185732</v>
      </c>
      <c r="D3732" s="7">
        <v>44481</v>
      </c>
      <c r="E3732" s="6" t="s">
        <v>15</v>
      </c>
      <c r="F3732" s="6" t="s">
        <v>125</v>
      </c>
      <c r="G3732" s="6" t="s">
        <v>126</v>
      </c>
      <c r="H3732" s="6" t="s">
        <v>17</v>
      </c>
      <c r="I3732" s="8">
        <v>0.65</v>
      </c>
      <c r="J3732" s="9">
        <v>4750</v>
      </c>
      <c r="K3732" s="10">
        <f t="shared" si="28"/>
        <v>3087.5</v>
      </c>
      <c r="L3732" s="10">
        <f t="shared" si="29"/>
        <v>1389.375</v>
      </c>
      <c r="M3732" s="11">
        <v>0.45</v>
      </c>
      <c r="O3732" s="16"/>
      <c r="P3732" s="14"/>
      <c r="Q3732" s="12"/>
      <c r="R3732" s="13"/>
    </row>
    <row r="3733" spans="1:18" ht="15.75" customHeight="1">
      <c r="A3733" s="1"/>
      <c r="B3733" s="6" t="s">
        <v>14</v>
      </c>
      <c r="C3733" s="6">
        <v>1185732</v>
      </c>
      <c r="D3733" s="7">
        <v>44481</v>
      </c>
      <c r="E3733" s="6" t="s">
        <v>15</v>
      </c>
      <c r="F3733" s="6" t="s">
        <v>125</v>
      </c>
      <c r="G3733" s="6" t="s">
        <v>126</v>
      </c>
      <c r="H3733" s="6" t="s">
        <v>18</v>
      </c>
      <c r="I3733" s="8">
        <v>0.60000000000000009</v>
      </c>
      <c r="J3733" s="9">
        <v>3000</v>
      </c>
      <c r="K3733" s="10">
        <f t="shared" si="28"/>
        <v>1800.0000000000002</v>
      </c>
      <c r="L3733" s="10">
        <f t="shared" si="29"/>
        <v>810.00000000000011</v>
      </c>
      <c r="M3733" s="11">
        <v>0.45</v>
      </c>
      <c r="O3733" s="16"/>
      <c r="P3733" s="14"/>
      <c r="Q3733" s="12"/>
      <c r="R3733" s="13"/>
    </row>
    <row r="3734" spans="1:18" ht="15.75" customHeight="1">
      <c r="A3734" s="1"/>
      <c r="B3734" s="6" t="s">
        <v>14</v>
      </c>
      <c r="C3734" s="6">
        <v>1185732</v>
      </c>
      <c r="D3734" s="7">
        <v>44481</v>
      </c>
      <c r="E3734" s="6" t="s">
        <v>15</v>
      </c>
      <c r="F3734" s="6" t="s">
        <v>125</v>
      </c>
      <c r="G3734" s="6" t="s">
        <v>126</v>
      </c>
      <c r="H3734" s="6" t="s">
        <v>19</v>
      </c>
      <c r="I3734" s="8">
        <v>0.60000000000000009</v>
      </c>
      <c r="J3734" s="9">
        <v>2000</v>
      </c>
      <c r="K3734" s="10">
        <f t="shared" si="28"/>
        <v>1200.0000000000002</v>
      </c>
      <c r="L3734" s="10">
        <f t="shared" si="29"/>
        <v>420.00000000000006</v>
      </c>
      <c r="M3734" s="11">
        <v>0.35</v>
      </c>
      <c r="O3734" s="16"/>
      <c r="P3734" s="14"/>
      <c r="Q3734" s="12"/>
      <c r="R3734" s="13"/>
    </row>
    <row r="3735" spans="1:18" ht="15.75" customHeight="1">
      <c r="A3735" s="1"/>
      <c r="B3735" s="6" t="s">
        <v>14</v>
      </c>
      <c r="C3735" s="6">
        <v>1185732</v>
      </c>
      <c r="D3735" s="7">
        <v>44481</v>
      </c>
      <c r="E3735" s="6" t="s">
        <v>15</v>
      </c>
      <c r="F3735" s="6" t="s">
        <v>125</v>
      </c>
      <c r="G3735" s="6" t="s">
        <v>126</v>
      </c>
      <c r="H3735" s="6" t="s">
        <v>20</v>
      </c>
      <c r="I3735" s="8">
        <v>0.60000000000000009</v>
      </c>
      <c r="J3735" s="9">
        <v>1750</v>
      </c>
      <c r="K3735" s="10">
        <f t="shared" si="28"/>
        <v>1050.0000000000002</v>
      </c>
      <c r="L3735" s="10">
        <f t="shared" si="29"/>
        <v>367.50000000000006</v>
      </c>
      <c r="M3735" s="11">
        <v>0.35</v>
      </c>
      <c r="O3735" s="16"/>
      <c r="P3735" s="14"/>
      <c r="Q3735" s="12"/>
      <c r="R3735" s="13"/>
    </row>
    <row r="3736" spans="1:18" ht="15.75" customHeight="1">
      <c r="A3736" s="1"/>
      <c r="B3736" s="6" t="s">
        <v>14</v>
      </c>
      <c r="C3736" s="6">
        <v>1185732</v>
      </c>
      <c r="D3736" s="7">
        <v>44481</v>
      </c>
      <c r="E3736" s="6" t="s">
        <v>15</v>
      </c>
      <c r="F3736" s="6" t="s">
        <v>125</v>
      </c>
      <c r="G3736" s="6" t="s">
        <v>126</v>
      </c>
      <c r="H3736" s="6" t="s">
        <v>21</v>
      </c>
      <c r="I3736" s="8">
        <v>0.70000000000000007</v>
      </c>
      <c r="J3736" s="9">
        <v>1750</v>
      </c>
      <c r="K3736" s="10">
        <f t="shared" si="28"/>
        <v>1225.0000000000002</v>
      </c>
      <c r="L3736" s="10">
        <f t="shared" si="29"/>
        <v>428.75000000000006</v>
      </c>
      <c r="M3736" s="11">
        <v>0.35</v>
      </c>
      <c r="O3736" s="16"/>
      <c r="P3736" s="14"/>
      <c r="Q3736" s="12"/>
      <c r="R3736" s="13"/>
    </row>
    <row r="3737" spans="1:18" ht="15.75" customHeight="1">
      <c r="A3737" s="1"/>
      <c r="B3737" s="6" t="s">
        <v>14</v>
      </c>
      <c r="C3737" s="6">
        <v>1185732</v>
      </c>
      <c r="D3737" s="7">
        <v>44481</v>
      </c>
      <c r="E3737" s="6" t="s">
        <v>15</v>
      </c>
      <c r="F3737" s="6" t="s">
        <v>125</v>
      </c>
      <c r="G3737" s="6" t="s">
        <v>126</v>
      </c>
      <c r="H3737" s="6" t="s">
        <v>22</v>
      </c>
      <c r="I3737" s="8">
        <v>0.75</v>
      </c>
      <c r="J3737" s="9">
        <v>3000</v>
      </c>
      <c r="K3737" s="10">
        <f t="shared" si="28"/>
        <v>2250</v>
      </c>
      <c r="L3737" s="10">
        <f t="shared" si="29"/>
        <v>899.99999999999989</v>
      </c>
      <c r="M3737" s="11">
        <v>0.39999999999999997</v>
      </c>
      <c r="O3737" s="16"/>
      <c r="P3737" s="14"/>
      <c r="Q3737" s="12"/>
      <c r="R3737" s="13"/>
    </row>
    <row r="3738" spans="1:18" ht="15.75" customHeight="1">
      <c r="A3738" s="1"/>
      <c r="B3738" s="6" t="s">
        <v>14</v>
      </c>
      <c r="C3738" s="6">
        <v>1185732</v>
      </c>
      <c r="D3738" s="7">
        <v>44511</v>
      </c>
      <c r="E3738" s="6" t="s">
        <v>15</v>
      </c>
      <c r="F3738" s="6" t="s">
        <v>125</v>
      </c>
      <c r="G3738" s="6" t="s">
        <v>126</v>
      </c>
      <c r="H3738" s="6" t="s">
        <v>17</v>
      </c>
      <c r="I3738" s="8">
        <v>0.70000000000000007</v>
      </c>
      <c r="J3738" s="9">
        <v>4500</v>
      </c>
      <c r="K3738" s="10">
        <f t="shared" si="28"/>
        <v>3150.0000000000005</v>
      </c>
      <c r="L3738" s="10">
        <f t="shared" si="29"/>
        <v>1417.5000000000002</v>
      </c>
      <c r="M3738" s="11">
        <v>0.45</v>
      </c>
      <c r="O3738" s="16"/>
      <c r="P3738" s="14"/>
      <c r="Q3738" s="12"/>
      <c r="R3738" s="13"/>
    </row>
    <row r="3739" spans="1:18" ht="15.75" customHeight="1">
      <c r="A3739" s="1"/>
      <c r="B3739" s="6" t="s">
        <v>14</v>
      </c>
      <c r="C3739" s="6">
        <v>1185732</v>
      </c>
      <c r="D3739" s="7">
        <v>44511</v>
      </c>
      <c r="E3739" s="6" t="s">
        <v>15</v>
      </c>
      <c r="F3739" s="6" t="s">
        <v>125</v>
      </c>
      <c r="G3739" s="6" t="s">
        <v>126</v>
      </c>
      <c r="H3739" s="6" t="s">
        <v>18</v>
      </c>
      <c r="I3739" s="8">
        <v>0.60000000000000009</v>
      </c>
      <c r="J3739" s="9">
        <v>3250</v>
      </c>
      <c r="K3739" s="10">
        <f t="shared" si="28"/>
        <v>1950.0000000000002</v>
      </c>
      <c r="L3739" s="10">
        <f t="shared" si="29"/>
        <v>877.50000000000011</v>
      </c>
      <c r="M3739" s="11">
        <v>0.45</v>
      </c>
      <c r="O3739" s="16"/>
      <c r="P3739" s="14"/>
      <c r="Q3739" s="12"/>
      <c r="R3739" s="13"/>
    </row>
    <row r="3740" spans="1:18" ht="15.75" customHeight="1">
      <c r="A3740" s="1"/>
      <c r="B3740" s="6" t="s">
        <v>14</v>
      </c>
      <c r="C3740" s="6">
        <v>1185732</v>
      </c>
      <c r="D3740" s="7">
        <v>44511</v>
      </c>
      <c r="E3740" s="6" t="s">
        <v>15</v>
      </c>
      <c r="F3740" s="6" t="s">
        <v>125</v>
      </c>
      <c r="G3740" s="6" t="s">
        <v>126</v>
      </c>
      <c r="H3740" s="6" t="s">
        <v>19</v>
      </c>
      <c r="I3740" s="8">
        <v>0.60000000000000009</v>
      </c>
      <c r="J3740" s="9">
        <v>3200</v>
      </c>
      <c r="K3740" s="10">
        <f t="shared" si="28"/>
        <v>1920.0000000000002</v>
      </c>
      <c r="L3740" s="10">
        <f t="shared" si="29"/>
        <v>672</v>
      </c>
      <c r="M3740" s="11">
        <v>0.35</v>
      </c>
      <c r="O3740" s="16"/>
      <c r="P3740" s="14"/>
      <c r="Q3740" s="12"/>
      <c r="R3740" s="13"/>
    </row>
    <row r="3741" spans="1:18" ht="15.75" customHeight="1">
      <c r="A3741" s="1"/>
      <c r="B3741" s="6" t="s">
        <v>14</v>
      </c>
      <c r="C3741" s="6">
        <v>1185732</v>
      </c>
      <c r="D3741" s="7">
        <v>44511</v>
      </c>
      <c r="E3741" s="6" t="s">
        <v>15</v>
      </c>
      <c r="F3741" s="6" t="s">
        <v>125</v>
      </c>
      <c r="G3741" s="6" t="s">
        <v>126</v>
      </c>
      <c r="H3741" s="6" t="s">
        <v>20</v>
      </c>
      <c r="I3741" s="8">
        <v>0.60000000000000009</v>
      </c>
      <c r="J3741" s="9">
        <v>3000</v>
      </c>
      <c r="K3741" s="10">
        <f t="shared" si="28"/>
        <v>1800.0000000000002</v>
      </c>
      <c r="L3741" s="10">
        <f t="shared" si="29"/>
        <v>630</v>
      </c>
      <c r="M3741" s="11">
        <v>0.35</v>
      </c>
      <c r="O3741" s="16"/>
      <c r="P3741" s="14"/>
      <c r="Q3741" s="12"/>
      <c r="R3741" s="13"/>
    </row>
    <row r="3742" spans="1:18" ht="15.75" customHeight="1">
      <c r="A3742" s="1"/>
      <c r="B3742" s="6" t="s">
        <v>14</v>
      </c>
      <c r="C3742" s="6">
        <v>1185732</v>
      </c>
      <c r="D3742" s="7">
        <v>44511</v>
      </c>
      <c r="E3742" s="6" t="s">
        <v>15</v>
      </c>
      <c r="F3742" s="6" t="s">
        <v>125</v>
      </c>
      <c r="G3742" s="6" t="s">
        <v>126</v>
      </c>
      <c r="H3742" s="6" t="s">
        <v>21</v>
      </c>
      <c r="I3742" s="8">
        <v>0.70000000000000007</v>
      </c>
      <c r="J3742" s="9">
        <v>2750</v>
      </c>
      <c r="K3742" s="10">
        <f t="shared" si="28"/>
        <v>1925.0000000000002</v>
      </c>
      <c r="L3742" s="10">
        <f t="shared" si="29"/>
        <v>673.75</v>
      </c>
      <c r="M3742" s="11">
        <v>0.35</v>
      </c>
      <c r="O3742" s="16"/>
      <c r="P3742" s="14"/>
      <c r="Q3742" s="12"/>
      <c r="R3742" s="13"/>
    </row>
    <row r="3743" spans="1:18" ht="15.75" customHeight="1">
      <c r="A3743" s="1"/>
      <c r="B3743" s="6" t="s">
        <v>14</v>
      </c>
      <c r="C3743" s="6">
        <v>1185732</v>
      </c>
      <c r="D3743" s="7">
        <v>44511</v>
      </c>
      <c r="E3743" s="6" t="s">
        <v>15</v>
      </c>
      <c r="F3743" s="6" t="s">
        <v>125</v>
      </c>
      <c r="G3743" s="6" t="s">
        <v>126</v>
      </c>
      <c r="H3743" s="6" t="s">
        <v>22</v>
      </c>
      <c r="I3743" s="8">
        <v>0.75</v>
      </c>
      <c r="J3743" s="9">
        <v>3750</v>
      </c>
      <c r="K3743" s="10">
        <f t="shared" si="28"/>
        <v>2812.5</v>
      </c>
      <c r="L3743" s="10">
        <f t="shared" si="29"/>
        <v>1125</v>
      </c>
      <c r="M3743" s="11">
        <v>0.39999999999999997</v>
      </c>
      <c r="O3743" s="16"/>
      <c r="P3743" s="14"/>
      <c r="Q3743" s="12"/>
      <c r="R3743" s="13"/>
    </row>
    <row r="3744" spans="1:18" ht="15.75" customHeight="1">
      <c r="A3744" s="1"/>
      <c r="B3744" s="6" t="s">
        <v>14</v>
      </c>
      <c r="C3744" s="6">
        <v>1185732</v>
      </c>
      <c r="D3744" s="7">
        <v>44540</v>
      </c>
      <c r="E3744" s="6" t="s">
        <v>15</v>
      </c>
      <c r="F3744" s="6" t="s">
        <v>125</v>
      </c>
      <c r="G3744" s="6" t="s">
        <v>126</v>
      </c>
      <c r="H3744" s="6" t="s">
        <v>17</v>
      </c>
      <c r="I3744" s="8">
        <v>0.70000000000000007</v>
      </c>
      <c r="J3744" s="9">
        <v>6000</v>
      </c>
      <c r="K3744" s="10">
        <f t="shared" si="28"/>
        <v>4200</v>
      </c>
      <c r="L3744" s="10">
        <f t="shared" si="29"/>
        <v>1890</v>
      </c>
      <c r="M3744" s="11">
        <v>0.45</v>
      </c>
      <c r="O3744" s="16"/>
      <c r="P3744" s="14"/>
      <c r="Q3744" s="12"/>
      <c r="R3744" s="13"/>
    </row>
    <row r="3745" spans="1:18" ht="15.75" customHeight="1">
      <c r="A3745" s="1"/>
      <c r="B3745" s="6" t="s">
        <v>14</v>
      </c>
      <c r="C3745" s="6">
        <v>1185732</v>
      </c>
      <c r="D3745" s="7">
        <v>44540</v>
      </c>
      <c r="E3745" s="6" t="s">
        <v>15</v>
      </c>
      <c r="F3745" s="6" t="s">
        <v>125</v>
      </c>
      <c r="G3745" s="6" t="s">
        <v>126</v>
      </c>
      <c r="H3745" s="6" t="s">
        <v>18</v>
      </c>
      <c r="I3745" s="8">
        <v>0.60000000000000009</v>
      </c>
      <c r="J3745" s="9">
        <v>4000</v>
      </c>
      <c r="K3745" s="10">
        <f t="shared" si="28"/>
        <v>2400.0000000000005</v>
      </c>
      <c r="L3745" s="10">
        <f t="shared" si="29"/>
        <v>1080.0000000000002</v>
      </c>
      <c r="M3745" s="11">
        <v>0.45</v>
      </c>
      <c r="O3745" s="16"/>
      <c r="P3745" s="14"/>
      <c r="Q3745" s="12"/>
      <c r="R3745" s="13"/>
    </row>
    <row r="3746" spans="1:18" ht="15.75" customHeight="1">
      <c r="A3746" s="1"/>
      <c r="B3746" s="6" t="s">
        <v>14</v>
      </c>
      <c r="C3746" s="6">
        <v>1185732</v>
      </c>
      <c r="D3746" s="7">
        <v>44540</v>
      </c>
      <c r="E3746" s="6" t="s">
        <v>15</v>
      </c>
      <c r="F3746" s="6" t="s">
        <v>125</v>
      </c>
      <c r="G3746" s="6" t="s">
        <v>126</v>
      </c>
      <c r="H3746" s="6" t="s">
        <v>19</v>
      </c>
      <c r="I3746" s="8">
        <v>0.60000000000000009</v>
      </c>
      <c r="J3746" s="9">
        <v>3750</v>
      </c>
      <c r="K3746" s="10">
        <f t="shared" si="28"/>
        <v>2250.0000000000005</v>
      </c>
      <c r="L3746" s="10">
        <f t="shared" si="29"/>
        <v>787.50000000000011</v>
      </c>
      <c r="M3746" s="11">
        <v>0.35</v>
      </c>
      <c r="O3746" s="16"/>
      <c r="P3746" s="14"/>
      <c r="Q3746" s="12"/>
      <c r="R3746" s="13"/>
    </row>
    <row r="3747" spans="1:18" ht="15.75" customHeight="1">
      <c r="A3747" s="1"/>
      <c r="B3747" s="6" t="s">
        <v>14</v>
      </c>
      <c r="C3747" s="6">
        <v>1185732</v>
      </c>
      <c r="D3747" s="7">
        <v>44540</v>
      </c>
      <c r="E3747" s="6" t="s">
        <v>15</v>
      </c>
      <c r="F3747" s="6" t="s">
        <v>125</v>
      </c>
      <c r="G3747" s="6" t="s">
        <v>126</v>
      </c>
      <c r="H3747" s="6" t="s">
        <v>20</v>
      </c>
      <c r="I3747" s="8">
        <v>0.60000000000000009</v>
      </c>
      <c r="J3747" s="9">
        <v>3250</v>
      </c>
      <c r="K3747" s="10">
        <f t="shared" si="28"/>
        <v>1950.0000000000002</v>
      </c>
      <c r="L3747" s="10">
        <f t="shared" si="29"/>
        <v>682.5</v>
      </c>
      <c r="M3747" s="11">
        <v>0.35</v>
      </c>
      <c r="O3747" s="16"/>
      <c r="P3747" s="14"/>
      <c r="Q3747" s="12"/>
      <c r="R3747" s="13"/>
    </row>
    <row r="3748" spans="1:18" ht="15.75" customHeight="1">
      <c r="A3748" s="1"/>
      <c r="B3748" s="6" t="s">
        <v>14</v>
      </c>
      <c r="C3748" s="6">
        <v>1185732</v>
      </c>
      <c r="D3748" s="7">
        <v>44540</v>
      </c>
      <c r="E3748" s="6" t="s">
        <v>15</v>
      </c>
      <c r="F3748" s="6" t="s">
        <v>125</v>
      </c>
      <c r="G3748" s="6" t="s">
        <v>126</v>
      </c>
      <c r="H3748" s="6" t="s">
        <v>21</v>
      </c>
      <c r="I3748" s="8">
        <v>0.70000000000000007</v>
      </c>
      <c r="J3748" s="9">
        <v>3250</v>
      </c>
      <c r="K3748" s="10">
        <f t="shared" si="28"/>
        <v>2275</v>
      </c>
      <c r="L3748" s="10">
        <f t="shared" si="29"/>
        <v>796.25</v>
      </c>
      <c r="M3748" s="11">
        <v>0.35</v>
      </c>
      <c r="O3748" s="16"/>
      <c r="P3748" s="14"/>
      <c r="Q3748" s="12"/>
      <c r="R3748" s="13"/>
    </row>
    <row r="3749" spans="1:18" ht="15.75" customHeight="1">
      <c r="A3749" s="1"/>
      <c r="B3749" s="6" t="s">
        <v>14</v>
      </c>
      <c r="C3749" s="6">
        <v>1185732</v>
      </c>
      <c r="D3749" s="7">
        <v>44540</v>
      </c>
      <c r="E3749" s="6" t="s">
        <v>15</v>
      </c>
      <c r="F3749" s="6" t="s">
        <v>125</v>
      </c>
      <c r="G3749" s="6" t="s">
        <v>126</v>
      </c>
      <c r="H3749" s="6" t="s">
        <v>22</v>
      </c>
      <c r="I3749" s="8">
        <v>0.75</v>
      </c>
      <c r="J3749" s="9">
        <v>4250</v>
      </c>
      <c r="K3749" s="10">
        <f t="shared" si="28"/>
        <v>3187.5</v>
      </c>
      <c r="L3749" s="10">
        <f t="shared" si="29"/>
        <v>1275</v>
      </c>
      <c r="M3749" s="11">
        <v>0.39999999999999997</v>
      </c>
      <c r="O3749" s="16"/>
      <c r="P3749" s="14"/>
      <c r="Q3749" s="12"/>
      <c r="R3749" s="13"/>
    </row>
    <row r="3750" spans="1:18" ht="15.75" customHeight="1">
      <c r="A3750" s="1" t="s">
        <v>39</v>
      </c>
      <c r="B3750" s="6" t="s">
        <v>14</v>
      </c>
      <c r="C3750" s="6">
        <v>1185732</v>
      </c>
      <c r="D3750" s="7">
        <v>44217</v>
      </c>
      <c r="E3750" s="6" t="s">
        <v>15</v>
      </c>
      <c r="F3750" s="6" t="s">
        <v>127</v>
      </c>
      <c r="G3750" s="6" t="s">
        <v>128</v>
      </c>
      <c r="H3750" s="6" t="s">
        <v>17</v>
      </c>
      <c r="I3750" s="8">
        <v>0.5</v>
      </c>
      <c r="J3750" s="9">
        <v>5250</v>
      </c>
      <c r="K3750" s="10">
        <f t="shared" si="28"/>
        <v>2625</v>
      </c>
      <c r="L3750" s="10">
        <f t="shared" si="29"/>
        <v>1050</v>
      </c>
      <c r="M3750" s="11">
        <v>0.4</v>
      </c>
      <c r="O3750" s="16"/>
      <c r="P3750" s="14"/>
      <c r="Q3750" s="12"/>
      <c r="R3750" s="13"/>
    </row>
    <row r="3751" spans="1:18" ht="15.75" customHeight="1">
      <c r="A3751" s="1"/>
      <c r="B3751" s="6" t="s">
        <v>14</v>
      </c>
      <c r="C3751" s="6">
        <v>1185732</v>
      </c>
      <c r="D3751" s="7">
        <v>44217</v>
      </c>
      <c r="E3751" s="6" t="s">
        <v>15</v>
      </c>
      <c r="F3751" s="6" t="s">
        <v>127</v>
      </c>
      <c r="G3751" s="6" t="s">
        <v>128</v>
      </c>
      <c r="H3751" s="6" t="s">
        <v>18</v>
      </c>
      <c r="I3751" s="8">
        <v>0.5</v>
      </c>
      <c r="J3751" s="9">
        <v>3250</v>
      </c>
      <c r="K3751" s="10">
        <f t="shared" si="28"/>
        <v>1625</v>
      </c>
      <c r="L3751" s="10">
        <f t="shared" si="29"/>
        <v>650</v>
      </c>
      <c r="M3751" s="11">
        <v>0.4</v>
      </c>
      <c r="O3751" s="16"/>
      <c r="P3751" s="14"/>
      <c r="Q3751" s="12"/>
      <c r="R3751" s="13"/>
    </row>
    <row r="3752" spans="1:18" ht="15.75" customHeight="1">
      <c r="A3752" s="1"/>
      <c r="B3752" s="6" t="s">
        <v>14</v>
      </c>
      <c r="C3752" s="6">
        <v>1185732</v>
      </c>
      <c r="D3752" s="7">
        <v>44217</v>
      </c>
      <c r="E3752" s="6" t="s">
        <v>15</v>
      </c>
      <c r="F3752" s="6" t="s">
        <v>127</v>
      </c>
      <c r="G3752" s="6" t="s">
        <v>128</v>
      </c>
      <c r="H3752" s="6" t="s">
        <v>19</v>
      </c>
      <c r="I3752" s="8">
        <v>0.4</v>
      </c>
      <c r="J3752" s="9">
        <v>3250</v>
      </c>
      <c r="K3752" s="10">
        <f t="shared" si="28"/>
        <v>1300</v>
      </c>
      <c r="L3752" s="10">
        <f t="shared" si="29"/>
        <v>390</v>
      </c>
      <c r="M3752" s="11">
        <v>0.3</v>
      </c>
      <c r="O3752" s="16"/>
      <c r="P3752" s="14"/>
      <c r="Q3752" s="12"/>
      <c r="R3752" s="13"/>
    </row>
    <row r="3753" spans="1:18" ht="15.75" customHeight="1">
      <c r="A3753" s="1"/>
      <c r="B3753" s="6" t="s">
        <v>14</v>
      </c>
      <c r="C3753" s="6">
        <v>1185732</v>
      </c>
      <c r="D3753" s="7">
        <v>44217</v>
      </c>
      <c r="E3753" s="6" t="s">
        <v>15</v>
      </c>
      <c r="F3753" s="6" t="s">
        <v>127</v>
      </c>
      <c r="G3753" s="6" t="s">
        <v>128</v>
      </c>
      <c r="H3753" s="6" t="s">
        <v>20</v>
      </c>
      <c r="I3753" s="8">
        <v>0.44999999999999996</v>
      </c>
      <c r="J3753" s="9">
        <v>1750</v>
      </c>
      <c r="K3753" s="10">
        <f t="shared" si="28"/>
        <v>787.49999999999989</v>
      </c>
      <c r="L3753" s="10">
        <f t="shared" si="29"/>
        <v>236.24999999999994</v>
      </c>
      <c r="M3753" s="11">
        <v>0.3</v>
      </c>
      <c r="O3753" s="16"/>
      <c r="P3753" s="14"/>
      <c r="Q3753" s="12"/>
      <c r="R3753" s="13"/>
    </row>
    <row r="3754" spans="1:18" ht="15.75" customHeight="1">
      <c r="A3754" s="1"/>
      <c r="B3754" s="6" t="s">
        <v>14</v>
      </c>
      <c r="C3754" s="6">
        <v>1185732</v>
      </c>
      <c r="D3754" s="7">
        <v>44217</v>
      </c>
      <c r="E3754" s="6" t="s">
        <v>15</v>
      </c>
      <c r="F3754" s="6" t="s">
        <v>127</v>
      </c>
      <c r="G3754" s="6" t="s">
        <v>128</v>
      </c>
      <c r="H3754" s="6" t="s">
        <v>21</v>
      </c>
      <c r="I3754" s="8">
        <v>0.60000000000000009</v>
      </c>
      <c r="J3754" s="9">
        <v>2250</v>
      </c>
      <c r="K3754" s="10">
        <f t="shared" si="28"/>
        <v>1350.0000000000002</v>
      </c>
      <c r="L3754" s="10">
        <f t="shared" si="29"/>
        <v>405.00000000000006</v>
      </c>
      <c r="M3754" s="11">
        <v>0.3</v>
      </c>
      <c r="O3754" s="16"/>
      <c r="P3754" s="14"/>
      <c r="Q3754" s="12"/>
      <c r="R3754" s="13"/>
    </row>
    <row r="3755" spans="1:18" ht="15.75" customHeight="1">
      <c r="A3755" s="1"/>
      <c r="B3755" s="6" t="s">
        <v>14</v>
      </c>
      <c r="C3755" s="6">
        <v>1185732</v>
      </c>
      <c r="D3755" s="7">
        <v>44217</v>
      </c>
      <c r="E3755" s="6" t="s">
        <v>15</v>
      </c>
      <c r="F3755" s="6" t="s">
        <v>127</v>
      </c>
      <c r="G3755" s="6" t="s">
        <v>128</v>
      </c>
      <c r="H3755" s="6" t="s">
        <v>22</v>
      </c>
      <c r="I3755" s="8">
        <v>0.5</v>
      </c>
      <c r="J3755" s="9">
        <v>3250</v>
      </c>
      <c r="K3755" s="10">
        <f t="shared" si="28"/>
        <v>1625</v>
      </c>
      <c r="L3755" s="10">
        <f t="shared" si="29"/>
        <v>568.75</v>
      </c>
      <c r="M3755" s="11">
        <v>0.35</v>
      </c>
      <c r="O3755" s="16"/>
      <c r="P3755" s="14"/>
      <c r="Q3755" s="12"/>
      <c r="R3755" s="13"/>
    </row>
    <row r="3756" spans="1:18" ht="15.75" customHeight="1">
      <c r="A3756" s="1"/>
      <c r="B3756" s="6" t="s">
        <v>14</v>
      </c>
      <c r="C3756" s="6">
        <v>1185732</v>
      </c>
      <c r="D3756" s="7">
        <v>44246</v>
      </c>
      <c r="E3756" s="6" t="s">
        <v>15</v>
      </c>
      <c r="F3756" s="6" t="s">
        <v>127</v>
      </c>
      <c r="G3756" s="6" t="s">
        <v>128</v>
      </c>
      <c r="H3756" s="6" t="s">
        <v>17</v>
      </c>
      <c r="I3756" s="8">
        <v>0.5</v>
      </c>
      <c r="J3756" s="9">
        <v>6000</v>
      </c>
      <c r="K3756" s="10">
        <f t="shared" si="28"/>
        <v>3000</v>
      </c>
      <c r="L3756" s="10">
        <f t="shared" si="29"/>
        <v>1200</v>
      </c>
      <c r="M3756" s="11">
        <v>0.4</v>
      </c>
      <c r="O3756" s="16"/>
      <c r="P3756" s="14"/>
      <c r="Q3756" s="12"/>
      <c r="R3756" s="13"/>
    </row>
    <row r="3757" spans="1:18" ht="15.75" customHeight="1">
      <c r="A3757" s="1"/>
      <c r="B3757" s="6" t="s">
        <v>14</v>
      </c>
      <c r="C3757" s="6">
        <v>1185732</v>
      </c>
      <c r="D3757" s="7">
        <v>44246</v>
      </c>
      <c r="E3757" s="6" t="s">
        <v>15</v>
      </c>
      <c r="F3757" s="6" t="s">
        <v>127</v>
      </c>
      <c r="G3757" s="6" t="s">
        <v>128</v>
      </c>
      <c r="H3757" s="6" t="s">
        <v>18</v>
      </c>
      <c r="I3757" s="8">
        <v>0.5</v>
      </c>
      <c r="J3757" s="9">
        <v>2500</v>
      </c>
      <c r="K3757" s="10">
        <f t="shared" si="28"/>
        <v>1250</v>
      </c>
      <c r="L3757" s="10">
        <f t="shared" si="29"/>
        <v>500</v>
      </c>
      <c r="M3757" s="11">
        <v>0.4</v>
      </c>
      <c r="O3757" s="16"/>
      <c r="P3757" s="14"/>
      <c r="Q3757" s="12"/>
      <c r="R3757" s="13"/>
    </row>
    <row r="3758" spans="1:18" ht="15.75" customHeight="1">
      <c r="A3758" s="1"/>
      <c r="B3758" s="6" t="s">
        <v>14</v>
      </c>
      <c r="C3758" s="6">
        <v>1185732</v>
      </c>
      <c r="D3758" s="7">
        <v>44246</v>
      </c>
      <c r="E3758" s="6" t="s">
        <v>15</v>
      </c>
      <c r="F3758" s="6" t="s">
        <v>127</v>
      </c>
      <c r="G3758" s="6" t="s">
        <v>128</v>
      </c>
      <c r="H3758" s="6" t="s">
        <v>19</v>
      </c>
      <c r="I3758" s="8">
        <v>0.4</v>
      </c>
      <c r="J3758" s="9">
        <v>3000</v>
      </c>
      <c r="K3758" s="10">
        <f t="shared" si="28"/>
        <v>1200</v>
      </c>
      <c r="L3758" s="10">
        <f t="shared" si="29"/>
        <v>360</v>
      </c>
      <c r="M3758" s="11">
        <v>0.3</v>
      </c>
      <c r="O3758" s="16"/>
      <c r="P3758" s="14"/>
      <c r="Q3758" s="12"/>
      <c r="R3758" s="13"/>
    </row>
    <row r="3759" spans="1:18" ht="15.75" customHeight="1">
      <c r="A3759" s="1"/>
      <c r="B3759" s="6" t="s">
        <v>14</v>
      </c>
      <c r="C3759" s="6">
        <v>1185732</v>
      </c>
      <c r="D3759" s="7">
        <v>44246</v>
      </c>
      <c r="E3759" s="6" t="s">
        <v>15</v>
      </c>
      <c r="F3759" s="6" t="s">
        <v>127</v>
      </c>
      <c r="G3759" s="6" t="s">
        <v>128</v>
      </c>
      <c r="H3759" s="6" t="s">
        <v>20</v>
      </c>
      <c r="I3759" s="8">
        <v>0.44999999999999996</v>
      </c>
      <c r="J3759" s="9">
        <v>2000</v>
      </c>
      <c r="K3759" s="10">
        <f t="shared" si="28"/>
        <v>899.99999999999989</v>
      </c>
      <c r="L3759" s="10">
        <f t="shared" si="29"/>
        <v>269.99999999999994</v>
      </c>
      <c r="M3759" s="11">
        <v>0.3</v>
      </c>
      <c r="O3759" s="16"/>
      <c r="P3759" s="14"/>
      <c r="Q3759" s="12"/>
      <c r="R3759" s="13"/>
    </row>
    <row r="3760" spans="1:18" ht="15.75" customHeight="1">
      <c r="A3760" s="1"/>
      <c r="B3760" s="6" t="s">
        <v>14</v>
      </c>
      <c r="C3760" s="6">
        <v>1185732</v>
      </c>
      <c r="D3760" s="7">
        <v>44246</v>
      </c>
      <c r="E3760" s="6" t="s">
        <v>15</v>
      </c>
      <c r="F3760" s="6" t="s">
        <v>127</v>
      </c>
      <c r="G3760" s="6" t="s">
        <v>128</v>
      </c>
      <c r="H3760" s="6" t="s">
        <v>21</v>
      </c>
      <c r="I3760" s="8">
        <v>0.60000000000000009</v>
      </c>
      <c r="J3760" s="9">
        <v>2750</v>
      </c>
      <c r="K3760" s="10">
        <f t="shared" si="28"/>
        <v>1650.0000000000002</v>
      </c>
      <c r="L3760" s="10">
        <f t="shared" si="29"/>
        <v>495.00000000000006</v>
      </c>
      <c r="M3760" s="11">
        <v>0.3</v>
      </c>
      <c r="O3760" s="16"/>
      <c r="P3760" s="14"/>
      <c r="Q3760" s="12"/>
      <c r="R3760" s="13"/>
    </row>
    <row r="3761" spans="1:18" ht="15.75" customHeight="1">
      <c r="A3761" s="1"/>
      <c r="B3761" s="6" t="s">
        <v>14</v>
      </c>
      <c r="C3761" s="6">
        <v>1185732</v>
      </c>
      <c r="D3761" s="7">
        <v>44246</v>
      </c>
      <c r="E3761" s="6" t="s">
        <v>15</v>
      </c>
      <c r="F3761" s="6" t="s">
        <v>127</v>
      </c>
      <c r="G3761" s="6" t="s">
        <v>128</v>
      </c>
      <c r="H3761" s="6" t="s">
        <v>22</v>
      </c>
      <c r="I3761" s="8">
        <v>0.5</v>
      </c>
      <c r="J3761" s="9">
        <v>3750</v>
      </c>
      <c r="K3761" s="10">
        <f t="shared" si="28"/>
        <v>1875</v>
      </c>
      <c r="L3761" s="10">
        <f t="shared" si="29"/>
        <v>656.25</v>
      </c>
      <c r="M3761" s="11">
        <v>0.35</v>
      </c>
      <c r="O3761" s="16"/>
      <c r="P3761" s="14"/>
      <c r="Q3761" s="12"/>
      <c r="R3761" s="13"/>
    </row>
    <row r="3762" spans="1:18" ht="15.75" customHeight="1">
      <c r="A3762" s="1"/>
      <c r="B3762" s="6" t="s">
        <v>14</v>
      </c>
      <c r="C3762" s="6">
        <v>1185732</v>
      </c>
      <c r="D3762" s="7">
        <v>44272</v>
      </c>
      <c r="E3762" s="6" t="s">
        <v>15</v>
      </c>
      <c r="F3762" s="6" t="s">
        <v>127</v>
      </c>
      <c r="G3762" s="6" t="s">
        <v>128</v>
      </c>
      <c r="H3762" s="6" t="s">
        <v>17</v>
      </c>
      <c r="I3762" s="8">
        <v>0.5</v>
      </c>
      <c r="J3762" s="9">
        <v>5700</v>
      </c>
      <c r="K3762" s="10">
        <f t="shared" si="28"/>
        <v>2850</v>
      </c>
      <c r="L3762" s="10">
        <f t="shared" si="29"/>
        <v>1140</v>
      </c>
      <c r="M3762" s="11">
        <v>0.4</v>
      </c>
      <c r="O3762" s="16"/>
      <c r="P3762" s="14"/>
      <c r="Q3762" s="12"/>
      <c r="R3762" s="13"/>
    </row>
    <row r="3763" spans="1:18" ht="15.75" customHeight="1">
      <c r="A3763" s="1"/>
      <c r="B3763" s="6" t="s">
        <v>14</v>
      </c>
      <c r="C3763" s="6">
        <v>1185732</v>
      </c>
      <c r="D3763" s="7">
        <v>44272</v>
      </c>
      <c r="E3763" s="6" t="s">
        <v>15</v>
      </c>
      <c r="F3763" s="6" t="s">
        <v>127</v>
      </c>
      <c r="G3763" s="6" t="s">
        <v>128</v>
      </c>
      <c r="H3763" s="6" t="s">
        <v>18</v>
      </c>
      <c r="I3763" s="8">
        <v>0.5</v>
      </c>
      <c r="J3763" s="9">
        <v>2750</v>
      </c>
      <c r="K3763" s="10">
        <f t="shared" si="28"/>
        <v>1375</v>
      </c>
      <c r="L3763" s="10">
        <f t="shared" si="29"/>
        <v>550</v>
      </c>
      <c r="M3763" s="11">
        <v>0.4</v>
      </c>
      <c r="O3763" s="16"/>
      <c r="P3763" s="14"/>
      <c r="Q3763" s="12"/>
      <c r="R3763" s="13"/>
    </row>
    <row r="3764" spans="1:18" ht="15.75" customHeight="1">
      <c r="A3764" s="1"/>
      <c r="B3764" s="6" t="s">
        <v>14</v>
      </c>
      <c r="C3764" s="6">
        <v>1185732</v>
      </c>
      <c r="D3764" s="7">
        <v>44272</v>
      </c>
      <c r="E3764" s="6" t="s">
        <v>15</v>
      </c>
      <c r="F3764" s="6" t="s">
        <v>127</v>
      </c>
      <c r="G3764" s="6" t="s">
        <v>128</v>
      </c>
      <c r="H3764" s="6" t="s">
        <v>19</v>
      </c>
      <c r="I3764" s="8">
        <v>0.4</v>
      </c>
      <c r="J3764" s="9">
        <v>3000</v>
      </c>
      <c r="K3764" s="10">
        <f t="shared" si="28"/>
        <v>1200</v>
      </c>
      <c r="L3764" s="10">
        <f t="shared" si="29"/>
        <v>360</v>
      </c>
      <c r="M3764" s="11">
        <v>0.3</v>
      </c>
      <c r="O3764" s="16"/>
      <c r="P3764" s="14"/>
      <c r="Q3764" s="12"/>
      <c r="R3764" s="13"/>
    </row>
    <row r="3765" spans="1:18" ht="15.75" customHeight="1">
      <c r="A3765" s="1"/>
      <c r="B3765" s="6" t="s">
        <v>14</v>
      </c>
      <c r="C3765" s="6">
        <v>1185732</v>
      </c>
      <c r="D3765" s="7">
        <v>44272</v>
      </c>
      <c r="E3765" s="6" t="s">
        <v>15</v>
      </c>
      <c r="F3765" s="6" t="s">
        <v>127</v>
      </c>
      <c r="G3765" s="6" t="s">
        <v>128</v>
      </c>
      <c r="H3765" s="6" t="s">
        <v>20</v>
      </c>
      <c r="I3765" s="8">
        <v>0.44999999999999996</v>
      </c>
      <c r="J3765" s="9">
        <v>1500</v>
      </c>
      <c r="K3765" s="10">
        <f t="shared" si="28"/>
        <v>674.99999999999989</v>
      </c>
      <c r="L3765" s="10">
        <f t="shared" si="29"/>
        <v>202.49999999999997</v>
      </c>
      <c r="M3765" s="11">
        <v>0.3</v>
      </c>
      <c r="O3765" s="16"/>
      <c r="P3765" s="14"/>
      <c r="Q3765" s="12"/>
      <c r="R3765" s="13"/>
    </row>
    <row r="3766" spans="1:18" ht="15.75" customHeight="1">
      <c r="A3766" s="1"/>
      <c r="B3766" s="6" t="s">
        <v>14</v>
      </c>
      <c r="C3766" s="6">
        <v>1185732</v>
      </c>
      <c r="D3766" s="7">
        <v>44272</v>
      </c>
      <c r="E3766" s="6" t="s">
        <v>15</v>
      </c>
      <c r="F3766" s="6" t="s">
        <v>127</v>
      </c>
      <c r="G3766" s="6" t="s">
        <v>128</v>
      </c>
      <c r="H3766" s="6" t="s">
        <v>21</v>
      </c>
      <c r="I3766" s="8">
        <v>0.60000000000000009</v>
      </c>
      <c r="J3766" s="9">
        <v>2000</v>
      </c>
      <c r="K3766" s="10">
        <f t="shared" si="28"/>
        <v>1200.0000000000002</v>
      </c>
      <c r="L3766" s="10">
        <f t="shared" si="29"/>
        <v>360.00000000000006</v>
      </c>
      <c r="M3766" s="11">
        <v>0.3</v>
      </c>
      <c r="O3766" s="16"/>
      <c r="P3766" s="14"/>
      <c r="Q3766" s="12"/>
      <c r="R3766" s="13"/>
    </row>
    <row r="3767" spans="1:18" ht="15.75" customHeight="1">
      <c r="A3767" s="1"/>
      <c r="B3767" s="6" t="s">
        <v>14</v>
      </c>
      <c r="C3767" s="6">
        <v>1185732</v>
      </c>
      <c r="D3767" s="7">
        <v>44272</v>
      </c>
      <c r="E3767" s="6" t="s">
        <v>15</v>
      </c>
      <c r="F3767" s="6" t="s">
        <v>127</v>
      </c>
      <c r="G3767" s="6" t="s">
        <v>128</v>
      </c>
      <c r="H3767" s="6" t="s">
        <v>22</v>
      </c>
      <c r="I3767" s="8">
        <v>0.5</v>
      </c>
      <c r="J3767" s="9">
        <v>3000</v>
      </c>
      <c r="K3767" s="10">
        <f t="shared" si="28"/>
        <v>1500</v>
      </c>
      <c r="L3767" s="10">
        <f t="shared" si="29"/>
        <v>525</v>
      </c>
      <c r="M3767" s="11">
        <v>0.35</v>
      </c>
      <c r="O3767" s="16"/>
      <c r="P3767" s="14"/>
      <c r="Q3767" s="12"/>
      <c r="R3767" s="13"/>
    </row>
    <row r="3768" spans="1:18" ht="15.75" customHeight="1">
      <c r="A3768" s="1"/>
      <c r="B3768" s="6" t="s">
        <v>14</v>
      </c>
      <c r="C3768" s="6">
        <v>1185732</v>
      </c>
      <c r="D3768" s="7">
        <v>44304</v>
      </c>
      <c r="E3768" s="6" t="s">
        <v>15</v>
      </c>
      <c r="F3768" s="6" t="s">
        <v>127</v>
      </c>
      <c r="G3768" s="6" t="s">
        <v>128</v>
      </c>
      <c r="H3768" s="6" t="s">
        <v>17</v>
      </c>
      <c r="I3768" s="8">
        <v>0.5</v>
      </c>
      <c r="J3768" s="9">
        <v>5500</v>
      </c>
      <c r="K3768" s="10">
        <f t="shared" si="28"/>
        <v>2750</v>
      </c>
      <c r="L3768" s="10">
        <f t="shared" si="29"/>
        <v>1100</v>
      </c>
      <c r="M3768" s="11">
        <v>0.4</v>
      </c>
      <c r="O3768" s="16"/>
      <c r="P3768" s="14"/>
      <c r="Q3768" s="12"/>
      <c r="R3768" s="13"/>
    </row>
    <row r="3769" spans="1:18" ht="15.75" customHeight="1">
      <c r="A3769" s="1"/>
      <c r="B3769" s="6" t="s">
        <v>14</v>
      </c>
      <c r="C3769" s="6">
        <v>1185732</v>
      </c>
      <c r="D3769" s="7">
        <v>44304</v>
      </c>
      <c r="E3769" s="6" t="s">
        <v>15</v>
      </c>
      <c r="F3769" s="6" t="s">
        <v>127</v>
      </c>
      <c r="G3769" s="6" t="s">
        <v>128</v>
      </c>
      <c r="H3769" s="6" t="s">
        <v>18</v>
      </c>
      <c r="I3769" s="8">
        <v>0.5</v>
      </c>
      <c r="J3769" s="9">
        <v>2500</v>
      </c>
      <c r="K3769" s="10">
        <f t="shared" si="28"/>
        <v>1250</v>
      </c>
      <c r="L3769" s="10">
        <f t="shared" si="29"/>
        <v>500</v>
      </c>
      <c r="M3769" s="11">
        <v>0.4</v>
      </c>
      <c r="O3769" s="16"/>
      <c r="P3769" s="14"/>
      <c r="Q3769" s="12"/>
      <c r="R3769" s="13"/>
    </row>
    <row r="3770" spans="1:18" ht="15.75" customHeight="1">
      <c r="A3770" s="1"/>
      <c r="B3770" s="6" t="s">
        <v>14</v>
      </c>
      <c r="C3770" s="6">
        <v>1185732</v>
      </c>
      <c r="D3770" s="7">
        <v>44304</v>
      </c>
      <c r="E3770" s="6" t="s">
        <v>15</v>
      </c>
      <c r="F3770" s="6" t="s">
        <v>127</v>
      </c>
      <c r="G3770" s="6" t="s">
        <v>128</v>
      </c>
      <c r="H3770" s="6" t="s">
        <v>19</v>
      </c>
      <c r="I3770" s="8">
        <v>0.4</v>
      </c>
      <c r="J3770" s="9">
        <v>2500</v>
      </c>
      <c r="K3770" s="10">
        <f t="shared" si="28"/>
        <v>1000</v>
      </c>
      <c r="L3770" s="10">
        <f t="shared" si="29"/>
        <v>300</v>
      </c>
      <c r="M3770" s="11">
        <v>0.3</v>
      </c>
      <c r="O3770" s="16"/>
      <c r="P3770" s="14"/>
      <c r="Q3770" s="12"/>
      <c r="R3770" s="13"/>
    </row>
    <row r="3771" spans="1:18" ht="15.75" customHeight="1">
      <c r="A3771" s="1"/>
      <c r="B3771" s="6" t="s">
        <v>14</v>
      </c>
      <c r="C3771" s="6">
        <v>1185732</v>
      </c>
      <c r="D3771" s="7">
        <v>44304</v>
      </c>
      <c r="E3771" s="6" t="s">
        <v>15</v>
      </c>
      <c r="F3771" s="6" t="s">
        <v>127</v>
      </c>
      <c r="G3771" s="6" t="s">
        <v>128</v>
      </c>
      <c r="H3771" s="6" t="s">
        <v>20</v>
      </c>
      <c r="I3771" s="8">
        <v>0.44999999999999996</v>
      </c>
      <c r="J3771" s="9">
        <v>1750</v>
      </c>
      <c r="K3771" s="10">
        <f t="shared" si="28"/>
        <v>787.49999999999989</v>
      </c>
      <c r="L3771" s="10">
        <f t="shared" si="29"/>
        <v>236.24999999999994</v>
      </c>
      <c r="M3771" s="11">
        <v>0.3</v>
      </c>
      <c r="O3771" s="16"/>
      <c r="P3771" s="14"/>
      <c r="Q3771" s="12"/>
      <c r="R3771" s="13"/>
    </row>
    <row r="3772" spans="1:18" ht="15.75" customHeight="1">
      <c r="A3772" s="1"/>
      <c r="B3772" s="6" t="s">
        <v>14</v>
      </c>
      <c r="C3772" s="6">
        <v>1185732</v>
      </c>
      <c r="D3772" s="7">
        <v>44304</v>
      </c>
      <c r="E3772" s="6" t="s">
        <v>15</v>
      </c>
      <c r="F3772" s="6" t="s">
        <v>127</v>
      </c>
      <c r="G3772" s="6" t="s">
        <v>128</v>
      </c>
      <c r="H3772" s="6" t="s">
        <v>21</v>
      </c>
      <c r="I3772" s="8">
        <v>0.60000000000000009</v>
      </c>
      <c r="J3772" s="9">
        <v>1750</v>
      </c>
      <c r="K3772" s="10">
        <f t="shared" si="28"/>
        <v>1050.0000000000002</v>
      </c>
      <c r="L3772" s="10">
        <f t="shared" si="29"/>
        <v>315.00000000000006</v>
      </c>
      <c r="M3772" s="11">
        <v>0.3</v>
      </c>
      <c r="O3772" s="16"/>
      <c r="P3772" s="14"/>
      <c r="Q3772" s="12"/>
      <c r="R3772" s="13"/>
    </row>
    <row r="3773" spans="1:18" ht="15.75" customHeight="1">
      <c r="A3773" s="1"/>
      <c r="B3773" s="6" t="s">
        <v>14</v>
      </c>
      <c r="C3773" s="6">
        <v>1185732</v>
      </c>
      <c r="D3773" s="7">
        <v>44304</v>
      </c>
      <c r="E3773" s="6" t="s">
        <v>15</v>
      </c>
      <c r="F3773" s="6" t="s">
        <v>127</v>
      </c>
      <c r="G3773" s="6" t="s">
        <v>128</v>
      </c>
      <c r="H3773" s="6" t="s">
        <v>22</v>
      </c>
      <c r="I3773" s="8">
        <v>0.5</v>
      </c>
      <c r="J3773" s="9">
        <v>3250</v>
      </c>
      <c r="K3773" s="10">
        <f t="shared" si="28"/>
        <v>1625</v>
      </c>
      <c r="L3773" s="10">
        <f t="shared" si="29"/>
        <v>568.75</v>
      </c>
      <c r="M3773" s="11">
        <v>0.35</v>
      </c>
      <c r="O3773" s="16"/>
      <c r="P3773" s="14"/>
      <c r="Q3773" s="12"/>
      <c r="R3773" s="13"/>
    </row>
    <row r="3774" spans="1:18" ht="15.75" customHeight="1">
      <c r="A3774" s="1"/>
      <c r="B3774" s="6" t="s">
        <v>14</v>
      </c>
      <c r="C3774" s="6">
        <v>1185732</v>
      </c>
      <c r="D3774" s="7">
        <v>44333</v>
      </c>
      <c r="E3774" s="6" t="s">
        <v>15</v>
      </c>
      <c r="F3774" s="6" t="s">
        <v>127</v>
      </c>
      <c r="G3774" s="6" t="s">
        <v>128</v>
      </c>
      <c r="H3774" s="6" t="s">
        <v>17</v>
      </c>
      <c r="I3774" s="8">
        <v>0.65</v>
      </c>
      <c r="J3774" s="9">
        <v>5950</v>
      </c>
      <c r="K3774" s="10">
        <f t="shared" si="28"/>
        <v>3867.5</v>
      </c>
      <c r="L3774" s="10">
        <f t="shared" si="29"/>
        <v>1547</v>
      </c>
      <c r="M3774" s="11">
        <v>0.4</v>
      </c>
      <c r="O3774" s="16"/>
      <c r="P3774" s="14"/>
      <c r="Q3774" s="12"/>
      <c r="R3774" s="13"/>
    </row>
    <row r="3775" spans="1:18" ht="15.75" customHeight="1">
      <c r="A3775" s="1"/>
      <c r="B3775" s="6" t="s">
        <v>14</v>
      </c>
      <c r="C3775" s="6">
        <v>1185732</v>
      </c>
      <c r="D3775" s="7">
        <v>44333</v>
      </c>
      <c r="E3775" s="6" t="s">
        <v>15</v>
      </c>
      <c r="F3775" s="6" t="s">
        <v>127</v>
      </c>
      <c r="G3775" s="6" t="s">
        <v>128</v>
      </c>
      <c r="H3775" s="6" t="s">
        <v>18</v>
      </c>
      <c r="I3775" s="8">
        <v>0.60000000000000009</v>
      </c>
      <c r="J3775" s="9">
        <v>3000</v>
      </c>
      <c r="K3775" s="10">
        <f t="shared" si="28"/>
        <v>1800.0000000000002</v>
      </c>
      <c r="L3775" s="10">
        <f t="shared" si="29"/>
        <v>720.00000000000011</v>
      </c>
      <c r="M3775" s="11">
        <v>0.4</v>
      </c>
      <c r="O3775" s="16"/>
      <c r="P3775" s="14"/>
      <c r="Q3775" s="12"/>
      <c r="R3775" s="13"/>
    </row>
    <row r="3776" spans="1:18" ht="15.75" customHeight="1">
      <c r="A3776" s="1"/>
      <c r="B3776" s="6" t="s">
        <v>14</v>
      </c>
      <c r="C3776" s="6">
        <v>1185732</v>
      </c>
      <c r="D3776" s="7">
        <v>44333</v>
      </c>
      <c r="E3776" s="6" t="s">
        <v>15</v>
      </c>
      <c r="F3776" s="6" t="s">
        <v>127</v>
      </c>
      <c r="G3776" s="6" t="s">
        <v>128</v>
      </c>
      <c r="H3776" s="6" t="s">
        <v>19</v>
      </c>
      <c r="I3776" s="8">
        <v>0.55000000000000004</v>
      </c>
      <c r="J3776" s="9">
        <v>3250</v>
      </c>
      <c r="K3776" s="10">
        <f t="shared" si="28"/>
        <v>1787.5000000000002</v>
      </c>
      <c r="L3776" s="10">
        <f t="shared" si="29"/>
        <v>536.25</v>
      </c>
      <c r="M3776" s="11">
        <v>0.3</v>
      </c>
      <c r="O3776" s="16"/>
      <c r="P3776" s="14"/>
      <c r="Q3776" s="12"/>
      <c r="R3776" s="13"/>
    </row>
    <row r="3777" spans="1:18" ht="15.75" customHeight="1">
      <c r="A3777" s="1"/>
      <c r="B3777" s="6" t="s">
        <v>14</v>
      </c>
      <c r="C3777" s="6">
        <v>1185732</v>
      </c>
      <c r="D3777" s="7">
        <v>44333</v>
      </c>
      <c r="E3777" s="6" t="s">
        <v>15</v>
      </c>
      <c r="F3777" s="6" t="s">
        <v>127</v>
      </c>
      <c r="G3777" s="6" t="s">
        <v>128</v>
      </c>
      <c r="H3777" s="6" t="s">
        <v>20</v>
      </c>
      <c r="I3777" s="8">
        <v>0.55000000000000004</v>
      </c>
      <c r="J3777" s="9">
        <v>2750</v>
      </c>
      <c r="K3777" s="10">
        <f t="shared" si="28"/>
        <v>1512.5000000000002</v>
      </c>
      <c r="L3777" s="10">
        <f t="shared" si="29"/>
        <v>453.75000000000006</v>
      </c>
      <c r="M3777" s="11">
        <v>0.3</v>
      </c>
      <c r="O3777" s="16"/>
      <c r="P3777" s="14"/>
      <c r="Q3777" s="12"/>
      <c r="R3777" s="13"/>
    </row>
    <row r="3778" spans="1:18" ht="15.75" customHeight="1">
      <c r="A3778" s="1"/>
      <c r="B3778" s="6" t="s">
        <v>14</v>
      </c>
      <c r="C3778" s="6">
        <v>1185732</v>
      </c>
      <c r="D3778" s="7">
        <v>44333</v>
      </c>
      <c r="E3778" s="6" t="s">
        <v>15</v>
      </c>
      <c r="F3778" s="6" t="s">
        <v>127</v>
      </c>
      <c r="G3778" s="6" t="s">
        <v>128</v>
      </c>
      <c r="H3778" s="6" t="s">
        <v>21</v>
      </c>
      <c r="I3778" s="8">
        <v>0.65</v>
      </c>
      <c r="J3778" s="9">
        <v>3000</v>
      </c>
      <c r="K3778" s="10">
        <f t="shared" si="28"/>
        <v>1950</v>
      </c>
      <c r="L3778" s="10">
        <f t="shared" si="29"/>
        <v>585</v>
      </c>
      <c r="M3778" s="11">
        <v>0.3</v>
      </c>
      <c r="O3778" s="16"/>
      <c r="P3778" s="14"/>
      <c r="Q3778" s="12"/>
      <c r="R3778" s="13"/>
    </row>
    <row r="3779" spans="1:18" ht="15.75" customHeight="1">
      <c r="A3779" s="1"/>
      <c r="B3779" s="6" t="s">
        <v>14</v>
      </c>
      <c r="C3779" s="6">
        <v>1185732</v>
      </c>
      <c r="D3779" s="7">
        <v>44333</v>
      </c>
      <c r="E3779" s="6" t="s">
        <v>15</v>
      </c>
      <c r="F3779" s="6" t="s">
        <v>127</v>
      </c>
      <c r="G3779" s="6" t="s">
        <v>128</v>
      </c>
      <c r="H3779" s="6" t="s">
        <v>22</v>
      </c>
      <c r="I3779" s="8">
        <v>0.70000000000000007</v>
      </c>
      <c r="J3779" s="9">
        <v>4250</v>
      </c>
      <c r="K3779" s="10">
        <f t="shared" si="28"/>
        <v>2975.0000000000005</v>
      </c>
      <c r="L3779" s="10">
        <f t="shared" si="29"/>
        <v>1041.25</v>
      </c>
      <c r="M3779" s="11">
        <v>0.35</v>
      </c>
      <c r="O3779" s="16"/>
      <c r="P3779" s="14"/>
      <c r="Q3779" s="12"/>
      <c r="R3779" s="13"/>
    </row>
    <row r="3780" spans="1:18" ht="15.75" customHeight="1">
      <c r="A3780" s="1"/>
      <c r="B3780" s="6" t="s">
        <v>14</v>
      </c>
      <c r="C3780" s="6">
        <v>1185732</v>
      </c>
      <c r="D3780" s="7">
        <v>44366</v>
      </c>
      <c r="E3780" s="6" t="s">
        <v>15</v>
      </c>
      <c r="F3780" s="6" t="s">
        <v>127</v>
      </c>
      <c r="G3780" s="6" t="s">
        <v>128</v>
      </c>
      <c r="H3780" s="6" t="s">
        <v>17</v>
      </c>
      <c r="I3780" s="8">
        <v>0.65</v>
      </c>
      <c r="J3780" s="9">
        <v>6750</v>
      </c>
      <c r="K3780" s="10">
        <f t="shared" si="28"/>
        <v>4387.5</v>
      </c>
      <c r="L3780" s="10">
        <f t="shared" si="29"/>
        <v>1755</v>
      </c>
      <c r="M3780" s="11">
        <v>0.4</v>
      </c>
      <c r="O3780" s="16"/>
      <c r="P3780" s="14"/>
      <c r="Q3780" s="12"/>
      <c r="R3780" s="13"/>
    </row>
    <row r="3781" spans="1:18" ht="15.75" customHeight="1">
      <c r="A3781" s="1"/>
      <c r="B3781" s="6" t="s">
        <v>14</v>
      </c>
      <c r="C3781" s="6">
        <v>1185732</v>
      </c>
      <c r="D3781" s="7">
        <v>44366</v>
      </c>
      <c r="E3781" s="6" t="s">
        <v>15</v>
      </c>
      <c r="F3781" s="6" t="s">
        <v>127</v>
      </c>
      <c r="G3781" s="6" t="s">
        <v>128</v>
      </c>
      <c r="H3781" s="6" t="s">
        <v>18</v>
      </c>
      <c r="I3781" s="8">
        <v>0.60000000000000009</v>
      </c>
      <c r="J3781" s="9">
        <v>4250</v>
      </c>
      <c r="K3781" s="10">
        <f t="shared" si="28"/>
        <v>2550.0000000000005</v>
      </c>
      <c r="L3781" s="10">
        <f t="shared" si="29"/>
        <v>1020.0000000000002</v>
      </c>
      <c r="M3781" s="11">
        <v>0.4</v>
      </c>
      <c r="O3781" s="16"/>
      <c r="P3781" s="14"/>
      <c r="Q3781" s="12"/>
      <c r="R3781" s="13"/>
    </row>
    <row r="3782" spans="1:18" ht="15.75" customHeight="1">
      <c r="A3782" s="1"/>
      <c r="B3782" s="6" t="s">
        <v>14</v>
      </c>
      <c r="C3782" s="6">
        <v>1185732</v>
      </c>
      <c r="D3782" s="7">
        <v>44366</v>
      </c>
      <c r="E3782" s="6" t="s">
        <v>15</v>
      </c>
      <c r="F3782" s="6" t="s">
        <v>127</v>
      </c>
      <c r="G3782" s="6" t="s">
        <v>128</v>
      </c>
      <c r="H3782" s="6" t="s">
        <v>19</v>
      </c>
      <c r="I3782" s="8">
        <v>0.55000000000000004</v>
      </c>
      <c r="J3782" s="9">
        <v>3500</v>
      </c>
      <c r="K3782" s="10">
        <f t="shared" si="28"/>
        <v>1925.0000000000002</v>
      </c>
      <c r="L3782" s="10">
        <f t="shared" si="29"/>
        <v>577.5</v>
      </c>
      <c r="M3782" s="11">
        <v>0.3</v>
      </c>
      <c r="O3782" s="16"/>
      <c r="P3782" s="14"/>
      <c r="Q3782" s="12"/>
      <c r="R3782" s="13"/>
    </row>
    <row r="3783" spans="1:18" ht="15.75" customHeight="1">
      <c r="A3783" s="1"/>
      <c r="B3783" s="6" t="s">
        <v>14</v>
      </c>
      <c r="C3783" s="6">
        <v>1185732</v>
      </c>
      <c r="D3783" s="7">
        <v>44366</v>
      </c>
      <c r="E3783" s="6" t="s">
        <v>15</v>
      </c>
      <c r="F3783" s="6" t="s">
        <v>127</v>
      </c>
      <c r="G3783" s="6" t="s">
        <v>128</v>
      </c>
      <c r="H3783" s="6" t="s">
        <v>20</v>
      </c>
      <c r="I3783" s="8">
        <v>0.55000000000000004</v>
      </c>
      <c r="J3783" s="9">
        <v>3250</v>
      </c>
      <c r="K3783" s="10">
        <f t="shared" si="28"/>
        <v>1787.5000000000002</v>
      </c>
      <c r="L3783" s="10">
        <f t="shared" si="29"/>
        <v>536.25</v>
      </c>
      <c r="M3783" s="11">
        <v>0.3</v>
      </c>
      <c r="O3783" s="16"/>
      <c r="P3783" s="14"/>
      <c r="Q3783" s="12"/>
      <c r="R3783" s="13"/>
    </row>
    <row r="3784" spans="1:18" ht="15.75" customHeight="1">
      <c r="A3784" s="1"/>
      <c r="B3784" s="6" t="s">
        <v>14</v>
      </c>
      <c r="C3784" s="6">
        <v>1185732</v>
      </c>
      <c r="D3784" s="7">
        <v>44366</v>
      </c>
      <c r="E3784" s="6" t="s">
        <v>15</v>
      </c>
      <c r="F3784" s="6" t="s">
        <v>127</v>
      </c>
      <c r="G3784" s="6" t="s">
        <v>128</v>
      </c>
      <c r="H3784" s="6" t="s">
        <v>21</v>
      </c>
      <c r="I3784" s="8">
        <v>0.65</v>
      </c>
      <c r="J3784" s="9">
        <v>3250</v>
      </c>
      <c r="K3784" s="10">
        <f t="shared" si="28"/>
        <v>2112.5</v>
      </c>
      <c r="L3784" s="10">
        <f t="shared" si="29"/>
        <v>633.75</v>
      </c>
      <c r="M3784" s="11">
        <v>0.3</v>
      </c>
      <c r="O3784" s="16"/>
      <c r="P3784" s="14"/>
      <c r="Q3784" s="12"/>
      <c r="R3784" s="13"/>
    </row>
    <row r="3785" spans="1:18" ht="15.75" customHeight="1">
      <c r="A3785" s="1"/>
      <c r="B3785" s="6" t="s">
        <v>14</v>
      </c>
      <c r="C3785" s="6">
        <v>1185732</v>
      </c>
      <c r="D3785" s="7">
        <v>44366</v>
      </c>
      <c r="E3785" s="6" t="s">
        <v>15</v>
      </c>
      <c r="F3785" s="6" t="s">
        <v>127</v>
      </c>
      <c r="G3785" s="6" t="s">
        <v>128</v>
      </c>
      <c r="H3785" s="6" t="s">
        <v>22</v>
      </c>
      <c r="I3785" s="8">
        <v>0.70000000000000007</v>
      </c>
      <c r="J3785" s="9">
        <v>4750</v>
      </c>
      <c r="K3785" s="10">
        <f t="shared" si="28"/>
        <v>3325.0000000000005</v>
      </c>
      <c r="L3785" s="10">
        <f t="shared" si="29"/>
        <v>1163.75</v>
      </c>
      <c r="M3785" s="11">
        <v>0.35</v>
      </c>
      <c r="O3785" s="16"/>
      <c r="P3785" s="14"/>
      <c r="Q3785" s="12"/>
      <c r="R3785" s="13"/>
    </row>
    <row r="3786" spans="1:18" ht="15.75" customHeight="1">
      <c r="A3786" s="1"/>
      <c r="B3786" s="6" t="s">
        <v>14</v>
      </c>
      <c r="C3786" s="6">
        <v>1185732</v>
      </c>
      <c r="D3786" s="7">
        <v>44394</v>
      </c>
      <c r="E3786" s="6" t="s">
        <v>15</v>
      </c>
      <c r="F3786" s="6" t="s">
        <v>127</v>
      </c>
      <c r="G3786" s="6" t="s">
        <v>128</v>
      </c>
      <c r="H3786" s="6" t="s">
        <v>17</v>
      </c>
      <c r="I3786" s="8">
        <v>0.65</v>
      </c>
      <c r="J3786" s="9">
        <v>7000</v>
      </c>
      <c r="K3786" s="10">
        <f t="shared" si="28"/>
        <v>4550</v>
      </c>
      <c r="L3786" s="10">
        <f t="shared" si="29"/>
        <v>1820</v>
      </c>
      <c r="M3786" s="11">
        <v>0.4</v>
      </c>
      <c r="O3786" s="16"/>
      <c r="P3786" s="14"/>
      <c r="Q3786" s="12"/>
      <c r="R3786" s="13"/>
    </row>
    <row r="3787" spans="1:18" ht="15.75" customHeight="1">
      <c r="A3787" s="1"/>
      <c r="B3787" s="6" t="s">
        <v>14</v>
      </c>
      <c r="C3787" s="6">
        <v>1185732</v>
      </c>
      <c r="D3787" s="7">
        <v>44394</v>
      </c>
      <c r="E3787" s="6" t="s">
        <v>15</v>
      </c>
      <c r="F3787" s="6" t="s">
        <v>127</v>
      </c>
      <c r="G3787" s="6" t="s">
        <v>128</v>
      </c>
      <c r="H3787" s="6" t="s">
        <v>18</v>
      </c>
      <c r="I3787" s="8">
        <v>0.60000000000000009</v>
      </c>
      <c r="J3787" s="9">
        <v>4500</v>
      </c>
      <c r="K3787" s="10">
        <f t="shared" si="28"/>
        <v>2700.0000000000005</v>
      </c>
      <c r="L3787" s="10">
        <f t="shared" si="29"/>
        <v>1080.0000000000002</v>
      </c>
      <c r="M3787" s="11">
        <v>0.4</v>
      </c>
      <c r="O3787" s="16"/>
      <c r="P3787" s="14"/>
      <c r="Q3787" s="12"/>
      <c r="R3787" s="13"/>
    </row>
    <row r="3788" spans="1:18" ht="15.75" customHeight="1">
      <c r="A3788" s="1"/>
      <c r="B3788" s="6" t="s">
        <v>14</v>
      </c>
      <c r="C3788" s="6">
        <v>1185732</v>
      </c>
      <c r="D3788" s="7">
        <v>44394</v>
      </c>
      <c r="E3788" s="6" t="s">
        <v>15</v>
      </c>
      <c r="F3788" s="6" t="s">
        <v>127</v>
      </c>
      <c r="G3788" s="6" t="s">
        <v>128</v>
      </c>
      <c r="H3788" s="6" t="s">
        <v>19</v>
      </c>
      <c r="I3788" s="8">
        <v>0.55000000000000004</v>
      </c>
      <c r="J3788" s="9">
        <v>3750</v>
      </c>
      <c r="K3788" s="10">
        <f t="shared" si="28"/>
        <v>2062.5</v>
      </c>
      <c r="L3788" s="10">
        <f t="shared" si="29"/>
        <v>618.75</v>
      </c>
      <c r="M3788" s="11">
        <v>0.3</v>
      </c>
      <c r="O3788" s="16"/>
      <c r="P3788" s="14"/>
      <c r="Q3788" s="12"/>
      <c r="R3788" s="13"/>
    </row>
    <row r="3789" spans="1:18" ht="15.75" customHeight="1">
      <c r="A3789" s="1"/>
      <c r="B3789" s="6" t="s">
        <v>14</v>
      </c>
      <c r="C3789" s="6">
        <v>1185732</v>
      </c>
      <c r="D3789" s="7">
        <v>44394</v>
      </c>
      <c r="E3789" s="6" t="s">
        <v>15</v>
      </c>
      <c r="F3789" s="6" t="s">
        <v>127</v>
      </c>
      <c r="G3789" s="6" t="s">
        <v>128</v>
      </c>
      <c r="H3789" s="6" t="s">
        <v>20</v>
      </c>
      <c r="I3789" s="8">
        <v>0.55000000000000004</v>
      </c>
      <c r="J3789" s="9">
        <v>3250</v>
      </c>
      <c r="K3789" s="10">
        <f t="shared" si="28"/>
        <v>1787.5000000000002</v>
      </c>
      <c r="L3789" s="10">
        <f t="shared" si="29"/>
        <v>536.25</v>
      </c>
      <c r="M3789" s="11">
        <v>0.3</v>
      </c>
      <c r="O3789" s="16"/>
      <c r="P3789" s="14"/>
      <c r="Q3789" s="12"/>
      <c r="R3789" s="13"/>
    </row>
    <row r="3790" spans="1:18" ht="15.75" customHeight="1">
      <c r="A3790" s="1"/>
      <c r="B3790" s="6" t="s">
        <v>14</v>
      </c>
      <c r="C3790" s="6">
        <v>1185732</v>
      </c>
      <c r="D3790" s="7">
        <v>44394</v>
      </c>
      <c r="E3790" s="6" t="s">
        <v>15</v>
      </c>
      <c r="F3790" s="6" t="s">
        <v>127</v>
      </c>
      <c r="G3790" s="6" t="s">
        <v>128</v>
      </c>
      <c r="H3790" s="6" t="s">
        <v>21</v>
      </c>
      <c r="I3790" s="8">
        <v>0.65</v>
      </c>
      <c r="J3790" s="9">
        <v>3500</v>
      </c>
      <c r="K3790" s="10">
        <f t="shared" si="28"/>
        <v>2275</v>
      </c>
      <c r="L3790" s="10">
        <f t="shared" si="29"/>
        <v>682.5</v>
      </c>
      <c r="M3790" s="11">
        <v>0.3</v>
      </c>
      <c r="O3790" s="16"/>
      <c r="P3790" s="14"/>
      <c r="Q3790" s="12"/>
      <c r="R3790" s="13"/>
    </row>
    <row r="3791" spans="1:18" ht="15.75" customHeight="1">
      <c r="A3791" s="1"/>
      <c r="B3791" s="6" t="s">
        <v>14</v>
      </c>
      <c r="C3791" s="6">
        <v>1185732</v>
      </c>
      <c r="D3791" s="7">
        <v>44394</v>
      </c>
      <c r="E3791" s="6" t="s">
        <v>15</v>
      </c>
      <c r="F3791" s="6" t="s">
        <v>127</v>
      </c>
      <c r="G3791" s="6" t="s">
        <v>128</v>
      </c>
      <c r="H3791" s="6" t="s">
        <v>22</v>
      </c>
      <c r="I3791" s="8">
        <v>0.70000000000000007</v>
      </c>
      <c r="J3791" s="9">
        <v>5250</v>
      </c>
      <c r="K3791" s="10">
        <f t="shared" si="28"/>
        <v>3675.0000000000005</v>
      </c>
      <c r="L3791" s="10">
        <f t="shared" si="29"/>
        <v>1286.25</v>
      </c>
      <c r="M3791" s="11">
        <v>0.35</v>
      </c>
      <c r="O3791" s="16"/>
      <c r="P3791" s="14"/>
      <c r="Q3791" s="12"/>
      <c r="R3791" s="13"/>
    </row>
    <row r="3792" spans="1:18" ht="15.75" customHeight="1">
      <c r="A3792" s="1"/>
      <c r="B3792" s="6" t="s">
        <v>14</v>
      </c>
      <c r="C3792" s="6">
        <v>1185732</v>
      </c>
      <c r="D3792" s="7">
        <v>44426</v>
      </c>
      <c r="E3792" s="6" t="s">
        <v>15</v>
      </c>
      <c r="F3792" s="6" t="s">
        <v>127</v>
      </c>
      <c r="G3792" s="6" t="s">
        <v>128</v>
      </c>
      <c r="H3792" s="6" t="s">
        <v>17</v>
      </c>
      <c r="I3792" s="8">
        <v>0.65</v>
      </c>
      <c r="J3792" s="9">
        <v>6750</v>
      </c>
      <c r="K3792" s="10">
        <f t="shared" si="28"/>
        <v>4387.5</v>
      </c>
      <c r="L3792" s="10">
        <f t="shared" si="29"/>
        <v>1755</v>
      </c>
      <c r="M3792" s="11">
        <v>0.4</v>
      </c>
      <c r="O3792" s="16"/>
      <c r="P3792" s="14"/>
      <c r="Q3792" s="12"/>
      <c r="R3792" s="13"/>
    </row>
    <row r="3793" spans="1:18" ht="15.75" customHeight="1">
      <c r="A3793" s="1"/>
      <c r="B3793" s="6" t="s">
        <v>14</v>
      </c>
      <c r="C3793" s="6">
        <v>1185732</v>
      </c>
      <c r="D3793" s="7">
        <v>44426</v>
      </c>
      <c r="E3793" s="6" t="s">
        <v>15</v>
      </c>
      <c r="F3793" s="6" t="s">
        <v>127</v>
      </c>
      <c r="G3793" s="6" t="s">
        <v>128</v>
      </c>
      <c r="H3793" s="6" t="s">
        <v>18</v>
      </c>
      <c r="I3793" s="8">
        <v>0.60000000000000009</v>
      </c>
      <c r="J3793" s="9">
        <v>4500</v>
      </c>
      <c r="K3793" s="10">
        <f t="shared" si="28"/>
        <v>2700.0000000000005</v>
      </c>
      <c r="L3793" s="10">
        <f t="shared" si="29"/>
        <v>1080.0000000000002</v>
      </c>
      <c r="M3793" s="11">
        <v>0.4</v>
      </c>
      <c r="O3793" s="16"/>
      <c r="P3793" s="14"/>
      <c r="Q3793" s="12"/>
      <c r="R3793" s="13"/>
    </row>
    <row r="3794" spans="1:18" ht="15.75" customHeight="1">
      <c r="A3794" s="1"/>
      <c r="B3794" s="6" t="s">
        <v>14</v>
      </c>
      <c r="C3794" s="6">
        <v>1185732</v>
      </c>
      <c r="D3794" s="7">
        <v>44426</v>
      </c>
      <c r="E3794" s="6" t="s">
        <v>15</v>
      </c>
      <c r="F3794" s="6" t="s">
        <v>127</v>
      </c>
      <c r="G3794" s="6" t="s">
        <v>128</v>
      </c>
      <c r="H3794" s="6" t="s">
        <v>19</v>
      </c>
      <c r="I3794" s="8">
        <v>0.55000000000000004</v>
      </c>
      <c r="J3794" s="9">
        <v>3750</v>
      </c>
      <c r="K3794" s="10">
        <f t="shared" si="28"/>
        <v>2062.5</v>
      </c>
      <c r="L3794" s="10">
        <f t="shared" si="29"/>
        <v>618.75</v>
      </c>
      <c r="M3794" s="11">
        <v>0.3</v>
      </c>
      <c r="O3794" s="16"/>
      <c r="P3794" s="14"/>
      <c r="Q3794" s="12"/>
      <c r="R3794" s="13"/>
    </row>
    <row r="3795" spans="1:18" ht="15.75" customHeight="1">
      <c r="A3795" s="1"/>
      <c r="B3795" s="6" t="s">
        <v>14</v>
      </c>
      <c r="C3795" s="6">
        <v>1185732</v>
      </c>
      <c r="D3795" s="7">
        <v>44426</v>
      </c>
      <c r="E3795" s="6" t="s">
        <v>15</v>
      </c>
      <c r="F3795" s="6" t="s">
        <v>127</v>
      </c>
      <c r="G3795" s="6" t="s">
        <v>128</v>
      </c>
      <c r="H3795" s="6" t="s">
        <v>20</v>
      </c>
      <c r="I3795" s="8">
        <v>0.55000000000000004</v>
      </c>
      <c r="J3795" s="9">
        <v>2750</v>
      </c>
      <c r="K3795" s="10">
        <f t="shared" si="28"/>
        <v>1512.5000000000002</v>
      </c>
      <c r="L3795" s="10">
        <f t="shared" si="29"/>
        <v>453.75000000000006</v>
      </c>
      <c r="M3795" s="11">
        <v>0.3</v>
      </c>
      <c r="O3795" s="16"/>
      <c r="P3795" s="14"/>
      <c r="Q3795" s="12"/>
      <c r="R3795" s="13"/>
    </row>
    <row r="3796" spans="1:18" ht="15.75" customHeight="1">
      <c r="A3796" s="1"/>
      <c r="B3796" s="6" t="s">
        <v>14</v>
      </c>
      <c r="C3796" s="6">
        <v>1185732</v>
      </c>
      <c r="D3796" s="7">
        <v>44426</v>
      </c>
      <c r="E3796" s="6" t="s">
        <v>15</v>
      </c>
      <c r="F3796" s="6" t="s">
        <v>127</v>
      </c>
      <c r="G3796" s="6" t="s">
        <v>128</v>
      </c>
      <c r="H3796" s="6" t="s">
        <v>21</v>
      </c>
      <c r="I3796" s="8">
        <v>0.65</v>
      </c>
      <c r="J3796" s="9">
        <v>2500</v>
      </c>
      <c r="K3796" s="10">
        <f t="shared" si="28"/>
        <v>1625</v>
      </c>
      <c r="L3796" s="10">
        <f t="shared" si="29"/>
        <v>487.5</v>
      </c>
      <c r="M3796" s="11">
        <v>0.3</v>
      </c>
      <c r="O3796" s="16"/>
      <c r="P3796" s="14"/>
      <c r="Q3796" s="12"/>
      <c r="R3796" s="13"/>
    </row>
    <row r="3797" spans="1:18" ht="15.75" customHeight="1">
      <c r="A3797" s="1"/>
      <c r="B3797" s="6" t="s">
        <v>14</v>
      </c>
      <c r="C3797" s="6">
        <v>1185732</v>
      </c>
      <c r="D3797" s="7">
        <v>44426</v>
      </c>
      <c r="E3797" s="6" t="s">
        <v>15</v>
      </c>
      <c r="F3797" s="6" t="s">
        <v>127</v>
      </c>
      <c r="G3797" s="6" t="s">
        <v>128</v>
      </c>
      <c r="H3797" s="6" t="s">
        <v>22</v>
      </c>
      <c r="I3797" s="8">
        <v>0.70000000000000007</v>
      </c>
      <c r="J3797" s="9">
        <v>4250</v>
      </c>
      <c r="K3797" s="10">
        <f t="shared" si="28"/>
        <v>2975.0000000000005</v>
      </c>
      <c r="L3797" s="10">
        <f t="shared" si="29"/>
        <v>1041.25</v>
      </c>
      <c r="M3797" s="11">
        <v>0.35</v>
      </c>
      <c r="O3797" s="16"/>
      <c r="P3797" s="14"/>
      <c r="Q3797" s="12"/>
      <c r="R3797" s="13"/>
    </row>
    <row r="3798" spans="1:18" ht="15.75" customHeight="1">
      <c r="A3798" s="1"/>
      <c r="B3798" s="6" t="s">
        <v>14</v>
      </c>
      <c r="C3798" s="6">
        <v>1185732</v>
      </c>
      <c r="D3798" s="7">
        <v>44456</v>
      </c>
      <c r="E3798" s="6" t="s">
        <v>15</v>
      </c>
      <c r="F3798" s="6" t="s">
        <v>127</v>
      </c>
      <c r="G3798" s="6" t="s">
        <v>128</v>
      </c>
      <c r="H3798" s="6" t="s">
        <v>17</v>
      </c>
      <c r="I3798" s="8">
        <v>0.65</v>
      </c>
      <c r="J3798" s="9">
        <v>5500</v>
      </c>
      <c r="K3798" s="10">
        <f t="shared" si="28"/>
        <v>3575</v>
      </c>
      <c r="L3798" s="10">
        <f t="shared" si="29"/>
        <v>1430</v>
      </c>
      <c r="M3798" s="11">
        <v>0.4</v>
      </c>
      <c r="O3798" s="16"/>
      <c r="P3798" s="14"/>
      <c r="Q3798" s="12"/>
      <c r="R3798" s="13"/>
    </row>
    <row r="3799" spans="1:18" ht="15.75" customHeight="1">
      <c r="A3799" s="1"/>
      <c r="B3799" s="6" t="s">
        <v>14</v>
      </c>
      <c r="C3799" s="6">
        <v>1185732</v>
      </c>
      <c r="D3799" s="7">
        <v>44456</v>
      </c>
      <c r="E3799" s="6" t="s">
        <v>15</v>
      </c>
      <c r="F3799" s="6" t="s">
        <v>127</v>
      </c>
      <c r="G3799" s="6" t="s">
        <v>128</v>
      </c>
      <c r="H3799" s="6" t="s">
        <v>18</v>
      </c>
      <c r="I3799" s="8">
        <v>0.60000000000000009</v>
      </c>
      <c r="J3799" s="9">
        <v>3500</v>
      </c>
      <c r="K3799" s="10">
        <f t="shared" si="28"/>
        <v>2100.0000000000005</v>
      </c>
      <c r="L3799" s="10">
        <f t="shared" si="29"/>
        <v>840.00000000000023</v>
      </c>
      <c r="M3799" s="11">
        <v>0.4</v>
      </c>
      <c r="O3799" s="16"/>
      <c r="P3799" s="14"/>
      <c r="Q3799" s="12"/>
      <c r="R3799" s="13"/>
    </row>
    <row r="3800" spans="1:18" ht="15.75" customHeight="1">
      <c r="A3800" s="1"/>
      <c r="B3800" s="6" t="s">
        <v>14</v>
      </c>
      <c r="C3800" s="6">
        <v>1185732</v>
      </c>
      <c r="D3800" s="7">
        <v>44456</v>
      </c>
      <c r="E3800" s="6" t="s">
        <v>15</v>
      </c>
      <c r="F3800" s="6" t="s">
        <v>127</v>
      </c>
      <c r="G3800" s="6" t="s">
        <v>128</v>
      </c>
      <c r="H3800" s="6" t="s">
        <v>19</v>
      </c>
      <c r="I3800" s="8">
        <v>0.55000000000000004</v>
      </c>
      <c r="J3800" s="9">
        <v>2500</v>
      </c>
      <c r="K3800" s="10">
        <f t="shared" si="28"/>
        <v>1375</v>
      </c>
      <c r="L3800" s="10">
        <f t="shared" si="29"/>
        <v>412.5</v>
      </c>
      <c r="M3800" s="11">
        <v>0.3</v>
      </c>
      <c r="O3800" s="16"/>
      <c r="P3800" s="14"/>
      <c r="Q3800" s="12"/>
      <c r="R3800" s="13"/>
    </row>
    <row r="3801" spans="1:18" ht="15.75" customHeight="1">
      <c r="A3801" s="1"/>
      <c r="B3801" s="6" t="s">
        <v>14</v>
      </c>
      <c r="C3801" s="6">
        <v>1185732</v>
      </c>
      <c r="D3801" s="7">
        <v>44456</v>
      </c>
      <c r="E3801" s="6" t="s">
        <v>15</v>
      </c>
      <c r="F3801" s="6" t="s">
        <v>127</v>
      </c>
      <c r="G3801" s="6" t="s">
        <v>128</v>
      </c>
      <c r="H3801" s="6" t="s">
        <v>20</v>
      </c>
      <c r="I3801" s="8">
        <v>0.55000000000000004</v>
      </c>
      <c r="J3801" s="9">
        <v>2250</v>
      </c>
      <c r="K3801" s="10">
        <f t="shared" si="28"/>
        <v>1237.5</v>
      </c>
      <c r="L3801" s="10">
        <f t="shared" si="29"/>
        <v>371.25</v>
      </c>
      <c r="M3801" s="11">
        <v>0.3</v>
      </c>
      <c r="O3801" s="16"/>
      <c r="P3801" s="14"/>
      <c r="Q3801" s="12"/>
      <c r="R3801" s="13"/>
    </row>
    <row r="3802" spans="1:18" ht="15.75" customHeight="1">
      <c r="A3802" s="1"/>
      <c r="B3802" s="6" t="s">
        <v>14</v>
      </c>
      <c r="C3802" s="6">
        <v>1185732</v>
      </c>
      <c r="D3802" s="7">
        <v>44456</v>
      </c>
      <c r="E3802" s="6" t="s">
        <v>15</v>
      </c>
      <c r="F3802" s="6" t="s">
        <v>127</v>
      </c>
      <c r="G3802" s="6" t="s">
        <v>128</v>
      </c>
      <c r="H3802" s="6" t="s">
        <v>21</v>
      </c>
      <c r="I3802" s="8">
        <v>0.65</v>
      </c>
      <c r="J3802" s="9">
        <v>2250</v>
      </c>
      <c r="K3802" s="10">
        <f t="shared" si="28"/>
        <v>1462.5</v>
      </c>
      <c r="L3802" s="10">
        <f t="shared" si="29"/>
        <v>438.75</v>
      </c>
      <c r="M3802" s="11">
        <v>0.3</v>
      </c>
      <c r="O3802" s="16"/>
      <c r="P3802" s="14"/>
      <c r="Q3802" s="12"/>
      <c r="R3802" s="13"/>
    </row>
    <row r="3803" spans="1:18" ht="15.75" customHeight="1">
      <c r="A3803" s="1"/>
      <c r="B3803" s="6" t="s">
        <v>14</v>
      </c>
      <c r="C3803" s="6">
        <v>1185732</v>
      </c>
      <c r="D3803" s="7">
        <v>44456</v>
      </c>
      <c r="E3803" s="6" t="s">
        <v>15</v>
      </c>
      <c r="F3803" s="6" t="s">
        <v>127</v>
      </c>
      <c r="G3803" s="6" t="s">
        <v>128</v>
      </c>
      <c r="H3803" s="6" t="s">
        <v>22</v>
      </c>
      <c r="I3803" s="8">
        <v>0.70000000000000007</v>
      </c>
      <c r="J3803" s="9">
        <v>3250</v>
      </c>
      <c r="K3803" s="10">
        <f t="shared" si="28"/>
        <v>2275</v>
      </c>
      <c r="L3803" s="10">
        <f t="shared" si="29"/>
        <v>796.25</v>
      </c>
      <c r="M3803" s="11">
        <v>0.35</v>
      </c>
      <c r="O3803" s="16"/>
      <c r="P3803" s="14"/>
      <c r="Q3803" s="12"/>
      <c r="R3803" s="13"/>
    </row>
    <row r="3804" spans="1:18" ht="15.75" customHeight="1">
      <c r="A3804" s="1"/>
      <c r="B3804" s="6" t="s">
        <v>14</v>
      </c>
      <c r="C3804" s="6">
        <v>1185732</v>
      </c>
      <c r="D3804" s="7">
        <v>44488</v>
      </c>
      <c r="E3804" s="6" t="s">
        <v>15</v>
      </c>
      <c r="F3804" s="6" t="s">
        <v>127</v>
      </c>
      <c r="G3804" s="6" t="s">
        <v>128</v>
      </c>
      <c r="H3804" s="6" t="s">
        <v>17</v>
      </c>
      <c r="I3804" s="8">
        <v>0.70000000000000007</v>
      </c>
      <c r="J3804" s="9">
        <v>4750</v>
      </c>
      <c r="K3804" s="10">
        <f t="shared" si="28"/>
        <v>3325.0000000000005</v>
      </c>
      <c r="L3804" s="10">
        <f t="shared" si="29"/>
        <v>1330.0000000000002</v>
      </c>
      <c r="M3804" s="11">
        <v>0.4</v>
      </c>
      <c r="O3804" s="16"/>
      <c r="P3804" s="14"/>
      <c r="Q3804" s="12"/>
      <c r="R3804" s="13"/>
    </row>
    <row r="3805" spans="1:18" ht="15.75" customHeight="1">
      <c r="A3805" s="1"/>
      <c r="B3805" s="6" t="s">
        <v>14</v>
      </c>
      <c r="C3805" s="6">
        <v>1185732</v>
      </c>
      <c r="D3805" s="7">
        <v>44488</v>
      </c>
      <c r="E3805" s="6" t="s">
        <v>15</v>
      </c>
      <c r="F3805" s="6" t="s">
        <v>127</v>
      </c>
      <c r="G3805" s="6" t="s">
        <v>128</v>
      </c>
      <c r="H3805" s="6" t="s">
        <v>18</v>
      </c>
      <c r="I3805" s="8">
        <v>0.65000000000000013</v>
      </c>
      <c r="J3805" s="9">
        <v>3000</v>
      </c>
      <c r="K3805" s="10">
        <f t="shared" si="28"/>
        <v>1950.0000000000005</v>
      </c>
      <c r="L3805" s="10">
        <f t="shared" si="29"/>
        <v>780.00000000000023</v>
      </c>
      <c r="M3805" s="11">
        <v>0.4</v>
      </c>
      <c r="O3805" s="16"/>
      <c r="P3805" s="14"/>
      <c r="Q3805" s="12"/>
      <c r="R3805" s="13"/>
    </row>
    <row r="3806" spans="1:18" ht="15.75" customHeight="1">
      <c r="A3806" s="1"/>
      <c r="B3806" s="6" t="s">
        <v>14</v>
      </c>
      <c r="C3806" s="6">
        <v>1185732</v>
      </c>
      <c r="D3806" s="7">
        <v>44488</v>
      </c>
      <c r="E3806" s="6" t="s">
        <v>15</v>
      </c>
      <c r="F3806" s="6" t="s">
        <v>127</v>
      </c>
      <c r="G3806" s="6" t="s">
        <v>128</v>
      </c>
      <c r="H3806" s="6" t="s">
        <v>19</v>
      </c>
      <c r="I3806" s="8">
        <v>0.65000000000000013</v>
      </c>
      <c r="J3806" s="9">
        <v>2000</v>
      </c>
      <c r="K3806" s="10">
        <f t="shared" si="28"/>
        <v>1300.0000000000002</v>
      </c>
      <c r="L3806" s="10">
        <f t="shared" si="29"/>
        <v>390.00000000000006</v>
      </c>
      <c r="M3806" s="11">
        <v>0.3</v>
      </c>
      <c r="O3806" s="16"/>
      <c r="P3806" s="14"/>
      <c r="Q3806" s="12"/>
      <c r="R3806" s="13"/>
    </row>
    <row r="3807" spans="1:18" ht="15.75" customHeight="1">
      <c r="A3807" s="1"/>
      <c r="B3807" s="6" t="s">
        <v>14</v>
      </c>
      <c r="C3807" s="6">
        <v>1185732</v>
      </c>
      <c r="D3807" s="7">
        <v>44488</v>
      </c>
      <c r="E3807" s="6" t="s">
        <v>15</v>
      </c>
      <c r="F3807" s="6" t="s">
        <v>127</v>
      </c>
      <c r="G3807" s="6" t="s">
        <v>128</v>
      </c>
      <c r="H3807" s="6" t="s">
        <v>20</v>
      </c>
      <c r="I3807" s="8">
        <v>0.65000000000000013</v>
      </c>
      <c r="J3807" s="9">
        <v>1750</v>
      </c>
      <c r="K3807" s="10">
        <f t="shared" si="28"/>
        <v>1137.5000000000002</v>
      </c>
      <c r="L3807" s="10">
        <f t="shared" si="29"/>
        <v>341.25000000000006</v>
      </c>
      <c r="M3807" s="11">
        <v>0.3</v>
      </c>
      <c r="O3807" s="16"/>
      <c r="P3807" s="14"/>
      <c r="Q3807" s="12"/>
      <c r="R3807" s="13"/>
    </row>
    <row r="3808" spans="1:18" ht="15.75" customHeight="1">
      <c r="A3808" s="1"/>
      <c r="B3808" s="6" t="s">
        <v>14</v>
      </c>
      <c r="C3808" s="6">
        <v>1185732</v>
      </c>
      <c r="D3808" s="7">
        <v>44488</v>
      </c>
      <c r="E3808" s="6" t="s">
        <v>15</v>
      </c>
      <c r="F3808" s="6" t="s">
        <v>127</v>
      </c>
      <c r="G3808" s="6" t="s">
        <v>128</v>
      </c>
      <c r="H3808" s="6" t="s">
        <v>21</v>
      </c>
      <c r="I3808" s="8">
        <v>0.75000000000000011</v>
      </c>
      <c r="J3808" s="9">
        <v>1750</v>
      </c>
      <c r="K3808" s="10">
        <f t="shared" si="28"/>
        <v>1312.5000000000002</v>
      </c>
      <c r="L3808" s="10">
        <f t="shared" si="29"/>
        <v>393.75000000000006</v>
      </c>
      <c r="M3808" s="11">
        <v>0.3</v>
      </c>
      <c r="O3808" s="16"/>
      <c r="P3808" s="14"/>
      <c r="Q3808" s="12"/>
      <c r="R3808" s="13"/>
    </row>
    <row r="3809" spans="1:18" ht="15.75" customHeight="1">
      <c r="A3809" s="1"/>
      <c r="B3809" s="6" t="s">
        <v>14</v>
      </c>
      <c r="C3809" s="6">
        <v>1185732</v>
      </c>
      <c r="D3809" s="7">
        <v>44488</v>
      </c>
      <c r="E3809" s="6" t="s">
        <v>15</v>
      </c>
      <c r="F3809" s="6" t="s">
        <v>127</v>
      </c>
      <c r="G3809" s="6" t="s">
        <v>128</v>
      </c>
      <c r="H3809" s="6" t="s">
        <v>22</v>
      </c>
      <c r="I3809" s="8">
        <v>0.8</v>
      </c>
      <c r="J3809" s="9">
        <v>3000</v>
      </c>
      <c r="K3809" s="10">
        <f t="shared" si="28"/>
        <v>2400</v>
      </c>
      <c r="L3809" s="10">
        <f t="shared" si="29"/>
        <v>840</v>
      </c>
      <c r="M3809" s="11">
        <v>0.35</v>
      </c>
      <c r="O3809" s="16"/>
      <c r="P3809" s="14"/>
      <c r="Q3809" s="12"/>
      <c r="R3809" s="13"/>
    </row>
    <row r="3810" spans="1:18" ht="15.75" customHeight="1">
      <c r="A3810" s="1"/>
      <c r="B3810" s="6" t="s">
        <v>14</v>
      </c>
      <c r="C3810" s="6">
        <v>1185732</v>
      </c>
      <c r="D3810" s="7">
        <v>44518</v>
      </c>
      <c r="E3810" s="6" t="s">
        <v>15</v>
      </c>
      <c r="F3810" s="6" t="s">
        <v>127</v>
      </c>
      <c r="G3810" s="6" t="s">
        <v>128</v>
      </c>
      <c r="H3810" s="6" t="s">
        <v>17</v>
      </c>
      <c r="I3810" s="8">
        <v>0.75000000000000011</v>
      </c>
      <c r="J3810" s="9">
        <v>4500</v>
      </c>
      <c r="K3810" s="10">
        <f t="shared" si="28"/>
        <v>3375.0000000000005</v>
      </c>
      <c r="L3810" s="10">
        <f t="shared" si="29"/>
        <v>1350.0000000000002</v>
      </c>
      <c r="M3810" s="11">
        <v>0.4</v>
      </c>
      <c r="O3810" s="16"/>
      <c r="P3810" s="14"/>
      <c r="Q3810" s="12"/>
      <c r="R3810" s="13"/>
    </row>
    <row r="3811" spans="1:18" ht="15.75" customHeight="1">
      <c r="A3811" s="1"/>
      <c r="B3811" s="6" t="s">
        <v>14</v>
      </c>
      <c r="C3811" s="6">
        <v>1185732</v>
      </c>
      <c r="D3811" s="7">
        <v>44518</v>
      </c>
      <c r="E3811" s="6" t="s">
        <v>15</v>
      </c>
      <c r="F3811" s="6" t="s">
        <v>127</v>
      </c>
      <c r="G3811" s="6" t="s">
        <v>128</v>
      </c>
      <c r="H3811" s="6" t="s">
        <v>18</v>
      </c>
      <c r="I3811" s="8">
        <v>0.65000000000000013</v>
      </c>
      <c r="J3811" s="9">
        <v>3250</v>
      </c>
      <c r="K3811" s="10">
        <f t="shared" si="28"/>
        <v>2112.5000000000005</v>
      </c>
      <c r="L3811" s="10">
        <f t="shared" si="29"/>
        <v>845.00000000000023</v>
      </c>
      <c r="M3811" s="11">
        <v>0.4</v>
      </c>
      <c r="O3811" s="16"/>
      <c r="P3811" s="14"/>
      <c r="Q3811" s="12"/>
      <c r="R3811" s="13"/>
    </row>
    <row r="3812" spans="1:18" ht="15.75" customHeight="1">
      <c r="A3812" s="1"/>
      <c r="B3812" s="6" t="s">
        <v>14</v>
      </c>
      <c r="C3812" s="6">
        <v>1185732</v>
      </c>
      <c r="D3812" s="7">
        <v>44518</v>
      </c>
      <c r="E3812" s="6" t="s">
        <v>15</v>
      </c>
      <c r="F3812" s="6" t="s">
        <v>127</v>
      </c>
      <c r="G3812" s="6" t="s">
        <v>128</v>
      </c>
      <c r="H3812" s="6" t="s">
        <v>19</v>
      </c>
      <c r="I3812" s="8">
        <v>0.65000000000000013</v>
      </c>
      <c r="J3812" s="9">
        <v>3450</v>
      </c>
      <c r="K3812" s="10">
        <f t="shared" si="28"/>
        <v>2242.5000000000005</v>
      </c>
      <c r="L3812" s="10">
        <f t="shared" si="29"/>
        <v>672.75000000000011</v>
      </c>
      <c r="M3812" s="11">
        <v>0.3</v>
      </c>
      <c r="O3812" s="16"/>
      <c r="P3812" s="14"/>
      <c r="Q3812" s="12"/>
      <c r="R3812" s="13"/>
    </row>
    <row r="3813" spans="1:18" ht="15.75" customHeight="1">
      <c r="A3813" s="1"/>
      <c r="B3813" s="6" t="s">
        <v>14</v>
      </c>
      <c r="C3813" s="6">
        <v>1185732</v>
      </c>
      <c r="D3813" s="7">
        <v>44518</v>
      </c>
      <c r="E3813" s="6" t="s">
        <v>15</v>
      </c>
      <c r="F3813" s="6" t="s">
        <v>127</v>
      </c>
      <c r="G3813" s="6" t="s">
        <v>128</v>
      </c>
      <c r="H3813" s="6" t="s">
        <v>20</v>
      </c>
      <c r="I3813" s="8">
        <v>0.65000000000000013</v>
      </c>
      <c r="J3813" s="9">
        <v>3250</v>
      </c>
      <c r="K3813" s="10">
        <f t="shared" si="28"/>
        <v>2112.5000000000005</v>
      </c>
      <c r="L3813" s="10">
        <f t="shared" si="29"/>
        <v>633.75000000000011</v>
      </c>
      <c r="M3813" s="11">
        <v>0.3</v>
      </c>
      <c r="O3813" s="16"/>
      <c r="P3813" s="14"/>
      <c r="Q3813" s="12"/>
      <c r="R3813" s="13"/>
    </row>
    <row r="3814" spans="1:18" ht="15.75" customHeight="1">
      <c r="A3814" s="1"/>
      <c r="B3814" s="6" t="s">
        <v>14</v>
      </c>
      <c r="C3814" s="6">
        <v>1185732</v>
      </c>
      <c r="D3814" s="7">
        <v>44518</v>
      </c>
      <c r="E3814" s="6" t="s">
        <v>15</v>
      </c>
      <c r="F3814" s="6" t="s">
        <v>127</v>
      </c>
      <c r="G3814" s="6" t="s">
        <v>128</v>
      </c>
      <c r="H3814" s="6" t="s">
        <v>21</v>
      </c>
      <c r="I3814" s="8">
        <v>0.75000000000000011</v>
      </c>
      <c r="J3814" s="9">
        <v>3000</v>
      </c>
      <c r="K3814" s="10">
        <f t="shared" si="28"/>
        <v>2250.0000000000005</v>
      </c>
      <c r="L3814" s="10">
        <f t="shared" si="29"/>
        <v>675.00000000000011</v>
      </c>
      <c r="M3814" s="11">
        <v>0.3</v>
      </c>
      <c r="O3814" s="16"/>
      <c r="P3814" s="14"/>
      <c r="Q3814" s="12"/>
      <c r="R3814" s="13"/>
    </row>
    <row r="3815" spans="1:18" ht="15.75" customHeight="1">
      <c r="A3815" s="1"/>
      <c r="B3815" s="6" t="s">
        <v>14</v>
      </c>
      <c r="C3815" s="6">
        <v>1185732</v>
      </c>
      <c r="D3815" s="7">
        <v>44518</v>
      </c>
      <c r="E3815" s="6" t="s">
        <v>15</v>
      </c>
      <c r="F3815" s="6" t="s">
        <v>127</v>
      </c>
      <c r="G3815" s="6" t="s">
        <v>128</v>
      </c>
      <c r="H3815" s="6" t="s">
        <v>22</v>
      </c>
      <c r="I3815" s="8">
        <v>0.8</v>
      </c>
      <c r="J3815" s="9">
        <v>4000</v>
      </c>
      <c r="K3815" s="10">
        <f t="shared" si="28"/>
        <v>3200</v>
      </c>
      <c r="L3815" s="10">
        <f t="shared" si="29"/>
        <v>1120</v>
      </c>
      <c r="M3815" s="11">
        <v>0.35</v>
      </c>
      <c r="O3815" s="16"/>
      <c r="P3815" s="14"/>
      <c r="Q3815" s="12"/>
      <c r="R3815" s="13"/>
    </row>
    <row r="3816" spans="1:18" ht="15.75" customHeight="1">
      <c r="A3816" s="1"/>
      <c r="B3816" s="6" t="s">
        <v>14</v>
      </c>
      <c r="C3816" s="6">
        <v>1185732</v>
      </c>
      <c r="D3816" s="7">
        <v>44547</v>
      </c>
      <c r="E3816" s="6" t="s">
        <v>15</v>
      </c>
      <c r="F3816" s="6" t="s">
        <v>127</v>
      </c>
      <c r="G3816" s="6" t="s">
        <v>128</v>
      </c>
      <c r="H3816" s="6" t="s">
        <v>17</v>
      </c>
      <c r="I3816" s="8">
        <v>0.75000000000000011</v>
      </c>
      <c r="J3816" s="9">
        <v>6250</v>
      </c>
      <c r="K3816" s="10">
        <f t="shared" si="28"/>
        <v>4687.5000000000009</v>
      </c>
      <c r="L3816" s="10">
        <f t="shared" si="29"/>
        <v>1875.0000000000005</v>
      </c>
      <c r="M3816" s="11">
        <v>0.4</v>
      </c>
      <c r="O3816" s="16"/>
      <c r="P3816" s="14"/>
      <c r="Q3816" s="12"/>
      <c r="R3816" s="13"/>
    </row>
    <row r="3817" spans="1:18" ht="15.75" customHeight="1">
      <c r="A3817" s="1"/>
      <c r="B3817" s="6" t="s">
        <v>14</v>
      </c>
      <c r="C3817" s="6">
        <v>1185732</v>
      </c>
      <c r="D3817" s="7">
        <v>44547</v>
      </c>
      <c r="E3817" s="6" t="s">
        <v>15</v>
      </c>
      <c r="F3817" s="6" t="s">
        <v>127</v>
      </c>
      <c r="G3817" s="6" t="s">
        <v>128</v>
      </c>
      <c r="H3817" s="6" t="s">
        <v>18</v>
      </c>
      <c r="I3817" s="8">
        <v>0.65000000000000013</v>
      </c>
      <c r="J3817" s="9">
        <v>4250</v>
      </c>
      <c r="K3817" s="10">
        <f t="shared" si="28"/>
        <v>2762.5000000000005</v>
      </c>
      <c r="L3817" s="10">
        <f t="shared" si="29"/>
        <v>1105.0000000000002</v>
      </c>
      <c r="M3817" s="11">
        <v>0.4</v>
      </c>
      <c r="O3817" s="16"/>
      <c r="P3817" s="14"/>
      <c r="Q3817" s="12"/>
      <c r="R3817" s="13"/>
    </row>
    <row r="3818" spans="1:18" ht="15.75" customHeight="1">
      <c r="A3818" s="1"/>
      <c r="B3818" s="6" t="s">
        <v>14</v>
      </c>
      <c r="C3818" s="6">
        <v>1185732</v>
      </c>
      <c r="D3818" s="7">
        <v>44547</v>
      </c>
      <c r="E3818" s="6" t="s">
        <v>15</v>
      </c>
      <c r="F3818" s="6" t="s">
        <v>127</v>
      </c>
      <c r="G3818" s="6" t="s">
        <v>128</v>
      </c>
      <c r="H3818" s="6" t="s">
        <v>19</v>
      </c>
      <c r="I3818" s="8">
        <v>0.65000000000000013</v>
      </c>
      <c r="J3818" s="9">
        <v>4000</v>
      </c>
      <c r="K3818" s="10">
        <f t="shared" si="28"/>
        <v>2600.0000000000005</v>
      </c>
      <c r="L3818" s="10">
        <f t="shared" si="29"/>
        <v>780.00000000000011</v>
      </c>
      <c r="M3818" s="11">
        <v>0.3</v>
      </c>
      <c r="O3818" s="16"/>
      <c r="P3818" s="14"/>
      <c r="Q3818" s="12"/>
      <c r="R3818" s="13"/>
    </row>
    <row r="3819" spans="1:18" ht="15.75" customHeight="1">
      <c r="A3819" s="1"/>
      <c r="B3819" s="6" t="s">
        <v>14</v>
      </c>
      <c r="C3819" s="6">
        <v>1185732</v>
      </c>
      <c r="D3819" s="7">
        <v>44547</v>
      </c>
      <c r="E3819" s="6" t="s">
        <v>15</v>
      </c>
      <c r="F3819" s="6" t="s">
        <v>127</v>
      </c>
      <c r="G3819" s="6" t="s">
        <v>128</v>
      </c>
      <c r="H3819" s="6" t="s">
        <v>20</v>
      </c>
      <c r="I3819" s="8">
        <v>0.65000000000000013</v>
      </c>
      <c r="J3819" s="9">
        <v>3500</v>
      </c>
      <c r="K3819" s="10">
        <f t="shared" si="28"/>
        <v>2275.0000000000005</v>
      </c>
      <c r="L3819" s="10">
        <f t="shared" si="29"/>
        <v>682.50000000000011</v>
      </c>
      <c r="M3819" s="11">
        <v>0.3</v>
      </c>
      <c r="O3819" s="16"/>
      <c r="P3819" s="14"/>
      <c r="Q3819" s="12"/>
      <c r="R3819" s="13"/>
    </row>
    <row r="3820" spans="1:18" ht="15.75" customHeight="1">
      <c r="A3820" s="1"/>
      <c r="B3820" s="6" t="s">
        <v>14</v>
      </c>
      <c r="C3820" s="6">
        <v>1185732</v>
      </c>
      <c r="D3820" s="7">
        <v>44547</v>
      </c>
      <c r="E3820" s="6" t="s">
        <v>15</v>
      </c>
      <c r="F3820" s="6" t="s">
        <v>127</v>
      </c>
      <c r="G3820" s="6" t="s">
        <v>128</v>
      </c>
      <c r="H3820" s="6" t="s">
        <v>21</v>
      </c>
      <c r="I3820" s="8">
        <v>0.75000000000000011</v>
      </c>
      <c r="J3820" s="9">
        <v>3500</v>
      </c>
      <c r="K3820" s="10">
        <f t="shared" si="28"/>
        <v>2625.0000000000005</v>
      </c>
      <c r="L3820" s="10">
        <f t="shared" si="29"/>
        <v>787.50000000000011</v>
      </c>
      <c r="M3820" s="11">
        <v>0.3</v>
      </c>
      <c r="O3820" s="16"/>
      <c r="P3820" s="14"/>
      <c r="Q3820" s="12"/>
      <c r="R3820" s="13"/>
    </row>
    <row r="3821" spans="1:18" ht="15.75" customHeight="1">
      <c r="A3821" s="1"/>
      <c r="B3821" s="6" t="s">
        <v>14</v>
      </c>
      <c r="C3821" s="6">
        <v>1185732</v>
      </c>
      <c r="D3821" s="7">
        <v>44547</v>
      </c>
      <c r="E3821" s="6" t="s">
        <v>15</v>
      </c>
      <c r="F3821" s="6" t="s">
        <v>127</v>
      </c>
      <c r="G3821" s="6" t="s">
        <v>128</v>
      </c>
      <c r="H3821" s="6" t="s">
        <v>22</v>
      </c>
      <c r="I3821" s="8">
        <v>0.8</v>
      </c>
      <c r="J3821" s="9">
        <v>4500</v>
      </c>
      <c r="K3821" s="10">
        <f t="shared" si="28"/>
        <v>3600</v>
      </c>
      <c r="L3821" s="10">
        <f t="shared" si="29"/>
        <v>1260</v>
      </c>
      <c r="M3821" s="11">
        <v>0.35</v>
      </c>
      <c r="O3821" s="16"/>
      <c r="P3821" s="14"/>
      <c r="Q3821" s="12"/>
      <c r="R3821" s="13"/>
    </row>
    <row r="3822" spans="1:18" ht="15.75" customHeight="1">
      <c r="A3822" s="1" t="s">
        <v>39</v>
      </c>
      <c r="B3822" s="6" t="s">
        <v>14</v>
      </c>
      <c r="C3822" s="6">
        <v>1185732</v>
      </c>
      <c r="D3822" s="7">
        <v>44220</v>
      </c>
      <c r="E3822" s="6" t="s">
        <v>15</v>
      </c>
      <c r="F3822" s="6" t="s">
        <v>129</v>
      </c>
      <c r="G3822" s="6" t="s">
        <v>130</v>
      </c>
      <c r="H3822" s="6" t="s">
        <v>17</v>
      </c>
      <c r="I3822" s="8">
        <v>0.55000000000000004</v>
      </c>
      <c r="J3822" s="9">
        <v>5000</v>
      </c>
      <c r="K3822" s="10">
        <f t="shared" si="28"/>
        <v>2750</v>
      </c>
      <c r="L3822" s="10">
        <f t="shared" si="29"/>
        <v>962.50000000000011</v>
      </c>
      <c r="M3822" s="11">
        <v>0.35000000000000003</v>
      </c>
      <c r="O3822" s="16"/>
      <c r="P3822" s="14">
        <f>Data!$I3822+0.05</f>
        <v>0.60000000000000009</v>
      </c>
      <c r="Q3822" s="12">
        <f>Data!$J3822-250</f>
        <v>4750</v>
      </c>
      <c r="R3822" s="13">
        <f>Data!$M3822-5%</f>
        <v>0.30000000000000004</v>
      </c>
    </row>
    <row r="3823" spans="1:18" ht="15.75" customHeight="1">
      <c r="A3823" s="1"/>
      <c r="B3823" s="6" t="s">
        <v>14</v>
      </c>
      <c r="C3823" s="6">
        <v>1185732</v>
      </c>
      <c r="D3823" s="7">
        <v>44220</v>
      </c>
      <c r="E3823" s="6" t="s">
        <v>15</v>
      </c>
      <c r="F3823" s="6" t="s">
        <v>129</v>
      </c>
      <c r="G3823" s="6" t="s">
        <v>130</v>
      </c>
      <c r="H3823" s="6" t="s">
        <v>18</v>
      </c>
      <c r="I3823" s="8">
        <v>0.55000000000000004</v>
      </c>
      <c r="J3823" s="9">
        <v>3000</v>
      </c>
      <c r="K3823" s="10">
        <f t="shared" si="28"/>
        <v>1650.0000000000002</v>
      </c>
      <c r="L3823" s="10">
        <f t="shared" si="29"/>
        <v>577.50000000000011</v>
      </c>
      <c r="M3823" s="11">
        <v>0.35000000000000003</v>
      </c>
      <c r="O3823" s="16"/>
      <c r="P3823" s="14">
        <f>Data!$I3823+0.05</f>
        <v>0.60000000000000009</v>
      </c>
      <c r="Q3823" s="12">
        <f>Data!$J3823-250</f>
        <v>2750</v>
      </c>
      <c r="R3823" s="13">
        <f>Data!$M3823-5%</f>
        <v>0.30000000000000004</v>
      </c>
    </row>
    <row r="3824" spans="1:18" ht="15.75" customHeight="1">
      <c r="A3824" s="1"/>
      <c r="B3824" s="6" t="s">
        <v>14</v>
      </c>
      <c r="C3824" s="6">
        <v>1185732</v>
      </c>
      <c r="D3824" s="7">
        <v>44220</v>
      </c>
      <c r="E3824" s="6" t="s">
        <v>15</v>
      </c>
      <c r="F3824" s="6" t="s">
        <v>129</v>
      </c>
      <c r="G3824" s="6" t="s">
        <v>130</v>
      </c>
      <c r="H3824" s="6" t="s">
        <v>19</v>
      </c>
      <c r="I3824" s="8">
        <v>0.45</v>
      </c>
      <c r="J3824" s="9">
        <v>3000</v>
      </c>
      <c r="K3824" s="10">
        <f t="shared" si="28"/>
        <v>1350</v>
      </c>
      <c r="L3824" s="10">
        <f t="shared" si="29"/>
        <v>337.5</v>
      </c>
      <c r="M3824" s="11">
        <v>0.25</v>
      </c>
      <c r="O3824" s="16"/>
      <c r="P3824" s="14">
        <f>Data!$I3824+0.05</f>
        <v>0.5</v>
      </c>
      <c r="Q3824" s="12">
        <f>Data!$J3824-250</f>
        <v>2750</v>
      </c>
      <c r="R3824" s="13">
        <f>Data!$M3824-5%</f>
        <v>0.2</v>
      </c>
    </row>
    <row r="3825" spans="1:18" ht="15.75" customHeight="1">
      <c r="A3825" s="1"/>
      <c r="B3825" s="6" t="s">
        <v>14</v>
      </c>
      <c r="C3825" s="6">
        <v>1185732</v>
      </c>
      <c r="D3825" s="7">
        <v>44220</v>
      </c>
      <c r="E3825" s="6" t="s">
        <v>15</v>
      </c>
      <c r="F3825" s="6" t="s">
        <v>129</v>
      </c>
      <c r="G3825" s="6" t="s">
        <v>130</v>
      </c>
      <c r="H3825" s="6" t="s">
        <v>20</v>
      </c>
      <c r="I3825" s="8">
        <v>0.49999999999999994</v>
      </c>
      <c r="J3825" s="9">
        <v>1500</v>
      </c>
      <c r="K3825" s="10">
        <f t="shared" si="28"/>
        <v>749.99999999999989</v>
      </c>
      <c r="L3825" s="10">
        <f t="shared" si="29"/>
        <v>187.49999999999997</v>
      </c>
      <c r="M3825" s="11">
        <v>0.25</v>
      </c>
      <c r="O3825" s="16"/>
      <c r="P3825" s="14">
        <f>Data!$I3825+0.05</f>
        <v>0.54999999999999993</v>
      </c>
      <c r="Q3825" s="12">
        <f>Data!$J3825-250</f>
        <v>1250</v>
      </c>
      <c r="R3825" s="13">
        <f>Data!$M3825-5%</f>
        <v>0.2</v>
      </c>
    </row>
    <row r="3826" spans="1:18" ht="15.75" customHeight="1">
      <c r="A3826" s="1"/>
      <c r="B3826" s="6" t="s">
        <v>14</v>
      </c>
      <c r="C3826" s="6">
        <v>1185732</v>
      </c>
      <c r="D3826" s="7">
        <v>44220</v>
      </c>
      <c r="E3826" s="6" t="s">
        <v>15</v>
      </c>
      <c r="F3826" s="6" t="s">
        <v>129</v>
      </c>
      <c r="G3826" s="6" t="s">
        <v>130</v>
      </c>
      <c r="H3826" s="6" t="s">
        <v>21</v>
      </c>
      <c r="I3826" s="8">
        <v>0.65000000000000013</v>
      </c>
      <c r="J3826" s="9">
        <v>2000</v>
      </c>
      <c r="K3826" s="10">
        <f t="shared" si="28"/>
        <v>1300.0000000000002</v>
      </c>
      <c r="L3826" s="10">
        <f t="shared" si="29"/>
        <v>325.00000000000006</v>
      </c>
      <c r="M3826" s="11">
        <v>0.25</v>
      </c>
      <c r="O3826" s="16"/>
      <c r="P3826" s="14">
        <f>Data!$I3826+0.05</f>
        <v>0.70000000000000018</v>
      </c>
      <c r="Q3826" s="12">
        <f>Data!$J3826-250</f>
        <v>1750</v>
      </c>
      <c r="R3826" s="13">
        <f>Data!$M3826-5%</f>
        <v>0.2</v>
      </c>
    </row>
    <row r="3827" spans="1:18" ht="15.75" customHeight="1">
      <c r="A3827" s="1"/>
      <c r="B3827" s="6" t="s">
        <v>14</v>
      </c>
      <c r="C3827" s="6">
        <v>1185732</v>
      </c>
      <c r="D3827" s="7">
        <v>44220</v>
      </c>
      <c r="E3827" s="6" t="s">
        <v>15</v>
      </c>
      <c r="F3827" s="6" t="s">
        <v>129</v>
      </c>
      <c r="G3827" s="6" t="s">
        <v>130</v>
      </c>
      <c r="H3827" s="6" t="s">
        <v>22</v>
      </c>
      <c r="I3827" s="8">
        <v>0.55000000000000004</v>
      </c>
      <c r="J3827" s="9">
        <v>3000</v>
      </c>
      <c r="K3827" s="10">
        <f t="shared" si="28"/>
        <v>1650.0000000000002</v>
      </c>
      <c r="L3827" s="10">
        <f t="shared" si="29"/>
        <v>495.00000000000006</v>
      </c>
      <c r="M3827" s="11">
        <v>0.3</v>
      </c>
      <c r="O3827" s="16"/>
      <c r="P3827" s="14">
        <f>Data!$I3827+0.05</f>
        <v>0.60000000000000009</v>
      </c>
      <c r="Q3827" s="12">
        <f>Data!$J3827-250</f>
        <v>2750</v>
      </c>
      <c r="R3827" s="13">
        <f>Data!$M3827-5%</f>
        <v>0.25</v>
      </c>
    </row>
    <row r="3828" spans="1:18" ht="15.75" customHeight="1">
      <c r="A3828" s="1"/>
      <c r="B3828" s="6" t="s">
        <v>14</v>
      </c>
      <c r="C3828" s="6">
        <v>1185732</v>
      </c>
      <c r="D3828" s="7">
        <v>44249</v>
      </c>
      <c r="E3828" s="6" t="s">
        <v>15</v>
      </c>
      <c r="F3828" s="6" t="s">
        <v>129</v>
      </c>
      <c r="G3828" s="6" t="s">
        <v>130</v>
      </c>
      <c r="H3828" s="6" t="s">
        <v>17</v>
      </c>
      <c r="I3828" s="8">
        <v>0.55000000000000004</v>
      </c>
      <c r="J3828" s="9">
        <v>5750</v>
      </c>
      <c r="K3828" s="10">
        <f t="shared" si="28"/>
        <v>3162.5000000000005</v>
      </c>
      <c r="L3828" s="10">
        <f t="shared" si="29"/>
        <v>1106.8750000000002</v>
      </c>
      <c r="M3828" s="11">
        <v>0.35000000000000003</v>
      </c>
      <c r="O3828" s="16"/>
      <c r="P3828" s="14">
        <f>Data!$I3828+0.05</f>
        <v>0.60000000000000009</v>
      </c>
      <c r="Q3828" s="12">
        <f>Data!$J3828-250</f>
        <v>5500</v>
      </c>
      <c r="R3828" s="13">
        <f>Data!$M3828-5%</f>
        <v>0.30000000000000004</v>
      </c>
    </row>
    <row r="3829" spans="1:18" ht="15.75" customHeight="1">
      <c r="A3829" s="1"/>
      <c r="B3829" s="6" t="s">
        <v>14</v>
      </c>
      <c r="C3829" s="6">
        <v>1185732</v>
      </c>
      <c r="D3829" s="7">
        <v>44249</v>
      </c>
      <c r="E3829" s="6" t="s">
        <v>15</v>
      </c>
      <c r="F3829" s="6" t="s">
        <v>129</v>
      </c>
      <c r="G3829" s="6" t="s">
        <v>130</v>
      </c>
      <c r="H3829" s="6" t="s">
        <v>18</v>
      </c>
      <c r="I3829" s="8">
        <v>0.55000000000000004</v>
      </c>
      <c r="J3829" s="9">
        <v>2250</v>
      </c>
      <c r="K3829" s="10">
        <f t="shared" si="28"/>
        <v>1237.5</v>
      </c>
      <c r="L3829" s="10">
        <f t="shared" si="29"/>
        <v>433.12500000000006</v>
      </c>
      <c r="M3829" s="11">
        <v>0.35000000000000003</v>
      </c>
      <c r="O3829" s="16"/>
      <c r="P3829" s="14">
        <f>Data!$I3829+0.05</f>
        <v>0.60000000000000009</v>
      </c>
      <c r="Q3829" s="12">
        <f>Data!$J3829-250</f>
        <v>2000</v>
      </c>
      <c r="R3829" s="13">
        <f>Data!$M3829-5%</f>
        <v>0.30000000000000004</v>
      </c>
    </row>
    <row r="3830" spans="1:18" ht="15.75" customHeight="1">
      <c r="A3830" s="1"/>
      <c r="B3830" s="6" t="s">
        <v>14</v>
      </c>
      <c r="C3830" s="6">
        <v>1185732</v>
      </c>
      <c r="D3830" s="7">
        <v>44249</v>
      </c>
      <c r="E3830" s="6" t="s">
        <v>15</v>
      </c>
      <c r="F3830" s="6" t="s">
        <v>129</v>
      </c>
      <c r="G3830" s="6" t="s">
        <v>130</v>
      </c>
      <c r="H3830" s="6" t="s">
        <v>19</v>
      </c>
      <c r="I3830" s="8">
        <v>0.45</v>
      </c>
      <c r="J3830" s="9">
        <v>2750</v>
      </c>
      <c r="K3830" s="10">
        <f t="shared" si="28"/>
        <v>1237.5</v>
      </c>
      <c r="L3830" s="10">
        <f t="shared" si="29"/>
        <v>309.375</v>
      </c>
      <c r="M3830" s="11">
        <v>0.25</v>
      </c>
      <c r="O3830" s="16"/>
      <c r="P3830" s="14">
        <f>Data!$I3830+0.05</f>
        <v>0.5</v>
      </c>
      <c r="Q3830" s="12">
        <f>Data!$J3830-250</f>
        <v>2500</v>
      </c>
      <c r="R3830" s="13">
        <f>Data!$M3830-5%</f>
        <v>0.2</v>
      </c>
    </row>
    <row r="3831" spans="1:18" ht="15.75" customHeight="1">
      <c r="A3831" s="1"/>
      <c r="B3831" s="6" t="s">
        <v>14</v>
      </c>
      <c r="C3831" s="6">
        <v>1185732</v>
      </c>
      <c r="D3831" s="7">
        <v>44249</v>
      </c>
      <c r="E3831" s="6" t="s">
        <v>15</v>
      </c>
      <c r="F3831" s="6" t="s">
        <v>129</v>
      </c>
      <c r="G3831" s="6" t="s">
        <v>130</v>
      </c>
      <c r="H3831" s="6" t="s">
        <v>20</v>
      </c>
      <c r="I3831" s="8">
        <v>0.49999999999999994</v>
      </c>
      <c r="J3831" s="9">
        <v>1750</v>
      </c>
      <c r="K3831" s="10">
        <f t="shared" ref="K3831:K3893" si="30">I3831*J3831</f>
        <v>874.99999999999989</v>
      </c>
      <c r="L3831" s="10">
        <f t="shared" ref="L3831:L3893" si="31">K3831*M3831</f>
        <v>218.74999999999997</v>
      </c>
      <c r="M3831" s="11">
        <v>0.25</v>
      </c>
      <c r="O3831" s="16"/>
      <c r="P3831" s="14">
        <f>Data!$I3831+0.05</f>
        <v>0.54999999999999993</v>
      </c>
      <c r="Q3831" s="12">
        <f>Data!$J3831-250</f>
        <v>1500</v>
      </c>
      <c r="R3831" s="13">
        <f>Data!$M3831-5%</f>
        <v>0.2</v>
      </c>
    </row>
    <row r="3832" spans="1:18" ht="15.75" customHeight="1">
      <c r="A3832" s="1"/>
      <c r="B3832" s="6" t="s">
        <v>14</v>
      </c>
      <c r="C3832" s="6">
        <v>1185732</v>
      </c>
      <c r="D3832" s="7">
        <v>44249</v>
      </c>
      <c r="E3832" s="6" t="s">
        <v>15</v>
      </c>
      <c r="F3832" s="6" t="s">
        <v>129</v>
      </c>
      <c r="G3832" s="6" t="s">
        <v>130</v>
      </c>
      <c r="H3832" s="6" t="s">
        <v>21</v>
      </c>
      <c r="I3832" s="8">
        <v>0.65000000000000013</v>
      </c>
      <c r="J3832" s="9">
        <v>2500</v>
      </c>
      <c r="K3832" s="10">
        <f t="shared" si="30"/>
        <v>1625.0000000000002</v>
      </c>
      <c r="L3832" s="10">
        <f t="shared" si="31"/>
        <v>406.25000000000006</v>
      </c>
      <c r="M3832" s="11">
        <v>0.25</v>
      </c>
      <c r="O3832" s="16"/>
      <c r="P3832" s="14">
        <f>Data!$I3832+0.05</f>
        <v>0.70000000000000018</v>
      </c>
      <c r="Q3832" s="12">
        <f>Data!$J3832-250</f>
        <v>2250</v>
      </c>
      <c r="R3832" s="13">
        <f>Data!$M3832-5%</f>
        <v>0.2</v>
      </c>
    </row>
    <row r="3833" spans="1:18" ht="15.75" customHeight="1">
      <c r="A3833" s="1"/>
      <c r="B3833" s="6" t="s">
        <v>14</v>
      </c>
      <c r="C3833" s="6">
        <v>1185732</v>
      </c>
      <c r="D3833" s="7">
        <v>44249</v>
      </c>
      <c r="E3833" s="6" t="s">
        <v>15</v>
      </c>
      <c r="F3833" s="6" t="s">
        <v>129</v>
      </c>
      <c r="G3833" s="6" t="s">
        <v>130</v>
      </c>
      <c r="H3833" s="6" t="s">
        <v>22</v>
      </c>
      <c r="I3833" s="8">
        <v>0.55000000000000004</v>
      </c>
      <c r="J3833" s="9">
        <v>3500</v>
      </c>
      <c r="K3833" s="10">
        <f t="shared" si="30"/>
        <v>1925.0000000000002</v>
      </c>
      <c r="L3833" s="10">
        <f t="shared" si="31"/>
        <v>577.5</v>
      </c>
      <c r="M3833" s="11">
        <v>0.3</v>
      </c>
      <c r="O3833" s="16"/>
      <c r="P3833" s="14">
        <f>Data!$I3833+0.05</f>
        <v>0.60000000000000009</v>
      </c>
      <c r="Q3833" s="12">
        <f>Data!$J3833-250</f>
        <v>3250</v>
      </c>
      <c r="R3833" s="13">
        <f>Data!$M3833-5%</f>
        <v>0.25</v>
      </c>
    </row>
    <row r="3834" spans="1:18" ht="15.75" customHeight="1">
      <c r="A3834" s="1"/>
      <c r="B3834" s="6" t="s">
        <v>14</v>
      </c>
      <c r="C3834" s="6">
        <v>1185732</v>
      </c>
      <c r="D3834" s="7">
        <v>44275</v>
      </c>
      <c r="E3834" s="6" t="s">
        <v>15</v>
      </c>
      <c r="F3834" s="6" t="s">
        <v>129</v>
      </c>
      <c r="G3834" s="6" t="s">
        <v>130</v>
      </c>
      <c r="H3834" s="6" t="s">
        <v>17</v>
      </c>
      <c r="I3834" s="8">
        <v>0.55000000000000004</v>
      </c>
      <c r="J3834" s="9">
        <v>5450</v>
      </c>
      <c r="K3834" s="10">
        <f t="shared" si="30"/>
        <v>2997.5000000000005</v>
      </c>
      <c r="L3834" s="10">
        <f t="shared" si="31"/>
        <v>1049.1250000000002</v>
      </c>
      <c r="M3834" s="11">
        <v>0.35000000000000003</v>
      </c>
      <c r="O3834" s="16"/>
      <c r="P3834" s="14">
        <f>Data!$I3834+0.05</f>
        <v>0.60000000000000009</v>
      </c>
      <c r="Q3834" s="12">
        <f>Data!$J3834-250</f>
        <v>5200</v>
      </c>
      <c r="R3834" s="13">
        <f>Data!$M3834-5%</f>
        <v>0.30000000000000004</v>
      </c>
    </row>
    <row r="3835" spans="1:18" ht="15.75" customHeight="1">
      <c r="A3835" s="1"/>
      <c r="B3835" s="6" t="s">
        <v>14</v>
      </c>
      <c r="C3835" s="6">
        <v>1185732</v>
      </c>
      <c r="D3835" s="7">
        <v>44275</v>
      </c>
      <c r="E3835" s="6" t="s">
        <v>15</v>
      </c>
      <c r="F3835" s="6" t="s">
        <v>129</v>
      </c>
      <c r="G3835" s="6" t="s">
        <v>130</v>
      </c>
      <c r="H3835" s="6" t="s">
        <v>18</v>
      </c>
      <c r="I3835" s="8">
        <v>0.55000000000000004</v>
      </c>
      <c r="J3835" s="9">
        <v>2500</v>
      </c>
      <c r="K3835" s="10">
        <f t="shared" si="30"/>
        <v>1375</v>
      </c>
      <c r="L3835" s="10">
        <f t="shared" si="31"/>
        <v>481.25000000000006</v>
      </c>
      <c r="M3835" s="11">
        <v>0.35000000000000003</v>
      </c>
      <c r="O3835" s="16"/>
      <c r="P3835" s="14">
        <f>Data!$I3835+0.05</f>
        <v>0.60000000000000009</v>
      </c>
      <c r="Q3835" s="12">
        <f>Data!$J3835-250</f>
        <v>2250</v>
      </c>
      <c r="R3835" s="13">
        <f>Data!$M3835-5%</f>
        <v>0.30000000000000004</v>
      </c>
    </row>
    <row r="3836" spans="1:18" ht="15.75" customHeight="1">
      <c r="A3836" s="1"/>
      <c r="B3836" s="6" t="s">
        <v>14</v>
      </c>
      <c r="C3836" s="6">
        <v>1185732</v>
      </c>
      <c r="D3836" s="7">
        <v>44275</v>
      </c>
      <c r="E3836" s="6" t="s">
        <v>15</v>
      </c>
      <c r="F3836" s="6" t="s">
        <v>129</v>
      </c>
      <c r="G3836" s="6" t="s">
        <v>130</v>
      </c>
      <c r="H3836" s="6" t="s">
        <v>19</v>
      </c>
      <c r="I3836" s="8">
        <v>0.45</v>
      </c>
      <c r="J3836" s="9">
        <v>2750</v>
      </c>
      <c r="K3836" s="10">
        <f t="shared" si="30"/>
        <v>1237.5</v>
      </c>
      <c r="L3836" s="10">
        <f t="shared" si="31"/>
        <v>309.375</v>
      </c>
      <c r="M3836" s="11">
        <v>0.25</v>
      </c>
      <c r="O3836" s="16"/>
      <c r="P3836" s="14">
        <f>Data!$I3836+0.05</f>
        <v>0.5</v>
      </c>
      <c r="Q3836" s="12">
        <f>Data!$J3836-250</f>
        <v>2500</v>
      </c>
      <c r="R3836" s="13">
        <f>Data!$M3836-5%</f>
        <v>0.2</v>
      </c>
    </row>
    <row r="3837" spans="1:18" ht="15.75" customHeight="1">
      <c r="A3837" s="1"/>
      <c r="B3837" s="6" t="s">
        <v>14</v>
      </c>
      <c r="C3837" s="6">
        <v>1185732</v>
      </c>
      <c r="D3837" s="7">
        <v>44275</v>
      </c>
      <c r="E3837" s="6" t="s">
        <v>15</v>
      </c>
      <c r="F3837" s="6" t="s">
        <v>129</v>
      </c>
      <c r="G3837" s="6" t="s">
        <v>130</v>
      </c>
      <c r="H3837" s="6" t="s">
        <v>20</v>
      </c>
      <c r="I3837" s="8">
        <v>0.49999999999999994</v>
      </c>
      <c r="J3837" s="9">
        <v>1250</v>
      </c>
      <c r="K3837" s="10">
        <f t="shared" si="30"/>
        <v>624.99999999999989</v>
      </c>
      <c r="L3837" s="10">
        <f t="shared" si="31"/>
        <v>156.24999999999997</v>
      </c>
      <c r="M3837" s="11">
        <v>0.25</v>
      </c>
      <c r="O3837" s="16"/>
      <c r="P3837" s="14">
        <f>Data!$I3837+0.05</f>
        <v>0.54999999999999993</v>
      </c>
      <c r="Q3837" s="12">
        <f>Data!$J3837-250</f>
        <v>1000</v>
      </c>
      <c r="R3837" s="13">
        <f>Data!$M3837-5%</f>
        <v>0.2</v>
      </c>
    </row>
    <row r="3838" spans="1:18" ht="15.75" customHeight="1">
      <c r="A3838" s="1"/>
      <c r="B3838" s="6" t="s">
        <v>14</v>
      </c>
      <c r="C3838" s="6">
        <v>1185732</v>
      </c>
      <c r="D3838" s="7">
        <v>44275</v>
      </c>
      <c r="E3838" s="6" t="s">
        <v>15</v>
      </c>
      <c r="F3838" s="6" t="s">
        <v>129</v>
      </c>
      <c r="G3838" s="6" t="s">
        <v>130</v>
      </c>
      <c r="H3838" s="6" t="s">
        <v>21</v>
      </c>
      <c r="I3838" s="8">
        <v>0.65000000000000013</v>
      </c>
      <c r="J3838" s="9">
        <v>1750</v>
      </c>
      <c r="K3838" s="10">
        <f t="shared" si="30"/>
        <v>1137.5000000000002</v>
      </c>
      <c r="L3838" s="10">
        <f t="shared" si="31"/>
        <v>284.37500000000006</v>
      </c>
      <c r="M3838" s="11">
        <v>0.25</v>
      </c>
      <c r="O3838" s="16"/>
      <c r="P3838" s="14">
        <f>Data!$I3838+0.05</f>
        <v>0.70000000000000018</v>
      </c>
      <c r="Q3838" s="12">
        <f>Data!$J3838-250</f>
        <v>1500</v>
      </c>
      <c r="R3838" s="13">
        <f>Data!$M3838-5%</f>
        <v>0.2</v>
      </c>
    </row>
    <row r="3839" spans="1:18" ht="15.75" customHeight="1">
      <c r="A3839" s="1"/>
      <c r="B3839" s="6" t="s">
        <v>14</v>
      </c>
      <c r="C3839" s="6">
        <v>1185732</v>
      </c>
      <c r="D3839" s="7">
        <v>44275</v>
      </c>
      <c r="E3839" s="6" t="s">
        <v>15</v>
      </c>
      <c r="F3839" s="6" t="s">
        <v>129</v>
      </c>
      <c r="G3839" s="6" t="s">
        <v>130</v>
      </c>
      <c r="H3839" s="6" t="s">
        <v>22</v>
      </c>
      <c r="I3839" s="8">
        <v>0.55000000000000004</v>
      </c>
      <c r="J3839" s="9">
        <v>2750</v>
      </c>
      <c r="K3839" s="10">
        <f t="shared" si="30"/>
        <v>1512.5000000000002</v>
      </c>
      <c r="L3839" s="10">
        <f t="shared" si="31"/>
        <v>453.75000000000006</v>
      </c>
      <c r="M3839" s="11">
        <v>0.3</v>
      </c>
      <c r="O3839" s="16"/>
      <c r="P3839" s="14">
        <f>Data!$I3839+0.05</f>
        <v>0.60000000000000009</v>
      </c>
      <c r="Q3839" s="12">
        <f>Data!$J3839-250</f>
        <v>2500</v>
      </c>
      <c r="R3839" s="13">
        <f>Data!$M3839-5%</f>
        <v>0.25</v>
      </c>
    </row>
    <row r="3840" spans="1:18" ht="15.75" customHeight="1">
      <c r="A3840" s="1"/>
      <c r="B3840" s="6" t="s">
        <v>14</v>
      </c>
      <c r="C3840" s="6">
        <v>1185732</v>
      </c>
      <c r="D3840" s="7">
        <v>44307</v>
      </c>
      <c r="E3840" s="6" t="s">
        <v>15</v>
      </c>
      <c r="F3840" s="6" t="s">
        <v>129</v>
      </c>
      <c r="G3840" s="6" t="s">
        <v>130</v>
      </c>
      <c r="H3840" s="6" t="s">
        <v>17</v>
      </c>
      <c r="I3840" s="8">
        <v>0.55000000000000004</v>
      </c>
      <c r="J3840" s="9">
        <v>5250</v>
      </c>
      <c r="K3840" s="10">
        <f t="shared" si="30"/>
        <v>2887.5000000000005</v>
      </c>
      <c r="L3840" s="10">
        <f t="shared" si="31"/>
        <v>1010.6250000000002</v>
      </c>
      <c r="M3840" s="11">
        <v>0.35000000000000003</v>
      </c>
      <c r="O3840" s="16"/>
      <c r="P3840" s="14">
        <f>Data!$I3840+0.05</f>
        <v>0.60000000000000009</v>
      </c>
      <c r="Q3840" s="12">
        <f>Data!$J3840-250</f>
        <v>5000</v>
      </c>
      <c r="R3840" s="13">
        <f>Data!$M3840-5%</f>
        <v>0.30000000000000004</v>
      </c>
    </row>
    <row r="3841" spans="1:18" ht="15.75" customHeight="1">
      <c r="A3841" s="1"/>
      <c r="B3841" s="6" t="s">
        <v>14</v>
      </c>
      <c r="C3841" s="6">
        <v>1185732</v>
      </c>
      <c r="D3841" s="7">
        <v>44307</v>
      </c>
      <c r="E3841" s="6" t="s">
        <v>15</v>
      </c>
      <c r="F3841" s="6" t="s">
        <v>129</v>
      </c>
      <c r="G3841" s="6" t="s">
        <v>130</v>
      </c>
      <c r="H3841" s="6" t="s">
        <v>18</v>
      </c>
      <c r="I3841" s="8">
        <v>0.55000000000000004</v>
      </c>
      <c r="J3841" s="9">
        <v>2250</v>
      </c>
      <c r="K3841" s="10">
        <f t="shared" si="30"/>
        <v>1237.5</v>
      </c>
      <c r="L3841" s="10">
        <f t="shared" si="31"/>
        <v>433.12500000000006</v>
      </c>
      <c r="M3841" s="11">
        <v>0.35000000000000003</v>
      </c>
      <c r="O3841" s="16"/>
      <c r="P3841" s="14">
        <f>Data!$I3841+0.05</f>
        <v>0.60000000000000009</v>
      </c>
      <c r="Q3841" s="12">
        <f>Data!$J3841-250</f>
        <v>2000</v>
      </c>
      <c r="R3841" s="13">
        <f>Data!$M3841-5%</f>
        <v>0.30000000000000004</v>
      </c>
    </row>
    <row r="3842" spans="1:18" ht="15.75" customHeight="1">
      <c r="A3842" s="1"/>
      <c r="B3842" s="6" t="s">
        <v>14</v>
      </c>
      <c r="C3842" s="6">
        <v>1185732</v>
      </c>
      <c r="D3842" s="7">
        <v>44307</v>
      </c>
      <c r="E3842" s="6" t="s">
        <v>15</v>
      </c>
      <c r="F3842" s="6" t="s">
        <v>129</v>
      </c>
      <c r="G3842" s="6" t="s">
        <v>130</v>
      </c>
      <c r="H3842" s="6" t="s">
        <v>19</v>
      </c>
      <c r="I3842" s="8">
        <v>0.45</v>
      </c>
      <c r="J3842" s="9">
        <v>2250</v>
      </c>
      <c r="K3842" s="10">
        <f t="shared" si="30"/>
        <v>1012.5</v>
      </c>
      <c r="L3842" s="10">
        <f t="shared" si="31"/>
        <v>253.125</v>
      </c>
      <c r="M3842" s="11">
        <v>0.25</v>
      </c>
      <c r="O3842" s="16"/>
      <c r="P3842" s="14">
        <f>Data!$I3842+0.05</f>
        <v>0.5</v>
      </c>
      <c r="Q3842" s="12">
        <f>Data!$J3842-250</f>
        <v>2000</v>
      </c>
      <c r="R3842" s="13">
        <f>Data!$M3842-5%</f>
        <v>0.2</v>
      </c>
    </row>
    <row r="3843" spans="1:18" ht="15.75" customHeight="1">
      <c r="A3843" s="1"/>
      <c r="B3843" s="6" t="s">
        <v>14</v>
      </c>
      <c r="C3843" s="6">
        <v>1185732</v>
      </c>
      <c r="D3843" s="7">
        <v>44307</v>
      </c>
      <c r="E3843" s="6" t="s">
        <v>15</v>
      </c>
      <c r="F3843" s="6" t="s">
        <v>129</v>
      </c>
      <c r="G3843" s="6" t="s">
        <v>130</v>
      </c>
      <c r="H3843" s="6" t="s">
        <v>20</v>
      </c>
      <c r="I3843" s="8">
        <v>0.49999999999999994</v>
      </c>
      <c r="J3843" s="9">
        <v>1500</v>
      </c>
      <c r="K3843" s="10">
        <f t="shared" si="30"/>
        <v>749.99999999999989</v>
      </c>
      <c r="L3843" s="10">
        <f t="shared" si="31"/>
        <v>187.49999999999997</v>
      </c>
      <c r="M3843" s="11">
        <v>0.25</v>
      </c>
      <c r="O3843" s="16"/>
      <c r="P3843" s="14">
        <f>Data!$I3843+0.05</f>
        <v>0.54999999999999993</v>
      </c>
      <c r="Q3843" s="12">
        <f>Data!$J3843-250</f>
        <v>1250</v>
      </c>
      <c r="R3843" s="13">
        <f>Data!$M3843-5%</f>
        <v>0.2</v>
      </c>
    </row>
    <row r="3844" spans="1:18" ht="15.75" customHeight="1">
      <c r="A3844" s="1"/>
      <c r="B3844" s="6" t="s">
        <v>14</v>
      </c>
      <c r="C3844" s="6">
        <v>1185732</v>
      </c>
      <c r="D3844" s="7">
        <v>44307</v>
      </c>
      <c r="E3844" s="6" t="s">
        <v>15</v>
      </c>
      <c r="F3844" s="6" t="s">
        <v>129</v>
      </c>
      <c r="G3844" s="6" t="s">
        <v>130</v>
      </c>
      <c r="H3844" s="6" t="s">
        <v>21</v>
      </c>
      <c r="I3844" s="8">
        <v>0.60000000000000009</v>
      </c>
      <c r="J3844" s="9">
        <v>1500</v>
      </c>
      <c r="K3844" s="10">
        <f t="shared" si="30"/>
        <v>900.00000000000011</v>
      </c>
      <c r="L3844" s="10">
        <f t="shared" si="31"/>
        <v>225.00000000000003</v>
      </c>
      <c r="M3844" s="11">
        <v>0.25</v>
      </c>
      <c r="O3844" s="16"/>
      <c r="P3844" s="14">
        <f>Data!$I3844+0</f>
        <v>0.60000000000000009</v>
      </c>
      <c r="Q3844" s="12">
        <f>Data!$J3844-250</f>
        <v>1250</v>
      </c>
      <c r="R3844" s="13">
        <f>Data!$M3844-5%</f>
        <v>0.2</v>
      </c>
    </row>
    <row r="3845" spans="1:18" ht="15.75" customHeight="1">
      <c r="A3845" s="1"/>
      <c r="B3845" s="6" t="s">
        <v>14</v>
      </c>
      <c r="C3845" s="6">
        <v>1185732</v>
      </c>
      <c r="D3845" s="7">
        <v>44307</v>
      </c>
      <c r="E3845" s="6" t="s">
        <v>15</v>
      </c>
      <c r="F3845" s="6" t="s">
        <v>129</v>
      </c>
      <c r="G3845" s="6" t="s">
        <v>130</v>
      </c>
      <c r="H3845" s="6" t="s">
        <v>22</v>
      </c>
      <c r="I3845" s="8">
        <v>0.5</v>
      </c>
      <c r="J3845" s="9">
        <v>3000</v>
      </c>
      <c r="K3845" s="10">
        <f t="shared" si="30"/>
        <v>1500</v>
      </c>
      <c r="L3845" s="10">
        <f t="shared" si="31"/>
        <v>450</v>
      </c>
      <c r="M3845" s="11">
        <v>0.3</v>
      </c>
      <c r="O3845" s="16"/>
      <c r="P3845" s="14">
        <f>Data!$I3845+0</f>
        <v>0.5</v>
      </c>
      <c r="Q3845" s="12">
        <f>Data!$J3845-250</f>
        <v>2750</v>
      </c>
      <c r="R3845" s="13">
        <f>Data!$M3845-5%</f>
        <v>0.25</v>
      </c>
    </row>
    <row r="3846" spans="1:18" ht="15.75" customHeight="1">
      <c r="A3846" s="1"/>
      <c r="B3846" s="6" t="s">
        <v>14</v>
      </c>
      <c r="C3846" s="6">
        <v>1185732</v>
      </c>
      <c r="D3846" s="7">
        <v>44336</v>
      </c>
      <c r="E3846" s="6" t="s">
        <v>15</v>
      </c>
      <c r="F3846" s="6" t="s">
        <v>129</v>
      </c>
      <c r="G3846" s="6" t="s">
        <v>130</v>
      </c>
      <c r="H3846" s="6" t="s">
        <v>17</v>
      </c>
      <c r="I3846" s="8">
        <v>0.65</v>
      </c>
      <c r="J3846" s="9">
        <v>5700</v>
      </c>
      <c r="K3846" s="10">
        <f t="shared" si="30"/>
        <v>3705</v>
      </c>
      <c r="L3846" s="10">
        <f t="shared" si="31"/>
        <v>1296.7500000000002</v>
      </c>
      <c r="M3846" s="11">
        <v>0.35000000000000003</v>
      </c>
      <c r="O3846" s="16"/>
      <c r="P3846" s="14">
        <f>Data!$I3846+0</f>
        <v>0.65</v>
      </c>
      <c r="Q3846" s="12">
        <f>Data!$J3846-250</f>
        <v>5450</v>
      </c>
      <c r="R3846" s="13">
        <f>Data!$M3846-5%</f>
        <v>0.30000000000000004</v>
      </c>
    </row>
    <row r="3847" spans="1:18" ht="15.75" customHeight="1">
      <c r="A3847" s="1"/>
      <c r="B3847" s="6" t="s">
        <v>14</v>
      </c>
      <c r="C3847" s="6">
        <v>1185732</v>
      </c>
      <c r="D3847" s="7">
        <v>44336</v>
      </c>
      <c r="E3847" s="6" t="s">
        <v>15</v>
      </c>
      <c r="F3847" s="6" t="s">
        <v>129</v>
      </c>
      <c r="G3847" s="6" t="s">
        <v>130</v>
      </c>
      <c r="H3847" s="6" t="s">
        <v>18</v>
      </c>
      <c r="I3847" s="8">
        <v>0.60000000000000009</v>
      </c>
      <c r="J3847" s="9">
        <v>2750</v>
      </c>
      <c r="K3847" s="10">
        <f t="shared" si="30"/>
        <v>1650.0000000000002</v>
      </c>
      <c r="L3847" s="10">
        <f t="shared" si="31"/>
        <v>577.50000000000011</v>
      </c>
      <c r="M3847" s="11">
        <v>0.35000000000000003</v>
      </c>
      <c r="O3847" s="16"/>
      <c r="P3847" s="14">
        <f>Data!$I3847+0</f>
        <v>0.60000000000000009</v>
      </c>
      <c r="Q3847" s="12">
        <f>Data!$J3847-250</f>
        <v>2500</v>
      </c>
      <c r="R3847" s="13">
        <f>Data!$M3847-5%</f>
        <v>0.30000000000000004</v>
      </c>
    </row>
    <row r="3848" spans="1:18" ht="15.75" customHeight="1">
      <c r="A3848" s="1"/>
      <c r="B3848" s="6" t="s">
        <v>14</v>
      </c>
      <c r="C3848" s="6">
        <v>1185732</v>
      </c>
      <c r="D3848" s="7">
        <v>44336</v>
      </c>
      <c r="E3848" s="6" t="s">
        <v>15</v>
      </c>
      <c r="F3848" s="6" t="s">
        <v>129</v>
      </c>
      <c r="G3848" s="6" t="s">
        <v>130</v>
      </c>
      <c r="H3848" s="6" t="s">
        <v>19</v>
      </c>
      <c r="I3848" s="8">
        <v>0.55000000000000004</v>
      </c>
      <c r="J3848" s="9">
        <v>3000</v>
      </c>
      <c r="K3848" s="10">
        <f t="shared" si="30"/>
        <v>1650.0000000000002</v>
      </c>
      <c r="L3848" s="10">
        <f t="shared" si="31"/>
        <v>412.50000000000006</v>
      </c>
      <c r="M3848" s="11">
        <v>0.25</v>
      </c>
      <c r="O3848" s="16"/>
      <c r="P3848" s="14">
        <f>Data!$I3848+0</f>
        <v>0.55000000000000004</v>
      </c>
      <c r="Q3848" s="12">
        <f>Data!$J3848-250</f>
        <v>2750</v>
      </c>
      <c r="R3848" s="13">
        <f>Data!$M3848-5%</f>
        <v>0.2</v>
      </c>
    </row>
    <row r="3849" spans="1:18" ht="15.75" customHeight="1">
      <c r="A3849" s="1"/>
      <c r="B3849" s="6" t="s">
        <v>14</v>
      </c>
      <c r="C3849" s="6">
        <v>1185732</v>
      </c>
      <c r="D3849" s="7">
        <v>44336</v>
      </c>
      <c r="E3849" s="6" t="s">
        <v>15</v>
      </c>
      <c r="F3849" s="6" t="s">
        <v>129</v>
      </c>
      <c r="G3849" s="6" t="s">
        <v>130</v>
      </c>
      <c r="H3849" s="6" t="s">
        <v>20</v>
      </c>
      <c r="I3849" s="8">
        <v>0.55000000000000004</v>
      </c>
      <c r="J3849" s="9">
        <v>2500</v>
      </c>
      <c r="K3849" s="10">
        <f t="shared" si="30"/>
        <v>1375</v>
      </c>
      <c r="L3849" s="10">
        <f t="shared" si="31"/>
        <v>343.75</v>
      </c>
      <c r="M3849" s="11">
        <v>0.25</v>
      </c>
      <c r="O3849" s="16"/>
      <c r="P3849" s="14">
        <f>Data!$I3849+0</f>
        <v>0.55000000000000004</v>
      </c>
      <c r="Q3849" s="12">
        <f>Data!$J3849-250</f>
        <v>2250</v>
      </c>
      <c r="R3849" s="13">
        <f>Data!$M3849-5%</f>
        <v>0.2</v>
      </c>
    </row>
    <row r="3850" spans="1:18" ht="15.75" customHeight="1">
      <c r="A3850" s="1"/>
      <c r="B3850" s="6" t="s">
        <v>14</v>
      </c>
      <c r="C3850" s="6">
        <v>1185732</v>
      </c>
      <c r="D3850" s="7">
        <v>44336</v>
      </c>
      <c r="E3850" s="6" t="s">
        <v>15</v>
      </c>
      <c r="F3850" s="6" t="s">
        <v>129</v>
      </c>
      <c r="G3850" s="6" t="s">
        <v>130</v>
      </c>
      <c r="H3850" s="6" t="s">
        <v>21</v>
      </c>
      <c r="I3850" s="8">
        <v>0.65</v>
      </c>
      <c r="J3850" s="9">
        <v>2750</v>
      </c>
      <c r="K3850" s="10">
        <f t="shared" si="30"/>
        <v>1787.5</v>
      </c>
      <c r="L3850" s="10">
        <f t="shared" si="31"/>
        <v>446.875</v>
      </c>
      <c r="M3850" s="11">
        <v>0.25</v>
      </c>
      <c r="O3850" s="16"/>
      <c r="P3850" s="14">
        <f>Data!$I3850+0</f>
        <v>0.65</v>
      </c>
      <c r="Q3850" s="12">
        <f>Data!$J3850-250</f>
        <v>2500</v>
      </c>
      <c r="R3850" s="13">
        <f>Data!$M3850-5%</f>
        <v>0.2</v>
      </c>
    </row>
    <row r="3851" spans="1:18" ht="15.75" customHeight="1">
      <c r="A3851" s="1"/>
      <c r="B3851" s="6" t="s">
        <v>14</v>
      </c>
      <c r="C3851" s="6">
        <v>1185732</v>
      </c>
      <c r="D3851" s="7">
        <v>44336</v>
      </c>
      <c r="E3851" s="6" t="s">
        <v>15</v>
      </c>
      <c r="F3851" s="6" t="s">
        <v>129</v>
      </c>
      <c r="G3851" s="6" t="s">
        <v>130</v>
      </c>
      <c r="H3851" s="6" t="s">
        <v>22</v>
      </c>
      <c r="I3851" s="8">
        <v>0.70000000000000007</v>
      </c>
      <c r="J3851" s="9">
        <v>4000</v>
      </c>
      <c r="K3851" s="10">
        <f t="shared" si="30"/>
        <v>2800.0000000000005</v>
      </c>
      <c r="L3851" s="10">
        <f t="shared" si="31"/>
        <v>840.00000000000011</v>
      </c>
      <c r="M3851" s="11">
        <v>0.3</v>
      </c>
      <c r="O3851" s="16"/>
      <c r="P3851" s="14">
        <f>Data!$I3851+0</f>
        <v>0.70000000000000007</v>
      </c>
      <c r="Q3851" s="12">
        <f>Data!$J3851-250</f>
        <v>3750</v>
      </c>
      <c r="R3851" s="13">
        <f>Data!$M3851-5%</f>
        <v>0.25</v>
      </c>
    </row>
    <row r="3852" spans="1:18" ht="15.75" customHeight="1">
      <c r="A3852" s="1"/>
      <c r="B3852" s="6" t="s">
        <v>14</v>
      </c>
      <c r="C3852" s="6">
        <v>1185732</v>
      </c>
      <c r="D3852" s="7">
        <v>44369</v>
      </c>
      <c r="E3852" s="6" t="s">
        <v>15</v>
      </c>
      <c r="F3852" s="6" t="s">
        <v>129</v>
      </c>
      <c r="G3852" s="6" t="s">
        <v>130</v>
      </c>
      <c r="H3852" s="6" t="s">
        <v>17</v>
      </c>
      <c r="I3852" s="8">
        <v>0.65</v>
      </c>
      <c r="J3852" s="9">
        <v>6500</v>
      </c>
      <c r="K3852" s="10">
        <f t="shared" si="30"/>
        <v>4225</v>
      </c>
      <c r="L3852" s="10">
        <f t="shared" si="31"/>
        <v>1478.7500000000002</v>
      </c>
      <c r="M3852" s="11">
        <v>0.35000000000000003</v>
      </c>
      <c r="O3852" s="16"/>
      <c r="P3852" s="14">
        <f>Data!$I3852+0</f>
        <v>0.65</v>
      </c>
      <c r="Q3852" s="12">
        <f>Data!$J3852-250</f>
        <v>6250</v>
      </c>
      <c r="R3852" s="13">
        <f>Data!$M3852-5%</f>
        <v>0.30000000000000004</v>
      </c>
    </row>
    <row r="3853" spans="1:18" ht="15.75" customHeight="1">
      <c r="A3853" s="1"/>
      <c r="B3853" s="6" t="s">
        <v>14</v>
      </c>
      <c r="C3853" s="6">
        <v>1185732</v>
      </c>
      <c r="D3853" s="7">
        <v>44369</v>
      </c>
      <c r="E3853" s="6" t="s">
        <v>15</v>
      </c>
      <c r="F3853" s="6" t="s">
        <v>129</v>
      </c>
      <c r="G3853" s="6" t="s">
        <v>130</v>
      </c>
      <c r="H3853" s="6" t="s">
        <v>18</v>
      </c>
      <c r="I3853" s="8">
        <v>0.60000000000000009</v>
      </c>
      <c r="J3853" s="9">
        <v>4000</v>
      </c>
      <c r="K3853" s="10">
        <f t="shared" si="30"/>
        <v>2400.0000000000005</v>
      </c>
      <c r="L3853" s="10">
        <f t="shared" si="31"/>
        <v>840.00000000000023</v>
      </c>
      <c r="M3853" s="11">
        <v>0.35000000000000003</v>
      </c>
      <c r="O3853" s="16"/>
      <c r="P3853" s="14">
        <f>Data!$I3853+0</f>
        <v>0.60000000000000009</v>
      </c>
      <c r="Q3853" s="12">
        <f>Data!$J3853-250</f>
        <v>3750</v>
      </c>
      <c r="R3853" s="13">
        <f>Data!$M3853-5%</f>
        <v>0.30000000000000004</v>
      </c>
    </row>
    <row r="3854" spans="1:18" ht="15.75" customHeight="1">
      <c r="A3854" s="1"/>
      <c r="B3854" s="6" t="s">
        <v>14</v>
      </c>
      <c r="C3854" s="6">
        <v>1185732</v>
      </c>
      <c r="D3854" s="7">
        <v>44369</v>
      </c>
      <c r="E3854" s="6" t="s">
        <v>15</v>
      </c>
      <c r="F3854" s="6" t="s">
        <v>129</v>
      </c>
      <c r="G3854" s="6" t="s">
        <v>130</v>
      </c>
      <c r="H3854" s="6" t="s">
        <v>19</v>
      </c>
      <c r="I3854" s="8">
        <v>0.55000000000000004</v>
      </c>
      <c r="J3854" s="9">
        <v>3250</v>
      </c>
      <c r="K3854" s="10">
        <f t="shared" si="30"/>
        <v>1787.5000000000002</v>
      </c>
      <c r="L3854" s="10">
        <f t="shared" si="31"/>
        <v>446.87500000000006</v>
      </c>
      <c r="M3854" s="11">
        <v>0.25</v>
      </c>
      <c r="O3854" s="16"/>
      <c r="P3854" s="14">
        <f>Data!$I3854+0</f>
        <v>0.55000000000000004</v>
      </c>
      <c r="Q3854" s="12">
        <f>Data!$J3854-250</f>
        <v>3000</v>
      </c>
      <c r="R3854" s="13">
        <f>Data!$M3854-5%</f>
        <v>0.2</v>
      </c>
    </row>
    <row r="3855" spans="1:18" ht="15.75" customHeight="1">
      <c r="A3855" s="1"/>
      <c r="B3855" s="6" t="s">
        <v>14</v>
      </c>
      <c r="C3855" s="6">
        <v>1185732</v>
      </c>
      <c r="D3855" s="7">
        <v>44369</v>
      </c>
      <c r="E3855" s="6" t="s">
        <v>15</v>
      </c>
      <c r="F3855" s="6" t="s">
        <v>129</v>
      </c>
      <c r="G3855" s="6" t="s">
        <v>130</v>
      </c>
      <c r="H3855" s="6" t="s">
        <v>20</v>
      </c>
      <c r="I3855" s="8">
        <v>0.55000000000000004</v>
      </c>
      <c r="J3855" s="9">
        <v>3000</v>
      </c>
      <c r="K3855" s="10">
        <f t="shared" si="30"/>
        <v>1650.0000000000002</v>
      </c>
      <c r="L3855" s="10">
        <f t="shared" si="31"/>
        <v>412.50000000000006</v>
      </c>
      <c r="M3855" s="11">
        <v>0.25</v>
      </c>
      <c r="O3855" s="16"/>
      <c r="P3855" s="14">
        <f>Data!$I3855+0</f>
        <v>0.55000000000000004</v>
      </c>
      <c r="Q3855" s="12">
        <f>Data!$J3855-250</f>
        <v>2750</v>
      </c>
      <c r="R3855" s="13">
        <f>Data!$M3855-5%</f>
        <v>0.2</v>
      </c>
    </row>
    <row r="3856" spans="1:18" ht="15.75" customHeight="1">
      <c r="A3856" s="1"/>
      <c r="B3856" s="6" t="s">
        <v>14</v>
      </c>
      <c r="C3856" s="6">
        <v>1185732</v>
      </c>
      <c r="D3856" s="7">
        <v>44369</v>
      </c>
      <c r="E3856" s="6" t="s">
        <v>15</v>
      </c>
      <c r="F3856" s="6" t="s">
        <v>129</v>
      </c>
      <c r="G3856" s="6" t="s">
        <v>130</v>
      </c>
      <c r="H3856" s="6" t="s">
        <v>21</v>
      </c>
      <c r="I3856" s="8">
        <v>0.65</v>
      </c>
      <c r="J3856" s="9">
        <v>3000</v>
      </c>
      <c r="K3856" s="10">
        <f t="shared" si="30"/>
        <v>1950</v>
      </c>
      <c r="L3856" s="10">
        <f t="shared" si="31"/>
        <v>487.5</v>
      </c>
      <c r="M3856" s="11">
        <v>0.25</v>
      </c>
      <c r="O3856" s="16"/>
      <c r="P3856" s="14">
        <f>Data!$I3856+0</f>
        <v>0.65</v>
      </c>
      <c r="Q3856" s="12">
        <f>Data!$J3856-250</f>
        <v>2750</v>
      </c>
      <c r="R3856" s="13">
        <f>Data!$M3856-5%</f>
        <v>0.2</v>
      </c>
    </row>
    <row r="3857" spans="1:18" ht="15.75" customHeight="1">
      <c r="A3857" s="1"/>
      <c r="B3857" s="6" t="s">
        <v>14</v>
      </c>
      <c r="C3857" s="6">
        <v>1185732</v>
      </c>
      <c r="D3857" s="7">
        <v>44369</v>
      </c>
      <c r="E3857" s="6" t="s">
        <v>15</v>
      </c>
      <c r="F3857" s="6" t="s">
        <v>129</v>
      </c>
      <c r="G3857" s="6" t="s">
        <v>130</v>
      </c>
      <c r="H3857" s="6" t="s">
        <v>22</v>
      </c>
      <c r="I3857" s="8">
        <v>0.70000000000000007</v>
      </c>
      <c r="J3857" s="9">
        <v>4500</v>
      </c>
      <c r="K3857" s="10">
        <f t="shared" si="30"/>
        <v>3150.0000000000005</v>
      </c>
      <c r="L3857" s="10">
        <f t="shared" si="31"/>
        <v>945.00000000000011</v>
      </c>
      <c r="M3857" s="11">
        <v>0.3</v>
      </c>
      <c r="O3857" s="16"/>
      <c r="P3857" s="14">
        <f>Data!$I3857+0</f>
        <v>0.70000000000000007</v>
      </c>
      <c r="Q3857" s="12">
        <f>Data!$J3857-250</f>
        <v>4250</v>
      </c>
      <c r="R3857" s="13">
        <f>Data!$M3857-5%</f>
        <v>0.25</v>
      </c>
    </row>
    <row r="3858" spans="1:18" ht="15.75" customHeight="1">
      <c r="A3858" s="1"/>
      <c r="B3858" s="6" t="s">
        <v>14</v>
      </c>
      <c r="C3858" s="6">
        <v>1185732</v>
      </c>
      <c r="D3858" s="7">
        <v>44397</v>
      </c>
      <c r="E3858" s="6" t="s">
        <v>15</v>
      </c>
      <c r="F3858" s="6" t="s">
        <v>129</v>
      </c>
      <c r="G3858" s="6" t="s">
        <v>130</v>
      </c>
      <c r="H3858" s="6" t="s">
        <v>17</v>
      </c>
      <c r="I3858" s="8">
        <v>0.65</v>
      </c>
      <c r="J3858" s="9">
        <v>6750</v>
      </c>
      <c r="K3858" s="10">
        <f t="shared" si="30"/>
        <v>4387.5</v>
      </c>
      <c r="L3858" s="10">
        <f t="shared" si="31"/>
        <v>1535.6250000000002</v>
      </c>
      <c r="M3858" s="11">
        <v>0.35000000000000003</v>
      </c>
      <c r="O3858" s="16"/>
      <c r="P3858" s="14">
        <f>Data!$I3858+0</f>
        <v>0.65</v>
      </c>
      <c r="Q3858" s="12">
        <f>Data!$J3858-250</f>
        <v>6500</v>
      </c>
      <c r="R3858" s="13">
        <f>Data!$M3858-5%</f>
        <v>0.30000000000000004</v>
      </c>
    </row>
    <row r="3859" spans="1:18" ht="15.75" customHeight="1">
      <c r="A3859" s="1"/>
      <c r="B3859" s="6" t="s">
        <v>14</v>
      </c>
      <c r="C3859" s="6">
        <v>1185732</v>
      </c>
      <c r="D3859" s="7">
        <v>44397</v>
      </c>
      <c r="E3859" s="6" t="s">
        <v>15</v>
      </c>
      <c r="F3859" s="6" t="s">
        <v>129</v>
      </c>
      <c r="G3859" s="6" t="s">
        <v>130</v>
      </c>
      <c r="H3859" s="6" t="s">
        <v>18</v>
      </c>
      <c r="I3859" s="8">
        <v>0.60000000000000009</v>
      </c>
      <c r="J3859" s="9">
        <v>4250</v>
      </c>
      <c r="K3859" s="10">
        <f t="shared" si="30"/>
        <v>2550.0000000000005</v>
      </c>
      <c r="L3859" s="10">
        <f t="shared" si="31"/>
        <v>892.50000000000023</v>
      </c>
      <c r="M3859" s="11">
        <v>0.35000000000000003</v>
      </c>
      <c r="O3859" s="16"/>
      <c r="P3859" s="14">
        <f>Data!$I3859+0</f>
        <v>0.60000000000000009</v>
      </c>
      <c r="Q3859" s="12">
        <f>Data!$J3859-250</f>
        <v>4000</v>
      </c>
      <c r="R3859" s="13">
        <f>Data!$M3859-5%</f>
        <v>0.30000000000000004</v>
      </c>
    </row>
    <row r="3860" spans="1:18" ht="15.75" customHeight="1">
      <c r="A3860" s="1"/>
      <c r="B3860" s="6" t="s">
        <v>14</v>
      </c>
      <c r="C3860" s="6">
        <v>1185732</v>
      </c>
      <c r="D3860" s="7">
        <v>44397</v>
      </c>
      <c r="E3860" s="6" t="s">
        <v>15</v>
      </c>
      <c r="F3860" s="6" t="s">
        <v>129</v>
      </c>
      <c r="G3860" s="6" t="s">
        <v>130</v>
      </c>
      <c r="H3860" s="6" t="s">
        <v>19</v>
      </c>
      <c r="I3860" s="8">
        <v>0.55000000000000004</v>
      </c>
      <c r="J3860" s="9">
        <v>3500</v>
      </c>
      <c r="K3860" s="10">
        <f t="shared" si="30"/>
        <v>1925.0000000000002</v>
      </c>
      <c r="L3860" s="10">
        <f t="shared" si="31"/>
        <v>481.25000000000006</v>
      </c>
      <c r="M3860" s="11">
        <v>0.25</v>
      </c>
      <c r="O3860" s="16"/>
      <c r="P3860" s="14">
        <f>Data!$I3860+0</f>
        <v>0.55000000000000004</v>
      </c>
      <c r="Q3860" s="12">
        <f>Data!$J3860-250</f>
        <v>3250</v>
      </c>
      <c r="R3860" s="13">
        <f>Data!$M3860-5%</f>
        <v>0.2</v>
      </c>
    </row>
    <row r="3861" spans="1:18" ht="15.75" customHeight="1">
      <c r="A3861" s="1"/>
      <c r="B3861" s="6" t="s">
        <v>14</v>
      </c>
      <c r="C3861" s="6">
        <v>1185732</v>
      </c>
      <c r="D3861" s="7">
        <v>44397</v>
      </c>
      <c r="E3861" s="6" t="s">
        <v>15</v>
      </c>
      <c r="F3861" s="6" t="s">
        <v>129</v>
      </c>
      <c r="G3861" s="6" t="s">
        <v>130</v>
      </c>
      <c r="H3861" s="6" t="s">
        <v>20</v>
      </c>
      <c r="I3861" s="8">
        <v>0.55000000000000004</v>
      </c>
      <c r="J3861" s="9">
        <v>3000</v>
      </c>
      <c r="K3861" s="10">
        <f t="shared" si="30"/>
        <v>1650.0000000000002</v>
      </c>
      <c r="L3861" s="10">
        <f t="shared" si="31"/>
        <v>412.50000000000006</v>
      </c>
      <c r="M3861" s="11">
        <v>0.25</v>
      </c>
      <c r="O3861" s="16"/>
      <c r="P3861" s="14">
        <f>Data!$I3861+0</f>
        <v>0.55000000000000004</v>
      </c>
      <c r="Q3861" s="12">
        <f>Data!$J3861-250</f>
        <v>2750</v>
      </c>
      <c r="R3861" s="13">
        <f>Data!$M3861-5%</f>
        <v>0.2</v>
      </c>
    </row>
    <row r="3862" spans="1:18" ht="15.75" customHeight="1">
      <c r="A3862" s="1"/>
      <c r="B3862" s="6" t="s">
        <v>14</v>
      </c>
      <c r="C3862" s="6">
        <v>1185732</v>
      </c>
      <c r="D3862" s="7">
        <v>44397</v>
      </c>
      <c r="E3862" s="6" t="s">
        <v>15</v>
      </c>
      <c r="F3862" s="6" t="s">
        <v>129</v>
      </c>
      <c r="G3862" s="6" t="s">
        <v>130</v>
      </c>
      <c r="H3862" s="6" t="s">
        <v>21</v>
      </c>
      <c r="I3862" s="8">
        <v>0.65</v>
      </c>
      <c r="J3862" s="9">
        <v>3250</v>
      </c>
      <c r="K3862" s="10">
        <f t="shared" si="30"/>
        <v>2112.5</v>
      </c>
      <c r="L3862" s="10">
        <f t="shared" si="31"/>
        <v>528.125</v>
      </c>
      <c r="M3862" s="11">
        <v>0.25</v>
      </c>
      <c r="O3862" s="16"/>
      <c r="P3862" s="14">
        <f>Data!$I3862+0</f>
        <v>0.65</v>
      </c>
      <c r="Q3862" s="12">
        <f>Data!$J3862-250</f>
        <v>3000</v>
      </c>
      <c r="R3862" s="13">
        <f>Data!$M3862-5%</f>
        <v>0.2</v>
      </c>
    </row>
    <row r="3863" spans="1:18" ht="15.75" customHeight="1">
      <c r="A3863" s="1"/>
      <c r="B3863" s="6" t="s">
        <v>14</v>
      </c>
      <c r="C3863" s="6">
        <v>1185732</v>
      </c>
      <c r="D3863" s="7">
        <v>44397</v>
      </c>
      <c r="E3863" s="6" t="s">
        <v>15</v>
      </c>
      <c r="F3863" s="6" t="s">
        <v>129</v>
      </c>
      <c r="G3863" s="6" t="s">
        <v>130</v>
      </c>
      <c r="H3863" s="6" t="s">
        <v>22</v>
      </c>
      <c r="I3863" s="8">
        <v>0.70000000000000007</v>
      </c>
      <c r="J3863" s="9">
        <v>5000</v>
      </c>
      <c r="K3863" s="10">
        <f t="shared" si="30"/>
        <v>3500.0000000000005</v>
      </c>
      <c r="L3863" s="10">
        <f t="shared" si="31"/>
        <v>1050</v>
      </c>
      <c r="M3863" s="11">
        <v>0.3</v>
      </c>
      <c r="O3863" s="16"/>
      <c r="P3863" s="14">
        <f>Data!$I3863+0</f>
        <v>0.70000000000000007</v>
      </c>
      <c r="Q3863" s="12">
        <f>Data!$J3863-250</f>
        <v>4750</v>
      </c>
      <c r="R3863" s="13">
        <f>Data!$M3863-5%</f>
        <v>0.25</v>
      </c>
    </row>
    <row r="3864" spans="1:18" ht="15.75" customHeight="1">
      <c r="A3864" s="1"/>
      <c r="B3864" s="6" t="s">
        <v>14</v>
      </c>
      <c r="C3864" s="6">
        <v>1185732</v>
      </c>
      <c r="D3864" s="7">
        <v>44429</v>
      </c>
      <c r="E3864" s="6" t="s">
        <v>15</v>
      </c>
      <c r="F3864" s="6" t="s">
        <v>129</v>
      </c>
      <c r="G3864" s="6" t="s">
        <v>130</v>
      </c>
      <c r="H3864" s="6" t="s">
        <v>17</v>
      </c>
      <c r="I3864" s="8">
        <v>0.65</v>
      </c>
      <c r="J3864" s="9">
        <v>6500</v>
      </c>
      <c r="K3864" s="10">
        <f t="shared" si="30"/>
        <v>4225</v>
      </c>
      <c r="L3864" s="10">
        <f t="shared" si="31"/>
        <v>1478.7500000000002</v>
      </c>
      <c r="M3864" s="11">
        <v>0.35000000000000003</v>
      </c>
      <c r="O3864" s="16"/>
      <c r="P3864" s="14">
        <f>Data!$I3864+0</f>
        <v>0.65</v>
      </c>
      <c r="Q3864" s="12">
        <f>Data!$J3864-250</f>
        <v>6250</v>
      </c>
      <c r="R3864" s="13">
        <f>Data!$M3864-5%</f>
        <v>0.30000000000000004</v>
      </c>
    </row>
    <row r="3865" spans="1:18" ht="15.75" customHeight="1">
      <c r="A3865" s="1"/>
      <c r="B3865" s="6" t="s">
        <v>14</v>
      </c>
      <c r="C3865" s="6">
        <v>1185732</v>
      </c>
      <c r="D3865" s="7">
        <v>44429</v>
      </c>
      <c r="E3865" s="6" t="s">
        <v>15</v>
      </c>
      <c r="F3865" s="6" t="s">
        <v>129</v>
      </c>
      <c r="G3865" s="6" t="s">
        <v>130</v>
      </c>
      <c r="H3865" s="6" t="s">
        <v>18</v>
      </c>
      <c r="I3865" s="8">
        <v>0.60000000000000009</v>
      </c>
      <c r="J3865" s="9">
        <v>4250</v>
      </c>
      <c r="K3865" s="10">
        <f t="shared" si="30"/>
        <v>2550.0000000000005</v>
      </c>
      <c r="L3865" s="10">
        <f t="shared" si="31"/>
        <v>892.50000000000023</v>
      </c>
      <c r="M3865" s="11">
        <v>0.35000000000000003</v>
      </c>
      <c r="O3865" s="16"/>
      <c r="P3865" s="14">
        <f>Data!$I3865+0</f>
        <v>0.60000000000000009</v>
      </c>
      <c r="Q3865" s="12">
        <f>Data!$J3865-250</f>
        <v>4000</v>
      </c>
      <c r="R3865" s="13">
        <f>Data!$M3865-5%</f>
        <v>0.30000000000000004</v>
      </c>
    </row>
    <row r="3866" spans="1:18" ht="15.75" customHeight="1">
      <c r="A3866" s="1"/>
      <c r="B3866" s="6" t="s">
        <v>14</v>
      </c>
      <c r="C3866" s="6">
        <v>1185732</v>
      </c>
      <c r="D3866" s="7">
        <v>44429</v>
      </c>
      <c r="E3866" s="6" t="s">
        <v>15</v>
      </c>
      <c r="F3866" s="6" t="s">
        <v>129</v>
      </c>
      <c r="G3866" s="6" t="s">
        <v>130</v>
      </c>
      <c r="H3866" s="6" t="s">
        <v>19</v>
      </c>
      <c r="I3866" s="8">
        <v>0.55000000000000004</v>
      </c>
      <c r="J3866" s="9">
        <v>3500</v>
      </c>
      <c r="K3866" s="10">
        <f t="shared" si="30"/>
        <v>1925.0000000000002</v>
      </c>
      <c r="L3866" s="10">
        <f t="shared" si="31"/>
        <v>481.25000000000006</v>
      </c>
      <c r="M3866" s="11">
        <v>0.25</v>
      </c>
      <c r="O3866" s="16"/>
      <c r="P3866" s="14">
        <f>Data!$I3866+0</f>
        <v>0.55000000000000004</v>
      </c>
      <c r="Q3866" s="12">
        <f>Data!$J3866-250</f>
        <v>3250</v>
      </c>
      <c r="R3866" s="13">
        <f>Data!$M3866-5%</f>
        <v>0.2</v>
      </c>
    </row>
    <row r="3867" spans="1:18" ht="15.75" customHeight="1">
      <c r="A3867" s="1"/>
      <c r="B3867" s="6" t="s">
        <v>14</v>
      </c>
      <c r="C3867" s="6">
        <v>1185732</v>
      </c>
      <c r="D3867" s="7">
        <v>44429</v>
      </c>
      <c r="E3867" s="6" t="s">
        <v>15</v>
      </c>
      <c r="F3867" s="6" t="s">
        <v>129</v>
      </c>
      <c r="G3867" s="6" t="s">
        <v>130</v>
      </c>
      <c r="H3867" s="6" t="s">
        <v>20</v>
      </c>
      <c r="I3867" s="8">
        <v>0.55000000000000004</v>
      </c>
      <c r="J3867" s="9">
        <v>2500</v>
      </c>
      <c r="K3867" s="10">
        <f t="shared" si="30"/>
        <v>1375</v>
      </c>
      <c r="L3867" s="10">
        <f t="shared" si="31"/>
        <v>343.75</v>
      </c>
      <c r="M3867" s="11">
        <v>0.25</v>
      </c>
      <c r="O3867" s="16"/>
      <c r="P3867" s="14">
        <f>Data!$I3867+0</f>
        <v>0.55000000000000004</v>
      </c>
      <c r="Q3867" s="12">
        <f>Data!$J3867-250</f>
        <v>2250</v>
      </c>
      <c r="R3867" s="13">
        <f>Data!$M3867-5%</f>
        <v>0.2</v>
      </c>
    </row>
    <row r="3868" spans="1:18" ht="15.75" customHeight="1">
      <c r="A3868" s="1"/>
      <c r="B3868" s="6" t="s">
        <v>14</v>
      </c>
      <c r="C3868" s="6">
        <v>1185732</v>
      </c>
      <c r="D3868" s="7">
        <v>44429</v>
      </c>
      <c r="E3868" s="6" t="s">
        <v>15</v>
      </c>
      <c r="F3868" s="6" t="s">
        <v>129</v>
      </c>
      <c r="G3868" s="6" t="s">
        <v>130</v>
      </c>
      <c r="H3868" s="6" t="s">
        <v>21</v>
      </c>
      <c r="I3868" s="8">
        <v>0.65</v>
      </c>
      <c r="J3868" s="9">
        <v>2250</v>
      </c>
      <c r="K3868" s="10">
        <f t="shared" si="30"/>
        <v>1462.5</v>
      </c>
      <c r="L3868" s="10">
        <f t="shared" si="31"/>
        <v>365.625</v>
      </c>
      <c r="M3868" s="11">
        <v>0.25</v>
      </c>
      <c r="O3868" s="16"/>
      <c r="P3868" s="14">
        <f>Data!$I3868+0</f>
        <v>0.65</v>
      </c>
      <c r="Q3868" s="12">
        <f>Data!$J3868-250</f>
        <v>2000</v>
      </c>
      <c r="R3868" s="13">
        <f>Data!$M3868-5%</f>
        <v>0.2</v>
      </c>
    </row>
    <row r="3869" spans="1:18" ht="15.75" customHeight="1">
      <c r="A3869" s="1"/>
      <c r="B3869" s="6" t="s">
        <v>14</v>
      </c>
      <c r="C3869" s="6">
        <v>1185732</v>
      </c>
      <c r="D3869" s="7">
        <v>44429</v>
      </c>
      <c r="E3869" s="6" t="s">
        <v>15</v>
      </c>
      <c r="F3869" s="6" t="s">
        <v>129</v>
      </c>
      <c r="G3869" s="6" t="s">
        <v>130</v>
      </c>
      <c r="H3869" s="6" t="s">
        <v>22</v>
      </c>
      <c r="I3869" s="8">
        <v>0.70000000000000007</v>
      </c>
      <c r="J3869" s="9">
        <v>4000</v>
      </c>
      <c r="K3869" s="10">
        <f t="shared" si="30"/>
        <v>2800.0000000000005</v>
      </c>
      <c r="L3869" s="10">
        <f t="shared" si="31"/>
        <v>840.00000000000011</v>
      </c>
      <c r="M3869" s="11">
        <v>0.3</v>
      </c>
      <c r="O3869" s="16"/>
      <c r="P3869" s="14">
        <f>Data!$I3869+0</f>
        <v>0.70000000000000007</v>
      </c>
      <c r="Q3869" s="12">
        <f>Data!$J3869-250</f>
        <v>3750</v>
      </c>
      <c r="R3869" s="13">
        <f>Data!$M3869-5%</f>
        <v>0.25</v>
      </c>
    </row>
    <row r="3870" spans="1:18" ht="15.75" customHeight="1">
      <c r="A3870" s="1"/>
      <c r="B3870" s="6" t="s">
        <v>14</v>
      </c>
      <c r="C3870" s="6">
        <v>1185732</v>
      </c>
      <c r="D3870" s="7">
        <v>44459</v>
      </c>
      <c r="E3870" s="6" t="s">
        <v>15</v>
      </c>
      <c r="F3870" s="6" t="s">
        <v>129</v>
      </c>
      <c r="G3870" s="6" t="s">
        <v>130</v>
      </c>
      <c r="H3870" s="6" t="s">
        <v>17</v>
      </c>
      <c r="I3870" s="8">
        <v>0.65</v>
      </c>
      <c r="J3870" s="9">
        <v>5250</v>
      </c>
      <c r="K3870" s="10">
        <f t="shared" si="30"/>
        <v>3412.5</v>
      </c>
      <c r="L3870" s="10">
        <f t="shared" si="31"/>
        <v>1194.375</v>
      </c>
      <c r="M3870" s="11">
        <v>0.35000000000000003</v>
      </c>
      <c r="O3870" s="16"/>
      <c r="P3870" s="14">
        <f>Data!$I3870+0</f>
        <v>0.65</v>
      </c>
      <c r="Q3870" s="12">
        <f>Data!$J3870-250</f>
        <v>5000</v>
      </c>
      <c r="R3870" s="13">
        <f>Data!$M3870-5%</f>
        <v>0.30000000000000004</v>
      </c>
    </row>
    <row r="3871" spans="1:18" ht="15.75" customHeight="1">
      <c r="A3871" s="1"/>
      <c r="B3871" s="6" t="s">
        <v>14</v>
      </c>
      <c r="C3871" s="6">
        <v>1185732</v>
      </c>
      <c r="D3871" s="7">
        <v>44459</v>
      </c>
      <c r="E3871" s="6" t="s">
        <v>15</v>
      </c>
      <c r="F3871" s="6" t="s">
        <v>129</v>
      </c>
      <c r="G3871" s="6" t="s">
        <v>130</v>
      </c>
      <c r="H3871" s="6" t="s">
        <v>18</v>
      </c>
      <c r="I3871" s="8">
        <v>0.60000000000000009</v>
      </c>
      <c r="J3871" s="9">
        <v>3250</v>
      </c>
      <c r="K3871" s="10">
        <f t="shared" si="30"/>
        <v>1950.0000000000002</v>
      </c>
      <c r="L3871" s="10">
        <f t="shared" si="31"/>
        <v>682.50000000000011</v>
      </c>
      <c r="M3871" s="11">
        <v>0.35000000000000003</v>
      </c>
      <c r="O3871" s="16"/>
      <c r="P3871" s="14">
        <f>Data!$I3871+0</f>
        <v>0.60000000000000009</v>
      </c>
      <c r="Q3871" s="12">
        <f>Data!$J3871-250</f>
        <v>3000</v>
      </c>
      <c r="R3871" s="13">
        <f>Data!$M3871-5%</f>
        <v>0.30000000000000004</v>
      </c>
    </row>
    <row r="3872" spans="1:18" ht="15.75" customHeight="1">
      <c r="A3872" s="1"/>
      <c r="B3872" s="6" t="s">
        <v>14</v>
      </c>
      <c r="C3872" s="6">
        <v>1185732</v>
      </c>
      <c r="D3872" s="7">
        <v>44459</v>
      </c>
      <c r="E3872" s="6" t="s">
        <v>15</v>
      </c>
      <c r="F3872" s="6" t="s">
        <v>129</v>
      </c>
      <c r="G3872" s="6" t="s">
        <v>130</v>
      </c>
      <c r="H3872" s="6" t="s">
        <v>19</v>
      </c>
      <c r="I3872" s="8">
        <v>0.55000000000000004</v>
      </c>
      <c r="J3872" s="9">
        <v>2250</v>
      </c>
      <c r="K3872" s="10">
        <f t="shared" si="30"/>
        <v>1237.5</v>
      </c>
      <c r="L3872" s="10">
        <f t="shared" si="31"/>
        <v>309.375</v>
      </c>
      <c r="M3872" s="11">
        <v>0.25</v>
      </c>
      <c r="O3872" s="16"/>
      <c r="P3872" s="14">
        <f>Data!$I3872+0</f>
        <v>0.55000000000000004</v>
      </c>
      <c r="Q3872" s="12">
        <f>Data!$J3872-250</f>
        <v>2000</v>
      </c>
      <c r="R3872" s="13">
        <f>Data!$M3872-5%</f>
        <v>0.2</v>
      </c>
    </row>
    <row r="3873" spans="1:18" ht="15.75" customHeight="1">
      <c r="A3873" s="1"/>
      <c r="B3873" s="6" t="s">
        <v>14</v>
      </c>
      <c r="C3873" s="6">
        <v>1185732</v>
      </c>
      <c r="D3873" s="7">
        <v>44459</v>
      </c>
      <c r="E3873" s="6" t="s">
        <v>15</v>
      </c>
      <c r="F3873" s="6" t="s">
        <v>129</v>
      </c>
      <c r="G3873" s="6" t="s">
        <v>130</v>
      </c>
      <c r="H3873" s="6" t="s">
        <v>20</v>
      </c>
      <c r="I3873" s="8">
        <v>0.55000000000000004</v>
      </c>
      <c r="J3873" s="9">
        <v>2000</v>
      </c>
      <c r="K3873" s="10">
        <f t="shared" si="30"/>
        <v>1100</v>
      </c>
      <c r="L3873" s="10">
        <f t="shared" si="31"/>
        <v>275</v>
      </c>
      <c r="M3873" s="11">
        <v>0.25</v>
      </c>
      <c r="O3873" s="16"/>
      <c r="P3873" s="14">
        <f>Data!$I3873+0</f>
        <v>0.55000000000000004</v>
      </c>
      <c r="Q3873" s="12">
        <f>Data!$J3873-250</f>
        <v>1750</v>
      </c>
      <c r="R3873" s="13">
        <f>Data!$M3873-5%</f>
        <v>0.2</v>
      </c>
    </row>
    <row r="3874" spans="1:18" ht="15.75" customHeight="1">
      <c r="A3874" s="1"/>
      <c r="B3874" s="6" t="s">
        <v>14</v>
      </c>
      <c r="C3874" s="6">
        <v>1185732</v>
      </c>
      <c r="D3874" s="7">
        <v>44459</v>
      </c>
      <c r="E3874" s="6" t="s">
        <v>15</v>
      </c>
      <c r="F3874" s="6" t="s">
        <v>129</v>
      </c>
      <c r="G3874" s="6" t="s">
        <v>130</v>
      </c>
      <c r="H3874" s="6" t="s">
        <v>21</v>
      </c>
      <c r="I3874" s="8">
        <v>0.65</v>
      </c>
      <c r="J3874" s="9">
        <v>2000</v>
      </c>
      <c r="K3874" s="10">
        <f t="shared" si="30"/>
        <v>1300</v>
      </c>
      <c r="L3874" s="10">
        <f t="shared" si="31"/>
        <v>325</v>
      </c>
      <c r="M3874" s="11">
        <v>0.25</v>
      </c>
      <c r="O3874" s="16"/>
      <c r="P3874" s="14">
        <f>Data!$I3874+0</f>
        <v>0.65</v>
      </c>
      <c r="Q3874" s="12">
        <f>Data!$J3874-250</f>
        <v>1750</v>
      </c>
      <c r="R3874" s="13">
        <f>Data!$M3874-5%</f>
        <v>0.2</v>
      </c>
    </row>
    <row r="3875" spans="1:18" ht="15.75" customHeight="1">
      <c r="A3875" s="1"/>
      <c r="B3875" s="6" t="s">
        <v>14</v>
      </c>
      <c r="C3875" s="6">
        <v>1185732</v>
      </c>
      <c r="D3875" s="7">
        <v>44459</v>
      </c>
      <c r="E3875" s="6" t="s">
        <v>15</v>
      </c>
      <c r="F3875" s="6" t="s">
        <v>129</v>
      </c>
      <c r="G3875" s="6" t="s">
        <v>130</v>
      </c>
      <c r="H3875" s="6" t="s">
        <v>22</v>
      </c>
      <c r="I3875" s="8">
        <v>0.70000000000000007</v>
      </c>
      <c r="J3875" s="9">
        <v>3000</v>
      </c>
      <c r="K3875" s="10">
        <f t="shared" si="30"/>
        <v>2100</v>
      </c>
      <c r="L3875" s="10">
        <f t="shared" si="31"/>
        <v>630</v>
      </c>
      <c r="M3875" s="11">
        <v>0.3</v>
      </c>
      <c r="O3875" s="16"/>
      <c r="P3875" s="14">
        <f>Data!$I3875+0</f>
        <v>0.70000000000000007</v>
      </c>
      <c r="Q3875" s="12">
        <f>Data!$J3875-250</f>
        <v>2750</v>
      </c>
      <c r="R3875" s="13">
        <f>Data!$M3875-5%</f>
        <v>0.25</v>
      </c>
    </row>
    <row r="3876" spans="1:18" ht="15.75" customHeight="1">
      <c r="A3876" s="1"/>
      <c r="B3876" s="6" t="s">
        <v>14</v>
      </c>
      <c r="C3876" s="6">
        <v>1185732</v>
      </c>
      <c r="D3876" s="7">
        <v>44491</v>
      </c>
      <c r="E3876" s="6" t="s">
        <v>15</v>
      </c>
      <c r="F3876" s="6" t="s">
        <v>129</v>
      </c>
      <c r="G3876" s="6" t="s">
        <v>130</v>
      </c>
      <c r="H3876" s="6" t="s">
        <v>17</v>
      </c>
      <c r="I3876" s="8">
        <v>0.70000000000000007</v>
      </c>
      <c r="J3876" s="9">
        <v>4500</v>
      </c>
      <c r="K3876" s="10">
        <f t="shared" si="30"/>
        <v>3150.0000000000005</v>
      </c>
      <c r="L3876" s="10">
        <f t="shared" si="31"/>
        <v>1102.5000000000002</v>
      </c>
      <c r="M3876" s="11">
        <v>0.35000000000000003</v>
      </c>
      <c r="O3876" s="16"/>
      <c r="P3876" s="14">
        <f>Data!$I3876+0</f>
        <v>0.70000000000000007</v>
      </c>
      <c r="Q3876" s="12">
        <f>Data!$J3876-250</f>
        <v>4250</v>
      </c>
      <c r="R3876" s="13">
        <f>Data!$M3876-5%</f>
        <v>0.30000000000000004</v>
      </c>
    </row>
    <row r="3877" spans="1:18" ht="15.75" customHeight="1">
      <c r="A3877" s="1"/>
      <c r="B3877" s="6" t="s">
        <v>14</v>
      </c>
      <c r="C3877" s="6">
        <v>1185732</v>
      </c>
      <c r="D3877" s="7">
        <v>44491</v>
      </c>
      <c r="E3877" s="6" t="s">
        <v>15</v>
      </c>
      <c r="F3877" s="6" t="s">
        <v>129</v>
      </c>
      <c r="G3877" s="6" t="s">
        <v>130</v>
      </c>
      <c r="H3877" s="6" t="s">
        <v>18</v>
      </c>
      <c r="I3877" s="8">
        <v>0.65000000000000013</v>
      </c>
      <c r="J3877" s="9">
        <v>2750</v>
      </c>
      <c r="K3877" s="10">
        <f t="shared" si="30"/>
        <v>1787.5000000000005</v>
      </c>
      <c r="L3877" s="10">
        <f t="shared" si="31"/>
        <v>625.62500000000023</v>
      </c>
      <c r="M3877" s="11">
        <v>0.35000000000000003</v>
      </c>
      <c r="O3877" s="16"/>
      <c r="P3877" s="14">
        <f>Data!$I3877+0</f>
        <v>0.65000000000000013</v>
      </c>
      <c r="Q3877" s="12">
        <f>Data!$J3877-250</f>
        <v>2500</v>
      </c>
      <c r="R3877" s="13">
        <f>Data!$M3877-5%</f>
        <v>0.30000000000000004</v>
      </c>
    </row>
    <row r="3878" spans="1:18" ht="15.75" customHeight="1">
      <c r="A3878" s="1"/>
      <c r="B3878" s="6" t="s">
        <v>14</v>
      </c>
      <c r="C3878" s="6">
        <v>1185732</v>
      </c>
      <c r="D3878" s="7">
        <v>44491</v>
      </c>
      <c r="E3878" s="6" t="s">
        <v>15</v>
      </c>
      <c r="F3878" s="6" t="s">
        <v>129</v>
      </c>
      <c r="G3878" s="6" t="s">
        <v>130</v>
      </c>
      <c r="H3878" s="6" t="s">
        <v>19</v>
      </c>
      <c r="I3878" s="8">
        <v>0.65000000000000013</v>
      </c>
      <c r="J3878" s="9">
        <v>1750</v>
      </c>
      <c r="K3878" s="10">
        <f t="shared" si="30"/>
        <v>1137.5000000000002</v>
      </c>
      <c r="L3878" s="10">
        <f t="shared" si="31"/>
        <v>284.37500000000006</v>
      </c>
      <c r="M3878" s="11">
        <v>0.25</v>
      </c>
      <c r="O3878" s="16"/>
      <c r="P3878" s="14">
        <f>Data!$I3878+0</f>
        <v>0.65000000000000013</v>
      </c>
      <c r="Q3878" s="12">
        <f>Data!$J3878-250</f>
        <v>1500</v>
      </c>
      <c r="R3878" s="13">
        <f>Data!$M3878-5%</f>
        <v>0.2</v>
      </c>
    </row>
    <row r="3879" spans="1:18" ht="15.75" customHeight="1">
      <c r="A3879" s="1"/>
      <c r="B3879" s="6" t="s">
        <v>14</v>
      </c>
      <c r="C3879" s="6">
        <v>1185732</v>
      </c>
      <c r="D3879" s="7">
        <v>44491</v>
      </c>
      <c r="E3879" s="6" t="s">
        <v>15</v>
      </c>
      <c r="F3879" s="6" t="s">
        <v>129</v>
      </c>
      <c r="G3879" s="6" t="s">
        <v>130</v>
      </c>
      <c r="H3879" s="6" t="s">
        <v>20</v>
      </c>
      <c r="I3879" s="8">
        <v>0.65000000000000013</v>
      </c>
      <c r="J3879" s="9">
        <v>1500</v>
      </c>
      <c r="K3879" s="10">
        <f t="shared" si="30"/>
        <v>975.00000000000023</v>
      </c>
      <c r="L3879" s="10">
        <f t="shared" si="31"/>
        <v>243.75000000000006</v>
      </c>
      <c r="M3879" s="11">
        <v>0.25</v>
      </c>
      <c r="O3879" s="16"/>
      <c r="P3879" s="14">
        <f>Data!$I3879+0</f>
        <v>0.65000000000000013</v>
      </c>
      <c r="Q3879" s="12">
        <f>Data!$J3879-250</f>
        <v>1250</v>
      </c>
      <c r="R3879" s="13">
        <f>Data!$M3879-5%</f>
        <v>0.2</v>
      </c>
    </row>
    <row r="3880" spans="1:18" ht="15.75" customHeight="1">
      <c r="A3880" s="1"/>
      <c r="B3880" s="6" t="s">
        <v>14</v>
      </c>
      <c r="C3880" s="6">
        <v>1185732</v>
      </c>
      <c r="D3880" s="7">
        <v>44491</v>
      </c>
      <c r="E3880" s="6" t="s">
        <v>15</v>
      </c>
      <c r="F3880" s="6" t="s">
        <v>129</v>
      </c>
      <c r="G3880" s="6" t="s">
        <v>130</v>
      </c>
      <c r="H3880" s="6" t="s">
        <v>21</v>
      </c>
      <c r="I3880" s="8">
        <v>0.75000000000000011</v>
      </c>
      <c r="J3880" s="9">
        <v>1500</v>
      </c>
      <c r="K3880" s="10">
        <f t="shared" si="30"/>
        <v>1125.0000000000002</v>
      </c>
      <c r="L3880" s="10">
        <f t="shared" si="31"/>
        <v>281.25000000000006</v>
      </c>
      <c r="M3880" s="11">
        <v>0.25</v>
      </c>
      <c r="O3880" s="16"/>
      <c r="P3880" s="14">
        <f>Data!$I3880+0</f>
        <v>0.75000000000000011</v>
      </c>
      <c r="Q3880" s="12">
        <f>Data!$J3880-250</f>
        <v>1250</v>
      </c>
      <c r="R3880" s="13">
        <f>Data!$M3880-5%</f>
        <v>0.2</v>
      </c>
    </row>
    <row r="3881" spans="1:18" ht="15.75" customHeight="1">
      <c r="A3881" s="1"/>
      <c r="B3881" s="6" t="s">
        <v>14</v>
      </c>
      <c r="C3881" s="6">
        <v>1185732</v>
      </c>
      <c r="D3881" s="7">
        <v>44491</v>
      </c>
      <c r="E3881" s="6" t="s">
        <v>15</v>
      </c>
      <c r="F3881" s="6" t="s">
        <v>129</v>
      </c>
      <c r="G3881" s="6" t="s">
        <v>130</v>
      </c>
      <c r="H3881" s="6" t="s">
        <v>22</v>
      </c>
      <c r="I3881" s="8">
        <v>0.8</v>
      </c>
      <c r="J3881" s="9">
        <v>2750</v>
      </c>
      <c r="K3881" s="10">
        <f t="shared" si="30"/>
        <v>2200</v>
      </c>
      <c r="L3881" s="10">
        <f t="shared" si="31"/>
        <v>660</v>
      </c>
      <c r="M3881" s="11">
        <v>0.3</v>
      </c>
      <c r="O3881" s="16"/>
      <c r="P3881" s="14">
        <f>Data!$I3881+0</f>
        <v>0.8</v>
      </c>
      <c r="Q3881" s="12">
        <f>Data!$J3881-250</f>
        <v>2500</v>
      </c>
      <c r="R3881" s="13">
        <f>Data!$M3881-5%</f>
        <v>0.25</v>
      </c>
    </row>
    <row r="3882" spans="1:18" ht="15.75" customHeight="1">
      <c r="A3882" s="1"/>
      <c r="B3882" s="6" t="s">
        <v>14</v>
      </c>
      <c r="C3882" s="6">
        <v>1185732</v>
      </c>
      <c r="D3882" s="7">
        <v>44521</v>
      </c>
      <c r="E3882" s="6" t="s">
        <v>15</v>
      </c>
      <c r="F3882" s="6" t="s">
        <v>129</v>
      </c>
      <c r="G3882" s="6" t="s">
        <v>130</v>
      </c>
      <c r="H3882" s="6" t="s">
        <v>17</v>
      </c>
      <c r="I3882" s="8">
        <v>0.75000000000000011</v>
      </c>
      <c r="J3882" s="9">
        <v>4250</v>
      </c>
      <c r="K3882" s="10">
        <f t="shared" si="30"/>
        <v>3187.5000000000005</v>
      </c>
      <c r="L3882" s="10">
        <f t="shared" si="31"/>
        <v>1115.6250000000002</v>
      </c>
      <c r="M3882" s="11">
        <v>0.35000000000000003</v>
      </c>
      <c r="O3882" s="16"/>
      <c r="P3882" s="14">
        <f>Data!$I3882+0</f>
        <v>0.75000000000000011</v>
      </c>
      <c r="Q3882" s="12">
        <f>Data!$J3882-250</f>
        <v>4000</v>
      </c>
      <c r="R3882" s="13">
        <f>Data!$M3882-5%</f>
        <v>0.30000000000000004</v>
      </c>
    </row>
    <row r="3883" spans="1:18" ht="15.75" customHeight="1">
      <c r="A3883" s="1"/>
      <c r="B3883" s="6" t="s">
        <v>14</v>
      </c>
      <c r="C3883" s="6">
        <v>1185732</v>
      </c>
      <c r="D3883" s="7">
        <v>44521</v>
      </c>
      <c r="E3883" s="6" t="s">
        <v>15</v>
      </c>
      <c r="F3883" s="6" t="s">
        <v>129</v>
      </c>
      <c r="G3883" s="6" t="s">
        <v>130</v>
      </c>
      <c r="H3883" s="6" t="s">
        <v>18</v>
      </c>
      <c r="I3883" s="8">
        <v>0.65000000000000013</v>
      </c>
      <c r="J3883" s="9">
        <v>3000</v>
      </c>
      <c r="K3883" s="10">
        <f t="shared" si="30"/>
        <v>1950.0000000000005</v>
      </c>
      <c r="L3883" s="10">
        <f t="shared" si="31"/>
        <v>682.50000000000023</v>
      </c>
      <c r="M3883" s="11">
        <v>0.35000000000000003</v>
      </c>
      <c r="O3883" s="16"/>
      <c r="P3883" s="14">
        <f>Data!$I3883+0</f>
        <v>0.65000000000000013</v>
      </c>
      <c r="Q3883" s="12">
        <f>Data!$J3883-250</f>
        <v>2750</v>
      </c>
      <c r="R3883" s="13">
        <f>Data!$M3883-5%</f>
        <v>0.30000000000000004</v>
      </c>
    </row>
    <row r="3884" spans="1:18" ht="15.75" customHeight="1">
      <c r="A3884" s="1"/>
      <c r="B3884" s="6" t="s">
        <v>14</v>
      </c>
      <c r="C3884" s="6">
        <v>1185732</v>
      </c>
      <c r="D3884" s="7">
        <v>44521</v>
      </c>
      <c r="E3884" s="6" t="s">
        <v>15</v>
      </c>
      <c r="F3884" s="6" t="s">
        <v>129</v>
      </c>
      <c r="G3884" s="6" t="s">
        <v>130</v>
      </c>
      <c r="H3884" s="6" t="s">
        <v>19</v>
      </c>
      <c r="I3884" s="8">
        <v>0.65000000000000013</v>
      </c>
      <c r="J3884" s="9">
        <v>3200</v>
      </c>
      <c r="K3884" s="10">
        <f t="shared" si="30"/>
        <v>2080.0000000000005</v>
      </c>
      <c r="L3884" s="10">
        <f t="shared" si="31"/>
        <v>520.00000000000011</v>
      </c>
      <c r="M3884" s="11">
        <v>0.25</v>
      </c>
      <c r="O3884" s="16"/>
      <c r="P3884" s="14">
        <f>Data!$I3884+0</f>
        <v>0.65000000000000013</v>
      </c>
      <c r="Q3884" s="12">
        <f>Data!$J3884-250</f>
        <v>2950</v>
      </c>
      <c r="R3884" s="13">
        <f>Data!$M3884-5%</f>
        <v>0.2</v>
      </c>
    </row>
    <row r="3885" spans="1:18" ht="15.75" customHeight="1">
      <c r="A3885" s="1"/>
      <c r="B3885" s="6" t="s">
        <v>14</v>
      </c>
      <c r="C3885" s="6">
        <v>1185732</v>
      </c>
      <c r="D3885" s="7">
        <v>44521</v>
      </c>
      <c r="E3885" s="6" t="s">
        <v>15</v>
      </c>
      <c r="F3885" s="6" t="s">
        <v>129</v>
      </c>
      <c r="G3885" s="6" t="s">
        <v>130</v>
      </c>
      <c r="H3885" s="6" t="s">
        <v>20</v>
      </c>
      <c r="I3885" s="8">
        <v>0.65000000000000013</v>
      </c>
      <c r="J3885" s="9">
        <v>3000</v>
      </c>
      <c r="K3885" s="10">
        <f t="shared" si="30"/>
        <v>1950.0000000000005</v>
      </c>
      <c r="L3885" s="10">
        <f t="shared" si="31"/>
        <v>487.50000000000011</v>
      </c>
      <c r="M3885" s="11">
        <v>0.25</v>
      </c>
      <c r="O3885" s="16"/>
      <c r="P3885" s="14">
        <f>Data!$I3885+0</f>
        <v>0.65000000000000013</v>
      </c>
      <c r="Q3885" s="12">
        <f>Data!$J3885-250</f>
        <v>2750</v>
      </c>
      <c r="R3885" s="13">
        <f>Data!$M3885-5%</f>
        <v>0.2</v>
      </c>
    </row>
    <row r="3886" spans="1:18" ht="15.75" customHeight="1">
      <c r="A3886" s="1"/>
      <c r="B3886" s="6" t="s">
        <v>14</v>
      </c>
      <c r="C3886" s="6">
        <v>1185732</v>
      </c>
      <c r="D3886" s="7">
        <v>44521</v>
      </c>
      <c r="E3886" s="6" t="s">
        <v>15</v>
      </c>
      <c r="F3886" s="6" t="s">
        <v>129</v>
      </c>
      <c r="G3886" s="6" t="s">
        <v>130</v>
      </c>
      <c r="H3886" s="6" t="s">
        <v>21</v>
      </c>
      <c r="I3886" s="8">
        <v>0.75000000000000011</v>
      </c>
      <c r="J3886" s="9">
        <v>2750</v>
      </c>
      <c r="K3886" s="10">
        <f t="shared" si="30"/>
        <v>2062.5000000000005</v>
      </c>
      <c r="L3886" s="10">
        <f t="shared" si="31"/>
        <v>515.62500000000011</v>
      </c>
      <c r="M3886" s="11">
        <v>0.25</v>
      </c>
      <c r="O3886" s="16"/>
      <c r="P3886" s="14">
        <f>Data!$I3886+0</f>
        <v>0.75000000000000011</v>
      </c>
      <c r="Q3886" s="12">
        <f>Data!$J3886-250</f>
        <v>2500</v>
      </c>
      <c r="R3886" s="13">
        <f>Data!$M3886-5%</f>
        <v>0.2</v>
      </c>
    </row>
    <row r="3887" spans="1:18" ht="15.75" customHeight="1">
      <c r="A3887" s="1"/>
      <c r="B3887" s="6" t="s">
        <v>14</v>
      </c>
      <c r="C3887" s="6">
        <v>1185732</v>
      </c>
      <c r="D3887" s="7">
        <v>44521</v>
      </c>
      <c r="E3887" s="6" t="s">
        <v>15</v>
      </c>
      <c r="F3887" s="6" t="s">
        <v>129</v>
      </c>
      <c r="G3887" s="6" t="s">
        <v>130</v>
      </c>
      <c r="H3887" s="6" t="s">
        <v>22</v>
      </c>
      <c r="I3887" s="8">
        <v>0.8</v>
      </c>
      <c r="J3887" s="9">
        <v>3750</v>
      </c>
      <c r="K3887" s="10">
        <f t="shared" si="30"/>
        <v>3000</v>
      </c>
      <c r="L3887" s="10">
        <f t="shared" si="31"/>
        <v>900</v>
      </c>
      <c r="M3887" s="11">
        <v>0.3</v>
      </c>
      <c r="O3887" s="16"/>
      <c r="P3887" s="14">
        <f>Data!$I3887+0</f>
        <v>0.8</v>
      </c>
      <c r="Q3887" s="12">
        <f>Data!$J3887-250</f>
        <v>3500</v>
      </c>
      <c r="R3887" s="13">
        <f>Data!$M3887-5%</f>
        <v>0.25</v>
      </c>
    </row>
    <row r="3888" spans="1:18" ht="15.75" customHeight="1">
      <c r="A3888" s="1"/>
      <c r="B3888" s="6" t="s">
        <v>14</v>
      </c>
      <c r="C3888" s="6">
        <v>1185732</v>
      </c>
      <c r="D3888" s="7">
        <v>44550</v>
      </c>
      <c r="E3888" s="6" t="s">
        <v>15</v>
      </c>
      <c r="F3888" s="6" t="s">
        <v>129</v>
      </c>
      <c r="G3888" s="6" t="s">
        <v>130</v>
      </c>
      <c r="H3888" s="6" t="s">
        <v>17</v>
      </c>
      <c r="I3888" s="8">
        <v>0.75000000000000011</v>
      </c>
      <c r="J3888" s="9">
        <v>6000</v>
      </c>
      <c r="K3888" s="10">
        <f t="shared" si="30"/>
        <v>4500.0000000000009</v>
      </c>
      <c r="L3888" s="10">
        <f t="shared" si="31"/>
        <v>1575.0000000000005</v>
      </c>
      <c r="M3888" s="11">
        <v>0.35000000000000003</v>
      </c>
      <c r="O3888" s="16"/>
      <c r="P3888" s="14">
        <f>Data!$I3888+0</f>
        <v>0.75000000000000011</v>
      </c>
      <c r="Q3888" s="12">
        <f>Data!$J3888-250</f>
        <v>5750</v>
      </c>
      <c r="R3888" s="13">
        <f>Data!$M3888-5%</f>
        <v>0.30000000000000004</v>
      </c>
    </row>
    <row r="3889" spans="1:18" ht="15.75" customHeight="1">
      <c r="A3889" s="1"/>
      <c r="B3889" s="6" t="s">
        <v>14</v>
      </c>
      <c r="C3889" s="6">
        <v>1185732</v>
      </c>
      <c r="D3889" s="7">
        <v>44550</v>
      </c>
      <c r="E3889" s="6" t="s">
        <v>15</v>
      </c>
      <c r="F3889" s="6" t="s">
        <v>129</v>
      </c>
      <c r="G3889" s="6" t="s">
        <v>130</v>
      </c>
      <c r="H3889" s="6" t="s">
        <v>18</v>
      </c>
      <c r="I3889" s="8">
        <v>0.65000000000000013</v>
      </c>
      <c r="J3889" s="9">
        <v>4000</v>
      </c>
      <c r="K3889" s="10">
        <f t="shared" si="30"/>
        <v>2600.0000000000005</v>
      </c>
      <c r="L3889" s="10">
        <f t="shared" si="31"/>
        <v>910.00000000000023</v>
      </c>
      <c r="M3889" s="11">
        <v>0.35000000000000003</v>
      </c>
      <c r="O3889" s="16"/>
      <c r="P3889" s="14">
        <f>Data!$I3889+0</f>
        <v>0.65000000000000013</v>
      </c>
      <c r="Q3889" s="12">
        <f>Data!$J3889-250</f>
        <v>3750</v>
      </c>
      <c r="R3889" s="13">
        <f>Data!$M3889-5%</f>
        <v>0.30000000000000004</v>
      </c>
    </row>
    <row r="3890" spans="1:18" ht="15.75" customHeight="1">
      <c r="A3890" s="1"/>
      <c r="B3890" s="6" t="s">
        <v>14</v>
      </c>
      <c r="C3890" s="6">
        <v>1185732</v>
      </c>
      <c r="D3890" s="7">
        <v>44550</v>
      </c>
      <c r="E3890" s="6" t="s">
        <v>15</v>
      </c>
      <c r="F3890" s="6" t="s">
        <v>129</v>
      </c>
      <c r="G3890" s="6" t="s">
        <v>130</v>
      </c>
      <c r="H3890" s="6" t="s">
        <v>19</v>
      </c>
      <c r="I3890" s="8">
        <v>0.65000000000000013</v>
      </c>
      <c r="J3890" s="9">
        <v>3750</v>
      </c>
      <c r="K3890" s="10">
        <f t="shared" si="30"/>
        <v>2437.5000000000005</v>
      </c>
      <c r="L3890" s="10">
        <f t="shared" si="31"/>
        <v>609.37500000000011</v>
      </c>
      <c r="M3890" s="11">
        <v>0.25</v>
      </c>
      <c r="O3890" s="16"/>
      <c r="P3890" s="14">
        <f>Data!$I3890+0</f>
        <v>0.65000000000000013</v>
      </c>
      <c r="Q3890" s="12">
        <f>Data!$J3890-250</f>
        <v>3500</v>
      </c>
      <c r="R3890" s="13">
        <f>Data!$M3890-5%</f>
        <v>0.2</v>
      </c>
    </row>
    <row r="3891" spans="1:18" ht="15.75" customHeight="1">
      <c r="A3891" s="1"/>
      <c r="B3891" s="6" t="s">
        <v>14</v>
      </c>
      <c r="C3891" s="6">
        <v>1185732</v>
      </c>
      <c r="D3891" s="7">
        <v>44550</v>
      </c>
      <c r="E3891" s="6" t="s">
        <v>15</v>
      </c>
      <c r="F3891" s="6" t="s">
        <v>129</v>
      </c>
      <c r="G3891" s="6" t="s">
        <v>130</v>
      </c>
      <c r="H3891" s="6" t="s">
        <v>20</v>
      </c>
      <c r="I3891" s="8">
        <v>0.65000000000000013</v>
      </c>
      <c r="J3891" s="9">
        <v>3250</v>
      </c>
      <c r="K3891" s="10">
        <f t="shared" si="30"/>
        <v>2112.5000000000005</v>
      </c>
      <c r="L3891" s="10">
        <f t="shared" si="31"/>
        <v>528.12500000000011</v>
      </c>
      <c r="M3891" s="11">
        <v>0.25</v>
      </c>
      <c r="O3891" s="16"/>
      <c r="P3891" s="14">
        <f>Data!$I3891+0</f>
        <v>0.65000000000000013</v>
      </c>
      <c r="Q3891" s="12">
        <f>Data!$J3891-250</f>
        <v>3000</v>
      </c>
      <c r="R3891" s="13">
        <f>Data!$M3891-5%</f>
        <v>0.2</v>
      </c>
    </row>
    <row r="3892" spans="1:18" ht="15.75" customHeight="1">
      <c r="A3892" s="1"/>
      <c r="B3892" s="6" t="s">
        <v>14</v>
      </c>
      <c r="C3892" s="6">
        <v>1185732</v>
      </c>
      <c r="D3892" s="7">
        <v>44550</v>
      </c>
      <c r="E3892" s="6" t="s">
        <v>15</v>
      </c>
      <c r="F3892" s="6" t="s">
        <v>129</v>
      </c>
      <c r="G3892" s="6" t="s">
        <v>130</v>
      </c>
      <c r="H3892" s="6" t="s">
        <v>21</v>
      </c>
      <c r="I3892" s="8">
        <v>0.75000000000000011</v>
      </c>
      <c r="J3892" s="9">
        <v>3250</v>
      </c>
      <c r="K3892" s="10">
        <f t="shared" si="30"/>
        <v>2437.5000000000005</v>
      </c>
      <c r="L3892" s="10">
        <f t="shared" si="31"/>
        <v>609.37500000000011</v>
      </c>
      <c r="M3892" s="11">
        <v>0.25</v>
      </c>
      <c r="O3892" s="16"/>
      <c r="P3892" s="14">
        <f>Data!$I3892+0</f>
        <v>0.75000000000000011</v>
      </c>
      <c r="Q3892" s="12">
        <f>Data!$J3892-250</f>
        <v>3000</v>
      </c>
      <c r="R3892" s="13">
        <f>Data!$M3892-5%</f>
        <v>0.2</v>
      </c>
    </row>
    <row r="3893" spans="1:18" ht="15.75" customHeight="1">
      <c r="A3893" s="1"/>
      <c r="B3893" s="6" t="s">
        <v>14</v>
      </c>
      <c r="C3893" s="6">
        <v>1185732</v>
      </c>
      <c r="D3893" s="7">
        <v>44550</v>
      </c>
      <c r="E3893" s="6" t="s">
        <v>15</v>
      </c>
      <c r="F3893" s="6" t="s">
        <v>129</v>
      </c>
      <c r="G3893" s="6" t="s">
        <v>130</v>
      </c>
      <c r="H3893" s="6" t="s">
        <v>22</v>
      </c>
      <c r="I3893" s="8">
        <v>0.8</v>
      </c>
      <c r="J3893" s="9">
        <v>4250</v>
      </c>
      <c r="K3893" s="10">
        <f t="shared" si="30"/>
        <v>3400</v>
      </c>
      <c r="L3893" s="10">
        <f t="shared" si="31"/>
        <v>1020</v>
      </c>
      <c r="M3893" s="11">
        <v>0.3</v>
      </c>
      <c r="O3893" s="16"/>
      <c r="P3893" s="14">
        <f>Data!$I3893+0</f>
        <v>0.8</v>
      </c>
      <c r="Q3893" s="12">
        <f>Data!$J3893-250</f>
        <v>4000</v>
      </c>
      <c r="R3893" s="13">
        <f>Data!$M3893-5%</f>
        <v>0.25</v>
      </c>
    </row>
  </sheetData>
  <pageMargins left="0.7" right="0.7" top="0.75" bottom="0.75" header="0" footer="0"/>
  <pageSetup orientation="portrait"/>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0099BA-D967-4F51-BB34-F35F6C5DE26F}">
  <dimension ref="A2:E76"/>
  <sheetViews>
    <sheetView workbookViewId="0">
      <selection activeCell="A30" sqref="A30"/>
    </sheetView>
  </sheetViews>
  <sheetFormatPr defaultRowHeight="14.4"/>
  <cols>
    <col min="1" max="1" width="16.44140625" bestFit="1" customWidth="1"/>
    <col min="2" max="2" width="16" bestFit="1" customWidth="1"/>
    <col min="3" max="3" width="21.109375" bestFit="1" customWidth="1"/>
    <col min="4" max="4" width="25.77734375" bestFit="1" customWidth="1"/>
    <col min="10" max="10" width="16.44140625" bestFit="1" customWidth="1"/>
    <col min="11" max="11" width="16" bestFit="1" customWidth="1"/>
    <col min="12" max="12" width="21.109375" bestFit="1" customWidth="1"/>
    <col min="13" max="13" width="22.5546875" bestFit="1" customWidth="1"/>
  </cols>
  <sheetData>
    <row r="2" spans="1:4">
      <c r="A2" t="s">
        <v>132</v>
      </c>
      <c r="B2" t="s">
        <v>133</v>
      </c>
      <c r="C2" t="s">
        <v>134</v>
      </c>
      <c r="D2" t="s">
        <v>135</v>
      </c>
    </row>
    <row r="3" spans="1:4">
      <c r="A3" s="28">
        <v>5075215</v>
      </c>
      <c r="B3">
        <v>10620750</v>
      </c>
      <c r="C3" s="28">
        <v>1979345.375</v>
      </c>
      <c r="D3">
        <v>0.37778455284552742</v>
      </c>
    </row>
    <row r="8" spans="1:4">
      <c r="A8" s="26" t="s">
        <v>139</v>
      </c>
      <c r="B8" t="s">
        <v>132</v>
      </c>
    </row>
    <row r="9" spans="1:4">
      <c r="A9" s="27" t="s">
        <v>141</v>
      </c>
      <c r="B9" s="28">
        <v>321375</v>
      </c>
    </row>
    <row r="10" spans="1:4">
      <c r="A10" s="27" t="s">
        <v>142</v>
      </c>
      <c r="B10" s="28">
        <v>306725</v>
      </c>
    </row>
    <row r="11" spans="1:4">
      <c r="A11" s="27" t="s">
        <v>143</v>
      </c>
      <c r="B11" s="28">
        <v>282755</v>
      </c>
    </row>
    <row r="12" spans="1:4">
      <c r="A12" s="27" t="s">
        <v>144</v>
      </c>
      <c r="B12" s="28">
        <v>280075</v>
      </c>
    </row>
    <row r="13" spans="1:4">
      <c r="A13" s="27" t="s">
        <v>145</v>
      </c>
      <c r="B13" s="28">
        <v>416722.5</v>
      </c>
    </row>
    <row r="14" spans="1:4">
      <c r="A14" s="27" t="s">
        <v>146</v>
      </c>
      <c r="B14" s="28">
        <v>503675</v>
      </c>
    </row>
    <row r="15" spans="1:4">
      <c r="A15" s="27" t="s">
        <v>147</v>
      </c>
      <c r="B15" s="28">
        <v>579300</v>
      </c>
    </row>
    <row r="16" spans="1:4">
      <c r="A16" s="27" t="s">
        <v>148</v>
      </c>
      <c r="B16" s="28">
        <v>525200</v>
      </c>
    </row>
    <row r="17" spans="1:5">
      <c r="A17" s="27" t="s">
        <v>149</v>
      </c>
      <c r="B17" s="28">
        <v>404475</v>
      </c>
    </row>
    <row r="18" spans="1:5">
      <c r="A18" s="27" t="s">
        <v>150</v>
      </c>
      <c r="B18" s="28">
        <v>373687.5</v>
      </c>
    </row>
    <row r="19" spans="1:5">
      <c r="A19" s="27" t="s">
        <v>151</v>
      </c>
      <c r="B19" s="28">
        <v>468775</v>
      </c>
    </row>
    <row r="20" spans="1:5">
      <c r="A20" s="27" t="s">
        <v>152</v>
      </c>
      <c r="B20" s="28">
        <v>612450</v>
      </c>
    </row>
    <row r="21" spans="1:5">
      <c r="A21" s="27" t="s">
        <v>140</v>
      </c>
      <c r="B21" s="28">
        <v>5075215</v>
      </c>
    </row>
    <row r="26" spans="1:5">
      <c r="A26" s="26" t="s">
        <v>139</v>
      </c>
      <c r="B26" t="s">
        <v>133</v>
      </c>
      <c r="D26" s="30" t="s">
        <v>6</v>
      </c>
      <c r="E26" s="30" t="s">
        <v>10</v>
      </c>
    </row>
    <row r="27" spans="1:5">
      <c r="A27" s="27" t="s">
        <v>57</v>
      </c>
      <c r="B27">
        <v>335250</v>
      </c>
      <c r="D27" t="str">
        <f>A27</f>
        <v>Alabama</v>
      </c>
      <c r="E27" s="29">
        <f>B27</f>
        <v>335250</v>
      </c>
    </row>
    <row r="28" spans="1:5">
      <c r="A28" s="27" t="s">
        <v>98</v>
      </c>
      <c r="B28">
        <v>218650</v>
      </c>
      <c r="D28" t="str">
        <f>A28</f>
        <v>Arkansas</v>
      </c>
      <c r="E28" s="29">
        <f>B28</f>
        <v>218650</v>
      </c>
    </row>
    <row r="29" spans="1:5">
      <c r="A29" s="27" t="s">
        <v>121</v>
      </c>
      <c r="B29">
        <v>146150</v>
      </c>
      <c r="D29" t="str">
        <f t="shared" ref="D29:D53" si="0">A29</f>
        <v>Connecticut</v>
      </c>
      <c r="E29" s="29">
        <f t="shared" ref="E29:E53" si="1">B29</f>
        <v>146150</v>
      </c>
    </row>
    <row r="30" spans="1:5">
      <c r="A30" s="27" t="s">
        <v>117</v>
      </c>
      <c r="B30">
        <v>176150</v>
      </c>
      <c r="D30" t="str">
        <f t="shared" si="0"/>
        <v>Delaware</v>
      </c>
      <c r="E30" s="29">
        <f t="shared" si="1"/>
        <v>176150</v>
      </c>
    </row>
    <row r="31" spans="1:5">
      <c r="A31" s="27" t="s">
        <v>47</v>
      </c>
      <c r="B31">
        <v>887800</v>
      </c>
      <c r="D31" t="str">
        <f t="shared" si="0"/>
        <v>Florida</v>
      </c>
      <c r="E31" s="29">
        <f t="shared" si="1"/>
        <v>887800</v>
      </c>
    </row>
    <row r="32" spans="1:5">
      <c r="A32" s="27" t="s">
        <v>86</v>
      </c>
      <c r="B32">
        <v>488650</v>
      </c>
      <c r="D32" t="str">
        <f t="shared" si="0"/>
        <v>Georgia</v>
      </c>
      <c r="E32" s="29">
        <f t="shared" si="1"/>
        <v>488650</v>
      </c>
    </row>
    <row r="33" spans="1:5">
      <c r="A33" s="27" t="s">
        <v>34</v>
      </c>
      <c r="B33">
        <v>160150</v>
      </c>
      <c r="D33" t="str">
        <f t="shared" si="0"/>
        <v>Illinois</v>
      </c>
      <c r="E33" s="29">
        <f t="shared" si="1"/>
        <v>160150</v>
      </c>
    </row>
    <row r="34" spans="1:5">
      <c r="A34" s="27" t="s">
        <v>112</v>
      </c>
      <c r="B34">
        <v>206650</v>
      </c>
      <c r="D34" t="str">
        <f t="shared" si="0"/>
        <v>Indiana</v>
      </c>
      <c r="E34" s="29">
        <f t="shared" si="1"/>
        <v>206650</v>
      </c>
    </row>
    <row r="35" spans="1:5">
      <c r="A35" s="27" t="s">
        <v>108</v>
      </c>
      <c r="B35">
        <v>158400</v>
      </c>
      <c r="D35" t="str">
        <f t="shared" si="0"/>
        <v>Iowa</v>
      </c>
      <c r="E35" s="29">
        <f t="shared" si="1"/>
        <v>158400</v>
      </c>
    </row>
    <row r="36" spans="1:5">
      <c r="A36" s="27" t="s">
        <v>102</v>
      </c>
      <c r="B36">
        <v>155900</v>
      </c>
      <c r="D36" t="str">
        <f t="shared" si="0"/>
        <v>Kansas</v>
      </c>
      <c r="E36" s="29">
        <f t="shared" si="1"/>
        <v>155900</v>
      </c>
    </row>
    <row r="37" spans="1:5">
      <c r="A37" s="27" t="s">
        <v>94</v>
      </c>
      <c r="B37">
        <v>308650</v>
      </c>
      <c r="D37" t="str">
        <f t="shared" si="0"/>
        <v>Kentucky</v>
      </c>
      <c r="E37" s="29">
        <f t="shared" si="1"/>
        <v>308650</v>
      </c>
    </row>
    <row r="38" spans="1:5">
      <c r="A38" s="27" t="s">
        <v>78</v>
      </c>
      <c r="B38">
        <v>339000</v>
      </c>
      <c r="D38" t="str">
        <f t="shared" si="0"/>
        <v>Louisiana</v>
      </c>
      <c r="E38" s="29">
        <f t="shared" si="1"/>
        <v>339000</v>
      </c>
    </row>
    <row r="39" spans="1:5">
      <c r="A39" s="27" t="s">
        <v>59</v>
      </c>
      <c r="B39">
        <v>149150</v>
      </c>
      <c r="D39" t="str">
        <f t="shared" si="0"/>
        <v>Maine</v>
      </c>
      <c r="E39" s="29">
        <f t="shared" si="1"/>
        <v>149150</v>
      </c>
    </row>
    <row r="40" spans="1:5">
      <c r="A40" s="27" t="s">
        <v>115</v>
      </c>
      <c r="B40">
        <v>206150</v>
      </c>
      <c r="D40" t="str">
        <f t="shared" si="0"/>
        <v>Maryland</v>
      </c>
      <c r="E40" s="29">
        <f t="shared" si="1"/>
        <v>206150</v>
      </c>
    </row>
    <row r="41" spans="1:5">
      <c r="A41" s="27" t="s">
        <v>125</v>
      </c>
      <c r="B41">
        <v>206150</v>
      </c>
      <c r="D41" t="str">
        <f t="shared" si="0"/>
        <v>Massachusetts</v>
      </c>
      <c r="E41" s="29">
        <f t="shared" si="1"/>
        <v>206150</v>
      </c>
    </row>
    <row r="42" spans="1:5">
      <c r="A42" s="27" t="s">
        <v>71</v>
      </c>
      <c r="B42">
        <v>238650</v>
      </c>
      <c r="D42" t="str">
        <f t="shared" si="0"/>
        <v>Michigan</v>
      </c>
      <c r="E42" s="29">
        <f t="shared" si="1"/>
        <v>238650</v>
      </c>
    </row>
    <row r="43" spans="1:5">
      <c r="A43" s="27" t="s">
        <v>49</v>
      </c>
      <c r="B43">
        <v>135900</v>
      </c>
      <c r="D43" t="str">
        <f t="shared" si="0"/>
        <v>Minnesota</v>
      </c>
      <c r="E43" s="29">
        <f t="shared" si="1"/>
        <v>135900</v>
      </c>
    </row>
    <row r="44" spans="1:5">
      <c r="A44" s="27" t="s">
        <v>96</v>
      </c>
      <c r="B44">
        <v>263650</v>
      </c>
      <c r="D44" t="str">
        <f t="shared" si="0"/>
        <v>Mississippi</v>
      </c>
      <c r="E44" s="29">
        <f t="shared" si="1"/>
        <v>263650</v>
      </c>
    </row>
    <row r="45" spans="1:5">
      <c r="A45" s="27" t="s">
        <v>73</v>
      </c>
      <c r="B45">
        <v>268650</v>
      </c>
      <c r="D45" t="str">
        <f t="shared" si="0"/>
        <v>Missouri</v>
      </c>
      <c r="E45" s="29">
        <f t="shared" si="1"/>
        <v>268650</v>
      </c>
    </row>
    <row r="46" spans="1:5">
      <c r="A46" s="27" t="s">
        <v>51</v>
      </c>
      <c r="B46">
        <v>272750</v>
      </c>
      <c r="D46" t="str">
        <f t="shared" si="0"/>
        <v>Montana</v>
      </c>
      <c r="E46" s="29">
        <f t="shared" si="1"/>
        <v>272750</v>
      </c>
    </row>
    <row r="47" spans="1:5">
      <c r="A47" s="27" t="s">
        <v>55</v>
      </c>
      <c r="B47">
        <v>118650</v>
      </c>
      <c r="D47" t="str">
        <f t="shared" si="0"/>
        <v>Nebraska</v>
      </c>
      <c r="E47" s="29">
        <f t="shared" si="1"/>
        <v>118650</v>
      </c>
    </row>
    <row r="48" spans="1:5">
      <c r="A48" s="27" t="s">
        <v>129</v>
      </c>
      <c r="B48">
        <v>203900</v>
      </c>
      <c r="D48" t="str">
        <f t="shared" si="0"/>
        <v>New Hampshire</v>
      </c>
      <c r="E48" s="29">
        <f t="shared" si="1"/>
        <v>203900</v>
      </c>
    </row>
    <row r="49" spans="1:5">
      <c r="A49" s="27" t="s">
        <v>119</v>
      </c>
      <c r="B49">
        <v>191150</v>
      </c>
      <c r="D49" t="str">
        <f t="shared" si="0"/>
        <v>New Jersey</v>
      </c>
      <c r="E49" s="29">
        <f t="shared" si="1"/>
        <v>191150</v>
      </c>
    </row>
    <row r="50" spans="1:5">
      <c r="A50" s="27" t="s">
        <v>16</v>
      </c>
      <c r="B50">
        <v>948800</v>
      </c>
      <c r="D50" t="str">
        <f t="shared" si="0"/>
        <v>New York</v>
      </c>
      <c r="E50" s="29">
        <f t="shared" si="1"/>
        <v>948800</v>
      </c>
    </row>
    <row r="51" spans="1:5">
      <c r="A51" s="27" t="s">
        <v>90</v>
      </c>
      <c r="B51">
        <v>338650</v>
      </c>
      <c r="D51" t="str">
        <f t="shared" si="0"/>
        <v>North Carolina</v>
      </c>
      <c r="E51" s="29">
        <f t="shared" si="1"/>
        <v>338650</v>
      </c>
    </row>
    <row r="52" spans="1:5">
      <c r="A52" s="27" t="s">
        <v>106</v>
      </c>
      <c r="B52">
        <v>158900</v>
      </c>
      <c r="D52" t="str">
        <f t="shared" si="0"/>
        <v>North Dakota</v>
      </c>
      <c r="E52" s="29">
        <f t="shared" si="1"/>
        <v>158900</v>
      </c>
    </row>
    <row r="53" spans="1:5">
      <c r="A53" s="27" t="s">
        <v>92</v>
      </c>
      <c r="B53">
        <v>175150</v>
      </c>
      <c r="D53" t="str">
        <f t="shared" si="0"/>
        <v>Ohio</v>
      </c>
      <c r="E53" s="29">
        <f t="shared" si="1"/>
        <v>175150</v>
      </c>
    </row>
    <row r="54" spans="1:5">
      <c r="A54" s="27" t="s">
        <v>100</v>
      </c>
      <c r="B54">
        <v>203650</v>
      </c>
      <c r="E54" s="29"/>
    </row>
    <row r="55" spans="1:5">
      <c r="A55" s="27" t="s">
        <v>37</v>
      </c>
      <c r="B55">
        <v>143150</v>
      </c>
      <c r="E55" s="29"/>
    </row>
    <row r="56" spans="1:5">
      <c r="A56" s="27" t="s">
        <v>123</v>
      </c>
      <c r="B56">
        <v>171400</v>
      </c>
      <c r="E56" s="29"/>
    </row>
    <row r="57" spans="1:5">
      <c r="A57" s="27" t="s">
        <v>88</v>
      </c>
      <c r="B57">
        <v>428650</v>
      </c>
      <c r="E57" s="29"/>
    </row>
    <row r="58" spans="1:5">
      <c r="A58" s="27" t="s">
        <v>104</v>
      </c>
      <c r="B58">
        <v>155900</v>
      </c>
      <c r="E58" s="29"/>
    </row>
    <row r="59" spans="1:5">
      <c r="A59" s="27" t="s">
        <v>53</v>
      </c>
      <c r="B59">
        <v>351750</v>
      </c>
      <c r="E59" s="29"/>
    </row>
    <row r="60" spans="1:5">
      <c r="A60" s="27" t="s">
        <v>25</v>
      </c>
      <c r="B60">
        <v>836000</v>
      </c>
      <c r="E60" s="29"/>
    </row>
    <row r="61" spans="1:5">
      <c r="A61" s="27" t="s">
        <v>127</v>
      </c>
      <c r="B61">
        <v>218900</v>
      </c>
      <c r="E61" s="29"/>
    </row>
    <row r="62" spans="1:5">
      <c r="A62" s="27" t="s">
        <v>69</v>
      </c>
      <c r="B62">
        <v>342150</v>
      </c>
      <c r="E62" s="29"/>
    </row>
    <row r="63" spans="1:5">
      <c r="A63" s="27" t="s">
        <v>114</v>
      </c>
      <c r="B63">
        <v>134150</v>
      </c>
      <c r="E63" s="29"/>
    </row>
    <row r="64" spans="1:5">
      <c r="A64" s="27" t="s">
        <v>110</v>
      </c>
      <c r="B64">
        <v>177400</v>
      </c>
      <c r="E64" s="29"/>
    </row>
    <row r="65" spans="1:5">
      <c r="A65" s="27" t="s">
        <v>140</v>
      </c>
      <c r="B65">
        <v>10620750</v>
      </c>
      <c r="E65" s="29"/>
    </row>
    <row r="66" spans="1:5">
      <c r="E66" s="29"/>
    </row>
    <row r="67" spans="1:5">
      <c r="E67" s="29"/>
    </row>
    <row r="68" spans="1:5">
      <c r="E68" s="29"/>
    </row>
    <row r="69" spans="1:5">
      <c r="E69" s="29"/>
    </row>
    <row r="70" spans="1:5">
      <c r="E70" s="29"/>
    </row>
    <row r="71" spans="1:5">
      <c r="E71" s="29"/>
    </row>
    <row r="72" spans="1:5">
      <c r="E72" s="29"/>
    </row>
    <row r="73" spans="1:5">
      <c r="E73" s="29"/>
    </row>
    <row r="74" spans="1:5">
      <c r="E74" s="29"/>
    </row>
    <row r="75" spans="1:5">
      <c r="E75" s="29"/>
    </row>
    <row r="76" spans="1:5">
      <c r="E76" s="29"/>
    </row>
  </sheetData>
  <pageMargins left="0.7" right="0.7" top="0.75" bottom="0.75" header="0.3" footer="0.3"/>
  <pageSetup orientation="portrait" r:id="rId4"/>
  <drawing r:id="rId5"/>
  <extLst>
    <ext xmlns:x15="http://schemas.microsoft.com/office/spreadsheetml/2010/11/main" uri="{7E03D99C-DC04-49d9-9315-930204A7B6E9}">
      <x15:timelineRefs>
        <x15:timelineRef r:id="rId6"/>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showGridLines="0" tabSelected="1" zoomScale="89" zoomScaleNormal="90" workbookViewId="0">
      <selection activeCell="A30" sqref="A30"/>
    </sheetView>
  </sheetViews>
  <sheetFormatPr defaultColWidth="14.44140625" defaultRowHeight="15" customHeight="1"/>
  <cols>
    <col min="1" max="2" width="8.6640625" customWidth="1"/>
    <col min="3" max="3" width="12" customWidth="1"/>
    <col min="4" max="4" width="4.44140625" customWidth="1"/>
    <col min="5" max="10" width="8.6640625" customWidth="1"/>
    <col min="11" max="11" width="18" customWidth="1"/>
    <col min="12" max="12" width="3.33203125" customWidth="1"/>
    <col min="13" max="13" width="8.6640625" customWidth="1"/>
    <col min="14" max="14" width="11.33203125" customWidth="1"/>
    <col min="15" max="15" width="3.33203125" customWidth="1"/>
    <col min="16" max="16" width="8.6640625" customWidth="1"/>
    <col min="17" max="17" width="13" customWidth="1"/>
    <col min="18" max="18" width="3.33203125" customWidth="1"/>
    <col min="19" max="20" width="11.88671875" customWidth="1"/>
    <col min="21" max="21" width="3.33203125" customWidth="1"/>
    <col min="22" max="22" width="12.88671875" customWidth="1"/>
    <col min="23" max="23" width="17.88671875" customWidth="1"/>
    <col min="24" max="26" width="8.6640625" customWidth="1"/>
  </cols>
  <sheetData>
    <row r="1" spans="1:26" ht="7.5" customHeight="1">
      <c r="A1" s="18"/>
      <c r="B1" s="18"/>
      <c r="C1" s="18"/>
      <c r="D1" s="18"/>
      <c r="E1" s="18"/>
      <c r="F1" s="18"/>
      <c r="G1" s="18"/>
      <c r="H1" s="18"/>
      <c r="I1" s="18"/>
      <c r="J1" s="18"/>
      <c r="K1" s="18"/>
      <c r="L1" s="18"/>
      <c r="M1" s="18"/>
      <c r="N1" s="18"/>
      <c r="O1" s="18"/>
      <c r="P1" s="18"/>
      <c r="Q1" s="18"/>
      <c r="R1" s="18"/>
      <c r="S1" s="18"/>
      <c r="T1" s="18"/>
      <c r="U1" s="18"/>
      <c r="V1" s="18"/>
      <c r="W1" s="18"/>
      <c r="X1" s="18"/>
      <c r="Y1" s="18"/>
      <c r="Z1" s="18"/>
    </row>
    <row r="2" spans="1:26" ht="33" customHeight="1">
      <c r="A2" s="18"/>
      <c r="B2" s="18"/>
      <c r="C2" s="18"/>
      <c r="D2" s="34" t="s">
        <v>131</v>
      </c>
      <c r="E2" s="35"/>
      <c r="F2" s="35"/>
      <c r="G2" s="35"/>
      <c r="H2" s="35"/>
      <c r="I2" s="35"/>
      <c r="J2" s="35"/>
      <c r="K2" s="36"/>
      <c r="L2" s="19"/>
      <c r="M2" s="31" t="s">
        <v>11</v>
      </c>
      <c r="N2" s="32"/>
      <c r="O2" s="20"/>
      <c r="P2" s="31" t="s">
        <v>136</v>
      </c>
      <c r="Q2" s="32"/>
      <c r="R2" s="20"/>
      <c r="S2" s="31" t="s">
        <v>137</v>
      </c>
      <c r="T2" s="32"/>
      <c r="U2" s="21"/>
      <c r="V2" s="31" t="s">
        <v>138</v>
      </c>
      <c r="W2" s="32"/>
      <c r="X2" s="20"/>
      <c r="Y2" s="18"/>
      <c r="Z2" s="18"/>
    </row>
    <row r="3" spans="1:26" ht="33" customHeight="1">
      <c r="A3" s="22"/>
      <c r="B3" s="22"/>
      <c r="C3" s="19"/>
      <c r="D3" s="37"/>
      <c r="E3" s="38"/>
      <c r="F3" s="38"/>
      <c r="G3" s="38"/>
      <c r="H3" s="38"/>
      <c r="I3" s="38"/>
      <c r="J3" s="38"/>
      <c r="K3" s="39"/>
      <c r="L3" s="19"/>
      <c r="M3" s="40">
        <f>GETPIVOTDATA("Sum of Total Sales",'Pivot Tables'!$A$2)</f>
        <v>5075215</v>
      </c>
      <c r="N3" s="32"/>
      <c r="O3" s="23"/>
      <c r="P3" s="41">
        <f>GETPIVOTDATA("Sum of Units Sold",'Pivot Tables'!$A$2)</f>
        <v>10620750</v>
      </c>
      <c r="Q3" s="32"/>
      <c r="R3" s="23"/>
      <c r="S3" s="42">
        <f>GETPIVOTDATA("Sum of Operating Profit",'Pivot Tables'!$A$2)</f>
        <v>1979345.375</v>
      </c>
      <c r="T3" s="32"/>
      <c r="U3" s="22"/>
      <c r="V3" s="33">
        <f>GETPIVOTDATA("Average of Operating Margin",'Pivot Tables'!$A$2)</f>
        <v>0.37778455284552742</v>
      </c>
      <c r="W3" s="32"/>
      <c r="X3" s="23"/>
      <c r="Y3" s="22"/>
      <c r="Z3" s="22"/>
    </row>
    <row r="4" spans="1:26" ht="7.5" customHeight="1">
      <c r="A4" s="24"/>
      <c r="B4" s="24"/>
      <c r="C4" s="24"/>
      <c r="D4" s="24"/>
      <c r="E4" s="24"/>
      <c r="F4" s="24"/>
      <c r="G4" s="24"/>
      <c r="H4" s="24"/>
      <c r="I4" s="24"/>
      <c r="J4" s="24"/>
      <c r="K4" s="24"/>
      <c r="L4" s="24"/>
      <c r="M4" s="24"/>
      <c r="N4" s="24"/>
      <c r="O4" s="24"/>
      <c r="P4" s="24"/>
      <c r="Q4" s="24"/>
      <c r="R4" s="24"/>
      <c r="S4" s="24"/>
      <c r="T4" s="24"/>
      <c r="U4" s="24"/>
      <c r="V4" s="24"/>
      <c r="W4" s="24"/>
      <c r="X4" s="24"/>
      <c r="Y4" s="24"/>
      <c r="Z4" s="24"/>
    </row>
    <row r="5" spans="1:26" ht="6.75" customHeight="1">
      <c r="A5" s="25"/>
      <c r="B5" s="25"/>
      <c r="C5" s="25"/>
      <c r="D5" s="25"/>
      <c r="E5" s="25"/>
      <c r="F5" s="25"/>
      <c r="G5" s="25"/>
      <c r="H5" s="25"/>
      <c r="I5" s="25"/>
      <c r="J5" s="25"/>
      <c r="K5" s="25"/>
      <c r="L5" s="25"/>
      <c r="M5" s="25"/>
      <c r="N5" s="25"/>
      <c r="O5" s="25"/>
      <c r="P5" s="25"/>
      <c r="Q5" s="25"/>
      <c r="R5" s="25"/>
      <c r="S5" s="25"/>
      <c r="T5" s="25"/>
      <c r="U5" s="25"/>
      <c r="V5" s="25"/>
      <c r="W5" s="25"/>
      <c r="X5" s="25"/>
      <c r="Y5" s="25"/>
      <c r="Z5" s="25"/>
    </row>
    <row r="6" spans="1:26" ht="14.4">
      <c r="A6" s="25"/>
      <c r="B6" s="25"/>
      <c r="C6" s="25"/>
      <c r="D6" s="25"/>
      <c r="E6" s="25"/>
      <c r="F6" s="25"/>
      <c r="G6" s="25"/>
      <c r="H6" s="25"/>
      <c r="I6" s="25"/>
      <c r="J6" s="25"/>
      <c r="K6" s="25"/>
      <c r="L6" s="25"/>
      <c r="M6" s="25"/>
      <c r="N6" s="25"/>
      <c r="O6" s="25"/>
      <c r="P6" s="25"/>
      <c r="Q6" s="25"/>
      <c r="R6" s="25"/>
      <c r="S6" s="25"/>
      <c r="T6" s="25"/>
      <c r="U6" s="25"/>
      <c r="V6" s="25"/>
      <c r="W6" s="25"/>
      <c r="X6" s="25"/>
      <c r="Y6" s="25"/>
      <c r="Z6" s="25"/>
    </row>
    <row r="7" spans="1:26" ht="14.4">
      <c r="A7" s="25"/>
      <c r="B7" s="25"/>
      <c r="C7" s="25"/>
      <c r="D7" s="25"/>
      <c r="E7" s="25"/>
      <c r="F7" s="25"/>
      <c r="G7" s="25"/>
      <c r="H7" s="25"/>
      <c r="I7" s="25"/>
      <c r="J7" s="25"/>
      <c r="K7" s="25"/>
      <c r="L7" s="25"/>
      <c r="M7" s="25"/>
      <c r="N7" s="25"/>
      <c r="O7" s="25"/>
      <c r="P7" s="25"/>
      <c r="Q7" s="25"/>
      <c r="R7" s="25"/>
      <c r="S7" s="25"/>
      <c r="T7" s="25"/>
      <c r="U7" s="25"/>
      <c r="V7" s="25"/>
      <c r="W7" s="25"/>
      <c r="X7" s="25"/>
      <c r="Y7" s="25"/>
      <c r="Z7" s="25"/>
    </row>
    <row r="8" spans="1:26" ht="14.4">
      <c r="A8" s="25"/>
      <c r="B8" s="25"/>
      <c r="C8" s="25"/>
      <c r="D8" s="25"/>
      <c r="E8" s="25"/>
      <c r="F8" s="25"/>
      <c r="G8" s="25"/>
      <c r="H8" s="25"/>
      <c r="I8" s="25"/>
      <c r="J8" s="25"/>
      <c r="K8" s="25"/>
      <c r="L8" s="25"/>
      <c r="M8" s="25"/>
      <c r="N8" s="25"/>
      <c r="O8" s="25"/>
      <c r="P8" s="25"/>
      <c r="Q8" s="25"/>
      <c r="R8" s="25"/>
      <c r="S8" s="25"/>
      <c r="T8" s="25"/>
      <c r="U8" s="25"/>
      <c r="V8" s="25"/>
      <c r="W8" s="25"/>
      <c r="X8" s="25"/>
      <c r="Y8" s="25"/>
      <c r="Z8" s="25"/>
    </row>
    <row r="9" spans="1:26" ht="14.4">
      <c r="A9" s="25"/>
      <c r="B9" s="25"/>
      <c r="C9" s="25"/>
      <c r="D9" s="25"/>
      <c r="E9" s="25"/>
      <c r="F9" s="25"/>
      <c r="G9" s="25"/>
      <c r="H9" s="25"/>
      <c r="I9" s="25"/>
      <c r="J9" s="25"/>
      <c r="K9" s="25"/>
      <c r="L9" s="25"/>
      <c r="M9" s="25"/>
      <c r="N9" s="25"/>
      <c r="O9" s="25"/>
      <c r="P9" s="25"/>
      <c r="Q9" s="25"/>
      <c r="R9" s="25"/>
      <c r="S9" s="25"/>
      <c r="T9" s="25"/>
      <c r="U9" s="25"/>
      <c r="V9" s="25"/>
      <c r="W9" s="25"/>
      <c r="X9" s="25"/>
      <c r="Y9" s="25"/>
      <c r="Z9" s="25"/>
    </row>
    <row r="10" spans="1:26" ht="14.4">
      <c r="A10" s="25"/>
      <c r="B10" s="25"/>
      <c r="C10" s="25"/>
      <c r="D10" s="25"/>
      <c r="E10" s="25"/>
      <c r="F10" s="25"/>
      <c r="G10" s="25"/>
      <c r="H10" s="25"/>
      <c r="I10" s="25"/>
      <c r="J10" s="25"/>
      <c r="K10" s="25"/>
      <c r="L10" s="25"/>
      <c r="M10" s="25"/>
      <c r="N10" s="25"/>
      <c r="O10" s="25"/>
      <c r="P10" s="25"/>
      <c r="Q10" s="25"/>
      <c r="R10" s="25"/>
      <c r="S10" s="25"/>
      <c r="T10" s="25"/>
      <c r="U10" s="25"/>
      <c r="V10" s="25"/>
      <c r="W10" s="25"/>
      <c r="X10" s="25"/>
      <c r="Y10" s="25"/>
      <c r="Z10" s="25"/>
    </row>
    <row r="11" spans="1:26" ht="14.4">
      <c r="A11" s="25"/>
      <c r="B11" s="25"/>
      <c r="C11" s="25"/>
      <c r="D11" s="25"/>
      <c r="E11" s="25"/>
      <c r="F11" s="25"/>
      <c r="G11" s="25"/>
      <c r="H11" s="25"/>
      <c r="I11" s="25"/>
      <c r="J11" s="25"/>
      <c r="K11" s="25"/>
      <c r="L11" s="25"/>
      <c r="M11" s="25"/>
      <c r="N11" s="25"/>
      <c r="O11" s="25"/>
      <c r="P11" s="25"/>
      <c r="Q11" s="25"/>
      <c r="R11" s="25"/>
      <c r="S11" s="25"/>
      <c r="T11" s="25"/>
      <c r="U11" s="25"/>
      <c r="V11" s="25"/>
      <c r="W11" s="25"/>
      <c r="X11" s="25"/>
      <c r="Y11" s="25"/>
      <c r="Z11" s="25"/>
    </row>
    <row r="12" spans="1:26" ht="14.4">
      <c r="A12" s="25"/>
      <c r="B12" s="25"/>
      <c r="C12" s="25"/>
      <c r="D12" s="25"/>
      <c r="E12" s="25"/>
      <c r="F12" s="25"/>
      <c r="G12" s="25"/>
      <c r="H12" s="25"/>
      <c r="I12" s="25"/>
      <c r="J12" s="25"/>
      <c r="K12" s="25"/>
      <c r="L12" s="25"/>
      <c r="M12" s="25"/>
      <c r="N12" s="25"/>
      <c r="O12" s="25"/>
      <c r="P12" s="25"/>
      <c r="Q12" s="25"/>
      <c r="R12" s="25"/>
      <c r="S12" s="25"/>
      <c r="T12" s="25"/>
      <c r="U12" s="25"/>
      <c r="V12" s="25"/>
      <c r="W12" s="25"/>
      <c r="X12" s="25"/>
      <c r="Y12" s="25"/>
      <c r="Z12" s="25"/>
    </row>
    <row r="13" spans="1:26" ht="14.4">
      <c r="A13" s="25"/>
      <c r="B13" s="25"/>
      <c r="C13" s="25"/>
      <c r="D13" s="25"/>
      <c r="E13" s="25"/>
      <c r="F13" s="25"/>
      <c r="G13" s="25"/>
      <c r="H13" s="25"/>
      <c r="I13" s="25"/>
      <c r="J13" s="25"/>
      <c r="K13" s="25"/>
      <c r="L13" s="25"/>
      <c r="M13" s="25"/>
      <c r="N13" s="25"/>
      <c r="O13" s="25"/>
      <c r="P13" s="25"/>
      <c r="Q13" s="25"/>
      <c r="R13" s="25"/>
      <c r="S13" s="25"/>
      <c r="T13" s="25"/>
      <c r="U13" s="25"/>
      <c r="V13" s="25"/>
      <c r="W13" s="25"/>
      <c r="X13" s="25"/>
      <c r="Y13" s="25"/>
      <c r="Z13" s="25"/>
    </row>
    <row r="14" spans="1:26" ht="14.4">
      <c r="A14" s="25"/>
      <c r="B14" s="25"/>
      <c r="C14" s="25"/>
      <c r="D14" s="25"/>
      <c r="E14" s="25"/>
      <c r="F14" s="25"/>
      <c r="G14" s="25"/>
      <c r="H14" s="25"/>
      <c r="I14" s="25"/>
      <c r="J14" s="25"/>
      <c r="K14" s="25"/>
      <c r="L14" s="25"/>
      <c r="M14" s="25"/>
      <c r="N14" s="25"/>
      <c r="O14" s="25"/>
      <c r="P14" s="25"/>
      <c r="Q14" s="25"/>
      <c r="R14" s="25"/>
      <c r="S14" s="25"/>
      <c r="T14" s="25"/>
      <c r="U14" s="25"/>
      <c r="V14" s="25"/>
      <c r="W14" s="25"/>
      <c r="X14" s="25"/>
      <c r="Y14" s="25"/>
      <c r="Z14" s="25"/>
    </row>
    <row r="15" spans="1:26" ht="14.4">
      <c r="A15" s="25"/>
      <c r="B15" s="25"/>
      <c r="C15" s="25"/>
      <c r="D15" s="25"/>
      <c r="E15" s="25"/>
      <c r="F15" s="25"/>
      <c r="G15" s="25"/>
      <c r="H15" s="25"/>
      <c r="I15" s="25"/>
      <c r="J15" s="25"/>
      <c r="K15" s="25"/>
      <c r="L15" s="25"/>
      <c r="M15" s="25"/>
      <c r="N15" s="25"/>
      <c r="O15" s="25"/>
      <c r="P15" s="25"/>
      <c r="Q15" s="25"/>
      <c r="R15" s="25"/>
      <c r="S15" s="25"/>
      <c r="T15" s="25"/>
      <c r="U15" s="25"/>
      <c r="V15" s="25"/>
      <c r="W15" s="25"/>
      <c r="X15" s="25"/>
      <c r="Y15" s="25"/>
      <c r="Z15" s="25"/>
    </row>
    <row r="16" spans="1:26" ht="14.4">
      <c r="A16" s="25"/>
      <c r="B16" s="25"/>
      <c r="C16" s="25"/>
      <c r="D16" s="25"/>
      <c r="E16" s="25"/>
      <c r="F16" s="25"/>
      <c r="G16" s="25"/>
      <c r="H16" s="25"/>
      <c r="I16" s="25"/>
      <c r="J16" s="25"/>
      <c r="K16" s="25"/>
      <c r="L16" s="25"/>
      <c r="M16" s="25"/>
      <c r="N16" s="25"/>
      <c r="O16" s="25"/>
      <c r="P16" s="25"/>
      <c r="Q16" s="25"/>
      <c r="R16" s="25"/>
      <c r="S16" s="25"/>
      <c r="T16" s="25"/>
      <c r="U16" s="25"/>
      <c r="V16" s="25"/>
      <c r="W16" s="25"/>
      <c r="X16" s="25"/>
      <c r="Y16" s="25"/>
      <c r="Z16" s="25"/>
    </row>
    <row r="17" spans="1:26" ht="14.4">
      <c r="A17" s="25"/>
      <c r="B17" s="25"/>
      <c r="C17" s="25"/>
      <c r="D17" s="25"/>
      <c r="E17" s="25"/>
      <c r="F17" s="25"/>
      <c r="G17" s="25"/>
      <c r="H17" s="25"/>
      <c r="I17" s="25"/>
      <c r="J17" s="25"/>
      <c r="K17" s="25"/>
      <c r="L17" s="25"/>
      <c r="M17" s="25"/>
      <c r="N17" s="25"/>
      <c r="O17" s="25"/>
      <c r="P17" s="25"/>
      <c r="Q17" s="25"/>
      <c r="R17" s="25"/>
      <c r="S17" s="25"/>
      <c r="T17" s="25"/>
      <c r="U17" s="25"/>
      <c r="V17" s="25"/>
      <c r="W17" s="25"/>
      <c r="X17" s="25"/>
      <c r="Y17" s="25"/>
      <c r="Z17" s="25"/>
    </row>
    <row r="18" spans="1:26" ht="14.4">
      <c r="A18" s="25"/>
      <c r="B18" s="25"/>
      <c r="C18" s="25"/>
      <c r="D18" s="25"/>
      <c r="E18" s="25"/>
      <c r="F18" s="25"/>
      <c r="G18" s="25"/>
      <c r="H18" s="25"/>
      <c r="I18" s="25"/>
      <c r="J18" s="25"/>
      <c r="K18" s="25"/>
      <c r="L18" s="25"/>
      <c r="M18" s="25"/>
      <c r="N18" s="25"/>
      <c r="O18" s="25"/>
      <c r="P18" s="25"/>
      <c r="Q18" s="25"/>
      <c r="R18" s="25"/>
      <c r="S18" s="25"/>
      <c r="T18" s="25"/>
      <c r="U18" s="25"/>
      <c r="V18" s="25"/>
      <c r="W18" s="25"/>
      <c r="X18" s="25"/>
      <c r="Y18" s="25"/>
      <c r="Z18" s="25"/>
    </row>
    <row r="19" spans="1:26" ht="14.4">
      <c r="A19" s="25"/>
      <c r="B19" s="25"/>
      <c r="C19" s="25"/>
      <c r="D19" s="25"/>
      <c r="E19" s="25"/>
      <c r="F19" s="25"/>
      <c r="G19" s="25"/>
      <c r="H19" s="25"/>
      <c r="I19" s="25"/>
      <c r="J19" s="25"/>
      <c r="K19" s="25"/>
      <c r="L19" s="25"/>
      <c r="M19" s="25"/>
      <c r="N19" s="25"/>
      <c r="O19" s="25"/>
      <c r="P19" s="25"/>
      <c r="Q19" s="25"/>
      <c r="R19" s="25"/>
      <c r="S19" s="25"/>
      <c r="T19" s="25"/>
      <c r="U19" s="25"/>
      <c r="V19" s="25"/>
      <c r="W19" s="25"/>
      <c r="X19" s="25"/>
      <c r="Y19" s="25"/>
      <c r="Z19" s="25"/>
    </row>
    <row r="20" spans="1:26" ht="14.4">
      <c r="A20" s="25"/>
      <c r="B20" s="25"/>
      <c r="C20" s="25"/>
      <c r="D20" s="25"/>
      <c r="E20" s="25"/>
      <c r="F20" s="25"/>
      <c r="G20" s="25"/>
      <c r="H20" s="25"/>
      <c r="I20" s="25"/>
      <c r="J20" s="25"/>
      <c r="K20" s="25"/>
      <c r="L20" s="25"/>
      <c r="M20" s="25"/>
      <c r="N20" s="25"/>
      <c r="O20" s="25"/>
      <c r="P20" s="25"/>
      <c r="Q20" s="25"/>
      <c r="R20" s="25"/>
      <c r="S20" s="25"/>
      <c r="T20" s="25"/>
      <c r="U20" s="25"/>
      <c r="V20" s="25"/>
      <c r="W20" s="25"/>
      <c r="X20" s="25"/>
      <c r="Y20" s="25"/>
      <c r="Z20" s="25"/>
    </row>
    <row r="21" spans="1:26" ht="15.75" customHeight="1">
      <c r="A21" s="25"/>
      <c r="B21" s="25"/>
      <c r="C21" s="25"/>
      <c r="D21" s="25"/>
      <c r="E21" s="25"/>
      <c r="F21" s="25"/>
      <c r="G21" s="25"/>
      <c r="H21" s="25"/>
      <c r="I21" s="25"/>
      <c r="J21" s="25"/>
      <c r="K21" s="25"/>
      <c r="L21" s="25"/>
      <c r="M21" s="25"/>
      <c r="N21" s="25"/>
      <c r="O21" s="25"/>
      <c r="P21" s="25"/>
      <c r="Q21" s="25"/>
      <c r="R21" s="25"/>
      <c r="S21" s="25"/>
      <c r="T21" s="25"/>
      <c r="U21" s="25"/>
      <c r="V21" s="25"/>
      <c r="W21" s="25"/>
      <c r="X21" s="25"/>
      <c r="Y21" s="25"/>
      <c r="Z21" s="25"/>
    </row>
    <row r="22" spans="1:26" ht="15.75" customHeight="1">
      <c r="A22" s="25"/>
      <c r="B22" s="25"/>
      <c r="C22" s="25"/>
      <c r="D22" s="25"/>
      <c r="E22" s="25"/>
      <c r="F22" s="25"/>
      <c r="G22" s="25"/>
      <c r="H22" s="25"/>
      <c r="I22" s="25"/>
      <c r="J22" s="25"/>
      <c r="K22" s="25"/>
      <c r="L22" s="25"/>
      <c r="M22" s="25"/>
      <c r="N22" s="25"/>
      <c r="O22" s="25"/>
      <c r="P22" s="25"/>
      <c r="Q22" s="25"/>
      <c r="R22" s="25"/>
      <c r="S22" s="25"/>
      <c r="T22" s="25"/>
      <c r="U22" s="25"/>
      <c r="V22" s="25"/>
      <c r="W22" s="25"/>
      <c r="X22" s="25"/>
      <c r="Y22" s="25"/>
      <c r="Z22" s="25"/>
    </row>
    <row r="23" spans="1:26" ht="15.75" customHeight="1">
      <c r="A23" s="25"/>
      <c r="B23" s="25"/>
      <c r="C23" s="25"/>
      <c r="D23" s="25"/>
      <c r="E23" s="25"/>
      <c r="F23" s="25"/>
      <c r="G23" s="25"/>
      <c r="H23" s="25"/>
      <c r="I23" s="25"/>
      <c r="J23" s="25"/>
      <c r="K23" s="25"/>
      <c r="L23" s="25"/>
      <c r="M23" s="25"/>
      <c r="N23" s="25"/>
      <c r="O23" s="25"/>
      <c r="P23" s="25"/>
      <c r="Q23" s="25"/>
      <c r="R23" s="25"/>
      <c r="S23" s="25"/>
      <c r="T23" s="25"/>
      <c r="U23" s="25"/>
      <c r="V23" s="25"/>
      <c r="W23" s="25"/>
      <c r="X23" s="25"/>
      <c r="Y23" s="25"/>
      <c r="Z23" s="25"/>
    </row>
    <row r="24" spans="1:26" ht="15.75" customHeight="1">
      <c r="A24" s="25"/>
      <c r="B24" s="25"/>
      <c r="C24" s="25"/>
      <c r="D24" s="25"/>
      <c r="E24" s="25"/>
      <c r="F24" s="25"/>
      <c r="G24" s="25"/>
      <c r="H24" s="25"/>
      <c r="I24" s="25"/>
      <c r="J24" s="25"/>
      <c r="K24" s="25"/>
      <c r="L24" s="25"/>
      <c r="M24" s="25"/>
      <c r="N24" s="25"/>
      <c r="O24" s="25"/>
      <c r="P24" s="25"/>
      <c r="Q24" s="25"/>
      <c r="R24" s="25"/>
      <c r="S24" s="25"/>
      <c r="T24" s="25"/>
      <c r="U24" s="25"/>
      <c r="V24" s="25"/>
      <c r="W24" s="25"/>
      <c r="X24" s="25"/>
      <c r="Y24" s="25"/>
      <c r="Z24" s="25"/>
    </row>
    <row r="25" spans="1:26" ht="15.75" customHeight="1">
      <c r="A25" s="25"/>
      <c r="B25" s="25"/>
      <c r="C25" s="25"/>
      <c r="D25" s="25"/>
      <c r="E25" s="25"/>
      <c r="F25" s="25"/>
      <c r="G25" s="25"/>
      <c r="H25" s="25"/>
      <c r="I25" s="25"/>
      <c r="J25" s="25"/>
      <c r="K25" s="25"/>
      <c r="L25" s="25"/>
      <c r="M25" s="25"/>
      <c r="N25" s="25"/>
      <c r="O25" s="25"/>
      <c r="P25" s="25"/>
      <c r="Q25" s="25"/>
      <c r="R25" s="25"/>
      <c r="S25" s="25"/>
      <c r="T25" s="25"/>
      <c r="U25" s="25"/>
      <c r="V25" s="25"/>
      <c r="W25" s="25"/>
      <c r="X25" s="25"/>
      <c r="Y25" s="25"/>
      <c r="Z25" s="25"/>
    </row>
    <row r="26" spans="1:26" ht="15.75" customHeight="1">
      <c r="A26" s="25"/>
      <c r="B26" s="25"/>
      <c r="C26" s="25"/>
      <c r="D26" s="25"/>
      <c r="E26" s="25"/>
      <c r="F26" s="25"/>
      <c r="G26" s="25"/>
      <c r="H26" s="25"/>
      <c r="I26" s="25"/>
      <c r="J26" s="25"/>
      <c r="K26" s="25"/>
      <c r="L26" s="25"/>
      <c r="M26" s="25"/>
      <c r="N26" s="25"/>
      <c r="O26" s="25"/>
      <c r="P26" s="25"/>
      <c r="Q26" s="25"/>
      <c r="R26" s="25"/>
      <c r="S26" s="25"/>
      <c r="T26" s="25"/>
      <c r="U26" s="25"/>
      <c r="V26" s="25"/>
      <c r="W26" s="25"/>
      <c r="X26" s="25"/>
      <c r="Y26" s="25"/>
      <c r="Z26" s="25"/>
    </row>
    <row r="27" spans="1:26" ht="15.75" customHeight="1">
      <c r="A27" s="25"/>
      <c r="B27" s="25"/>
      <c r="C27" s="25"/>
      <c r="D27" s="25"/>
      <c r="E27" s="25"/>
      <c r="F27" s="25"/>
      <c r="G27" s="25"/>
      <c r="H27" s="25"/>
      <c r="I27" s="25"/>
      <c r="J27" s="25"/>
      <c r="K27" s="25"/>
      <c r="L27" s="25"/>
      <c r="M27" s="25"/>
      <c r="N27" s="25"/>
      <c r="O27" s="25"/>
      <c r="P27" s="25"/>
      <c r="Q27" s="25"/>
      <c r="R27" s="25"/>
      <c r="S27" s="25"/>
      <c r="T27" s="25"/>
      <c r="U27" s="25"/>
      <c r="V27" s="25"/>
      <c r="W27" s="25"/>
      <c r="X27" s="25"/>
      <c r="Y27" s="25"/>
      <c r="Z27" s="25"/>
    </row>
    <row r="28" spans="1:26" ht="15.75" customHeight="1">
      <c r="A28" s="25"/>
      <c r="B28" s="25"/>
      <c r="C28" s="25"/>
      <c r="D28" s="25"/>
      <c r="E28" s="25"/>
      <c r="F28" s="25"/>
      <c r="G28" s="25"/>
      <c r="H28" s="25"/>
      <c r="I28" s="25"/>
      <c r="J28" s="25"/>
      <c r="K28" s="25"/>
      <c r="L28" s="25"/>
      <c r="M28" s="25"/>
      <c r="N28" s="25"/>
      <c r="O28" s="25"/>
      <c r="P28" s="25"/>
      <c r="Q28" s="25"/>
      <c r="R28" s="25"/>
      <c r="S28" s="25"/>
      <c r="T28" s="25"/>
      <c r="U28" s="25"/>
      <c r="V28" s="25"/>
      <c r="W28" s="25"/>
      <c r="X28" s="25"/>
      <c r="Y28" s="25"/>
      <c r="Z28" s="25"/>
    </row>
    <row r="29" spans="1:26" ht="15.75" customHeight="1">
      <c r="A29" s="25"/>
      <c r="B29" s="25"/>
      <c r="C29" s="25"/>
      <c r="D29" s="25"/>
      <c r="E29" s="25"/>
      <c r="F29" s="25"/>
      <c r="G29" s="25"/>
      <c r="H29" s="25"/>
      <c r="I29" s="25"/>
      <c r="J29" s="25"/>
      <c r="K29" s="25"/>
      <c r="L29" s="25"/>
      <c r="M29" s="25"/>
      <c r="N29" s="25"/>
      <c r="O29" s="25"/>
      <c r="P29" s="25"/>
      <c r="Q29" s="25"/>
      <c r="R29" s="25"/>
      <c r="S29" s="25"/>
      <c r="T29" s="25"/>
      <c r="U29" s="25"/>
      <c r="V29" s="25"/>
      <c r="W29" s="25"/>
      <c r="X29" s="25"/>
      <c r="Y29" s="25"/>
      <c r="Z29" s="25"/>
    </row>
    <row r="30" spans="1:26" ht="15.75" customHeight="1">
      <c r="A30" s="25"/>
      <c r="B30" s="25"/>
      <c r="C30" s="25"/>
      <c r="D30" s="25"/>
      <c r="E30" s="25"/>
      <c r="F30" s="25"/>
      <c r="G30" s="25"/>
      <c r="H30" s="25"/>
      <c r="I30" s="25"/>
      <c r="J30" s="25"/>
      <c r="K30" s="25"/>
      <c r="L30" s="25"/>
      <c r="M30" s="25"/>
      <c r="N30" s="25"/>
      <c r="O30" s="25"/>
      <c r="P30" s="25"/>
      <c r="Q30" s="25"/>
      <c r="R30" s="25"/>
      <c r="S30" s="25"/>
      <c r="T30" s="25"/>
      <c r="U30" s="25"/>
      <c r="V30" s="25"/>
      <c r="W30" s="25"/>
      <c r="X30" s="25"/>
      <c r="Y30" s="25"/>
      <c r="Z30" s="25"/>
    </row>
    <row r="31" spans="1:26" ht="15.75" customHeight="1">
      <c r="A31" s="25"/>
      <c r="B31" s="25"/>
      <c r="C31" s="25"/>
      <c r="D31" s="25"/>
      <c r="E31" s="25"/>
      <c r="F31" s="25"/>
      <c r="G31" s="25"/>
      <c r="H31" s="25"/>
      <c r="I31" s="25"/>
      <c r="J31" s="25"/>
      <c r="K31" s="25"/>
      <c r="L31" s="25"/>
      <c r="M31" s="25"/>
      <c r="N31" s="25"/>
      <c r="O31" s="25"/>
      <c r="P31" s="25"/>
      <c r="Q31" s="25"/>
      <c r="R31" s="25"/>
      <c r="S31" s="25"/>
      <c r="T31" s="25"/>
      <c r="U31" s="25"/>
      <c r="V31" s="25"/>
      <c r="W31" s="25"/>
      <c r="X31" s="25"/>
      <c r="Y31" s="25"/>
      <c r="Z31" s="25"/>
    </row>
    <row r="32" spans="1:26" ht="15.75" customHeight="1">
      <c r="A32" s="25"/>
      <c r="B32" s="25"/>
      <c r="C32" s="25"/>
      <c r="D32" s="25"/>
      <c r="E32" s="25"/>
      <c r="F32" s="25"/>
      <c r="G32" s="25"/>
      <c r="H32" s="25"/>
      <c r="I32" s="25"/>
      <c r="J32" s="25"/>
      <c r="K32" s="25"/>
      <c r="L32" s="25"/>
      <c r="M32" s="25"/>
      <c r="N32" s="25"/>
      <c r="O32" s="25"/>
      <c r="P32" s="25"/>
      <c r="Q32" s="25"/>
      <c r="R32" s="25"/>
      <c r="S32" s="25"/>
      <c r="T32" s="25"/>
      <c r="U32" s="25"/>
      <c r="V32" s="25"/>
      <c r="W32" s="25"/>
      <c r="X32" s="25"/>
      <c r="Y32" s="25"/>
      <c r="Z32" s="25"/>
    </row>
    <row r="33" spans="1:26" ht="15.75" customHeight="1">
      <c r="A33" s="25"/>
      <c r="B33" s="25"/>
      <c r="C33" s="25"/>
      <c r="D33" s="25"/>
      <c r="E33" s="25"/>
      <c r="F33" s="25"/>
      <c r="G33" s="25"/>
      <c r="H33" s="25"/>
      <c r="I33" s="25"/>
      <c r="J33" s="25"/>
      <c r="K33" s="25"/>
      <c r="L33" s="25"/>
      <c r="M33" s="25"/>
      <c r="N33" s="25"/>
      <c r="O33" s="25"/>
      <c r="P33" s="25"/>
      <c r="Q33" s="25"/>
      <c r="R33" s="25"/>
      <c r="S33" s="25"/>
      <c r="T33" s="25"/>
      <c r="U33" s="25"/>
      <c r="V33" s="25"/>
      <c r="W33" s="25"/>
      <c r="X33" s="25"/>
      <c r="Y33" s="25"/>
      <c r="Z33" s="25"/>
    </row>
    <row r="34" spans="1:26" ht="15.75" customHeight="1">
      <c r="A34" s="25"/>
      <c r="B34" s="25"/>
      <c r="C34" s="25"/>
      <c r="D34" s="25"/>
      <c r="E34" s="25"/>
      <c r="F34" s="25"/>
      <c r="G34" s="25"/>
      <c r="H34" s="25"/>
      <c r="I34" s="25"/>
      <c r="J34" s="25"/>
      <c r="K34" s="25"/>
      <c r="L34" s="25"/>
      <c r="M34" s="25"/>
      <c r="N34" s="25"/>
      <c r="O34" s="25"/>
      <c r="P34" s="25"/>
      <c r="Q34" s="25"/>
      <c r="R34" s="25"/>
      <c r="S34" s="25"/>
      <c r="T34" s="25"/>
      <c r="U34" s="25"/>
      <c r="V34" s="25"/>
      <c r="W34" s="25"/>
      <c r="X34" s="25"/>
      <c r="Y34" s="25"/>
      <c r="Z34" s="25"/>
    </row>
    <row r="35" spans="1:26" ht="15.75" customHeight="1">
      <c r="A35" s="25"/>
      <c r="B35" s="25"/>
      <c r="C35" s="25"/>
      <c r="D35" s="25"/>
      <c r="E35" s="25"/>
      <c r="F35" s="25"/>
      <c r="G35" s="25"/>
      <c r="H35" s="25"/>
      <c r="I35" s="25"/>
      <c r="J35" s="25"/>
      <c r="K35" s="25"/>
      <c r="L35" s="25"/>
      <c r="M35" s="25"/>
      <c r="N35" s="25"/>
      <c r="O35" s="25"/>
      <c r="P35" s="25"/>
      <c r="Q35" s="25"/>
      <c r="R35" s="25"/>
      <c r="S35" s="25"/>
      <c r="T35" s="25"/>
      <c r="U35" s="25"/>
      <c r="V35" s="25"/>
      <c r="W35" s="25"/>
      <c r="X35" s="25"/>
      <c r="Y35" s="25"/>
      <c r="Z35" s="25"/>
    </row>
    <row r="36" spans="1:26" ht="15.75" customHeight="1">
      <c r="A36" s="25"/>
      <c r="B36" s="25"/>
      <c r="C36" s="25"/>
      <c r="D36" s="25"/>
      <c r="E36" s="25"/>
      <c r="F36" s="25"/>
      <c r="G36" s="25"/>
      <c r="H36" s="25"/>
      <c r="I36" s="25"/>
      <c r="J36" s="25"/>
      <c r="K36" s="25"/>
      <c r="L36" s="25"/>
      <c r="M36" s="25"/>
      <c r="N36" s="25"/>
      <c r="O36" s="25"/>
      <c r="P36" s="25"/>
      <c r="Q36" s="25"/>
      <c r="R36" s="25"/>
      <c r="S36" s="25"/>
      <c r="T36" s="25"/>
      <c r="U36" s="25"/>
      <c r="V36" s="25"/>
      <c r="W36" s="25"/>
      <c r="X36" s="25"/>
      <c r="Y36" s="25"/>
      <c r="Z36" s="25"/>
    </row>
    <row r="37" spans="1:26" ht="15.75" customHeight="1">
      <c r="A37" s="25"/>
      <c r="B37" s="25"/>
      <c r="C37" s="25"/>
      <c r="D37" s="25"/>
      <c r="E37" s="25"/>
      <c r="F37" s="25"/>
      <c r="G37" s="25"/>
      <c r="H37" s="25"/>
      <c r="I37" s="25"/>
      <c r="J37" s="25"/>
      <c r="K37" s="25"/>
      <c r="L37" s="25"/>
      <c r="M37" s="25"/>
      <c r="N37" s="25"/>
      <c r="O37" s="25"/>
      <c r="P37" s="25"/>
      <c r="Q37" s="25"/>
      <c r="R37" s="25"/>
      <c r="S37" s="25"/>
      <c r="T37" s="25"/>
      <c r="U37" s="25"/>
      <c r="V37" s="25"/>
      <c r="W37" s="25"/>
      <c r="X37" s="25"/>
      <c r="Y37" s="25"/>
      <c r="Z37" s="25"/>
    </row>
    <row r="38" spans="1:26" ht="15.75" customHeight="1">
      <c r="A38" s="25"/>
      <c r="B38" s="25"/>
      <c r="C38" s="25"/>
      <c r="D38" s="25"/>
      <c r="E38" s="25"/>
      <c r="F38" s="25"/>
      <c r="G38" s="25"/>
      <c r="H38" s="25"/>
      <c r="I38" s="25"/>
      <c r="J38" s="25"/>
      <c r="K38" s="25"/>
      <c r="L38" s="25"/>
      <c r="M38" s="25"/>
      <c r="N38" s="25"/>
      <c r="O38" s="25"/>
      <c r="P38" s="25"/>
      <c r="Q38" s="25"/>
      <c r="R38" s="25"/>
      <c r="S38" s="25"/>
      <c r="T38" s="25"/>
      <c r="U38" s="25"/>
      <c r="V38" s="25"/>
      <c r="W38" s="25"/>
      <c r="X38" s="25"/>
      <c r="Y38" s="25"/>
      <c r="Z38" s="25"/>
    </row>
    <row r="39" spans="1:26" ht="15.75" customHeight="1">
      <c r="A39" s="25"/>
      <c r="B39" s="25"/>
      <c r="C39" s="25"/>
      <c r="D39" s="25"/>
      <c r="E39" s="25"/>
      <c r="F39" s="25"/>
      <c r="G39" s="25"/>
      <c r="H39" s="25"/>
      <c r="I39" s="25"/>
      <c r="J39" s="25"/>
      <c r="K39" s="25"/>
      <c r="L39" s="25"/>
      <c r="M39" s="25"/>
      <c r="N39" s="25"/>
      <c r="O39" s="25"/>
      <c r="P39" s="25"/>
      <c r="Q39" s="25"/>
      <c r="R39" s="25"/>
      <c r="S39" s="25"/>
      <c r="T39" s="25"/>
      <c r="U39" s="25"/>
      <c r="V39" s="25"/>
      <c r="W39" s="25"/>
      <c r="X39" s="25"/>
      <c r="Y39" s="25"/>
      <c r="Z39" s="25"/>
    </row>
    <row r="40" spans="1:26" ht="15.75" customHeight="1">
      <c r="A40" s="25"/>
      <c r="B40" s="25"/>
      <c r="C40" s="25"/>
      <c r="D40" s="25"/>
      <c r="E40" s="25"/>
      <c r="F40" s="25"/>
      <c r="G40" s="25"/>
      <c r="H40" s="25"/>
      <c r="I40" s="25"/>
      <c r="J40" s="25"/>
      <c r="K40" s="25"/>
      <c r="L40" s="25"/>
      <c r="M40" s="25"/>
      <c r="N40" s="25"/>
      <c r="O40" s="25"/>
      <c r="P40" s="25"/>
      <c r="Q40" s="25"/>
      <c r="R40" s="25"/>
      <c r="S40" s="25"/>
      <c r="T40" s="25"/>
      <c r="U40" s="25"/>
      <c r="V40" s="25"/>
      <c r="W40" s="25"/>
      <c r="X40" s="25"/>
      <c r="Y40" s="25"/>
      <c r="Z40" s="25"/>
    </row>
    <row r="41" spans="1:26" ht="15.75" customHeight="1">
      <c r="A41" s="25"/>
      <c r="B41" s="25"/>
      <c r="C41" s="25"/>
      <c r="D41" s="25"/>
      <c r="E41" s="25"/>
      <c r="F41" s="25"/>
      <c r="G41" s="25"/>
      <c r="H41" s="25"/>
      <c r="I41" s="25"/>
      <c r="J41" s="25"/>
      <c r="K41" s="25"/>
      <c r="L41" s="25"/>
      <c r="M41" s="25"/>
      <c r="N41" s="25"/>
      <c r="O41" s="25"/>
      <c r="P41" s="25"/>
      <c r="Q41" s="25"/>
      <c r="R41" s="25"/>
      <c r="S41" s="25"/>
      <c r="T41" s="25"/>
      <c r="U41" s="25"/>
      <c r="V41" s="25"/>
      <c r="W41" s="25"/>
      <c r="X41" s="25"/>
      <c r="Y41" s="25"/>
      <c r="Z41" s="25"/>
    </row>
    <row r="42" spans="1:26" ht="15.75" customHeight="1">
      <c r="A42" s="25"/>
      <c r="B42" s="25"/>
      <c r="C42" s="25"/>
      <c r="D42" s="25"/>
      <c r="E42" s="25"/>
      <c r="F42" s="25"/>
      <c r="G42" s="25"/>
      <c r="H42" s="25"/>
      <c r="I42" s="25"/>
      <c r="J42" s="25"/>
      <c r="K42" s="25"/>
      <c r="L42" s="25"/>
      <c r="M42" s="25"/>
      <c r="N42" s="25"/>
      <c r="O42" s="25"/>
      <c r="P42" s="25"/>
      <c r="Q42" s="25"/>
      <c r="R42" s="25"/>
      <c r="S42" s="25"/>
      <c r="T42" s="25"/>
      <c r="U42" s="25"/>
      <c r="V42" s="25"/>
      <c r="W42" s="25"/>
      <c r="X42" s="25"/>
      <c r="Y42" s="25"/>
      <c r="Z42" s="25"/>
    </row>
    <row r="43" spans="1:26" ht="15.75" customHeight="1">
      <c r="A43" s="25"/>
      <c r="B43" s="25"/>
      <c r="C43" s="25"/>
      <c r="D43" s="25"/>
      <c r="E43" s="25"/>
      <c r="F43" s="25"/>
      <c r="G43" s="25"/>
      <c r="H43" s="25"/>
      <c r="I43" s="25"/>
      <c r="J43" s="25"/>
      <c r="K43" s="25"/>
      <c r="L43" s="25"/>
      <c r="M43" s="25"/>
      <c r="N43" s="25"/>
      <c r="O43" s="25"/>
      <c r="P43" s="25"/>
      <c r="Q43" s="25"/>
      <c r="R43" s="25"/>
      <c r="S43" s="25"/>
      <c r="T43" s="25"/>
      <c r="U43" s="25"/>
      <c r="V43" s="25"/>
      <c r="W43" s="25"/>
      <c r="X43" s="25"/>
      <c r="Y43" s="25"/>
      <c r="Z43" s="25"/>
    </row>
    <row r="44" spans="1:26" ht="15.75" customHeight="1">
      <c r="A44" s="25"/>
      <c r="B44" s="25"/>
      <c r="C44" s="25"/>
      <c r="D44" s="25"/>
      <c r="E44" s="25"/>
      <c r="F44" s="25"/>
      <c r="G44" s="25"/>
      <c r="H44" s="25"/>
      <c r="I44" s="25"/>
      <c r="J44" s="25"/>
      <c r="K44" s="25"/>
      <c r="L44" s="25"/>
      <c r="M44" s="25"/>
      <c r="N44" s="25"/>
      <c r="O44" s="25"/>
      <c r="P44" s="25"/>
      <c r="Q44" s="25"/>
      <c r="R44" s="25"/>
      <c r="S44" s="25"/>
      <c r="T44" s="25"/>
      <c r="U44" s="25"/>
      <c r="V44" s="25"/>
      <c r="W44" s="25"/>
      <c r="X44" s="25"/>
      <c r="Y44" s="25"/>
      <c r="Z44" s="25"/>
    </row>
    <row r="45" spans="1:26" ht="15.75" customHeight="1">
      <c r="A45" s="25"/>
      <c r="B45" s="25"/>
      <c r="C45" s="25"/>
      <c r="D45" s="25"/>
      <c r="E45" s="25"/>
      <c r="F45" s="25"/>
      <c r="G45" s="25"/>
      <c r="H45" s="25"/>
      <c r="I45" s="25"/>
      <c r="J45" s="25"/>
      <c r="K45" s="25"/>
      <c r="L45" s="25"/>
      <c r="M45" s="25"/>
      <c r="N45" s="25"/>
      <c r="O45" s="25"/>
      <c r="P45" s="25"/>
      <c r="Q45" s="25"/>
      <c r="R45" s="25"/>
      <c r="S45" s="25"/>
      <c r="T45" s="25"/>
      <c r="U45" s="25"/>
      <c r="V45" s="25"/>
      <c r="W45" s="25"/>
      <c r="X45" s="25"/>
      <c r="Y45" s="25"/>
      <c r="Z45" s="25"/>
    </row>
    <row r="46" spans="1:26" ht="15.75" customHeight="1">
      <c r="A46" s="25"/>
      <c r="B46" s="25"/>
      <c r="C46" s="25"/>
      <c r="D46" s="25"/>
      <c r="E46" s="25"/>
      <c r="F46" s="25"/>
      <c r="G46" s="25"/>
      <c r="H46" s="25"/>
      <c r="I46" s="25"/>
      <c r="J46" s="25"/>
      <c r="K46" s="25"/>
      <c r="L46" s="25"/>
      <c r="M46" s="25"/>
      <c r="N46" s="25"/>
      <c r="O46" s="25"/>
      <c r="P46" s="25"/>
      <c r="Q46" s="25"/>
      <c r="R46" s="25"/>
      <c r="S46" s="25"/>
      <c r="T46" s="25"/>
      <c r="U46" s="25"/>
      <c r="V46" s="25"/>
      <c r="W46" s="25"/>
      <c r="X46" s="25"/>
      <c r="Y46" s="25"/>
      <c r="Z46" s="25"/>
    </row>
    <row r="47" spans="1:26" ht="15.75" customHeight="1">
      <c r="A47" s="25"/>
      <c r="B47" s="25"/>
      <c r="C47" s="25"/>
      <c r="D47" s="25"/>
      <c r="E47" s="25"/>
      <c r="F47" s="25"/>
      <c r="G47" s="25"/>
      <c r="H47" s="25"/>
      <c r="I47" s="25"/>
      <c r="J47" s="25"/>
      <c r="K47" s="25"/>
      <c r="L47" s="25"/>
      <c r="M47" s="25"/>
      <c r="N47" s="25"/>
      <c r="O47" s="25"/>
      <c r="P47" s="25"/>
      <c r="Q47" s="25"/>
      <c r="R47" s="25"/>
      <c r="S47" s="25"/>
      <c r="T47" s="25"/>
      <c r="U47" s="25"/>
      <c r="V47" s="25"/>
      <c r="W47" s="25"/>
      <c r="X47" s="25"/>
      <c r="Y47" s="25"/>
      <c r="Z47" s="25"/>
    </row>
    <row r="48" spans="1:26" ht="15.75" customHeight="1">
      <c r="A48" s="25"/>
      <c r="B48" s="25"/>
      <c r="C48" s="25"/>
      <c r="D48" s="25"/>
      <c r="E48" s="25"/>
      <c r="F48" s="25"/>
      <c r="G48" s="25"/>
      <c r="H48" s="25"/>
      <c r="I48" s="25"/>
      <c r="J48" s="25"/>
      <c r="K48" s="25"/>
      <c r="L48" s="25"/>
      <c r="M48" s="25"/>
      <c r="N48" s="25"/>
      <c r="O48" s="25"/>
      <c r="P48" s="25"/>
      <c r="Q48" s="25"/>
      <c r="R48" s="25"/>
      <c r="S48" s="25"/>
      <c r="T48" s="25"/>
      <c r="U48" s="25"/>
      <c r="V48" s="25"/>
      <c r="W48" s="25"/>
      <c r="X48" s="25"/>
      <c r="Y48" s="25"/>
      <c r="Z48" s="25"/>
    </row>
    <row r="49" spans="1:26" ht="15.75" customHeight="1">
      <c r="A49" s="25"/>
      <c r="B49" s="25"/>
      <c r="C49" s="25"/>
      <c r="D49" s="25"/>
      <c r="E49" s="25"/>
      <c r="F49" s="25"/>
      <c r="G49" s="25"/>
      <c r="H49" s="25"/>
      <c r="I49" s="25"/>
      <c r="J49" s="25"/>
      <c r="K49" s="25"/>
      <c r="L49" s="25"/>
      <c r="M49" s="25"/>
      <c r="N49" s="25"/>
      <c r="O49" s="25"/>
      <c r="P49" s="25"/>
      <c r="Q49" s="25"/>
      <c r="R49" s="25"/>
      <c r="S49" s="25"/>
      <c r="T49" s="25"/>
      <c r="U49" s="25"/>
      <c r="V49" s="25"/>
      <c r="W49" s="25"/>
      <c r="X49" s="25"/>
      <c r="Y49" s="25"/>
      <c r="Z49" s="25"/>
    </row>
    <row r="50" spans="1:26" ht="15.75" customHeight="1">
      <c r="A50" s="25"/>
      <c r="B50" s="25"/>
      <c r="C50" s="25"/>
      <c r="D50" s="25"/>
      <c r="E50" s="25"/>
      <c r="F50" s="25"/>
      <c r="G50" s="25"/>
      <c r="H50" s="25"/>
      <c r="I50" s="25"/>
      <c r="J50" s="25"/>
      <c r="K50" s="25"/>
      <c r="L50" s="25"/>
      <c r="M50" s="25"/>
      <c r="N50" s="25"/>
      <c r="O50" s="25"/>
      <c r="P50" s="25"/>
      <c r="Q50" s="25"/>
      <c r="R50" s="25"/>
      <c r="S50" s="25"/>
      <c r="T50" s="25"/>
      <c r="U50" s="25"/>
      <c r="V50" s="25"/>
      <c r="W50" s="25"/>
      <c r="X50" s="25"/>
      <c r="Y50" s="25"/>
      <c r="Z50" s="25"/>
    </row>
    <row r="51" spans="1:26" ht="15.75" customHeight="1">
      <c r="A51" s="25"/>
      <c r="B51" s="25"/>
      <c r="C51" s="25"/>
      <c r="D51" s="25"/>
      <c r="E51" s="25"/>
      <c r="F51" s="25"/>
      <c r="G51" s="25"/>
      <c r="H51" s="25"/>
      <c r="I51" s="25"/>
      <c r="J51" s="25"/>
      <c r="K51" s="25"/>
      <c r="L51" s="25"/>
      <c r="M51" s="25"/>
      <c r="N51" s="25"/>
      <c r="O51" s="25"/>
      <c r="P51" s="25"/>
      <c r="Q51" s="25"/>
      <c r="R51" s="25"/>
      <c r="S51" s="25"/>
      <c r="T51" s="25"/>
      <c r="U51" s="25"/>
      <c r="V51" s="25"/>
      <c r="W51" s="25"/>
      <c r="X51" s="25"/>
      <c r="Y51" s="25"/>
      <c r="Z51" s="25"/>
    </row>
    <row r="52" spans="1:26" ht="15.75" customHeight="1">
      <c r="A52" s="25"/>
      <c r="B52" s="25"/>
      <c r="C52" s="25"/>
      <c r="D52" s="25"/>
      <c r="E52" s="25"/>
      <c r="F52" s="25"/>
      <c r="G52" s="25"/>
      <c r="H52" s="25"/>
      <c r="I52" s="25"/>
      <c r="J52" s="25"/>
      <c r="K52" s="25"/>
      <c r="L52" s="25"/>
      <c r="M52" s="25"/>
      <c r="N52" s="25"/>
      <c r="O52" s="25"/>
      <c r="P52" s="25"/>
      <c r="Q52" s="25"/>
      <c r="R52" s="25"/>
      <c r="S52" s="25"/>
      <c r="T52" s="25"/>
      <c r="U52" s="25"/>
      <c r="V52" s="25"/>
      <c r="W52" s="25"/>
      <c r="X52" s="25"/>
      <c r="Y52" s="25"/>
      <c r="Z52" s="25"/>
    </row>
    <row r="53" spans="1:26" ht="15.75" customHeight="1">
      <c r="A53" s="25"/>
      <c r="B53" s="25"/>
      <c r="C53" s="25"/>
      <c r="D53" s="25"/>
      <c r="E53" s="25"/>
      <c r="F53" s="25"/>
      <c r="G53" s="25"/>
      <c r="H53" s="25"/>
      <c r="I53" s="25"/>
      <c r="J53" s="25"/>
      <c r="K53" s="25"/>
      <c r="L53" s="25"/>
      <c r="M53" s="25"/>
      <c r="N53" s="25"/>
      <c r="O53" s="25"/>
      <c r="P53" s="25"/>
      <c r="Q53" s="25"/>
      <c r="R53" s="25"/>
      <c r="S53" s="25"/>
      <c r="T53" s="25"/>
      <c r="U53" s="25"/>
      <c r="V53" s="25"/>
      <c r="W53" s="25"/>
      <c r="X53" s="25"/>
      <c r="Y53" s="25"/>
      <c r="Z53" s="25"/>
    </row>
    <row r="54" spans="1:26" ht="15.75" customHeight="1">
      <c r="A54" s="25"/>
      <c r="B54" s="25"/>
      <c r="C54" s="25"/>
      <c r="D54" s="25"/>
      <c r="E54" s="25"/>
      <c r="F54" s="25"/>
      <c r="G54" s="25"/>
      <c r="H54" s="25"/>
      <c r="I54" s="25"/>
      <c r="J54" s="25"/>
      <c r="K54" s="25"/>
      <c r="L54" s="25"/>
      <c r="M54" s="25"/>
      <c r="N54" s="25"/>
      <c r="O54" s="25"/>
      <c r="P54" s="25"/>
      <c r="Q54" s="25"/>
      <c r="R54" s="25"/>
      <c r="S54" s="25"/>
      <c r="T54" s="25"/>
      <c r="U54" s="25"/>
      <c r="V54" s="25"/>
      <c r="W54" s="25"/>
      <c r="X54" s="25"/>
      <c r="Y54" s="25"/>
      <c r="Z54" s="25"/>
    </row>
    <row r="55" spans="1:26" ht="15.75" customHeight="1">
      <c r="A55" s="25"/>
      <c r="B55" s="25"/>
      <c r="C55" s="25"/>
      <c r="D55" s="25"/>
      <c r="E55" s="25"/>
      <c r="F55" s="25"/>
      <c r="G55" s="25"/>
      <c r="H55" s="25"/>
      <c r="I55" s="25"/>
      <c r="J55" s="25"/>
      <c r="K55" s="25"/>
      <c r="L55" s="25"/>
      <c r="M55" s="25"/>
      <c r="N55" s="25"/>
      <c r="O55" s="25"/>
      <c r="P55" s="25"/>
      <c r="Q55" s="25"/>
      <c r="R55" s="25"/>
      <c r="S55" s="25"/>
      <c r="T55" s="25"/>
      <c r="U55" s="25"/>
      <c r="V55" s="25"/>
      <c r="W55" s="25"/>
      <c r="X55" s="25"/>
      <c r="Y55" s="25"/>
      <c r="Z55" s="25"/>
    </row>
    <row r="56" spans="1:26" ht="15.75" customHeight="1">
      <c r="A56" s="25"/>
      <c r="B56" s="25"/>
      <c r="C56" s="25"/>
      <c r="D56" s="25"/>
      <c r="E56" s="25"/>
      <c r="F56" s="25"/>
      <c r="G56" s="25"/>
      <c r="H56" s="25"/>
      <c r="I56" s="25"/>
      <c r="J56" s="25"/>
      <c r="K56" s="25"/>
      <c r="L56" s="25"/>
      <c r="M56" s="25"/>
      <c r="N56" s="25"/>
      <c r="O56" s="25"/>
      <c r="P56" s="25"/>
      <c r="Q56" s="25"/>
      <c r="R56" s="25"/>
      <c r="S56" s="25"/>
      <c r="T56" s="25"/>
      <c r="U56" s="25"/>
      <c r="V56" s="25"/>
      <c r="W56" s="25"/>
      <c r="X56" s="25"/>
      <c r="Y56" s="25"/>
      <c r="Z56" s="25"/>
    </row>
    <row r="57" spans="1:26" ht="15.75" customHeight="1">
      <c r="A57" s="25"/>
      <c r="B57" s="25"/>
      <c r="C57" s="25"/>
      <c r="D57" s="25"/>
      <c r="E57" s="25"/>
      <c r="F57" s="25"/>
      <c r="G57" s="25"/>
      <c r="H57" s="25"/>
      <c r="I57" s="25"/>
      <c r="J57" s="25"/>
      <c r="K57" s="25"/>
      <c r="L57" s="25"/>
      <c r="M57" s="25"/>
      <c r="N57" s="25"/>
      <c r="O57" s="25"/>
      <c r="P57" s="25"/>
      <c r="Q57" s="25"/>
      <c r="R57" s="25"/>
      <c r="S57" s="25"/>
      <c r="T57" s="25"/>
      <c r="U57" s="25"/>
      <c r="V57" s="25"/>
      <c r="W57" s="25"/>
      <c r="X57" s="25"/>
      <c r="Y57" s="25"/>
      <c r="Z57" s="25"/>
    </row>
    <row r="58" spans="1:26" ht="15.75" customHeight="1">
      <c r="A58" s="25"/>
      <c r="B58" s="25"/>
      <c r="C58" s="25"/>
      <c r="D58" s="25"/>
      <c r="E58" s="25"/>
      <c r="F58" s="25"/>
      <c r="G58" s="25"/>
      <c r="H58" s="25"/>
      <c r="I58" s="25"/>
      <c r="J58" s="25"/>
      <c r="K58" s="25"/>
      <c r="L58" s="25"/>
      <c r="M58" s="25"/>
      <c r="N58" s="25"/>
      <c r="O58" s="25"/>
      <c r="P58" s="25"/>
      <c r="Q58" s="25"/>
      <c r="R58" s="25"/>
      <c r="S58" s="25"/>
      <c r="T58" s="25"/>
      <c r="U58" s="25"/>
      <c r="V58" s="25"/>
      <c r="W58" s="25"/>
      <c r="X58" s="25"/>
      <c r="Y58" s="25"/>
      <c r="Z58" s="25"/>
    </row>
    <row r="59" spans="1:26" ht="15.75" customHeight="1">
      <c r="A59" s="25"/>
      <c r="B59" s="25"/>
      <c r="C59" s="25"/>
      <c r="D59" s="25"/>
      <c r="E59" s="25"/>
      <c r="F59" s="25"/>
      <c r="G59" s="25"/>
      <c r="H59" s="25"/>
      <c r="I59" s="25"/>
      <c r="J59" s="25"/>
      <c r="K59" s="25"/>
      <c r="L59" s="25"/>
      <c r="M59" s="25"/>
      <c r="N59" s="25"/>
      <c r="O59" s="25"/>
      <c r="P59" s="25"/>
      <c r="Q59" s="25"/>
      <c r="R59" s="25"/>
      <c r="S59" s="25"/>
      <c r="T59" s="25"/>
      <c r="U59" s="25"/>
      <c r="V59" s="25"/>
      <c r="W59" s="25"/>
      <c r="X59" s="25"/>
      <c r="Y59" s="25"/>
      <c r="Z59" s="25"/>
    </row>
    <row r="60" spans="1:26" ht="15.75" customHeight="1">
      <c r="A60" s="25"/>
      <c r="B60" s="25"/>
      <c r="C60" s="25"/>
      <c r="D60" s="25"/>
      <c r="E60" s="25"/>
      <c r="F60" s="25"/>
      <c r="G60" s="25"/>
      <c r="H60" s="25"/>
      <c r="I60" s="25"/>
      <c r="J60" s="25"/>
      <c r="K60" s="25"/>
      <c r="L60" s="25"/>
      <c r="M60" s="25"/>
      <c r="N60" s="25"/>
      <c r="O60" s="25"/>
      <c r="P60" s="25"/>
      <c r="Q60" s="25"/>
      <c r="R60" s="25"/>
      <c r="S60" s="25"/>
      <c r="T60" s="25"/>
      <c r="U60" s="25"/>
      <c r="V60" s="25"/>
      <c r="W60" s="25"/>
      <c r="X60" s="25"/>
      <c r="Y60" s="25"/>
      <c r="Z60" s="25"/>
    </row>
    <row r="61" spans="1:26" ht="15.75" customHeight="1">
      <c r="A61" s="25"/>
      <c r="B61" s="25"/>
      <c r="C61" s="25"/>
      <c r="D61" s="25"/>
      <c r="E61" s="25"/>
      <c r="F61" s="25"/>
      <c r="G61" s="25"/>
      <c r="H61" s="25"/>
      <c r="I61" s="25"/>
      <c r="J61" s="25"/>
      <c r="K61" s="25"/>
      <c r="L61" s="25"/>
      <c r="M61" s="25"/>
      <c r="N61" s="25"/>
      <c r="O61" s="25"/>
      <c r="P61" s="25"/>
      <c r="Q61" s="25"/>
      <c r="R61" s="25"/>
      <c r="S61" s="25"/>
      <c r="T61" s="25"/>
      <c r="U61" s="25"/>
      <c r="V61" s="25"/>
      <c r="W61" s="25"/>
      <c r="X61" s="25"/>
      <c r="Y61" s="25"/>
      <c r="Z61" s="25"/>
    </row>
    <row r="62" spans="1:26" ht="15.75" customHeight="1">
      <c r="A62" s="25"/>
      <c r="B62" s="25"/>
      <c r="C62" s="25"/>
      <c r="D62" s="25"/>
      <c r="E62" s="25"/>
      <c r="F62" s="25"/>
      <c r="G62" s="25"/>
      <c r="H62" s="25"/>
      <c r="I62" s="25"/>
      <c r="J62" s="25"/>
      <c r="K62" s="25"/>
      <c r="L62" s="25"/>
      <c r="M62" s="25"/>
      <c r="N62" s="25"/>
      <c r="O62" s="25"/>
      <c r="P62" s="25"/>
      <c r="Q62" s="25"/>
      <c r="R62" s="25"/>
      <c r="S62" s="25"/>
      <c r="T62" s="25"/>
      <c r="U62" s="25"/>
      <c r="V62" s="25"/>
      <c r="W62" s="25"/>
      <c r="X62" s="25"/>
      <c r="Y62" s="25"/>
      <c r="Z62" s="25"/>
    </row>
    <row r="63" spans="1:26" ht="15.75" customHeight="1">
      <c r="A63" s="25"/>
      <c r="B63" s="25"/>
      <c r="C63" s="25"/>
      <c r="D63" s="25"/>
      <c r="E63" s="25"/>
      <c r="F63" s="25"/>
      <c r="G63" s="25"/>
      <c r="H63" s="25"/>
      <c r="I63" s="25"/>
      <c r="J63" s="25"/>
      <c r="K63" s="25"/>
      <c r="L63" s="25"/>
      <c r="M63" s="25"/>
      <c r="N63" s="25"/>
      <c r="O63" s="25"/>
      <c r="P63" s="25"/>
      <c r="Q63" s="25"/>
      <c r="R63" s="25"/>
      <c r="S63" s="25"/>
      <c r="T63" s="25"/>
      <c r="U63" s="25"/>
      <c r="V63" s="25"/>
      <c r="W63" s="25"/>
      <c r="X63" s="25"/>
      <c r="Y63" s="25"/>
      <c r="Z63" s="25"/>
    </row>
    <row r="64" spans="1:26" ht="15.75" customHeight="1">
      <c r="A64" s="25"/>
      <c r="B64" s="25"/>
      <c r="C64" s="25"/>
      <c r="D64" s="25"/>
      <c r="E64" s="25"/>
      <c r="F64" s="25"/>
      <c r="G64" s="25"/>
      <c r="H64" s="25"/>
      <c r="I64" s="25"/>
      <c r="J64" s="25"/>
      <c r="K64" s="25"/>
      <c r="L64" s="25"/>
      <c r="M64" s="25"/>
      <c r="N64" s="25"/>
      <c r="O64" s="25"/>
      <c r="P64" s="25"/>
      <c r="Q64" s="25"/>
      <c r="R64" s="25"/>
      <c r="S64" s="25"/>
      <c r="T64" s="25"/>
      <c r="U64" s="25"/>
      <c r="V64" s="25"/>
      <c r="W64" s="25"/>
      <c r="X64" s="25"/>
      <c r="Y64" s="25"/>
      <c r="Z64" s="25"/>
    </row>
    <row r="65" spans="1:26" ht="15.75" customHeight="1">
      <c r="A65" s="25"/>
      <c r="B65" s="25"/>
      <c r="C65" s="25"/>
      <c r="D65" s="25"/>
      <c r="E65" s="25"/>
      <c r="F65" s="25"/>
      <c r="G65" s="25"/>
      <c r="H65" s="25"/>
      <c r="I65" s="25"/>
      <c r="J65" s="25"/>
      <c r="K65" s="25"/>
      <c r="L65" s="25"/>
      <c r="M65" s="25"/>
      <c r="N65" s="25"/>
      <c r="O65" s="25"/>
      <c r="P65" s="25"/>
      <c r="Q65" s="25"/>
      <c r="R65" s="25"/>
      <c r="S65" s="25"/>
      <c r="T65" s="25"/>
      <c r="U65" s="25"/>
      <c r="V65" s="25"/>
      <c r="W65" s="25"/>
      <c r="X65" s="25"/>
      <c r="Y65" s="25"/>
      <c r="Z65" s="25"/>
    </row>
    <row r="66" spans="1:26" ht="15.75" customHeight="1">
      <c r="A66" s="25"/>
      <c r="B66" s="25"/>
      <c r="C66" s="25"/>
      <c r="D66" s="25"/>
      <c r="E66" s="25"/>
      <c r="F66" s="25"/>
      <c r="G66" s="25"/>
      <c r="H66" s="25"/>
      <c r="I66" s="25"/>
      <c r="J66" s="25"/>
      <c r="K66" s="25"/>
      <c r="L66" s="25"/>
      <c r="M66" s="25"/>
      <c r="N66" s="25"/>
      <c r="O66" s="25"/>
      <c r="P66" s="25"/>
      <c r="Q66" s="25"/>
      <c r="R66" s="25"/>
      <c r="S66" s="25"/>
      <c r="T66" s="25"/>
      <c r="U66" s="25"/>
      <c r="V66" s="25"/>
      <c r="W66" s="25"/>
      <c r="X66" s="25"/>
      <c r="Y66" s="25"/>
      <c r="Z66" s="25"/>
    </row>
    <row r="67" spans="1:26" ht="15.75" customHeight="1">
      <c r="A67" s="25"/>
      <c r="B67" s="25"/>
      <c r="C67" s="25"/>
      <c r="D67" s="25"/>
      <c r="E67" s="25"/>
      <c r="F67" s="25"/>
      <c r="G67" s="25"/>
      <c r="H67" s="25"/>
      <c r="I67" s="25"/>
      <c r="J67" s="25"/>
      <c r="K67" s="25"/>
      <c r="L67" s="25"/>
      <c r="M67" s="25"/>
      <c r="N67" s="25"/>
      <c r="O67" s="25"/>
      <c r="P67" s="25"/>
      <c r="Q67" s="25"/>
      <c r="R67" s="25"/>
      <c r="S67" s="25"/>
      <c r="T67" s="25"/>
      <c r="U67" s="25"/>
      <c r="V67" s="25"/>
      <c r="W67" s="25"/>
      <c r="X67" s="25"/>
      <c r="Y67" s="25"/>
      <c r="Z67" s="25"/>
    </row>
    <row r="68" spans="1:26" ht="15.75" customHeight="1">
      <c r="A68" s="25"/>
      <c r="B68" s="25"/>
      <c r="C68" s="25"/>
      <c r="D68" s="25"/>
      <c r="E68" s="25"/>
      <c r="F68" s="25"/>
      <c r="G68" s="25"/>
      <c r="H68" s="25"/>
      <c r="I68" s="25"/>
      <c r="J68" s="25"/>
      <c r="K68" s="25"/>
      <c r="L68" s="25"/>
      <c r="M68" s="25"/>
      <c r="N68" s="25"/>
      <c r="O68" s="25"/>
      <c r="P68" s="25"/>
      <c r="Q68" s="25"/>
      <c r="R68" s="25"/>
      <c r="S68" s="25"/>
      <c r="T68" s="25"/>
      <c r="U68" s="25"/>
      <c r="V68" s="25"/>
      <c r="W68" s="25"/>
      <c r="X68" s="25"/>
      <c r="Y68" s="25"/>
      <c r="Z68" s="25"/>
    </row>
    <row r="69" spans="1:26" ht="15.75" customHeight="1">
      <c r="A69" s="25"/>
      <c r="B69" s="25"/>
      <c r="C69" s="25"/>
      <c r="D69" s="25"/>
      <c r="E69" s="25"/>
      <c r="F69" s="25"/>
      <c r="G69" s="25"/>
      <c r="H69" s="25"/>
      <c r="I69" s="25"/>
      <c r="J69" s="25"/>
      <c r="K69" s="25"/>
      <c r="L69" s="25"/>
      <c r="M69" s="25"/>
      <c r="N69" s="25"/>
      <c r="O69" s="25"/>
      <c r="P69" s="25"/>
      <c r="Q69" s="25"/>
      <c r="R69" s="25"/>
      <c r="S69" s="25"/>
      <c r="T69" s="25"/>
      <c r="U69" s="25"/>
      <c r="V69" s="25"/>
      <c r="W69" s="25"/>
      <c r="X69" s="25"/>
      <c r="Y69" s="25"/>
      <c r="Z69" s="25"/>
    </row>
    <row r="70" spans="1:26" ht="15.75" customHeight="1">
      <c r="A70" s="25"/>
      <c r="B70" s="25"/>
      <c r="C70" s="25"/>
      <c r="D70" s="25"/>
      <c r="E70" s="25"/>
      <c r="F70" s="25"/>
      <c r="G70" s="25"/>
      <c r="H70" s="25"/>
      <c r="I70" s="25"/>
      <c r="J70" s="25"/>
      <c r="K70" s="25"/>
      <c r="L70" s="25"/>
      <c r="M70" s="25"/>
      <c r="N70" s="25"/>
      <c r="O70" s="25"/>
      <c r="P70" s="25"/>
      <c r="Q70" s="25"/>
      <c r="R70" s="25"/>
      <c r="S70" s="25"/>
      <c r="T70" s="25"/>
      <c r="U70" s="25"/>
      <c r="V70" s="25"/>
      <c r="W70" s="25"/>
      <c r="X70" s="25"/>
      <c r="Y70" s="25"/>
      <c r="Z70" s="25"/>
    </row>
    <row r="71" spans="1:26" ht="15.75" customHeight="1">
      <c r="A71" s="25"/>
      <c r="B71" s="25"/>
      <c r="C71" s="25"/>
      <c r="D71" s="25"/>
      <c r="E71" s="25"/>
      <c r="F71" s="25"/>
      <c r="G71" s="25"/>
      <c r="H71" s="25"/>
      <c r="I71" s="25"/>
      <c r="J71" s="25"/>
      <c r="K71" s="25"/>
      <c r="L71" s="25"/>
      <c r="M71" s="25"/>
      <c r="N71" s="25"/>
      <c r="O71" s="25"/>
      <c r="P71" s="25"/>
      <c r="Q71" s="25"/>
      <c r="R71" s="25"/>
      <c r="S71" s="25"/>
      <c r="T71" s="25"/>
      <c r="U71" s="25"/>
      <c r="V71" s="25"/>
      <c r="W71" s="25"/>
      <c r="X71" s="25"/>
      <c r="Y71" s="25"/>
      <c r="Z71" s="25"/>
    </row>
    <row r="72" spans="1:26" ht="15.75" customHeight="1">
      <c r="A72" s="25"/>
      <c r="B72" s="25"/>
      <c r="C72" s="25"/>
      <c r="D72" s="25"/>
      <c r="E72" s="25"/>
      <c r="F72" s="25"/>
      <c r="G72" s="25"/>
      <c r="H72" s="25"/>
      <c r="I72" s="25"/>
      <c r="J72" s="25"/>
      <c r="K72" s="25"/>
      <c r="L72" s="25"/>
      <c r="M72" s="25"/>
      <c r="N72" s="25"/>
      <c r="O72" s="25"/>
      <c r="P72" s="25"/>
      <c r="Q72" s="25"/>
      <c r="R72" s="25"/>
      <c r="S72" s="25"/>
      <c r="T72" s="25"/>
      <c r="U72" s="25"/>
      <c r="V72" s="25"/>
      <c r="W72" s="25"/>
      <c r="X72" s="25"/>
      <c r="Y72" s="25"/>
      <c r="Z72" s="25"/>
    </row>
    <row r="73" spans="1:26" ht="15.75" customHeight="1">
      <c r="A73" s="25"/>
      <c r="B73" s="25"/>
      <c r="C73" s="25"/>
      <c r="D73" s="25"/>
      <c r="E73" s="25"/>
      <c r="F73" s="25"/>
      <c r="G73" s="25"/>
      <c r="H73" s="25"/>
      <c r="I73" s="25"/>
      <c r="J73" s="25"/>
      <c r="K73" s="25"/>
      <c r="L73" s="25"/>
      <c r="M73" s="25"/>
      <c r="N73" s="25"/>
      <c r="O73" s="25"/>
      <c r="P73" s="25"/>
      <c r="Q73" s="25"/>
      <c r="R73" s="25"/>
      <c r="S73" s="25"/>
      <c r="T73" s="25"/>
      <c r="U73" s="25"/>
      <c r="V73" s="25"/>
      <c r="W73" s="25"/>
      <c r="X73" s="25"/>
      <c r="Y73" s="25"/>
      <c r="Z73" s="25"/>
    </row>
    <row r="74" spans="1:26" ht="15.75" customHeight="1">
      <c r="A74" s="25"/>
      <c r="B74" s="25"/>
      <c r="C74" s="25"/>
      <c r="D74" s="25"/>
      <c r="E74" s="25"/>
      <c r="F74" s="25"/>
      <c r="G74" s="25"/>
      <c r="H74" s="25"/>
      <c r="I74" s="25"/>
      <c r="J74" s="25"/>
      <c r="K74" s="25"/>
      <c r="L74" s="25"/>
      <c r="M74" s="25"/>
      <c r="N74" s="25"/>
      <c r="O74" s="25"/>
      <c r="P74" s="25"/>
      <c r="Q74" s="25"/>
      <c r="R74" s="25"/>
      <c r="S74" s="25"/>
      <c r="T74" s="25"/>
      <c r="U74" s="25"/>
      <c r="V74" s="25"/>
      <c r="W74" s="25"/>
      <c r="X74" s="25"/>
      <c r="Y74" s="25"/>
      <c r="Z74" s="25"/>
    </row>
    <row r="75" spans="1:26" ht="15.75" customHeight="1">
      <c r="A75" s="25"/>
      <c r="B75" s="25"/>
      <c r="C75" s="25"/>
      <c r="D75" s="25"/>
      <c r="E75" s="25"/>
      <c r="F75" s="25"/>
      <c r="G75" s="25"/>
      <c r="H75" s="25"/>
      <c r="I75" s="25"/>
      <c r="J75" s="25"/>
      <c r="K75" s="25"/>
      <c r="L75" s="25"/>
      <c r="M75" s="25"/>
      <c r="N75" s="25"/>
      <c r="O75" s="25"/>
      <c r="P75" s="25"/>
      <c r="Q75" s="25"/>
      <c r="R75" s="25"/>
      <c r="S75" s="25"/>
      <c r="T75" s="25"/>
      <c r="U75" s="25"/>
      <c r="V75" s="25"/>
      <c r="W75" s="25"/>
      <c r="X75" s="25"/>
      <c r="Y75" s="25"/>
      <c r="Z75" s="25"/>
    </row>
    <row r="76" spans="1:26" ht="15.75" customHeight="1">
      <c r="A76" s="25"/>
      <c r="B76" s="25"/>
      <c r="C76" s="25"/>
      <c r="D76" s="25"/>
      <c r="E76" s="25"/>
      <c r="F76" s="25"/>
      <c r="G76" s="25"/>
      <c r="H76" s="25"/>
      <c r="I76" s="25"/>
      <c r="J76" s="25"/>
      <c r="K76" s="25"/>
      <c r="L76" s="25"/>
      <c r="M76" s="25"/>
      <c r="N76" s="25"/>
      <c r="O76" s="25"/>
      <c r="P76" s="25"/>
      <c r="Q76" s="25"/>
      <c r="R76" s="25"/>
      <c r="S76" s="25"/>
      <c r="T76" s="25"/>
      <c r="U76" s="25"/>
      <c r="V76" s="25"/>
      <c r="W76" s="25"/>
      <c r="X76" s="25"/>
      <c r="Y76" s="25"/>
      <c r="Z76" s="25"/>
    </row>
    <row r="77" spans="1:26" ht="15.75" customHeight="1">
      <c r="A77" s="25"/>
      <c r="B77" s="25"/>
      <c r="C77" s="25"/>
      <c r="D77" s="25"/>
      <c r="E77" s="25"/>
      <c r="F77" s="25"/>
      <c r="G77" s="25"/>
      <c r="H77" s="25"/>
      <c r="I77" s="25"/>
      <c r="J77" s="25"/>
      <c r="K77" s="25"/>
      <c r="L77" s="25"/>
      <c r="M77" s="25"/>
      <c r="N77" s="25"/>
      <c r="O77" s="25"/>
      <c r="P77" s="25"/>
      <c r="Q77" s="25"/>
      <c r="R77" s="25"/>
      <c r="S77" s="25"/>
      <c r="T77" s="25"/>
      <c r="U77" s="25"/>
      <c r="V77" s="25"/>
      <c r="W77" s="25"/>
      <c r="X77" s="25"/>
      <c r="Y77" s="25"/>
      <c r="Z77" s="25"/>
    </row>
    <row r="78" spans="1:26" ht="15.75" customHeight="1">
      <c r="A78" s="25"/>
      <c r="B78" s="25"/>
      <c r="C78" s="25"/>
      <c r="D78" s="25"/>
      <c r="E78" s="25"/>
      <c r="F78" s="25"/>
      <c r="G78" s="25"/>
      <c r="H78" s="25"/>
      <c r="I78" s="25"/>
      <c r="J78" s="25"/>
      <c r="K78" s="25"/>
      <c r="L78" s="25"/>
      <c r="M78" s="25"/>
      <c r="N78" s="25"/>
      <c r="O78" s="25"/>
      <c r="P78" s="25"/>
      <c r="Q78" s="25"/>
      <c r="R78" s="25"/>
      <c r="S78" s="25"/>
      <c r="T78" s="25"/>
      <c r="U78" s="25"/>
      <c r="V78" s="25"/>
      <c r="W78" s="25"/>
      <c r="X78" s="25"/>
      <c r="Y78" s="25"/>
      <c r="Z78" s="25"/>
    </row>
    <row r="79" spans="1:26" ht="15.75" customHeight="1">
      <c r="A79" s="25"/>
      <c r="B79" s="25"/>
      <c r="C79" s="25"/>
      <c r="D79" s="25"/>
      <c r="E79" s="25"/>
      <c r="F79" s="25"/>
      <c r="G79" s="25"/>
      <c r="H79" s="25"/>
      <c r="I79" s="25"/>
      <c r="J79" s="25"/>
      <c r="K79" s="25"/>
      <c r="L79" s="25"/>
      <c r="M79" s="25"/>
      <c r="N79" s="25"/>
      <c r="O79" s="25"/>
      <c r="P79" s="25"/>
      <c r="Q79" s="25"/>
      <c r="R79" s="25"/>
      <c r="S79" s="25"/>
      <c r="T79" s="25"/>
      <c r="U79" s="25"/>
      <c r="V79" s="25"/>
      <c r="W79" s="25"/>
      <c r="X79" s="25"/>
      <c r="Y79" s="25"/>
      <c r="Z79" s="25"/>
    </row>
    <row r="80" spans="1:26" ht="15.75" customHeight="1">
      <c r="A80" s="25"/>
      <c r="B80" s="25"/>
      <c r="C80" s="25"/>
      <c r="D80" s="25"/>
      <c r="E80" s="25"/>
      <c r="F80" s="25"/>
      <c r="G80" s="25"/>
      <c r="H80" s="25"/>
      <c r="I80" s="25"/>
      <c r="J80" s="25"/>
      <c r="K80" s="25"/>
      <c r="L80" s="25"/>
      <c r="M80" s="25"/>
      <c r="N80" s="25"/>
      <c r="O80" s="25"/>
      <c r="P80" s="25"/>
      <c r="Q80" s="25"/>
      <c r="R80" s="25"/>
      <c r="S80" s="25"/>
      <c r="T80" s="25"/>
      <c r="U80" s="25"/>
      <c r="V80" s="25"/>
      <c r="W80" s="25"/>
      <c r="X80" s="25"/>
      <c r="Y80" s="25"/>
      <c r="Z80" s="25"/>
    </row>
    <row r="81" spans="1:26" ht="15.75" customHeight="1">
      <c r="A81" s="25"/>
      <c r="B81" s="25"/>
      <c r="C81" s="25"/>
      <c r="D81" s="25"/>
      <c r="E81" s="25"/>
      <c r="F81" s="25"/>
      <c r="G81" s="25"/>
      <c r="H81" s="25"/>
      <c r="I81" s="25"/>
      <c r="J81" s="25"/>
      <c r="K81" s="25"/>
      <c r="L81" s="25"/>
      <c r="M81" s="25"/>
      <c r="N81" s="25"/>
      <c r="O81" s="25"/>
      <c r="P81" s="25"/>
      <c r="Q81" s="25"/>
      <c r="R81" s="25"/>
      <c r="S81" s="25"/>
      <c r="T81" s="25"/>
      <c r="U81" s="25"/>
      <c r="V81" s="25"/>
      <c r="W81" s="25"/>
      <c r="X81" s="25"/>
      <c r="Y81" s="25"/>
      <c r="Z81" s="25"/>
    </row>
    <row r="82" spans="1:26" ht="15.75" customHeight="1">
      <c r="A82" s="25"/>
      <c r="B82" s="25"/>
      <c r="C82" s="25"/>
      <c r="D82" s="25"/>
      <c r="E82" s="25"/>
      <c r="F82" s="25"/>
      <c r="G82" s="25"/>
      <c r="H82" s="25"/>
      <c r="I82" s="25"/>
      <c r="J82" s="25"/>
      <c r="K82" s="25"/>
      <c r="L82" s="25"/>
      <c r="M82" s="25"/>
      <c r="N82" s="25"/>
      <c r="O82" s="25"/>
      <c r="P82" s="25"/>
      <c r="Q82" s="25"/>
      <c r="R82" s="25"/>
      <c r="S82" s="25"/>
      <c r="T82" s="25"/>
      <c r="U82" s="25"/>
      <c r="V82" s="25"/>
      <c r="W82" s="25"/>
      <c r="X82" s="25"/>
      <c r="Y82" s="25"/>
      <c r="Z82" s="25"/>
    </row>
    <row r="83" spans="1:26" ht="15.75" customHeight="1">
      <c r="A83" s="25"/>
      <c r="B83" s="25"/>
      <c r="C83" s="25"/>
      <c r="D83" s="25"/>
      <c r="E83" s="25"/>
      <c r="F83" s="25"/>
      <c r="G83" s="25"/>
      <c r="H83" s="25"/>
      <c r="I83" s="25"/>
      <c r="J83" s="25"/>
      <c r="K83" s="25"/>
      <c r="L83" s="25"/>
      <c r="M83" s="25"/>
      <c r="N83" s="25"/>
      <c r="O83" s="25"/>
      <c r="P83" s="25"/>
      <c r="Q83" s="25"/>
      <c r="R83" s="25"/>
      <c r="S83" s="25"/>
      <c r="T83" s="25"/>
      <c r="U83" s="25"/>
      <c r="V83" s="25"/>
      <c r="W83" s="25"/>
      <c r="X83" s="25"/>
      <c r="Y83" s="25"/>
      <c r="Z83" s="25"/>
    </row>
    <row r="84" spans="1:26" ht="15.75" customHeight="1">
      <c r="A84" s="25"/>
      <c r="B84" s="25"/>
      <c r="C84" s="25"/>
      <c r="D84" s="25"/>
      <c r="E84" s="25"/>
      <c r="F84" s="25"/>
      <c r="G84" s="25"/>
      <c r="H84" s="25"/>
      <c r="I84" s="25"/>
      <c r="J84" s="25"/>
      <c r="K84" s="25"/>
      <c r="L84" s="25"/>
      <c r="M84" s="25"/>
      <c r="N84" s="25"/>
      <c r="O84" s="25"/>
      <c r="P84" s="25"/>
      <c r="Q84" s="25"/>
      <c r="R84" s="25"/>
      <c r="S84" s="25"/>
      <c r="T84" s="25"/>
      <c r="U84" s="25"/>
      <c r="V84" s="25"/>
      <c r="W84" s="25"/>
      <c r="X84" s="25"/>
      <c r="Y84" s="25"/>
      <c r="Z84" s="25"/>
    </row>
    <row r="85" spans="1:26" ht="15.75" customHeight="1">
      <c r="A85" s="25"/>
      <c r="B85" s="25"/>
      <c r="C85" s="25"/>
      <c r="D85" s="25"/>
      <c r="E85" s="25"/>
      <c r="F85" s="25"/>
      <c r="G85" s="25"/>
      <c r="H85" s="25"/>
      <c r="I85" s="25"/>
      <c r="J85" s="25"/>
      <c r="K85" s="25"/>
      <c r="L85" s="25"/>
      <c r="M85" s="25"/>
      <c r="N85" s="25"/>
      <c r="O85" s="25"/>
      <c r="P85" s="25"/>
      <c r="Q85" s="25"/>
      <c r="R85" s="25"/>
      <c r="S85" s="25"/>
      <c r="T85" s="25"/>
      <c r="U85" s="25"/>
      <c r="V85" s="25"/>
      <c r="W85" s="25"/>
      <c r="X85" s="25"/>
      <c r="Y85" s="25"/>
      <c r="Z85" s="25"/>
    </row>
    <row r="86" spans="1:26" ht="15.75" customHeight="1">
      <c r="A86" s="25"/>
      <c r="B86" s="25"/>
      <c r="C86" s="25"/>
      <c r="D86" s="25"/>
      <c r="E86" s="25"/>
      <c r="F86" s="25"/>
      <c r="G86" s="25"/>
      <c r="H86" s="25"/>
      <c r="I86" s="25"/>
      <c r="J86" s="25"/>
      <c r="K86" s="25"/>
      <c r="L86" s="25"/>
      <c r="M86" s="25"/>
      <c r="N86" s="25"/>
      <c r="O86" s="25"/>
      <c r="P86" s="25"/>
      <c r="Q86" s="25"/>
      <c r="R86" s="25"/>
      <c r="S86" s="25"/>
      <c r="T86" s="25"/>
      <c r="U86" s="25"/>
      <c r="V86" s="25"/>
      <c r="W86" s="25"/>
      <c r="X86" s="25"/>
      <c r="Y86" s="25"/>
      <c r="Z86" s="25"/>
    </row>
    <row r="87" spans="1:26" ht="15.75" customHeight="1">
      <c r="A87" s="25"/>
      <c r="B87" s="25"/>
      <c r="C87" s="25"/>
      <c r="D87" s="25"/>
      <c r="E87" s="25"/>
      <c r="F87" s="25"/>
      <c r="G87" s="25"/>
      <c r="H87" s="25"/>
      <c r="I87" s="25"/>
      <c r="J87" s="25"/>
      <c r="K87" s="25"/>
      <c r="L87" s="25"/>
      <c r="M87" s="25"/>
      <c r="N87" s="25"/>
      <c r="O87" s="25"/>
      <c r="P87" s="25"/>
      <c r="Q87" s="25"/>
      <c r="R87" s="25"/>
      <c r="S87" s="25"/>
      <c r="T87" s="25"/>
      <c r="U87" s="25"/>
      <c r="V87" s="25"/>
      <c r="W87" s="25"/>
      <c r="X87" s="25"/>
      <c r="Y87" s="25"/>
      <c r="Z87" s="25"/>
    </row>
    <row r="88" spans="1:26" ht="15.75" customHeight="1">
      <c r="A88" s="25"/>
      <c r="B88" s="25"/>
      <c r="C88" s="25"/>
      <c r="D88" s="25"/>
      <c r="E88" s="25"/>
      <c r="F88" s="25"/>
      <c r="G88" s="25"/>
      <c r="H88" s="25"/>
      <c r="I88" s="25"/>
      <c r="J88" s="25"/>
      <c r="K88" s="25"/>
      <c r="L88" s="25"/>
      <c r="M88" s="25"/>
      <c r="N88" s="25"/>
      <c r="O88" s="25"/>
      <c r="P88" s="25"/>
      <c r="Q88" s="25"/>
      <c r="R88" s="25"/>
      <c r="S88" s="25"/>
      <c r="T88" s="25"/>
      <c r="U88" s="25"/>
      <c r="V88" s="25"/>
      <c r="W88" s="25"/>
      <c r="X88" s="25"/>
      <c r="Y88" s="25"/>
      <c r="Z88" s="25"/>
    </row>
    <row r="89" spans="1:26" ht="15.75" customHeight="1">
      <c r="A89" s="25"/>
      <c r="B89" s="25"/>
      <c r="C89" s="25"/>
      <c r="D89" s="25"/>
      <c r="E89" s="25"/>
      <c r="F89" s="25"/>
      <c r="G89" s="25"/>
      <c r="H89" s="25"/>
      <c r="I89" s="25"/>
      <c r="J89" s="25"/>
      <c r="K89" s="25"/>
      <c r="L89" s="25"/>
      <c r="M89" s="25"/>
      <c r="N89" s="25"/>
      <c r="O89" s="25"/>
      <c r="P89" s="25"/>
      <c r="Q89" s="25"/>
      <c r="R89" s="25"/>
      <c r="S89" s="25"/>
      <c r="T89" s="25"/>
      <c r="U89" s="25"/>
      <c r="V89" s="25"/>
      <c r="W89" s="25"/>
      <c r="X89" s="25"/>
      <c r="Y89" s="25"/>
      <c r="Z89" s="25"/>
    </row>
    <row r="90" spans="1:26" ht="15.75" customHeight="1">
      <c r="A90" s="25"/>
      <c r="B90" s="25"/>
      <c r="C90" s="25"/>
      <c r="D90" s="25"/>
      <c r="E90" s="25"/>
      <c r="F90" s="25"/>
      <c r="G90" s="25"/>
      <c r="H90" s="25"/>
      <c r="I90" s="25"/>
      <c r="J90" s="25"/>
      <c r="K90" s="25"/>
      <c r="L90" s="25"/>
      <c r="M90" s="25"/>
      <c r="N90" s="25"/>
      <c r="O90" s="25"/>
      <c r="P90" s="25"/>
      <c r="Q90" s="25"/>
      <c r="R90" s="25"/>
      <c r="S90" s="25"/>
      <c r="T90" s="25"/>
      <c r="U90" s="25"/>
      <c r="V90" s="25"/>
      <c r="W90" s="25"/>
      <c r="X90" s="25"/>
      <c r="Y90" s="25"/>
      <c r="Z90" s="25"/>
    </row>
    <row r="91" spans="1:26" ht="15.75" customHeight="1">
      <c r="A91" s="25"/>
      <c r="B91" s="25"/>
      <c r="C91" s="25"/>
      <c r="D91" s="25"/>
      <c r="E91" s="25"/>
      <c r="F91" s="25"/>
      <c r="G91" s="25"/>
      <c r="H91" s="25"/>
      <c r="I91" s="25"/>
      <c r="J91" s="25"/>
      <c r="K91" s="25"/>
      <c r="L91" s="25"/>
      <c r="M91" s="25"/>
      <c r="N91" s="25"/>
      <c r="O91" s="25"/>
      <c r="P91" s="25"/>
      <c r="Q91" s="25"/>
      <c r="R91" s="25"/>
      <c r="S91" s="25"/>
      <c r="T91" s="25"/>
      <c r="U91" s="25"/>
      <c r="V91" s="25"/>
      <c r="W91" s="25"/>
      <c r="X91" s="25"/>
      <c r="Y91" s="25"/>
      <c r="Z91" s="25"/>
    </row>
    <row r="92" spans="1:26" ht="15.75" customHeight="1">
      <c r="A92" s="25"/>
      <c r="B92" s="25"/>
      <c r="C92" s="25"/>
      <c r="D92" s="25"/>
      <c r="E92" s="25"/>
      <c r="F92" s="25"/>
      <c r="G92" s="25"/>
      <c r="H92" s="25"/>
      <c r="I92" s="25"/>
      <c r="J92" s="25"/>
      <c r="K92" s="25"/>
      <c r="L92" s="25"/>
      <c r="M92" s="25"/>
      <c r="N92" s="25"/>
      <c r="O92" s="25"/>
      <c r="P92" s="25"/>
      <c r="Q92" s="25"/>
      <c r="R92" s="25"/>
      <c r="S92" s="25"/>
      <c r="T92" s="25"/>
      <c r="U92" s="25"/>
      <c r="V92" s="25"/>
      <c r="W92" s="25"/>
      <c r="X92" s="25"/>
      <c r="Y92" s="25"/>
      <c r="Z92" s="25"/>
    </row>
    <row r="93" spans="1:26" ht="15.75" customHeight="1">
      <c r="A93" s="25"/>
      <c r="B93" s="25"/>
      <c r="C93" s="25"/>
      <c r="D93" s="25"/>
      <c r="E93" s="25"/>
      <c r="F93" s="25"/>
      <c r="G93" s="25"/>
      <c r="H93" s="25"/>
      <c r="I93" s="25"/>
      <c r="J93" s="25"/>
      <c r="K93" s="25"/>
      <c r="L93" s="25"/>
      <c r="M93" s="25"/>
      <c r="N93" s="25"/>
      <c r="O93" s="25"/>
      <c r="P93" s="25"/>
      <c r="Q93" s="25"/>
      <c r="R93" s="25"/>
      <c r="S93" s="25"/>
      <c r="T93" s="25"/>
      <c r="U93" s="25"/>
      <c r="V93" s="25"/>
      <c r="W93" s="25"/>
      <c r="X93" s="25"/>
      <c r="Y93" s="25"/>
      <c r="Z93" s="25"/>
    </row>
    <row r="94" spans="1:26" ht="15.75" customHeight="1">
      <c r="A94" s="25"/>
      <c r="B94" s="25"/>
      <c r="C94" s="25"/>
      <c r="D94" s="25"/>
      <c r="E94" s="25"/>
      <c r="F94" s="25"/>
      <c r="G94" s="25"/>
      <c r="H94" s="25"/>
      <c r="I94" s="25"/>
      <c r="J94" s="25"/>
      <c r="K94" s="25"/>
      <c r="L94" s="25"/>
      <c r="M94" s="25"/>
      <c r="N94" s="25"/>
      <c r="O94" s="25"/>
      <c r="P94" s="25"/>
      <c r="Q94" s="25"/>
      <c r="R94" s="25"/>
      <c r="S94" s="25"/>
      <c r="T94" s="25"/>
      <c r="U94" s="25"/>
      <c r="V94" s="25"/>
      <c r="W94" s="25"/>
      <c r="X94" s="25"/>
      <c r="Y94" s="25"/>
      <c r="Z94" s="25"/>
    </row>
    <row r="95" spans="1:26" ht="15.75" customHeight="1">
      <c r="A95" s="25"/>
      <c r="B95" s="25"/>
      <c r="C95" s="25"/>
      <c r="D95" s="25"/>
      <c r="E95" s="25"/>
      <c r="F95" s="25"/>
      <c r="G95" s="25"/>
      <c r="H95" s="25"/>
      <c r="I95" s="25"/>
      <c r="J95" s="25"/>
      <c r="K95" s="25"/>
      <c r="L95" s="25"/>
      <c r="M95" s="25"/>
      <c r="N95" s="25"/>
      <c r="O95" s="25"/>
      <c r="P95" s="25"/>
      <c r="Q95" s="25"/>
      <c r="R95" s="25"/>
      <c r="S95" s="25"/>
      <c r="T95" s="25"/>
      <c r="U95" s="25"/>
      <c r="V95" s="25"/>
      <c r="W95" s="25"/>
      <c r="X95" s="25"/>
      <c r="Y95" s="25"/>
      <c r="Z95" s="25"/>
    </row>
    <row r="96" spans="1:26" ht="15.75" customHeight="1">
      <c r="A96" s="25"/>
      <c r="B96" s="25"/>
      <c r="C96" s="25"/>
      <c r="D96" s="25"/>
      <c r="E96" s="25"/>
      <c r="F96" s="25"/>
      <c r="G96" s="25"/>
      <c r="H96" s="25"/>
      <c r="I96" s="25"/>
      <c r="J96" s="25"/>
      <c r="K96" s="25"/>
      <c r="L96" s="25"/>
      <c r="M96" s="25"/>
      <c r="N96" s="25"/>
      <c r="O96" s="25"/>
      <c r="P96" s="25"/>
      <c r="Q96" s="25"/>
      <c r="R96" s="25"/>
      <c r="S96" s="25"/>
      <c r="T96" s="25"/>
      <c r="U96" s="25"/>
      <c r="V96" s="25"/>
      <c r="W96" s="25"/>
      <c r="X96" s="25"/>
      <c r="Y96" s="25"/>
      <c r="Z96" s="25"/>
    </row>
    <row r="97" spans="1:26" ht="15.75" customHeight="1">
      <c r="A97" s="25"/>
      <c r="B97" s="25"/>
      <c r="C97" s="25"/>
      <c r="D97" s="25"/>
      <c r="E97" s="25"/>
      <c r="F97" s="25"/>
      <c r="G97" s="25"/>
      <c r="H97" s="25"/>
      <c r="I97" s="25"/>
      <c r="J97" s="25"/>
      <c r="K97" s="25"/>
      <c r="L97" s="25"/>
      <c r="M97" s="25"/>
      <c r="N97" s="25"/>
      <c r="O97" s="25"/>
      <c r="P97" s="25"/>
      <c r="Q97" s="25"/>
      <c r="R97" s="25"/>
      <c r="S97" s="25"/>
      <c r="T97" s="25"/>
      <c r="U97" s="25"/>
      <c r="V97" s="25"/>
      <c r="W97" s="25"/>
      <c r="X97" s="25"/>
      <c r="Y97" s="25"/>
      <c r="Z97" s="25"/>
    </row>
    <row r="98" spans="1:26" ht="15.75" customHeight="1">
      <c r="A98" s="25"/>
      <c r="B98" s="25"/>
      <c r="C98" s="25"/>
      <c r="D98" s="25"/>
      <c r="E98" s="25"/>
      <c r="F98" s="25"/>
      <c r="G98" s="25"/>
      <c r="H98" s="25"/>
      <c r="I98" s="25"/>
      <c r="J98" s="25"/>
      <c r="K98" s="25"/>
      <c r="L98" s="25"/>
      <c r="M98" s="25"/>
      <c r="N98" s="25"/>
      <c r="O98" s="25"/>
      <c r="P98" s="25"/>
      <c r="Q98" s="25"/>
      <c r="R98" s="25"/>
      <c r="S98" s="25"/>
      <c r="T98" s="25"/>
      <c r="U98" s="25"/>
      <c r="V98" s="25"/>
      <c r="W98" s="25"/>
      <c r="X98" s="25"/>
      <c r="Y98" s="25"/>
      <c r="Z98" s="25"/>
    </row>
    <row r="99" spans="1:26" ht="15.75" customHeight="1">
      <c r="A99" s="25"/>
      <c r="B99" s="25"/>
      <c r="C99" s="25"/>
      <c r="D99" s="25"/>
      <c r="E99" s="25"/>
      <c r="F99" s="25"/>
      <c r="G99" s="25"/>
      <c r="H99" s="25"/>
      <c r="I99" s="25"/>
      <c r="J99" s="25"/>
      <c r="K99" s="25"/>
      <c r="L99" s="25"/>
      <c r="M99" s="25"/>
      <c r="N99" s="25"/>
      <c r="O99" s="25"/>
      <c r="P99" s="25"/>
      <c r="Q99" s="25"/>
      <c r="R99" s="25"/>
      <c r="S99" s="25"/>
      <c r="T99" s="25"/>
      <c r="U99" s="25"/>
      <c r="V99" s="25"/>
      <c r="W99" s="25"/>
      <c r="X99" s="25"/>
      <c r="Y99" s="25"/>
      <c r="Z99" s="25"/>
    </row>
    <row r="100" spans="1:26" ht="15.75" customHeight="1">
      <c r="A100" s="25"/>
      <c r="B100" s="25"/>
      <c r="C100" s="25"/>
      <c r="D100" s="25"/>
      <c r="E100" s="25"/>
      <c r="F100" s="25"/>
      <c r="G100" s="25"/>
      <c r="H100" s="25"/>
      <c r="I100" s="25"/>
      <c r="J100" s="25"/>
      <c r="K100" s="25"/>
      <c r="L100" s="25"/>
      <c r="M100" s="25"/>
      <c r="N100" s="25"/>
      <c r="O100" s="25"/>
      <c r="P100" s="25"/>
      <c r="Q100" s="25"/>
      <c r="R100" s="25"/>
      <c r="S100" s="25"/>
      <c r="T100" s="25"/>
      <c r="U100" s="25"/>
      <c r="V100" s="25"/>
      <c r="W100" s="25"/>
      <c r="X100" s="25"/>
      <c r="Y100" s="25"/>
      <c r="Z100" s="25"/>
    </row>
    <row r="101" spans="1:26" ht="15.75" customHeight="1">
      <c r="A101" s="25"/>
      <c r="B101" s="25"/>
      <c r="C101" s="25"/>
      <c r="D101" s="25"/>
      <c r="E101" s="25"/>
      <c r="F101" s="25"/>
      <c r="G101" s="25"/>
      <c r="H101" s="25"/>
      <c r="I101" s="25"/>
      <c r="J101" s="25"/>
      <c r="K101" s="25"/>
      <c r="L101" s="25"/>
      <c r="M101" s="25"/>
      <c r="N101" s="25"/>
      <c r="O101" s="25"/>
      <c r="P101" s="25"/>
      <c r="Q101" s="25"/>
      <c r="R101" s="25"/>
      <c r="S101" s="25"/>
      <c r="T101" s="25"/>
      <c r="U101" s="25"/>
      <c r="V101" s="25"/>
      <c r="W101" s="25"/>
      <c r="X101" s="25"/>
      <c r="Y101" s="25"/>
      <c r="Z101" s="25"/>
    </row>
    <row r="102" spans="1:26" ht="15.75" customHeight="1">
      <c r="A102" s="25"/>
      <c r="B102" s="25"/>
      <c r="C102" s="25"/>
      <c r="D102" s="25"/>
      <c r="E102" s="25"/>
      <c r="F102" s="25"/>
      <c r="G102" s="25"/>
      <c r="H102" s="25"/>
      <c r="I102" s="25"/>
      <c r="J102" s="25"/>
      <c r="K102" s="25"/>
      <c r="L102" s="25"/>
      <c r="M102" s="25"/>
      <c r="N102" s="25"/>
      <c r="O102" s="25"/>
      <c r="P102" s="25"/>
      <c r="Q102" s="25"/>
      <c r="R102" s="25"/>
      <c r="S102" s="25"/>
      <c r="T102" s="25"/>
      <c r="U102" s="25"/>
      <c r="V102" s="25"/>
      <c r="W102" s="25"/>
      <c r="X102" s="25"/>
      <c r="Y102" s="25"/>
      <c r="Z102" s="25"/>
    </row>
    <row r="103" spans="1:26" ht="15.75" customHeight="1">
      <c r="A103" s="25"/>
      <c r="B103" s="25"/>
      <c r="C103" s="25"/>
      <c r="D103" s="25"/>
      <c r="E103" s="25"/>
      <c r="F103" s="25"/>
      <c r="G103" s="25"/>
      <c r="H103" s="25"/>
      <c r="I103" s="25"/>
      <c r="J103" s="25"/>
      <c r="K103" s="25"/>
      <c r="L103" s="25"/>
      <c r="M103" s="25"/>
      <c r="N103" s="25"/>
      <c r="O103" s="25"/>
      <c r="P103" s="25"/>
      <c r="Q103" s="25"/>
      <c r="R103" s="25"/>
      <c r="S103" s="25"/>
      <c r="T103" s="25"/>
      <c r="U103" s="25"/>
      <c r="V103" s="25"/>
      <c r="W103" s="25"/>
      <c r="X103" s="25"/>
      <c r="Y103" s="25"/>
      <c r="Z103" s="25"/>
    </row>
    <row r="104" spans="1:26" ht="15.75" customHeight="1">
      <c r="A104" s="25"/>
      <c r="B104" s="25"/>
      <c r="C104" s="25"/>
      <c r="D104" s="25"/>
      <c r="E104" s="25"/>
      <c r="F104" s="25"/>
      <c r="G104" s="25"/>
      <c r="H104" s="25"/>
      <c r="I104" s="25"/>
      <c r="J104" s="25"/>
      <c r="K104" s="25"/>
      <c r="L104" s="25"/>
      <c r="M104" s="25"/>
      <c r="N104" s="25"/>
      <c r="O104" s="25"/>
      <c r="P104" s="25"/>
      <c r="Q104" s="25"/>
      <c r="R104" s="25"/>
      <c r="S104" s="25"/>
      <c r="T104" s="25"/>
      <c r="U104" s="25"/>
      <c r="V104" s="25"/>
      <c r="W104" s="25"/>
      <c r="X104" s="25"/>
      <c r="Y104" s="25"/>
      <c r="Z104" s="25"/>
    </row>
    <row r="105" spans="1:26" ht="15.75" customHeight="1">
      <c r="A105" s="25"/>
      <c r="B105" s="25"/>
      <c r="C105" s="25"/>
      <c r="D105" s="25"/>
      <c r="E105" s="25"/>
      <c r="F105" s="25"/>
      <c r="G105" s="25"/>
      <c r="H105" s="25"/>
      <c r="I105" s="25"/>
      <c r="J105" s="25"/>
      <c r="K105" s="25"/>
      <c r="L105" s="25"/>
      <c r="M105" s="25"/>
      <c r="N105" s="25"/>
      <c r="O105" s="25"/>
      <c r="P105" s="25"/>
      <c r="Q105" s="25"/>
      <c r="R105" s="25"/>
      <c r="S105" s="25"/>
      <c r="T105" s="25"/>
      <c r="U105" s="25"/>
      <c r="V105" s="25"/>
      <c r="W105" s="25"/>
      <c r="X105" s="25"/>
      <c r="Y105" s="25"/>
      <c r="Z105" s="25"/>
    </row>
    <row r="106" spans="1:26" ht="15.75" customHeight="1">
      <c r="A106" s="25"/>
      <c r="B106" s="25"/>
      <c r="C106" s="25"/>
      <c r="D106" s="25"/>
      <c r="E106" s="25"/>
      <c r="F106" s="25"/>
      <c r="G106" s="25"/>
      <c r="H106" s="25"/>
      <c r="I106" s="25"/>
      <c r="J106" s="25"/>
      <c r="K106" s="25"/>
      <c r="L106" s="25"/>
      <c r="M106" s="25"/>
      <c r="N106" s="25"/>
      <c r="O106" s="25"/>
      <c r="P106" s="25"/>
      <c r="Q106" s="25"/>
      <c r="R106" s="25"/>
      <c r="S106" s="25"/>
      <c r="T106" s="25"/>
      <c r="U106" s="25"/>
      <c r="V106" s="25"/>
      <c r="W106" s="25"/>
      <c r="X106" s="25"/>
      <c r="Y106" s="25"/>
      <c r="Z106" s="25"/>
    </row>
    <row r="107" spans="1:26" ht="15.75" customHeight="1">
      <c r="A107" s="25"/>
      <c r="B107" s="25"/>
      <c r="C107" s="25"/>
      <c r="D107" s="25"/>
      <c r="E107" s="25"/>
      <c r="F107" s="25"/>
      <c r="G107" s="25"/>
      <c r="H107" s="25"/>
      <c r="I107" s="25"/>
      <c r="J107" s="25"/>
      <c r="K107" s="25"/>
      <c r="L107" s="25"/>
      <c r="M107" s="25"/>
      <c r="N107" s="25"/>
      <c r="O107" s="25"/>
      <c r="P107" s="25"/>
      <c r="Q107" s="25"/>
      <c r="R107" s="25"/>
      <c r="S107" s="25"/>
      <c r="T107" s="25"/>
      <c r="U107" s="25"/>
      <c r="V107" s="25"/>
      <c r="W107" s="25"/>
      <c r="X107" s="25"/>
      <c r="Y107" s="25"/>
      <c r="Z107" s="25"/>
    </row>
    <row r="108" spans="1:26" ht="15.75" customHeight="1">
      <c r="A108" s="25"/>
      <c r="B108" s="25"/>
      <c r="C108" s="25"/>
      <c r="D108" s="25"/>
      <c r="E108" s="25"/>
      <c r="F108" s="25"/>
      <c r="G108" s="25"/>
      <c r="H108" s="25"/>
      <c r="I108" s="25"/>
      <c r="J108" s="25"/>
      <c r="K108" s="25"/>
      <c r="L108" s="25"/>
      <c r="M108" s="25"/>
      <c r="N108" s="25"/>
      <c r="O108" s="25"/>
      <c r="P108" s="25"/>
      <c r="Q108" s="25"/>
      <c r="R108" s="25"/>
      <c r="S108" s="25"/>
      <c r="T108" s="25"/>
      <c r="U108" s="25"/>
      <c r="V108" s="25"/>
      <c r="W108" s="25"/>
      <c r="X108" s="25"/>
      <c r="Y108" s="25"/>
      <c r="Z108" s="25"/>
    </row>
    <row r="109" spans="1:26" ht="15.75" customHeight="1">
      <c r="A109" s="25"/>
      <c r="B109" s="25"/>
      <c r="C109" s="25"/>
      <c r="D109" s="25"/>
      <c r="E109" s="25"/>
      <c r="F109" s="25"/>
      <c r="G109" s="25"/>
      <c r="H109" s="25"/>
      <c r="I109" s="25"/>
      <c r="J109" s="25"/>
      <c r="K109" s="25"/>
      <c r="L109" s="25"/>
      <c r="M109" s="25"/>
      <c r="N109" s="25"/>
      <c r="O109" s="25"/>
      <c r="P109" s="25"/>
      <c r="Q109" s="25"/>
      <c r="R109" s="25"/>
      <c r="S109" s="25"/>
      <c r="T109" s="25"/>
      <c r="U109" s="25"/>
      <c r="V109" s="25"/>
      <c r="W109" s="25"/>
      <c r="X109" s="25"/>
      <c r="Y109" s="25"/>
      <c r="Z109" s="25"/>
    </row>
    <row r="110" spans="1:26" ht="15.75" customHeight="1">
      <c r="A110" s="25"/>
      <c r="B110" s="25"/>
      <c r="C110" s="25"/>
      <c r="D110" s="25"/>
      <c r="E110" s="25"/>
      <c r="F110" s="25"/>
      <c r="G110" s="25"/>
      <c r="H110" s="25"/>
      <c r="I110" s="25"/>
      <c r="J110" s="25"/>
      <c r="K110" s="25"/>
      <c r="L110" s="25"/>
      <c r="M110" s="25"/>
      <c r="N110" s="25"/>
      <c r="O110" s="25"/>
      <c r="P110" s="25"/>
      <c r="Q110" s="25"/>
      <c r="R110" s="25"/>
      <c r="S110" s="25"/>
      <c r="T110" s="25"/>
      <c r="U110" s="25"/>
      <c r="V110" s="25"/>
      <c r="W110" s="25"/>
      <c r="X110" s="25"/>
      <c r="Y110" s="25"/>
      <c r="Z110" s="25"/>
    </row>
    <row r="111" spans="1:26" ht="15.75" customHeight="1">
      <c r="A111" s="25"/>
      <c r="B111" s="25"/>
      <c r="C111" s="25"/>
      <c r="D111" s="25"/>
      <c r="E111" s="25"/>
      <c r="F111" s="25"/>
      <c r="G111" s="25"/>
      <c r="H111" s="25"/>
      <c r="I111" s="25"/>
      <c r="J111" s="25"/>
      <c r="K111" s="25"/>
      <c r="L111" s="25"/>
      <c r="M111" s="25"/>
      <c r="N111" s="25"/>
      <c r="O111" s="25"/>
      <c r="P111" s="25"/>
      <c r="Q111" s="25"/>
      <c r="R111" s="25"/>
      <c r="S111" s="25"/>
      <c r="T111" s="25"/>
      <c r="U111" s="25"/>
      <c r="V111" s="25"/>
      <c r="W111" s="25"/>
      <c r="X111" s="25"/>
      <c r="Y111" s="25"/>
      <c r="Z111" s="25"/>
    </row>
    <row r="112" spans="1:26" ht="15.75" customHeight="1">
      <c r="A112" s="25"/>
      <c r="B112" s="25"/>
      <c r="C112" s="25"/>
      <c r="D112" s="25"/>
      <c r="E112" s="25"/>
      <c r="F112" s="25"/>
      <c r="G112" s="25"/>
      <c r="H112" s="25"/>
      <c r="I112" s="25"/>
      <c r="J112" s="25"/>
      <c r="K112" s="25"/>
      <c r="L112" s="25"/>
      <c r="M112" s="25"/>
      <c r="N112" s="25"/>
      <c r="O112" s="25"/>
      <c r="P112" s="25"/>
      <c r="Q112" s="25"/>
      <c r="R112" s="25"/>
      <c r="S112" s="25"/>
      <c r="T112" s="25"/>
      <c r="U112" s="25"/>
      <c r="V112" s="25"/>
      <c r="W112" s="25"/>
      <c r="X112" s="25"/>
      <c r="Y112" s="25"/>
      <c r="Z112" s="25"/>
    </row>
    <row r="113" spans="1:26" ht="15.75" customHeight="1">
      <c r="A113" s="25"/>
      <c r="B113" s="25"/>
      <c r="C113" s="25"/>
      <c r="D113" s="25"/>
      <c r="E113" s="25"/>
      <c r="F113" s="25"/>
      <c r="G113" s="25"/>
      <c r="H113" s="25"/>
      <c r="I113" s="25"/>
      <c r="J113" s="25"/>
      <c r="K113" s="25"/>
      <c r="L113" s="25"/>
      <c r="M113" s="25"/>
      <c r="N113" s="25"/>
      <c r="O113" s="25"/>
      <c r="P113" s="25"/>
      <c r="Q113" s="25"/>
      <c r="R113" s="25"/>
      <c r="S113" s="25"/>
      <c r="T113" s="25"/>
      <c r="U113" s="25"/>
      <c r="V113" s="25"/>
      <c r="W113" s="25"/>
      <c r="X113" s="25"/>
      <c r="Y113" s="25"/>
      <c r="Z113" s="25"/>
    </row>
    <row r="114" spans="1:26" ht="15.75" customHeight="1">
      <c r="A114" s="25"/>
      <c r="B114" s="25"/>
      <c r="C114" s="25"/>
      <c r="D114" s="25"/>
      <c r="E114" s="25"/>
      <c r="F114" s="25"/>
      <c r="G114" s="25"/>
      <c r="H114" s="25"/>
      <c r="I114" s="25"/>
      <c r="J114" s="25"/>
      <c r="K114" s="25"/>
      <c r="L114" s="25"/>
      <c r="M114" s="25"/>
      <c r="N114" s="25"/>
      <c r="O114" s="25"/>
      <c r="P114" s="25"/>
      <c r="Q114" s="25"/>
      <c r="R114" s="25"/>
      <c r="S114" s="25"/>
      <c r="T114" s="25"/>
      <c r="U114" s="25"/>
      <c r="V114" s="25"/>
      <c r="W114" s="25"/>
      <c r="X114" s="25"/>
      <c r="Y114" s="25"/>
      <c r="Z114" s="25"/>
    </row>
    <row r="115" spans="1:26" ht="15.75" customHeight="1">
      <c r="A115" s="25"/>
      <c r="B115" s="25"/>
      <c r="C115" s="25"/>
      <c r="D115" s="25"/>
      <c r="E115" s="25"/>
      <c r="F115" s="25"/>
      <c r="G115" s="25"/>
      <c r="H115" s="25"/>
      <c r="I115" s="25"/>
      <c r="J115" s="25"/>
      <c r="K115" s="25"/>
      <c r="L115" s="25"/>
      <c r="M115" s="25"/>
      <c r="N115" s="25"/>
      <c r="O115" s="25"/>
      <c r="P115" s="25"/>
      <c r="Q115" s="25"/>
      <c r="R115" s="25"/>
      <c r="S115" s="25"/>
      <c r="T115" s="25"/>
      <c r="U115" s="25"/>
      <c r="V115" s="25"/>
      <c r="W115" s="25"/>
      <c r="X115" s="25"/>
      <c r="Y115" s="25"/>
      <c r="Z115" s="25"/>
    </row>
    <row r="116" spans="1:26" ht="15.75" customHeight="1">
      <c r="A116" s="25"/>
      <c r="B116" s="25"/>
      <c r="C116" s="25"/>
      <c r="D116" s="25"/>
      <c r="E116" s="25"/>
      <c r="F116" s="25"/>
      <c r="G116" s="25"/>
      <c r="H116" s="25"/>
      <c r="I116" s="25"/>
      <c r="J116" s="25"/>
      <c r="K116" s="25"/>
      <c r="L116" s="25"/>
      <c r="M116" s="25"/>
      <c r="N116" s="25"/>
      <c r="O116" s="25"/>
      <c r="P116" s="25"/>
      <c r="Q116" s="25"/>
      <c r="R116" s="25"/>
      <c r="S116" s="25"/>
      <c r="T116" s="25"/>
      <c r="U116" s="25"/>
      <c r="V116" s="25"/>
      <c r="W116" s="25"/>
      <c r="X116" s="25"/>
      <c r="Y116" s="25"/>
      <c r="Z116" s="25"/>
    </row>
    <row r="117" spans="1:26" ht="15.75" customHeight="1">
      <c r="A117" s="25"/>
      <c r="B117" s="25"/>
      <c r="C117" s="25"/>
      <c r="D117" s="25"/>
      <c r="E117" s="25"/>
      <c r="F117" s="25"/>
      <c r="G117" s="25"/>
      <c r="H117" s="25"/>
      <c r="I117" s="25"/>
      <c r="J117" s="25"/>
      <c r="K117" s="25"/>
      <c r="L117" s="25"/>
      <c r="M117" s="25"/>
      <c r="N117" s="25"/>
      <c r="O117" s="25"/>
      <c r="P117" s="25"/>
      <c r="Q117" s="25"/>
      <c r="R117" s="25"/>
      <c r="S117" s="25"/>
      <c r="T117" s="25"/>
      <c r="U117" s="25"/>
      <c r="V117" s="25"/>
      <c r="W117" s="25"/>
      <c r="X117" s="25"/>
      <c r="Y117" s="25"/>
      <c r="Z117" s="25"/>
    </row>
    <row r="118" spans="1:26" ht="15.75" customHeight="1">
      <c r="A118" s="25"/>
      <c r="B118" s="25"/>
      <c r="C118" s="25"/>
      <c r="D118" s="25"/>
      <c r="E118" s="25"/>
      <c r="F118" s="25"/>
      <c r="G118" s="25"/>
      <c r="H118" s="25"/>
      <c r="I118" s="25"/>
      <c r="J118" s="25"/>
      <c r="K118" s="25"/>
      <c r="L118" s="25"/>
      <c r="M118" s="25"/>
      <c r="N118" s="25"/>
      <c r="O118" s="25"/>
      <c r="P118" s="25"/>
      <c r="Q118" s="25"/>
      <c r="R118" s="25"/>
      <c r="S118" s="25"/>
      <c r="T118" s="25"/>
      <c r="U118" s="25"/>
      <c r="V118" s="25"/>
      <c r="W118" s="25"/>
      <c r="X118" s="25"/>
      <c r="Y118" s="25"/>
      <c r="Z118" s="25"/>
    </row>
    <row r="119" spans="1:26" ht="15.75" customHeight="1">
      <c r="A119" s="25"/>
      <c r="B119" s="25"/>
      <c r="C119" s="25"/>
      <c r="D119" s="25"/>
      <c r="E119" s="25"/>
      <c r="F119" s="25"/>
      <c r="G119" s="25"/>
      <c r="H119" s="25"/>
      <c r="I119" s="25"/>
      <c r="J119" s="25"/>
      <c r="K119" s="25"/>
      <c r="L119" s="25"/>
      <c r="M119" s="25"/>
      <c r="N119" s="25"/>
      <c r="O119" s="25"/>
      <c r="P119" s="25"/>
      <c r="Q119" s="25"/>
      <c r="R119" s="25"/>
      <c r="S119" s="25"/>
      <c r="T119" s="25"/>
      <c r="U119" s="25"/>
      <c r="V119" s="25"/>
      <c r="W119" s="25"/>
      <c r="X119" s="25"/>
      <c r="Y119" s="25"/>
      <c r="Z119" s="25"/>
    </row>
    <row r="120" spans="1:26" ht="15.75" customHeight="1">
      <c r="A120" s="25"/>
      <c r="B120" s="25"/>
      <c r="C120" s="25"/>
      <c r="D120" s="25"/>
      <c r="E120" s="25"/>
      <c r="F120" s="25"/>
      <c r="G120" s="25"/>
      <c r="H120" s="25"/>
      <c r="I120" s="25"/>
      <c r="J120" s="25"/>
      <c r="K120" s="25"/>
      <c r="L120" s="25"/>
      <c r="M120" s="25"/>
      <c r="N120" s="25"/>
      <c r="O120" s="25"/>
      <c r="P120" s="25"/>
      <c r="Q120" s="25"/>
      <c r="R120" s="25"/>
      <c r="S120" s="25"/>
      <c r="T120" s="25"/>
      <c r="U120" s="25"/>
      <c r="V120" s="25"/>
      <c r="W120" s="25"/>
      <c r="X120" s="25"/>
      <c r="Y120" s="25"/>
      <c r="Z120" s="25"/>
    </row>
    <row r="121" spans="1:26" ht="15.75" customHeight="1">
      <c r="A121" s="25"/>
      <c r="B121" s="25"/>
      <c r="C121" s="25"/>
      <c r="D121" s="25"/>
      <c r="E121" s="25"/>
      <c r="F121" s="25"/>
      <c r="G121" s="25"/>
      <c r="H121" s="25"/>
      <c r="I121" s="25"/>
      <c r="J121" s="25"/>
      <c r="K121" s="25"/>
      <c r="L121" s="25"/>
      <c r="M121" s="25"/>
      <c r="N121" s="25"/>
      <c r="O121" s="25"/>
      <c r="P121" s="25"/>
      <c r="Q121" s="25"/>
      <c r="R121" s="25"/>
      <c r="S121" s="25"/>
      <c r="T121" s="25"/>
      <c r="U121" s="25"/>
      <c r="V121" s="25"/>
      <c r="W121" s="25"/>
      <c r="X121" s="25"/>
      <c r="Y121" s="25"/>
      <c r="Z121" s="25"/>
    </row>
    <row r="122" spans="1:26" ht="15.75" customHeight="1">
      <c r="A122" s="25"/>
      <c r="B122" s="25"/>
      <c r="C122" s="25"/>
      <c r="D122" s="25"/>
      <c r="E122" s="25"/>
      <c r="F122" s="25"/>
      <c r="G122" s="25"/>
      <c r="H122" s="25"/>
      <c r="I122" s="25"/>
      <c r="J122" s="25"/>
      <c r="K122" s="25"/>
      <c r="L122" s="25"/>
      <c r="M122" s="25"/>
      <c r="N122" s="25"/>
      <c r="O122" s="25"/>
      <c r="P122" s="25"/>
      <c r="Q122" s="25"/>
      <c r="R122" s="25"/>
      <c r="S122" s="25"/>
      <c r="T122" s="25"/>
      <c r="U122" s="25"/>
      <c r="V122" s="25"/>
      <c r="W122" s="25"/>
      <c r="X122" s="25"/>
      <c r="Y122" s="25"/>
      <c r="Z122" s="25"/>
    </row>
    <row r="123" spans="1:26" ht="15.75" customHeight="1">
      <c r="A123" s="25"/>
      <c r="B123" s="25"/>
      <c r="C123" s="25"/>
      <c r="D123" s="25"/>
      <c r="E123" s="25"/>
      <c r="F123" s="25"/>
      <c r="G123" s="25"/>
      <c r="H123" s="25"/>
      <c r="I123" s="25"/>
      <c r="J123" s="25"/>
      <c r="K123" s="25"/>
      <c r="L123" s="25"/>
      <c r="M123" s="25"/>
      <c r="N123" s="25"/>
      <c r="O123" s="25"/>
      <c r="P123" s="25"/>
      <c r="Q123" s="25"/>
      <c r="R123" s="25"/>
      <c r="S123" s="25"/>
      <c r="T123" s="25"/>
      <c r="U123" s="25"/>
      <c r="V123" s="25"/>
      <c r="W123" s="25"/>
      <c r="X123" s="25"/>
      <c r="Y123" s="25"/>
      <c r="Z123" s="25"/>
    </row>
    <row r="124" spans="1:26" ht="15.75" customHeight="1">
      <c r="A124" s="25"/>
      <c r="B124" s="25"/>
      <c r="C124" s="25"/>
      <c r="D124" s="25"/>
      <c r="E124" s="25"/>
      <c r="F124" s="25"/>
      <c r="G124" s="25"/>
      <c r="H124" s="25"/>
      <c r="I124" s="25"/>
      <c r="J124" s="25"/>
      <c r="K124" s="25"/>
      <c r="L124" s="25"/>
      <c r="M124" s="25"/>
      <c r="N124" s="25"/>
      <c r="O124" s="25"/>
      <c r="P124" s="25"/>
      <c r="Q124" s="25"/>
      <c r="R124" s="25"/>
      <c r="S124" s="25"/>
      <c r="T124" s="25"/>
      <c r="U124" s="25"/>
      <c r="V124" s="25"/>
      <c r="W124" s="25"/>
      <c r="X124" s="25"/>
      <c r="Y124" s="25"/>
      <c r="Z124" s="25"/>
    </row>
    <row r="125" spans="1:26" ht="15.75" customHeight="1">
      <c r="A125" s="25"/>
      <c r="B125" s="25"/>
      <c r="C125" s="25"/>
      <c r="D125" s="25"/>
      <c r="E125" s="25"/>
      <c r="F125" s="25"/>
      <c r="G125" s="25"/>
      <c r="H125" s="25"/>
      <c r="I125" s="25"/>
      <c r="J125" s="25"/>
      <c r="K125" s="25"/>
      <c r="L125" s="25"/>
      <c r="M125" s="25"/>
      <c r="N125" s="25"/>
      <c r="O125" s="25"/>
      <c r="P125" s="25"/>
      <c r="Q125" s="25"/>
      <c r="R125" s="25"/>
      <c r="S125" s="25"/>
      <c r="T125" s="25"/>
      <c r="U125" s="25"/>
      <c r="V125" s="25"/>
      <c r="W125" s="25"/>
      <c r="X125" s="25"/>
      <c r="Y125" s="25"/>
      <c r="Z125" s="25"/>
    </row>
    <row r="126" spans="1:26" ht="15.75" customHeight="1">
      <c r="A126" s="25"/>
      <c r="B126" s="25"/>
      <c r="C126" s="25"/>
      <c r="D126" s="25"/>
      <c r="E126" s="25"/>
      <c r="F126" s="25"/>
      <c r="G126" s="25"/>
      <c r="H126" s="25"/>
      <c r="I126" s="25"/>
      <c r="J126" s="25"/>
      <c r="K126" s="25"/>
      <c r="L126" s="25"/>
      <c r="M126" s="25"/>
      <c r="N126" s="25"/>
      <c r="O126" s="25"/>
      <c r="P126" s="25"/>
      <c r="Q126" s="25"/>
      <c r="R126" s="25"/>
      <c r="S126" s="25"/>
      <c r="T126" s="25"/>
      <c r="U126" s="25"/>
      <c r="V126" s="25"/>
      <c r="W126" s="25"/>
      <c r="X126" s="25"/>
      <c r="Y126" s="25"/>
      <c r="Z126" s="25"/>
    </row>
    <row r="127" spans="1:26" ht="15.75" customHeight="1">
      <c r="A127" s="25"/>
      <c r="B127" s="25"/>
      <c r="C127" s="25"/>
      <c r="D127" s="25"/>
      <c r="E127" s="25"/>
      <c r="F127" s="25"/>
      <c r="G127" s="25"/>
      <c r="H127" s="25"/>
      <c r="I127" s="25"/>
      <c r="J127" s="25"/>
      <c r="K127" s="25"/>
      <c r="L127" s="25"/>
      <c r="M127" s="25"/>
      <c r="N127" s="25"/>
      <c r="O127" s="25"/>
      <c r="P127" s="25"/>
      <c r="Q127" s="25"/>
      <c r="R127" s="25"/>
      <c r="S127" s="25"/>
      <c r="T127" s="25"/>
      <c r="U127" s="25"/>
      <c r="V127" s="25"/>
      <c r="W127" s="25"/>
      <c r="X127" s="25"/>
      <c r="Y127" s="25"/>
      <c r="Z127" s="25"/>
    </row>
    <row r="128" spans="1:26" ht="15.75" customHeight="1">
      <c r="A128" s="25"/>
      <c r="B128" s="25"/>
      <c r="C128" s="25"/>
      <c r="D128" s="25"/>
      <c r="E128" s="25"/>
      <c r="F128" s="25"/>
      <c r="G128" s="25"/>
      <c r="H128" s="25"/>
      <c r="I128" s="25"/>
      <c r="J128" s="25"/>
      <c r="K128" s="25"/>
      <c r="L128" s="25"/>
      <c r="M128" s="25"/>
      <c r="N128" s="25"/>
      <c r="O128" s="25"/>
      <c r="P128" s="25"/>
      <c r="Q128" s="25"/>
      <c r="R128" s="25"/>
      <c r="S128" s="25"/>
      <c r="T128" s="25"/>
      <c r="U128" s="25"/>
      <c r="V128" s="25"/>
      <c r="W128" s="25"/>
      <c r="X128" s="25"/>
      <c r="Y128" s="25"/>
      <c r="Z128" s="25"/>
    </row>
    <row r="129" spans="1:26" ht="15.75" customHeight="1">
      <c r="A129" s="25"/>
      <c r="B129" s="25"/>
      <c r="C129" s="25"/>
      <c r="D129" s="25"/>
      <c r="E129" s="25"/>
      <c r="F129" s="25"/>
      <c r="G129" s="25"/>
      <c r="H129" s="25"/>
      <c r="I129" s="25"/>
      <c r="J129" s="25"/>
      <c r="K129" s="25"/>
      <c r="L129" s="25"/>
      <c r="M129" s="25"/>
      <c r="N129" s="25"/>
      <c r="O129" s="25"/>
      <c r="P129" s="25"/>
      <c r="Q129" s="25"/>
      <c r="R129" s="25"/>
      <c r="S129" s="25"/>
      <c r="T129" s="25"/>
      <c r="U129" s="25"/>
      <c r="V129" s="25"/>
      <c r="W129" s="25"/>
      <c r="X129" s="25"/>
      <c r="Y129" s="25"/>
      <c r="Z129" s="25"/>
    </row>
    <row r="130" spans="1:26" ht="15.75" customHeight="1">
      <c r="A130" s="25"/>
      <c r="B130" s="25"/>
      <c r="C130" s="25"/>
      <c r="D130" s="25"/>
      <c r="E130" s="25"/>
      <c r="F130" s="25"/>
      <c r="G130" s="25"/>
      <c r="H130" s="25"/>
      <c r="I130" s="25"/>
      <c r="J130" s="25"/>
      <c r="K130" s="25"/>
      <c r="L130" s="25"/>
      <c r="M130" s="25"/>
      <c r="N130" s="25"/>
      <c r="O130" s="25"/>
      <c r="P130" s="25"/>
      <c r="Q130" s="25"/>
      <c r="R130" s="25"/>
      <c r="S130" s="25"/>
      <c r="T130" s="25"/>
      <c r="U130" s="25"/>
      <c r="V130" s="25"/>
      <c r="W130" s="25"/>
      <c r="X130" s="25"/>
      <c r="Y130" s="25"/>
      <c r="Z130" s="25"/>
    </row>
    <row r="131" spans="1:26" ht="15.75" customHeight="1">
      <c r="A131" s="25"/>
      <c r="B131" s="25"/>
      <c r="C131" s="25"/>
      <c r="D131" s="25"/>
      <c r="E131" s="25"/>
      <c r="F131" s="25"/>
      <c r="G131" s="25"/>
      <c r="H131" s="25"/>
      <c r="I131" s="25"/>
      <c r="J131" s="25"/>
      <c r="K131" s="25"/>
      <c r="L131" s="25"/>
      <c r="M131" s="25"/>
      <c r="N131" s="25"/>
      <c r="O131" s="25"/>
      <c r="P131" s="25"/>
      <c r="Q131" s="25"/>
      <c r="R131" s="25"/>
      <c r="S131" s="25"/>
      <c r="T131" s="25"/>
      <c r="U131" s="25"/>
      <c r="V131" s="25"/>
      <c r="W131" s="25"/>
      <c r="X131" s="25"/>
      <c r="Y131" s="25"/>
      <c r="Z131" s="25"/>
    </row>
    <row r="132" spans="1:26" ht="15.75" customHeight="1">
      <c r="A132" s="25"/>
      <c r="B132" s="25"/>
      <c r="C132" s="25"/>
      <c r="D132" s="25"/>
      <c r="E132" s="25"/>
      <c r="F132" s="25"/>
      <c r="G132" s="25"/>
      <c r="H132" s="25"/>
      <c r="I132" s="25"/>
      <c r="J132" s="25"/>
      <c r="K132" s="25"/>
      <c r="L132" s="25"/>
      <c r="M132" s="25"/>
      <c r="N132" s="25"/>
      <c r="O132" s="25"/>
      <c r="P132" s="25"/>
      <c r="Q132" s="25"/>
      <c r="R132" s="25"/>
      <c r="S132" s="25"/>
      <c r="T132" s="25"/>
      <c r="U132" s="25"/>
      <c r="V132" s="25"/>
      <c r="W132" s="25"/>
      <c r="X132" s="25"/>
      <c r="Y132" s="25"/>
      <c r="Z132" s="25"/>
    </row>
    <row r="133" spans="1:26" ht="15.75" customHeight="1">
      <c r="A133" s="25"/>
      <c r="B133" s="25"/>
      <c r="C133" s="25"/>
      <c r="D133" s="25"/>
      <c r="E133" s="25"/>
      <c r="F133" s="25"/>
      <c r="G133" s="25"/>
      <c r="H133" s="25"/>
      <c r="I133" s="25"/>
      <c r="J133" s="25"/>
      <c r="K133" s="25"/>
      <c r="L133" s="25"/>
      <c r="M133" s="25"/>
      <c r="N133" s="25"/>
      <c r="O133" s="25"/>
      <c r="P133" s="25"/>
      <c r="Q133" s="25"/>
      <c r="R133" s="25"/>
      <c r="S133" s="25"/>
      <c r="T133" s="25"/>
      <c r="U133" s="25"/>
      <c r="V133" s="25"/>
      <c r="W133" s="25"/>
      <c r="X133" s="25"/>
      <c r="Y133" s="25"/>
      <c r="Z133" s="25"/>
    </row>
    <row r="134" spans="1:26" ht="15.75" customHeight="1">
      <c r="A134" s="25"/>
      <c r="B134" s="25"/>
      <c r="C134" s="25"/>
      <c r="D134" s="25"/>
      <c r="E134" s="25"/>
      <c r="F134" s="25"/>
      <c r="G134" s="25"/>
      <c r="H134" s="25"/>
      <c r="I134" s="25"/>
      <c r="J134" s="25"/>
      <c r="K134" s="25"/>
      <c r="L134" s="25"/>
      <c r="M134" s="25"/>
      <c r="N134" s="25"/>
      <c r="O134" s="25"/>
      <c r="P134" s="25"/>
      <c r="Q134" s="25"/>
      <c r="R134" s="25"/>
      <c r="S134" s="25"/>
      <c r="T134" s="25"/>
      <c r="U134" s="25"/>
      <c r="V134" s="25"/>
      <c r="W134" s="25"/>
      <c r="X134" s="25"/>
      <c r="Y134" s="25"/>
      <c r="Z134" s="25"/>
    </row>
    <row r="135" spans="1:26" ht="15.75" customHeight="1">
      <c r="A135" s="25"/>
      <c r="B135" s="25"/>
      <c r="C135" s="25"/>
      <c r="D135" s="25"/>
      <c r="E135" s="25"/>
      <c r="F135" s="25"/>
      <c r="G135" s="25"/>
      <c r="H135" s="25"/>
      <c r="I135" s="25"/>
      <c r="J135" s="25"/>
      <c r="K135" s="25"/>
      <c r="L135" s="25"/>
      <c r="M135" s="25"/>
      <c r="N135" s="25"/>
      <c r="O135" s="25"/>
      <c r="P135" s="25"/>
      <c r="Q135" s="25"/>
      <c r="R135" s="25"/>
      <c r="S135" s="25"/>
      <c r="T135" s="25"/>
      <c r="U135" s="25"/>
      <c r="V135" s="25"/>
      <c r="W135" s="25"/>
      <c r="X135" s="25"/>
      <c r="Y135" s="25"/>
      <c r="Z135" s="25"/>
    </row>
    <row r="136" spans="1:26" ht="15.75" customHeight="1">
      <c r="A136" s="25"/>
      <c r="B136" s="25"/>
      <c r="C136" s="25"/>
      <c r="D136" s="25"/>
      <c r="E136" s="25"/>
      <c r="F136" s="25"/>
      <c r="G136" s="25"/>
      <c r="H136" s="25"/>
      <c r="I136" s="25"/>
      <c r="J136" s="25"/>
      <c r="K136" s="25"/>
      <c r="L136" s="25"/>
      <c r="M136" s="25"/>
      <c r="N136" s="25"/>
      <c r="O136" s="25"/>
      <c r="P136" s="25"/>
      <c r="Q136" s="25"/>
      <c r="R136" s="25"/>
      <c r="S136" s="25"/>
      <c r="T136" s="25"/>
      <c r="U136" s="25"/>
      <c r="V136" s="25"/>
      <c r="W136" s="25"/>
      <c r="X136" s="25"/>
      <c r="Y136" s="25"/>
      <c r="Z136" s="25"/>
    </row>
    <row r="137" spans="1:26" ht="15.75" customHeight="1">
      <c r="A137" s="25"/>
      <c r="B137" s="25"/>
      <c r="C137" s="25"/>
      <c r="D137" s="25"/>
      <c r="E137" s="25"/>
      <c r="F137" s="25"/>
      <c r="G137" s="25"/>
      <c r="H137" s="25"/>
      <c r="I137" s="25"/>
      <c r="J137" s="25"/>
      <c r="K137" s="25"/>
      <c r="L137" s="25"/>
      <c r="M137" s="25"/>
      <c r="N137" s="25"/>
      <c r="O137" s="25"/>
      <c r="P137" s="25"/>
      <c r="Q137" s="25"/>
      <c r="R137" s="25"/>
      <c r="S137" s="25"/>
      <c r="T137" s="25"/>
      <c r="U137" s="25"/>
      <c r="V137" s="25"/>
      <c r="W137" s="25"/>
      <c r="X137" s="25"/>
      <c r="Y137" s="25"/>
      <c r="Z137" s="25"/>
    </row>
    <row r="138" spans="1:26" ht="15.75" customHeight="1">
      <c r="A138" s="25"/>
      <c r="B138" s="25"/>
      <c r="C138" s="25"/>
      <c r="D138" s="25"/>
      <c r="E138" s="25"/>
      <c r="F138" s="25"/>
      <c r="G138" s="25"/>
      <c r="H138" s="25"/>
      <c r="I138" s="25"/>
      <c r="J138" s="25"/>
      <c r="K138" s="25"/>
      <c r="L138" s="25"/>
      <c r="M138" s="25"/>
      <c r="N138" s="25"/>
      <c r="O138" s="25"/>
      <c r="P138" s="25"/>
      <c r="Q138" s="25"/>
      <c r="R138" s="25"/>
      <c r="S138" s="25"/>
      <c r="T138" s="25"/>
      <c r="U138" s="25"/>
      <c r="V138" s="25"/>
      <c r="W138" s="25"/>
      <c r="X138" s="25"/>
      <c r="Y138" s="25"/>
      <c r="Z138" s="25"/>
    </row>
    <row r="139" spans="1:26" ht="15.75" customHeight="1">
      <c r="A139" s="25"/>
      <c r="B139" s="25"/>
      <c r="C139" s="25"/>
      <c r="D139" s="25"/>
      <c r="E139" s="25"/>
      <c r="F139" s="25"/>
      <c r="G139" s="25"/>
      <c r="H139" s="25"/>
      <c r="I139" s="25"/>
      <c r="J139" s="25"/>
      <c r="K139" s="25"/>
      <c r="L139" s="25"/>
      <c r="M139" s="25"/>
      <c r="N139" s="25"/>
      <c r="O139" s="25"/>
      <c r="P139" s="25"/>
      <c r="Q139" s="25"/>
      <c r="R139" s="25"/>
      <c r="S139" s="25"/>
      <c r="T139" s="25"/>
      <c r="U139" s="25"/>
      <c r="V139" s="25"/>
      <c r="W139" s="25"/>
      <c r="X139" s="25"/>
      <c r="Y139" s="25"/>
      <c r="Z139" s="25"/>
    </row>
    <row r="140" spans="1:26" ht="15.75" customHeight="1">
      <c r="A140" s="25"/>
      <c r="B140" s="25"/>
      <c r="C140" s="25"/>
      <c r="D140" s="25"/>
      <c r="E140" s="25"/>
      <c r="F140" s="25"/>
      <c r="G140" s="25"/>
      <c r="H140" s="25"/>
      <c r="I140" s="25"/>
      <c r="J140" s="25"/>
      <c r="K140" s="25"/>
      <c r="L140" s="25"/>
      <c r="M140" s="25"/>
      <c r="N140" s="25"/>
      <c r="O140" s="25"/>
      <c r="P140" s="25"/>
      <c r="Q140" s="25"/>
      <c r="R140" s="25"/>
      <c r="S140" s="25"/>
      <c r="T140" s="25"/>
      <c r="U140" s="25"/>
      <c r="V140" s="25"/>
      <c r="W140" s="25"/>
      <c r="X140" s="25"/>
      <c r="Y140" s="25"/>
      <c r="Z140" s="25"/>
    </row>
    <row r="141" spans="1:26" ht="15.75" customHeight="1">
      <c r="A141" s="25"/>
      <c r="B141" s="25"/>
      <c r="C141" s="25"/>
      <c r="D141" s="25"/>
      <c r="E141" s="25"/>
      <c r="F141" s="25"/>
      <c r="G141" s="25"/>
      <c r="H141" s="25"/>
      <c r="I141" s="25"/>
      <c r="J141" s="25"/>
      <c r="K141" s="25"/>
      <c r="L141" s="25"/>
      <c r="M141" s="25"/>
      <c r="N141" s="25"/>
      <c r="O141" s="25"/>
      <c r="P141" s="25"/>
      <c r="Q141" s="25"/>
      <c r="R141" s="25"/>
      <c r="S141" s="25"/>
      <c r="T141" s="25"/>
      <c r="U141" s="25"/>
      <c r="V141" s="25"/>
      <c r="W141" s="25"/>
      <c r="X141" s="25"/>
      <c r="Y141" s="25"/>
      <c r="Z141" s="25"/>
    </row>
    <row r="142" spans="1:26" ht="15.75" customHeight="1">
      <c r="A142" s="25"/>
      <c r="B142" s="25"/>
      <c r="C142" s="25"/>
      <c r="D142" s="25"/>
      <c r="E142" s="25"/>
      <c r="F142" s="25"/>
      <c r="G142" s="25"/>
      <c r="H142" s="25"/>
      <c r="I142" s="25"/>
      <c r="J142" s="25"/>
      <c r="K142" s="25"/>
      <c r="L142" s="25"/>
      <c r="M142" s="25"/>
      <c r="N142" s="25"/>
      <c r="O142" s="25"/>
      <c r="P142" s="25"/>
      <c r="Q142" s="25"/>
      <c r="R142" s="25"/>
      <c r="S142" s="25"/>
      <c r="T142" s="25"/>
      <c r="U142" s="25"/>
      <c r="V142" s="25"/>
      <c r="W142" s="25"/>
      <c r="X142" s="25"/>
      <c r="Y142" s="25"/>
      <c r="Z142" s="25"/>
    </row>
    <row r="143" spans="1:26" ht="15.75" customHeight="1">
      <c r="A143" s="25"/>
      <c r="B143" s="25"/>
      <c r="C143" s="25"/>
      <c r="D143" s="25"/>
      <c r="E143" s="25"/>
      <c r="F143" s="25"/>
      <c r="G143" s="25"/>
      <c r="H143" s="25"/>
      <c r="I143" s="25"/>
      <c r="J143" s="25"/>
      <c r="K143" s="25"/>
      <c r="L143" s="25"/>
      <c r="M143" s="25"/>
      <c r="N143" s="25"/>
      <c r="O143" s="25"/>
      <c r="P143" s="25"/>
      <c r="Q143" s="25"/>
      <c r="R143" s="25"/>
      <c r="S143" s="25"/>
      <c r="T143" s="25"/>
      <c r="U143" s="25"/>
      <c r="V143" s="25"/>
      <c r="W143" s="25"/>
      <c r="X143" s="25"/>
      <c r="Y143" s="25"/>
      <c r="Z143" s="25"/>
    </row>
    <row r="144" spans="1:26" ht="15.75" customHeight="1">
      <c r="A144" s="25"/>
      <c r="B144" s="25"/>
      <c r="C144" s="25"/>
      <c r="D144" s="25"/>
      <c r="E144" s="25"/>
      <c r="F144" s="25"/>
      <c r="G144" s="25"/>
      <c r="H144" s="25"/>
      <c r="I144" s="25"/>
      <c r="J144" s="25"/>
      <c r="K144" s="25"/>
      <c r="L144" s="25"/>
      <c r="M144" s="25"/>
      <c r="N144" s="25"/>
      <c r="O144" s="25"/>
      <c r="P144" s="25"/>
      <c r="Q144" s="25"/>
      <c r="R144" s="25"/>
      <c r="S144" s="25"/>
      <c r="T144" s="25"/>
      <c r="U144" s="25"/>
      <c r="V144" s="25"/>
      <c r="W144" s="25"/>
      <c r="X144" s="25"/>
      <c r="Y144" s="25"/>
      <c r="Z144" s="25"/>
    </row>
    <row r="145" spans="1:26" ht="15.75" customHeight="1">
      <c r="A145" s="25"/>
      <c r="B145" s="25"/>
      <c r="C145" s="25"/>
      <c r="D145" s="25"/>
      <c r="E145" s="25"/>
      <c r="F145" s="25"/>
      <c r="G145" s="25"/>
      <c r="H145" s="25"/>
      <c r="I145" s="25"/>
      <c r="J145" s="25"/>
      <c r="K145" s="25"/>
      <c r="L145" s="25"/>
      <c r="M145" s="25"/>
      <c r="N145" s="25"/>
      <c r="O145" s="25"/>
      <c r="P145" s="25"/>
      <c r="Q145" s="25"/>
      <c r="R145" s="25"/>
      <c r="S145" s="25"/>
      <c r="T145" s="25"/>
      <c r="U145" s="25"/>
      <c r="V145" s="25"/>
      <c r="W145" s="25"/>
      <c r="X145" s="25"/>
      <c r="Y145" s="25"/>
      <c r="Z145" s="25"/>
    </row>
    <row r="146" spans="1:26" ht="15.75" customHeight="1">
      <c r="A146" s="25"/>
      <c r="B146" s="25"/>
      <c r="C146" s="25"/>
      <c r="D146" s="25"/>
      <c r="E146" s="25"/>
      <c r="F146" s="25"/>
      <c r="G146" s="25"/>
      <c r="H146" s="25"/>
      <c r="I146" s="25"/>
      <c r="J146" s="25"/>
      <c r="K146" s="25"/>
      <c r="L146" s="25"/>
      <c r="M146" s="25"/>
      <c r="N146" s="25"/>
      <c r="O146" s="25"/>
      <c r="P146" s="25"/>
      <c r="Q146" s="25"/>
      <c r="R146" s="25"/>
      <c r="S146" s="25"/>
      <c r="T146" s="25"/>
      <c r="U146" s="25"/>
      <c r="V146" s="25"/>
      <c r="W146" s="25"/>
      <c r="X146" s="25"/>
      <c r="Y146" s="25"/>
      <c r="Z146" s="25"/>
    </row>
    <row r="147" spans="1:26" ht="15.75" customHeight="1">
      <c r="A147" s="25"/>
      <c r="B147" s="25"/>
      <c r="C147" s="25"/>
      <c r="D147" s="25"/>
      <c r="E147" s="25"/>
      <c r="F147" s="25"/>
      <c r="G147" s="25"/>
      <c r="H147" s="25"/>
      <c r="I147" s="25"/>
      <c r="J147" s="25"/>
      <c r="K147" s="25"/>
      <c r="L147" s="25"/>
      <c r="M147" s="25"/>
      <c r="N147" s="25"/>
      <c r="O147" s="25"/>
      <c r="P147" s="25"/>
      <c r="Q147" s="25"/>
      <c r="R147" s="25"/>
      <c r="S147" s="25"/>
      <c r="T147" s="25"/>
      <c r="U147" s="25"/>
      <c r="V147" s="25"/>
      <c r="W147" s="25"/>
      <c r="X147" s="25"/>
      <c r="Y147" s="25"/>
      <c r="Z147" s="25"/>
    </row>
    <row r="148" spans="1:26" ht="15.75" customHeight="1">
      <c r="A148" s="25"/>
      <c r="B148" s="25"/>
      <c r="C148" s="25"/>
      <c r="D148" s="25"/>
      <c r="E148" s="25"/>
      <c r="F148" s="25"/>
      <c r="G148" s="25"/>
      <c r="H148" s="25"/>
      <c r="I148" s="25"/>
      <c r="J148" s="25"/>
      <c r="K148" s="25"/>
      <c r="L148" s="25"/>
      <c r="M148" s="25"/>
      <c r="N148" s="25"/>
      <c r="O148" s="25"/>
      <c r="P148" s="25"/>
      <c r="Q148" s="25"/>
      <c r="R148" s="25"/>
      <c r="S148" s="25"/>
      <c r="T148" s="25"/>
      <c r="U148" s="25"/>
      <c r="V148" s="25"/>
      <c r="W148" s="25"/>
      <c r="X148" s="25"/>
      <c r="Y148" s="25"/>
      <c r="Z148" s="25"/>
    </row>
    <row r="149" spans="1:26" ht="15.75" customHeight="1">
      <c r="A149" s="25"/>
      <c r="B149" s="25"/>
      <c r="C149" s="25"/>
      <c r="D149" s="25"/>
      <c r="E149" s="25"/>
      <c r="F149" s="25"/>
      <c r="G149" s="25"/>
      <c r="H149" s="25"/>
      <c r="I149" s="25"/>
      <c r="J149" s="25"/>
      <c r="K149" s="25"/>
      <c r="L149" s="25"/>
      <c r="M149" s="25"/>
      <c r="N149" s="25"/>
      <c r="O149" s="25"/>
      <c r="P149" s="25"/>
      <c r="Q149" s="25"/>
      <c r="R149" s="25"/>
      <c r="S149" s="25"/>
      <c r="T149" s="25"/>
      <c r="U149" s="25"/>
      <c r="V149" s="25"/>
      <c r="W149" s="25"/>
      <c r="X149" s="25"/>
      <c r="Y149" s="25"/>
      <c r="Z149" s="25"/>
    </row>
    <row r="150" spans="1:26" ht="15.75" customHeight="1">
      <c r="A150" s="25"/>
      <c r="B150" s="25"/>
      <c r="C150" s="25"/>
      <c r="D150" s="25"/>
      <c r="E150" s="25"/>
      <c r="F150" s="25"/>
      <c r="G150" s="25"/>
      <c r="H150" s="25"/>
      <c r="I150" s="25"/>
      <c r="J150" s="25"/>
      <c r="K150" s="25"/>
      <c r="L150" s="25"/>
      <c r="M150" s="25"/>
      <c r="N150" s="25"/>
      <c r="O150" s="25"/>
      <c r="P150" s="25"/>
      <c r="Q150" s="25"/>
      <c r="R150" s="25"/>
      <c r="S150" s="25"/>
      <c r="T150" s="25"/>
      <c r="U150" s="25"/>
      <c r="V150" s="25"/>
      <c r="W150" s="25"/>
      <c r="X150" s="25"/>
      <c r="Y150" s="25"/>
      <c r="Z150" s="25"/>
    </row>
    <row r="151" spans="1:26" ht="15.75" customHeight="1">
      <c r="A151" s="25"/>
      <c r="B151" s="25"/>
      <c r="C151" s="25"/>
      <c r="D151" s="25"/>
      <c r="E151" s="25"/>
      <c r="F151" s="25"/>
      <c r="G151" s="25"/>
      <c r="H151" s="25"/>
      <c r="I151" s="25"/>
      <c r="J151" s="25"/>
      <c r="K151" s="25"/>
      <c r="L151" s="25"/>
      <c r="M151" s="25"/>
      <c r="N151" s="25"/>
      <c r="O151" s="25"/>
      <c r="P151" s="25"/>
      <c r="Q151" s="25"/>
      <c r="R151" s="25"/>
      <c r="S151" s="25"/>
      <c r="T151" s="25"/>
      <c r="U151" s="25"/>
      <c r="V151" s="25"/>
      <c r="W151" s="25"/>
      <c r="X151" s="25"/>
      <c r="Y151" s="25"/>
      <c r="Z151" s="25"/>
    </row>
    <row r="152" spans="1:26" ht="15.75" customHeight="1">
      <c r="A152" s="25"/>
      <c r="B152" s="25"/>
      <c r="C152" s="25"/>
      <c r="D152" s="25"/>
      <c r="E152" s="25"/>
      <c r="F152" s="25"/>
      <c r="G152" s="25"/>
      <c r="H152" s="25"/>
      <c r="I152" s="25"/>
      <c r="J152" s="25"/>
      <c r="K152" s="25"/>
      <c r="L152" s="25"/>
      <c r="M152" s="25"/>
      <c r="N152" s="25"/>
      <c r="O152" s="25"/>
      <c r="P152" s="25"/>
      <c r="Q152" s="25"/>
      <c r="R152" s="25"/>
      <c r="S152" s="25"/>
      <c r="T152" s="25"/>
      <c r="U152" s="25"/>
      <c r="V152" s="25"/>
      <c r="W152" s="25"/>
      <c r="X152" s="25"/>
      <c r="Y152" s="25"/>
      <c r="Z152" s="25"/>
    </row>
    <row r="153" spans="1:26" ht="15.75" customHeight="1">
      <c r="A153" s="25"/>
      <c r="B153" s="25"/>
      <c r="C153" s="25"/>
      <c r="D153" s="25"/>
      <c r="E153" s="25"/>
      <c r="F153" s="25"/>
      <c r="G153" s="25"/>
      <c r="H153" s="25"/>
      <c r="I153" s="25"/>
      <c r="J153" s="25"/>
      <c r="K153" s="25"/>
      <c r="L153" s="25"/>
      <c r="M153" s="25"/>
      <c r="N153" s="25"/>
      <c r="O153" s="25"/>
      <c r="P153" s="25"/>
      <c r="Q153" s="25"/>
      <c r="R153" s="25"/>
      <c r="S153" s="25"/>
      <c r="T153" s="25"/>
      <c r="U153" s="25"/>
      <c r="V153" s="25"/>
      <c r="W153" s="25"/>
      <c r="X153" s="25"/>
      <c r="Y153" s="25"/>
      <c r="Z153" s="25"/>
    </row>
    <row r="154" spans="1:26" ht="15.75" customHeight="1">
      <c r="A154" s="25"/>
      <c r="B154" s="25"/>
      <c r="C154" s="25"/>
      <c r="D154" s="25"/>
      <c r="E154" s="25"/>
      <c r="F154" s="25"/>
      <c r="G154" s="25"/>
      <c r="H154" s="25"/>
      <c r="I154" s="25"/>
      <c r="J154" s="25"/>
      <c r="K154" s="25"/>
      <c r="L154" s="25"/>
      <c r="M154" s="25"/>
      <c r="N154" s="25"/>
      <c r="O154" s="25"/>
      <c r="P154" s="25"/>
      <c r="Q154" s="25"/>
      <c r="R154" s="25"/>
      <c r="S154" s="25"/>
      <c r="T154" s="25"/>
      <c r="U154" s="25"/>
      <c r="V154" s="25"/>
      <c r="W154" s="25"/>
      <c r="X154" s="25"/>
      <c r="Y154" s="25"/>
      <c r="Z154" s="25"/>
    </row>
    <row r="155" spans="1:26" ht="15.75" customHeight="1">
      <c r="A155" s="25"/>
      <c r="B155" s="25"/>
      <c r="C155" s="25"/>
      <c r="D155" s="25"/>
      <c r="E155" s="25"/>
      <c r="F155" s="25"/>
      <c r="G155" s="25"/>
      <c r="H155" s="25"/>
      <c r="I155" s="25"/>
      <c r="J155" s="25"/>
      <c r="K155" s="25"/>
      <c r="L155" s="25"/>
      <c r="M155" s="25"/>
      <c r="N155" s="25"/>
      <c r="O155" s="25"/>
      <c r="P155" s="25"/>
      <c r="Q155" s="25"/>
      <c r="R155" s="25"/>
      <c r="S155" s="25"/>
      <c r="T155" s="25"/>
      <c r="U155" s="25"/>
      <c r="V155" s="25"/>
      <c r="W155" s="25"/>
      <c r="X155" s="25"/>
      <c r="Y155" s="25"/>
      <c r="Z155" s="25"/>
    </row>
    <row r="156" spans="1:26" ht="15.75" customHeight="1">
      <c r="A156" s="25"/>
      <c r="B156" s="25"/>
      <c r="C156" s="25"/>
      <c r="D156" s="25"/>
      <c r="E156" s="25"/>
      <c r="F156" s="25"/>
      <c r="G156" s="25"/>
      <c r="H156" s="25"/>
      <c r="I156" s="25"/>
      <c r="J156" s="25"/>
      <c r="K156" s="25"/>
      <c r="L156" s="25"/>
      <c r="M156" s="25"/>
      <c r="N156" s="25"/>
      <c r="O156" s="25"/>
      <c r="P156" s="25"/>
      <c r="Q156" s="25"/>
      <c r="R156" s="25"/>
      <c r="S156" s="25"/>
      <c r="T156" s="25"/>
      <c r="U156" s="25"/>
      <c r="V156" s="25"/>
      <c r="W156" s="25"/>
      <c r="X156" s="25"/>
      <c r="Y156" s="25"/>
      <c r="Z156" s="25"/>
    </row>
    <row r="157" spans="1:26" ht="15.75" customHeight="1">
      <c r="A157" s="25"/>
      <c r="B157" s="25"/>
      <c r="C157" s="25"/>
      <c r="D157" s="25"/>
      <c r="E157" s="25"/>
      <c r="F157" s="25"/>
      <c r="G157" s="25"/>
      <c r="H157" s="25"/>
      <c r="I157" s="25"/>
      <c r="J157" s="25"/>
      <c r="K157" s="25"/>
      <c r="L157" s="25"/>
      <c r="M157" s="25"/>
      <c r="N157" s="25"/>
      <c r="O157" s="25"/>
      <c r="P157" s="25"/>
      <c r="Q157" s="25"/>
      <c r="R157" s="25"/>
      <c r="S157" s="25"/>
      <c r="T157" s="25"/>
      <c r="U157" s="25"/>
      <c r="V157" s="25"/>
      <c r="W157" s="25"/>
      <c r="X157" s="25"/>
      <c r="Y157" s="25"/>
      <c r="Z157" s="25"/>
    </row>
    <row r="158" spans="1:26" ht="15.75" customHeight="1">
      <c r="A158" s="25"/>
      <c r="B158" s="25"/>
      <c r="C158" s="25"/>
      <c r="D158" s="25"/>
      <c r="E158" s="25"/>
      <c r="F158" s="25"/>
      <c r="G158" s="25"/>
      <c r="H158" s="25"/>
      <c r="I158" s="25"/>
      <c r="J158" s="25"/>
      <c r="K158" s="25"/>
      <c r="L158" s="25"/>
      <c r="M158" s="25"/>
      <c r="N158" s="25"/>
      <c r="O158" s="25"/>
      <c r="P158" s="25"/>
      <c r="Q158" s="25"/>
      <c r="R158" s="25"/>
      <c r="S158" s="25"/>
      <c r="T158" s="25"/>
      <c r="U158" s="25"/>
      <c r="V158" s="25"/>
      <c r="W158" s="25"/>
      <c r="X158" s="25"/>
      <c r="Y158" s="25"/>
      <c r="Z158" s="25"/>
    </row>
    <row r="159" spans="1:26" ht="15.75" customHeight="1">
      <c r="A159" s="25"/>
      <c r="B159" s="25"/>
      <c r="C159" s="25"/>
      <c r="D159" s="25"/>
      <c r="E159" s="25"/>
      <c r="F159" s="25"/>
      <c r="G159" s="25"/>
      <c r="H159" s="25"/>
      <c r="I159" s="25"/>
      <c r="J159" s="25"/>
      <c r="K159" s="25"/>
      <c r="L159" s="25"/>
      <c r="M159" s="25"/>
      <c r="N159" s="25"/>
      <c r="O159" s="25"/>
      <c r="P159" s="25"/>
      <c r="Q159" s="25"/>
      <c r="R159" s="25"/>
      <c r="S159" s="25"/>
      <c r="T159" s="25"/>
      <c r="U159" s="25"/>
      <c r="V159" s="25"/>
      <c r="W159" s="25"/>
      <c r="X159" s="25"/>
      <c r="Y159" s="25"/>
      <c r="Z159" s="25"/>
    </row>
    <row r="160" spans="1:26" ht="15.75" customHeight="1">
      <c r="A160" s="25"/>
      <c r="B160" s="25"/>
      <c r="C160" s="25"/>
      <c r="D160" s="25"/>
      <c r="E160" s="25"/>
      <c r="F160" s="25"/>
      <c r="G160" s="25"/>
      <c r="H160" s="25"/>
      <c r="I160" s="25"/>
      <c r="J160" s="25"/>
      <c r="K160" s="25"/>
      <c r="L160" s="25"/>
      <c r="M160" s="25"/>
      <c r="N160" s="25"/>
      <c r="O160" s="25"/>
      <c r="P160" s="25"/>
      <c r="Q160" s="25"/>
      <c r="R160" s="25"/>
      <c r="S160" s="25"/>
      <c r="T160" s="25"/>
      <c r="U160" s="25"/>
      <c r="V160" s="25"/>
      <c r="W160" s="25"/>
      <c r="X160" s="25"/>
      <c r="Y160" s="25"/>
      <c r="Z160" s="25"/>
    </row>
    <row r="161" spans="1:26" ht="15.75" customHeight="1">
      <c r="A161" s="25"/>
      <c r="B161" s="25"/>
      <c r="C161" s="25"/>
      <c r="D161" s="25"/>
      <c r="E161" s="25"/>
      <c r="F161" s="25"/>
      <c r="G161" s="25"/>
      <c r="H161" s="25"/>
      <c r="I161" s="25"/>
      <c r="J161" s="25"/>
      <c r="K161" s="25"/>
      <c r="L161" s="25"/>
      <c r="M161" s="25"/>
      <c r="N161" s="25"/>
      <c r="O161" s="25"/>
      <c r="P161" s="25"/>
      <c r="Q161" s="25"/>
      <c r="R161" s="25"/>
      <c r="S161" s="25"/>
      <c r="T161" s="25"/>
      <c r="U161" s="25"/>
      <c r="V161" s="25"/>
      <c r="W161" s="25"/>
      <c r="X161" s="25"/>
      <c r="Y161" s="25"/>
      <c r="Z161" s="25"/>
    </row>
    <row r="162" spans="1:26" ht="15.75" customHeight="1">
      <c r="A162" s="25"/>
      <c r="B162" s="25"/>
      <c r="C162" s="25"/>
      <c r="D162" s="25"/>
      <c r="E162" s="25"/>
      <c r="F162" s="25"/>
      <c r="G162" s="25"/>
      <c r="H162" s="25"/>
      <c r="I162" s="25"/>
      <c r="J162" s="25"/>
      <c r="K162" s="25"/>
      <c r="L162" s="25"/>
      <c r="M162" s="25"/>
      <c r="N162" s="25"/>
      <c r="O162" s="25"/>
      <c r="P162" s="25"/>
      <c r="Q162" s="25"/>
      <c r="R162" s="25"/>
      <c r="S162" s="25"/>
      <c r="T162" s="25"/>
      <c r="U162" s="25"/>
      <c r="V162" s="25"/>
      <c r="W162" s="25"/>
      <c r="X162" s="25"/>
      <c r="Y162" s="25"/>
      <c r="Z162" s="25"/>
    </row>
    <row r="163" spans="1:26" ht="15.75" customHeight="1">
      <c r="A163" s="25"/>
      <c r="B163" s="25"/>
      <c r="C163" s="25"/>
      <c r="D163" s="25"/>
      <c r="E163" s="25"/>
      <c r="F163" s="25"/>
      <c r="G163" s="25"/>
      <c r="H163" s="25"/>
      <c r="I163" s="25"/>
      <c r="J163" s="25"/>
      <c r="K163" s="25"/>
      <c r="L163" s="25"/>
      <c r="M163" s="25"/>
      <c r="N163" s="25"/>
      <c r="O163" s="25"/>
      <c r="P163" s="25"/>
      <c r="Q163" s="25"/>
      <c r="R163" s="25"/>
      <c r="S163" s="25"/>
      <c r="T163" s="25"/>
      <c r="U163" s="25"/>
      <c r="V163" s="25"/>
      <c r="W163" s="25"/>
      <c r="X163" s="25"/>
      <c r="Y163" s="25"/>
      <c r="Z163" s="25"/>
    </row>
    <row r="164" spans="1:26" ht="15.75" customHeight="1">
      <c r="A164" s="25"/>
      <c r="B164" s="25"/>
      <c r="C164" s="25"/>
      <c r="D164" s="25"/>
      <c r="E164" s="25"/>
      <c r="F164" s="25"/>
      <c r="G164" s="25"/>
      <c r="H164" s="25"/>
      <c r="I164" s="25"/>
      <c r="J164" s="25"/>
      <c r="K164" s="25"/>
      <c r="L164" s="25"/>
      <c r="M164" s="25"/>
      <c r="N164" s="25"/>
      <c r="O164" s="25"/>
      <c r="P164" s="25"/>
      <c r="Q164" s="25"/>
      <c r="R164" s="25"/>
      <c r="S164" s="25"/>
      <c r="T164" s="25"/>
      <c r="U164" s="25"/>
      <c r="V164" s="25"/>
      <c r="W164" s="25"/>
      <c r="X164" s="25"/>
      <c r="Y164" s="25"/>
      <c r="Z164" s="25"/>
    </row>
    <row r="165" spans="1:26" ht="15.75" customHeight="1">
      <c r="A165" s="25"/>
      <c r="B165" s="25"/>
      <c r="C165" s="25"/>
      <c r="D165" s="25"/>
      <c r="E165" s="25"/>
      <c r="F165" s="25"/>
      <c r="G165" s="25"/>
      <c r="H165" s="25"/>
      <c r="I165" s="25"/>
      <c r="J165" s="25"/>
      <c r="K165" s="25"/>
      <c r="L165" s="25"/>
      <c r="M165" s="25"/>
      <c r="N165" s="25"/>
      <c r="O165" s="25"/>
      <c r="P165" s="25"/>
      <c r="Q165" s="25"/>
      <c r="R165" s="25"/>
      <c r="S165" s="25"/>
      <c r="T165" s="25"/>
      <c r="U165" s="25"/>
      <c r="V165" s="25"/>
      <c r="W165" s="25"/>
      <c r="X165" s="25"/>
      <c r="Y165" s="25"/>
      <c r="Z165" s="25"/>
    </row>
    <row r="166" spans="1:26" ht="15.75" customHeight="1">
      <c r="A166" s="25"/>
      <c r="B166" s="25"/>
      <c r="C166" s="25"/>
      <c r="D166" s="25"/>
      <c r="E166" s="25"/>
      <c r="F166" s="25"/>
      <c r="G166" s="25"/>
      <c r="H166" s="25"/>
      <c r="I166" s="25"/>
      <c r="J166" s="25"/>
      <c r="K166" s="25"/>
      <c r="L166" s="25"/>
      <c r="M166" s="25"/>
      <c r="N166" s="25"/>
      <c r="O166" s="25"/>
      <c r="P166" s="25"/>
      <c r="Q166" s="25"/>
      <c r="R166" s="25"/>
      <c r="S166" s="25"/>
      <c r="T166" s="25"/>
      <c r="U166" s="25"/>
      <c r="V166" s="25"/>
      <c r="W166" s="25"/>
      <c r="X166" s="25"/>
      <c r="Y166" s="25"/>
      <c r="Z166" s="25"/>
    </row>
    <row r="167" spans="1:26" ht="15.75" customHeight="1">
      <c r="A167" s="25"/>
      <c r="B167" s="25"/>
      <c r="C167" s="25"/>
      <c r="D167" s="25"/>
      <c r="E167" s="25"/>
      <c r="F167" s="25"/>
      <c r="G167" s="25"/>
      <c r="H167" s="25"/>
      <c r="I167" s="25"/>
      <c r="J167" s="25"/>
      <c r="K167" s="25"/>
      <c r="L167" s="25"/>
      <c r="M167" s="25"/>
      <c r="N167" s="25"/>
      <c r="O167" s="25"/>
      <c r="P167" s="25"/>
      <c r="Q167" s="25"/>
      <c r="R167" s="25"/>
      <c r="S167" s="25"/>
      <c r="T167" s="25"/>
      <c r="U167" s="25"/>
      <c r="V167" s="25"/>
      <c r="W167" s="25"/>
      <c r="X167" s="25"/>
      <c r="Y167" s="25"/>
      <c r="Z167" s="25"/>
    </row>
    <row r="168" spans="1:26" ht="15.75" customHeight="1">
      <c r="A168" s="25"/>
      <c r="B168" s="25"/>
      <c r="C168" s="25"/>
      <c r="D168" s="25"/>
      <c r="E168" s="25"/>
      <c r="F168" s="25"/>
      <c r="G168" s="25"/>
      <c r="H168" s="25"/>
      <c r="I168" s="25"/>
      <c r="J168" s="25"/>
      <c r="K168" s="25"/>
      <c r="L168" s="25"/>
      <c r="M168" s="25"/>
      <c r="N168" s="25"/>
      <c r="O168" s="25"/>
      <c r="P168" s="25"/>
      <c r="Q168" s="25"/>
      <c r="R168" s="25"/>
      <c r="S168" s="25"/>
      <c r="T168" s="25"/>
      <c r="U168" s="25"/>
      <c r="V168" s="25"/>
      <c r="W168" s="25"/>
      <c r="X168" s="25"/>
      <c r="Y168" s="25"/>
      <c r="Z168" s="25"/>
    </row>
    <row r="169" spans="1:26" ht="15.75" customHeight="1">
      <c r="A169" s="25"/>
      <c r="B169" s="25"/>
      <c r="C169" s="25"/>
      <c r="D169" s="25"/>
      <c r="E169" s="25"/>
      <c r="F169" s="25"/>
      <c r="G169" s="25"/>
      <c r="H169" s="25"/>
      <c r="I169" s="25"/>
      <c r="J169" s="25"/>
      <c r="K169" s="25"/>
      <c r="L169" s="25"/>
      <c r="M169" s="25"/>
      <c r="N169" s="25"/>
      <c r="O169" s="25"/>
      <c r="P169" s="25"/>
      <c r="Q169" s="25"/>
      <c r="R169" s="25"/>
      <c r="S169" s="25"/>
      <c r="T169" s="25"/>
      <c r="U169" s="25"/>
      <c r="V169" s="25"/>
      <c r="W169" s="25"/>
      <c r="X169" s="25"/>
      <c r="Y169" s="25"/>
      <c r="Z169" s="25"/>
    </row>
    <row r="170" spans="1:26" ht="15.75" customHeight="1">
      <c r="A170" s="25"/>
      <c r="B170" s="25"/>
      <c r="C170" s="25"/>
      <c r="D170" s="25"/>
      <c r="E170" s="25"/>
      <c r="F170" s="25"/>
      <c r="G170" s="25"/>
      <c r="H170" s="25"/>
      <c r="I170" s="25"/>
      <c r="J170" s="25"/>
      <c r="K170" s="25"/>
      <c r="L170" s="25"/>
      <c r="M170" s="25"/>
      <c r="N170" s="25"/>
      <c r="O170" s="25"/>
      <c r="P170" s="25"/>
      <c r="Q170" s="25"/>
      <c r="R170" s="25"/>
      <c r="S170" s="25"/>
      <c r="T170" s="25"/>
      <c r="U170" s="25"/>
      <c r="V170" s="25"/>
      <c r="W170" s="25"/>
      <c r="X170" s="25"/>
      <c r="Y170" s="25"/>
      <c r="Z170" s="25"/>
    </row>
    <row r="171" spans="1:26" ht="15.75" customHeight="1">
      <c r="A171" s="25"/>
      <c r="B171" s="25"/>
      <c r="C171" s="25"/>
      <c r="D171" s="25"/>
      <c r="E171" s="25"/>
      <c r="F171" s="25"/>
      <c r="G171" s="25"/>
      <c r="H171" s="25"/>
      <c r="I171" s="25"/>
      <c r="J171" s="25"/>
      <c r="K171" s="25"/>
      <c r="L171" s="25"/>
      <c r="M171" s="25"/>
      <c r="N171" s="25"/>
      <c r="O171" s="25"/>
      <c r="P171" s="25"/>
      <c r="Q171" s="25"/>
      <c r="R171" s="25"/>
      <c r="S171" s="25"/>
      <c r="T171" s="25"/>
      <c r="U171" s="25"/>
      <c r="V171" s="25"/>
      <c r="W171" s="25"/>
      <c r="X171" s="25"/>
      <c r="Y171" s="25"/>
      <c r="Z171" s="25"/>
    </row>
    <row r="172" spans="1:26" ht="15.75" customHeight="1">
      <c r="A172" s="25"/>
      <c r="B172" s="25"/>
      <c r="C172" s="25"/>
      <c r="D172" s="25"/>
      <c r="E172" s="25"/>
      <c r="F172" s="25"/>
      <c r="G172" s="25"/>
      <c r="H172" s="25"/>
      <c r="I172" s="25"/>
      <c r="J172" s="25"/>
      <c r="K172" s="25"/>
      <c r="L172" s="25"/>
      <c r="M172" s="25"/>
      <c r="N172" s="25"/>
      <c r="O172" s="25"/>
      <c r="P172" s="25"/>
      <c r="Q172" s="25"/>
      <c r="R172" s="25"/>
      <c r="S172" s="25"/>
      <c r="T172" s="25"/>
      <c r="U172" s="25"/>
      <c r="V172" s="25"/>
      <c r="W172" s="25"/>
      <c r="X172" s="25"/>
      <c r="Y172" s="25"/>
      <c r="Z172" s="25"/>
    </row>
    <row r="173" spans="1:26" ht="15.75" customHeight="1">
      <c r="A173" s="25"/>
      <c r="B173" s="25"/>
      <c r="C173" s="25"/>
      <c r="D173" s="25"/>
      <c r="E173" s="25"/>
      <c r="F173" s="25"/>
      <c r="G173" s="25"/>
      <c r="H173" s="25"/>
      <c r="I173" s="25"/>
      <c r="J173" s="25"/>
      <c r="K173" s="25"/>
      <c r="L173" s="25"/>
      <c r="M173" s="25"/>
      <c r="N173" s="25"/>
      <c r="O173" s="25"/>
      <c r="P173" s="25"/>
      <c r="Q173" s="25"/>
      <c r="R173" s="25"/>
      <c r="S173" s="25"/>
      <c r="T173" s="25"/>
      <c r="U173" s="25"/>
      <c r="V173" s="25"/>
      <c r="W173" s="25"/>
      <c r="X173" s="25"/>
      <c r="Y173" s="25"/>
      <c r="Z173" s="25"/>
    </row>
    <row r="174" spans="1:26" ht="15.75" customHeight="1">
      <c r="A174" s="25"/>
      <c r="B174" s="25"/>
      <c r="C174" s="25"/>
      <c r="D174" s="25"/>
      <c r="E174" s="25"/>
      <c r="F174" s="25"/>
      <c r="G174" s="25"/>
      <c r="H174" s="25"/>
      <c r="I174" s="25"/>
      <c r="J174" s="25"/>
      <c r="K174" s="25"/>
      <c r="L174" s="25"/>
      <c r="M174" s="25"/>
      <c r="N174" s="25"/>
      <c r="O174" s="25"/>
      <c r="P174" s="25"/>
      <c r="Q174" s="25"/>
      <c r="R174" s="25"/>
      <c r="S174" s="25"/>
      <c r="T174" s="25"/>
      <c r="U174" s="25"/>
      <c r="V174" s="25"/>
      <c r="W174" s="25"/>
      <c r="X174" s="25"/>
      <c r="Y174" s="25"/>
      <c r="Z174" s="25"/>
    </row>
    <row r="175" spans="1:26" ht="15.75" customHeight="1">
      <c r="A175" s="25"/>
      <c r="B175" s="25"/>
      <c r="C175" s="25"/>
      <c r="D175" s="25"/>
      <c r="E175" s="25"/>
      <c r="F175" s="25"/>
      <c r="G175" s="25"/>
      <c r="H175" s="25"/>
      <c r="I175" s="25"/>
      <c r="J175" s="25"/>
      <c r="K175" s="25"/>
      <c r="L175" s="25"/>
      <c r="M175" s="25"/>
      <c r="N175" s="25"/>
      <c r="O175" s="25"/>
      <c r="P175" s="25"/>
      <c r="Q175" s="25"/>
      <c r="R175" s="25"/>
      <c r="S175" s="25"/>
      <c r="T175" s="25"/>
      <c r="U175" s="25"/>
      <c r="V175" s="25"/>
      <c r="W175" s="25"/>
      <c r="X175" s="25"/>
      <c r="Y175" s="25"/>
      <c r="Z175" s="25"/>
    </row>
    <row r="176" spans="1:26" ht="15.75" customHeight="1">
      <c r="A176" s="25"/>
      <c r="B176" s="25"/>
      <c r="C176" s="25"/>
      <c r="D176" s="25"/>
      <c r="E176" s="25"/>
      <c r="F176" s="25"/>
      <c r="G176" s="25"/>
      <c r="H176" s="25"/>
      <c r="I176" s="25"/>
      <c r="J176" s="25"/>
      <c r="K176" s="25"/>
      <c r="L176" s="25"/>
      <c r="M176" s="25"/>
      <c r="N176" s="25"/>
      <c r="O176" s="25"/>
      <c r="P176" s="25"/>
      <c r="Q176" s="25"/>
      <c r="R176" s="25"/>
      <c r="S176" s="25"/>
      <c r="T176" s="25"/>
      <c r="U176" s="25"/>
      <c r="V176" s="25"/>
      <c r="W176" s="25"/>
      <c r="X176" s="25"/>
      <c r="Y176" s="25"/>
      <c r="Z176" s="25"/>
    </row>
    <row r="177" spans="1:26" ht="15.75" customHeight="1">
      <c r="A177" s="25"/>
      <c r="B177" s="25"/>
      <c r="C177" s="25"/>
      <c r="D177" s="25"/>
      <c r="E177" s="25"/>
      <c r="F177" s="25"/>
      <c r="G177" s="25"/>
      <c r="H177" s="25"/>
      <c r="I177" s="25"/>
      <c r="J177" s="25"/>
      <c r="K177" s="25"/>
      <c r="L177" s="25"/>
      <c r="M177" s="25"/>
      <c r="N177" s="25"/>
      <c r="O177" s="25"/>
      <c r="P177" s="25"/>
      <c r="Q177" s="25"/>
      <c r="R177" s="25"/>
      <c r="S177" s="25"/>
      <c r="T177" s="25"/>
      <c r="U177" s="25"/>
      <c r="V177" s="25"/>
      <c r="W177" s="25"/>
      <c r="X177" s="25"/>
      <c r="Y177" s="25"/>
      <c r="Z177" s="25"/>
    </row>
    <row r="178" spans="1:26" ht="15.75" customHeight="1">
      <c r="A178" s="25"/>
      <c r="B178" s="25"/>
      <c r="C178" s="25"/>
      <c r="D178" s="25"/>
      <c r="E178" s="25"/>
      <c r="F178" s="25"/>
      <c r="G178" s="25"/>
      <c r="H178" s="25"/>
      <c r="I178" s="25"/>
      <c r="J178" s="25"/>
      <c r="K178" s="25"/>
      <c r="L178" s="25"/>
      <c r="M178" s="25"/>
      <c r="N178" s="25"/>
      <c r="O178" s="25"/>
      <c r="P178" s="25"/>
      <c r="Q178" s="25"/>
      <c r="R178" s="25"/>
      <c r="S178" s="25"/>
      <c r="T178" s="25"/>
      <c r="U178" s="25"/>
      <c r="V178" s="25"/>
      <c r="W178" s="25"/>
      <c r="X178" s="25"/>
      <c r="Y178" s="25"/>
      <c r="Z178" s="25"/>
    </row>
    <row r="179" spans="1:26" ht="15.75" customHeight="1">
      <c r="A179" s="25"/>
      <c r="B179" s="25"/>
      <c r="C179" s="25"/>
      <c r="D179" s="25"/>
      <c r="E179" s="25"/>
      <c r="F179" s="25"/>
      <c r="G179" s="25"/>
      <c r="H179" s="25"/>
      <c r="I179" s="25"/>
      <c r="J179" s="25"/>
      <c r="K179" s="25"/>
      <c r="L179" s="25"/>
      <c r="M179" s="25"/>
      <c r="N179" s="25"/>
      <c r="O179" s="25"/>
      <c r="P179" s="25"/>
      <c r="Q179" s="25"/>
      <c r="R179" s="25"/>
      <c r="S179" s="25"/>
      <c r="T179" s="25"/>
      <c r="U179" s="25"/>
      <c r="V179" s="25"/>
      <c r="W179" s="25"/>
      <c r="X179" s="25"/>
      <c r="Y179" s="25"/>
      <c r="Z179" s="25"/>
    </row>
    <row r="180" spans="1:26" ht="15.75" customHeight="1">
      <c r="A180" s="25"/>
      <c r="B180" s="25"/>
      <c r="C180" s="25"/>
      <c r="D180" s="25"/>
      <c r="E180" s="25"/>
      <c r="F180" s="25"/>
      <c r="G180" s="25"/>
      <c r="H180" s="25"/>
      <c r="I180" s="25"/>
      <c r="J180" s="25"/>
      <c r="K180" s="25"/>
      <c r="L180" s="25"/>
      <c r="M180" s="25"/>
      <c r="N180" s="25"/>
      <c r="O180" s="25"/>
      <c r="P180" s="25"/>
      <c r="Q180" s="25"/>
      <c r="R180" s="25"/>
      <c r="S180" s="25"/>
      <c r="T180" s="25"/>
      <c r="U180" s="25"/>
      <c r="V180" s="25"/>
      <c r="W180" s="25"/>
      <c r="X180" s="25"/>
      <c r="Y180" s="25"/>
      <c r="Z180" s="25"/>
    </row>
    <row r="181" spans="1:26" ht="15.75" customHeight="1">
      <c r="A181" s="25"/>
      <c r="B181" s="25"/>
      <c r="C181" s="25"/>
      <c r="D181" s="25"/>
      <c r="E181" s="25"/>
      <c r="F181" s="25"/>
      <c r="G181" s="25"/>
      <c r="H181" s="25"/>
      <c r="I181" s="25"/>
      <c r="J181" s="25"/>
      <c r="K181" s="25"/>
      <c r="L181" s="25"/>
      <c r="M181" s="25"/>
      <c r="N181" s="25"/>
      <c r="O181" s="25"/>
      <c r="P181" s="25"/>
      <c r="Q181" s="25"/>
      <c r="R181" s="25"/>
      <c r="S181" s="25"/>
      <c r="T181" s="25"/>
      <c r="U181" s="25"/>
      <c r="V181" s="25"/>
      <c r="W181" s="25"/>
      <c r="X181" s="25"/>
      <c r="Y181" s="25"/>
      <c r="Z181" s="25"/>
    </row>
    <row r="182" spans="1:26" ht="15.75" customHeight="1">
      <c r="A182" s="25"/>
      <c r="B182" s="25"/>
      <c r="C182" s="25"/>
      <c r="D182" s="25"/>
      <c r="E182" s="25"/>
      <c r="F182" s="25"/>
      <c r="G182" s="25"/>
      <c r="H182" s="25"/>
      <c r="I182" s="25"/>
      <c r="J182" s="25"/>
      <c r="K182" s="25"/>
      <c r="L182" s="25"/>
      <c r="M182" s="25"/>
      <c r="N182" s="25"/>
      <c r="O182" s="25"/>
      <c r="P182" s="25"/>
      <c r="Q182" s="25"/>
      <c r="R182" s="25"/>
      <c r="S182" s="25"/>
      <c r="T182" s="25"/>
      <c r="U182" s="25"/>
      <c r="V182" s="25"/>
      <c r="W182" s="25"/>
      <c r="X182" s="25"/>
      <c r="Y182" s="25"/>
      <c r="Z182" s="25"/>
    </row>
    <row r="183" spans="1:26" ht="15.75" customHeight="1">
      <c r="A183" s="25"/>
      <c r="B183" s="25"/>
      <c r="C183" s="25"/>
      <c r="D183" s="25"/>
      <c r="E183" s="25"/>
      <c r="F183" s="25"/>
      <c r="G183" s="25"/>
      <c r="H183" s="25"/>
      <c r="I183" s="25"/>
      <c r="J183" s="25"/>
      <c r="K183" s="25"/>
      <c r="L183" s="25"/>
      <c r="M183" s="25"/>
      <c r="N183" s="25"/>
      <c r="O183" s="25"/>
      <c r="P183" s="25"/>
      <c r="Q183" s="25"/>
      <c r="R183" s="25"/>
      <c r="S183" s="25"/>
      <c r="T183" s="25"/>
      <c r="U183" s="25"/>
      <c r="V183" s="25"/>
      <c r="W183" s="25"/>
      <c r="X183" s="25"/>
      <c r="Y183" s="25"/>
      <c r="Z183" s="25"/>
    </row>
    <row r="184" spans="1:26" ht="15.75" customHeight="1">
      <c r="A184" s="25"/>
      <c r="B184" s="25"/>
      <c r="C184" s="25"/>
      <c r="D184" s="25"/>
      <c r="E184" s="25"/>
      <c r="F184" s="25"/>
      <c r="G184" s="25"/>
      <c r="H184" s="25"/>
      <c r="I184" s="25"/>
      <c r="J184" s="25"/>
      <c r="K184" s="25"/>
      <c r="L184" s="25"/>
      <c r="M184" s="25"/>
      <c r="N184" s="25"/>
      <c r="O184" s="25"/>
      <c r="P184" s="25"/>
      <c r="Q184" s="25"/>
      <c r="R184" s="25"/>
      <c r="S184" s="25"/>
      <c r="T184" s="25"/>
      <c r="U184" s="25"/>
      <c r="V184" s="25"/>
      <c r="W184" s="25"/>
      <c r="X184" s="25"/>
      <c r="Y184" s="25"/>
      <c r="Z184" s="25"/>
    </row>
    <row r="185" spans="1:26" ht="15.75" customHeight="1">
      <c r="A185" s="25"/>
      <c r="B185" s="25"/>
      <c r="C185" s="25"/>
      <c r="D185" s="25"/>
      <c r="E185" s="25"/>
      <c r="F185" s="25"/>
      <c r="G185" s="25"/>
      <c r="H185" s="25"/>
      <c r="I185" s="25"/>
      <c r="J185" s="25"/>
      <c r="K185" s="25"/>
      <c r="L185" s="25"/>
      <c r="M185" s="25"/>
      <c r="N185" s="25"/>
      <c r="O185" s="25"/>
      <c r="P185" s="25"/>
      <c r="Q185" s="25"/>
      <c r="R185" s="25"/>
      <c r="S185" s="25"/>
      <c r="T185" s="25"/>
      <c r="U185" s="25"/>
      <c r="V185" s="25"/>
      <c r="W185" s="25"/>
      <c r="X185" s="25"/>
      <c r="Y185" s="25"/>
      <c r="Z185" s="25"/>
    </row>
    <row r="186" spans="1:26" ht="15.75" customHeight="1">
      <c r="A186" s="25"/>
      <c r="B186" s="25"/>
      <c r="C186" s="25"/>
      <c r="D186" s="25"/>
      <c r="E186" s="25"/>
      <c r="F186" s="25"/>
      <c r="G186" s="25"/>
      <c r="H186" s="25"/>
      <c r="I186" s="25"/>
      <c r="J186" s="25"/>
      <c r="K186" s="25"/>
      <c r="L186" s="25"/>
      <c r="M186" s="25"/>
      <c r="N186" s="25"/>
      <c r="O186" s="25"/>
      <c r="P186" s="25"/>
      <c r="Q186" s="25"/>
      <c r="R186" s="25"/>
      <c r="S186" s="25"/>
      <c r="T186" s="25"/>
      <c r="U186" s="25"/>
      <c r="V186" s="25"/>
      <c r="W186" s="25"/>
      <c r="X186" s="25"/>
      <c r="Y186" s="25"/>
      <c r="Z186" s="25"/>
    </row>
    <row r="187" spans="1:26" ht="15.75" customHeight="1">
      <c r="A187" s="25"/>
      <c r="B187" s="25"/>
      <c r="C187" s="25"/>
      <c r="D187" s="25"/>
      <c r="E187" s="25"/>
      <c r="F187" s="25"/>
      <c r="G187" s="25"/>
      <c r="H187" s="25"/>
      <c r="I187" s="25"/>
      <c r="J187" s="25"/>
      <c r="K187" s="25"/>
      <c r="L187" s="25"/>
      <c r="M187" s="25"/>
      <c r="N187" s="25"/>
      <c r="O187" s="25"/>
      <c r="P187" s="25"/>
      <c r="Q187" s="25"/>
      <c r="R187" s="25"/>
      <c r="S187" s="25"/>
      <c r="T187" s="25"/>
      <c r="U187" s="25"/>
      <c r="V187" s="25"/>
      <c r="W187" s="25"/>
      <c r="X187" s="25"/>
      <c r="Y187" s="25"/>
      <c r="Z187" s="25"/>
    </row>
    <row r="188" spans="1:26" ht="15.75" customHeight="1">
      <c r="A188" s="25"/>
      <c r="B188" s="25"/>
      <c r="C188" s="25"/>
      <c r="D188" s="25"/>
      <c r="E188" s="25"/>
      <c r="F188" s="25"/>
      <c r="G188" s="25"/>
      <c r="H188" s="25"/>
      <c r="I188" s="25"/>
      <c r="J188" s="25"/>
      <c r="K188" s="25"/>
      <c r="L188" s="25"/>
      <c r="M188" s="25"/>
      <c r="N188" s="25"/>
      <c r="O188" s="25"/>
      <c r="P188" s="25"/>
      <c r="Q188" s="25"/>
      <c r="R188" s="25"/>
      <c r="S188" s="25"/>
      <c r="T188" s="25"/>
      <c r="U188" s="25"/>
      <c r="V188" s="25"/>
      <c r="W188" s="25"/>
      <c r="X188" s="25"/>
      <c r="Y188" s="25"/>
      <c r="Z188" s="25"/>
    </row>
    <row r="189" spans="1:26" ht="15.75" customHeight="1">
      <c r="A189" s="25"/>
      <c r="B189" s="25"/>
      <c r="C189" s="25"/>
      <c r="D189" s="25"/>
      <c r="E189" s="25"/>
      <c r="F189" s="25"/>
      <c r="G189" s="25"/>
      <c r="H189" s="25"/>
      <c r="I189" s="25"/>
      <c r="J189" s="25"/>
      <c r="K189" s="25"/>
      <c r="L189" s="25"/>
      <c r="M189" s="25"/>
      <c r="N189" s="25"/>
      <c r="O189" s="25"/>
      <c r="P189" s="25"/>
      <c r="Q189" s="25"/>
      <c r="R189" s="25"/>
      <c r="S189" s="25"/>
      <c r="T189" s="25"/>
      <c r="U189" s="25"/>
      <c r="V189" s="25"/>
      <c r="W189" s="25"/>
      <c r="X189" s="25"/>
      <c r="Y189" s="25"/>
      <c r="Z189" s="25"/>
    </row>
    <row r="190" spans="1:26" ht="15.75" customHeight="1">
      <c r="A190" s="25"/>
      <c r="B190" s="25"/>
      <c r="C190" s="25"/>
      <c r="D190" s="25"/>
      <c r="E190" s="25"/>
      <c r="F190" s="25"/>
      <c r="G190" s="25"/>
      <c r="H190" s="25"/>
      <c r="I190" s="25"/>
      <c r="J190" s="25"/>
      <c r="K190" s="25"/>
      <c r="L190" s="25"/>
      <c r="M190" s="25"/>
      <c r="N190" s="25"/>
      <c r="O190" s="25"/>
      <c r="P190" s="25"/>
      <c r="Q190" s="25"/>
      <c r="R190" s="25"/>
      <c r="S190" s="25"/>
      <c r="T190" s="25"/>
      <c r="U190" s="25"/>
      <c r="V190" s="25"/>
      <c r="W190" s="25"/>
      <c r="X190" s="25"/>
      <c r="Y190" s="25"/>
      <c r="Z190" s="25"/>
    </row>
    <row r="191" spans="1:26" ht="15.75" customHeight="1">
      <c r="A191" s="25"/>
      <c r="B191" s="25"/>
      <c r="C191" s="25"/>
      <c r="D191" s="25"/>
      <c r="E191" s="25"/>
      <c r="F191" s="25"/>
      <c r="G191" s="25"/>
      <c r="H191" s="25"/>
      <c r="I191" s="25"/>
      <c r="J191" s="25"/>
      <c r="K191" s="25"/>
      <c r="L191" s="25"/>
      <c r="M191" s="25"/>
      <c r="N191" s="25"/>
      <c r="O191" s="25"/>
      <c r="P191" s="25"/>
      <c r="Q191" s="25"/>
      <c r="R191" s="25"/>
      <c r="S191" s="25"/>
      <c r="T191" s="25"/>
      <c r="U191" s="25"/>
      <c r="V191" s="25"/>
      <c r="W191" s="25"/>
      <c r="X191" s="25"/>
      <c r="Y191" s="25"/>
      <c r="Z191" s="25"/>
    </row>
    <row r="192" spans="1:26" ht="15.75" customHeight="1">
      <c r="A192" s="25"/>
      <c r="B192" s="25"/>
      <c r="C192" s="25"/>
      <c r="D192" s="25"/>
      <c r="E192" s="25"/>
      <c r="F192" s="25"/>
      <c r="G192" s="25"/>
      <c r="H192" s="25"/>
      <c r="I192" s="25"/>
      <c r="J192" s="25"/>
      <c r="K192" s="25"/>
      <c r="L192" s="25"/>
      <c r="M192" s="25"/>
      <c r="N192" s="25"/>
      <c r="O192" s="25"/>
      <c r="P192" s="25"/>
      <c r="Q192" s="25"/>
      <c r="R192" s="25"/>
      <c r="S192" s="25"/>
      <c r="T192" s="25"/>
      <c r="U192" s="25"/>
      <c r="V192" s="25"/>
      <c r="W192" s="25"/>
      <c r="X192" s="25"/>
      <c r="Y192" s="25"/>
      <c r="Z192" s="25"/>
    </row>
    <row r="193" spans="1:26" ht="15.75" customHeight="1">
      <c r="A193" s="25"/>
      <c r="B193" s="25"/>
      <c r="C193" s="25"/>
      <c r="D193" s="25"/>
      <c r="E193" s="25"/>
      <c r="F193" s="25"/>
      <c r="G193" s="25"/>
      <c r="H193" s="25"/>
      <c r="I193" s="25"/>
      <c r="J193" s="25"/>
      <c r="K193" s="25"/>
      <c r="L193" s="25"/>
      <c r="M193" s="25"/>
      <c r="N193" s="25"/>
      <c r="O193" s="25"/>
      <c r="P193" s="25"/>
      <c r="Q193" s="25"/>
      <c r="R193" s="25"/>
      <c r="S193" s="25"/>
      <c r="T193" s="25"/>
      <c r="U193" s="25"/>
      <c r="V193" s="25"/>
      <c r="W193" s="25"/>
      <c r="X193" s="25"/>
      <c r="Y193" s="25"/>
      <c r="Z193" s="25"/>
    </row>
    <row r="194" spans="1:26" ht="15.75" customHeight="1">
      <c r="A194" s="25"/>
      <c r="B194" s="25"/>
      <c r="C194" s="25"/>
      <c r="D194" s="25"/>
      <c r="E194" s="25"/>
      <c r="F194" s="25"/>
      <c r="G194" s="25"/>
      <c r="H194" s="25"/>
      <c r="I194" s="25"/>
      <c r="J194" s="25"/>
      <c r="K194" s="25"/>
      <c r="L194" s="25"/>
      <c r="M194" s="25"/>
      <c r="N194" s="25"/>
      <c r="O194" s="25"/>
      <c r="P194" s="25"/>
      <c r="Q194" s="25"/>
      <c r="R194" s="25"/>
      <c r="S194" s="25"/>
      <c r="T194" s="25"/>
      <c r="U194" s="25"/>
      <c r="V194" s="25"/>
      <c r="W194" s="25"/>
      <c r="X194" s="25"/>
      <c r="Y194" s="25"/>
      <c r="Z194" s="25"/>
    </row>
    <row r="195" spans="1:26" ht="15.75" customHeight="1">
      <c r="A195" s="25"/>
      <c r="B195" s="25"/>
      <c r="C195" s="25"/>
      <c r="D195" s="25"/>
      <c r="E195" s="25"/>
      <c r="F195" s="25"/>
      <c r="G195" s="25"/>
      <c r="H195" s="25"/>
      <c r="I195" s="25"/>
      <c r="J195" s="25"/>
      <c r="K195" s="25"/>
      <c r="L195" s="25"/>
      <c r="M195" s="25"/>
      <c r="N195" s="25"/>
      <c r="O195" s="25"/>
      <c r="P195" s="25"/>
      <c r="Q195" s="25"/>
      <c r="R195" s="25"/>
      <c r="S195" s="25"/>
      <c r="T195" s="25"/>
      <c r="U195" s="25"/>
      <c r="V195" s="25"/>
      <c r="W195" s="25"/>
      <c r="X195" s="25"/>
      <c r="Y195" s="25"/>
      <c r="Z195" s="25"/>
    </row>
    <row r="196" spans="1:26" ht="15.75" customHeight="1">
      <c r="A196" s="25"/>
      <c r="B196" s="25"/>
      <c r="C196" s="25"/>
      <c r="D196" s="25"/>
      <c r="E196" s="25"/>
      <c r="F196" s="25"/>
      <c r="G196" s="25"/>
      <c r="H196" s="25"/>
      <c r="I196" s="25"/>
      <c r="J196" s="25"/>
      <c r="K196" s="25"/>
      <c r="L196" s="25"/>
      <c r="M196" s="25"/>
      <c r="N196" s="25"/>
      <c r="O196" s="25"/>
      <c r="P196" s="25"/>
      <c r="Q196" s="25"/>
      <c r="R196" s="25"/>
      <c r="S196" s="25"/>
      <c r="T196" s="25"/>
      <c r="U196" s="25"/>
      <c r="V196" s="25"/>
      <c r="W196" s="25"/>
      <c r="X196" s="25"/>
      <c r="Y196" s="25"/>
      <c r="Z196" s="25"/>
    </row>
    <row r="197" spans="1:26" ht="15.75" customHeight="1">
      <c r="A197" s="25"/>
      <c r="B197" s="25"/>
      <c r="C197" s="25"/>
      <c r="D197" s="25"/>
      <c r="E197" s="25"/>
      <c r="F197" s="25"/>
      <c r="G197" s="25"/>
      <c r="H197" s="25"/>
      <c r="I197" s="25"/>
      <c r="J197" s="25"/>
      <c r="K197" s="25"/>
      <c r="L197" s="25"/>
      <c r="M197" s="25"/>
      <c r="N197" s="25"/>
      <c r="O197" s="25"/>
      <c r="P197" s="25"/>
      <c r="Q197" s="25"/>
      <c r="R197" s="25"/>
      <c r="S197" s="25"/>
      <c r="T197" s="25"/>
      <c r="U197" s="25"/>
      <c r="V197" s="25"/>
      <c r="W197" s="25"/>
      <c r="X197" s="25"/>
      <c r="Y197" s="25"/>
      <c r="Z197" s="25"/>
    </row>
    <row r="198" spans="1:26" ht="15.75" customHeight="1">
      <c r="A198" s="25"/>
      <c r="B198" s="25"/>
      <c r="C198" s="25"/>
      <c r="D198" s="25"/>
      <c r="E198" s="25"/>
      <c r="F198" s="25"/>
      <c r="G198" s="25"/>
      <c r="H198" s="25"/>
      <c r="I198" s="25"/>
      <c r="J198" s="25"/>
      <c r="K198" s="25"/>
      <c r="L198" s="25"/>
      <c r="M198" s="25"/>
      <c r="N198" s="25"/>
      <c r="O198" s="25"/>
      <c r="P198" s="25"/>
      <c r="Q198" s="25"/>
      <c r="R198" s="25"/>
      <c r="S198" s="25"/>
      <c r="T198" s="25"/>
      <c r="U198" s="25"/>
      <c r="V198" s="25"/>
      <c r="W198" s="25"/>
      <c r="X198" s="25"/>
      <c r="Y198" s="25"/>
      <c r="Z198" s="25"/>
    </row>
    <row r="199" spans="1:26" ht="15.75" customHeight="1">
      <c r="A199" s="25"/>
      <c r="B199" s="25"/>
      <c r="C199" s="25"/>
      <c r="D199" s="25"/>
      <c r="E199" s="25"/>
      <c r="F199" s="25"/>
      <c r="G199" s="25"/>
      <c r="H199" s="25"/>
      <c r="I199" s="25"/>
      <c r="J199" s="25"/>
      <c r="K199" s="25"/>
      <c r="L199" s="25"/>
      <c r="M199" s="25"/>
      <c r="N199" s="25"/>
      <c r="O199" s="25"/>
      <c r="P199" s="25"/>
      <c r="Q199" s="25"/>
      <c r="R199" s="25"/>
      <c r="S199" s="25"/>
      <c r="T199" s="25"/>
      <c r="U199" s="25"/>
      <c r="V199" s="25"/>
      <c r="W199" s="25"/>
      <c r="X199" s="25"/>
      <c r="Y199" s="25"/>
      <c r="Z199" s="25"/>
    </row>
    <row r="200" spans="1:26" ht="15.75" customHeight="1">
      <c r="A200" s="25"/>
      <c r="B200" s="25"/>
      <c r="C200" s="25"/>
      <c r="D200" s="25"/>
      <c r="E200" s="25"/>
      <c r="F200" s="25"/>
      <c r="G200" s="25"/>
      <c r="H200" s="25"/>
      <c r="I200" s="25"/>
      <c r="J200" s="25"/>
      <c r="K200" s="25"/>
      <c r="L200" s="25"/>
      <c r="M200" s="25"/>
      <c r="N200" s="25"/>
      <c r="O200" s="25"/>
      <c r="P200" s="25"/>
      <c r="Q200" s="25"/>
      <c r="R200" s="25"/>
      <c r="S200" s="25"/>
      <c r="T200" s="25"/>
      <c r="U200" s="25"/>
      <c r="V200" s="25"/>
      <c r="W200" s="25"/>
      <c r="X200" s="25"/>
      <c r="Y200" s="25"/>
      <c r="Z200" s="25"/>
    </row>
    <row r="201" spans="1:26" ht="15.75" customHeight="1">
      <c r="A201" s="25"/>
      <c r="B201" s="25"/>
      <c r="C201" s="25"/>
      <c r="D201" s="25"/>
      <c r="E201" s="25"/>
      <c r="F201" s="25"/>
      <c r="G201" s="25"/>
      <c r="H201" s="25"/>
      <c r="I201" s="25"/>
      <c r="J201" s="25"/>
      <c r="K201" s="25"/>
      <c r="L201" s="25"/>
      <c r="M201" s="25"/>
      <c r="N201" s="25"/>
      <c r="O201" s="25"/>
      <c r="P201" s="25"/>
      <c r="Q201" s="25"/>
      <c r="R201" s="25"/>
      <c r="S201" s="25"/>
      <c r="T201" s="25"/>
      <c r="U201" s="25"/>
      <c r="V201" s="25"/>
      <c r="W201" s="25"/>
      <c r="X201" s="25"/>
      <c r="Y201" s="25"/>
      <c r="Z201" s="25"/>
    </row>
    <row r="202" spans="1:26" ht="15.75" customHeight="1">
      <c r="A202" s="25"/>
      <c r="B202" s="25"/>
      <c r="C202" s="25"/>
      <c r="D202" s="25"/>
      <c r="E202" s="25"/>
      <c r="F202" s="25"/>
      <c r="G202" s="25"/>
      <c r="H202" s="25"/>
      <c r="I202" s="25"/>
      <c r="J202" s="25"/>
      <c r="K202" s="25"/>
      <c r="L202" s="25"/>
      <c r="M202" s="25"/>
      <c r="N202" s="25"/>
      <c r="O202" s="25"/>
      <c r="P202" s="25"/>
      <c r="Q202" s="25"/>
      <c r="R202" s="25"/>
      <c r="S202" s="25"/>
      <c r="T202" s="25"/>
      <c r="U202" s="25"/>
      <c r="V202" s="25"/>
      <c r="W202" s="25"/>
      <c r="X202" s="25"/>
      <c r="Y202" s="25"/>
      <c r="Z202" s="25"/>
    </row>
    <row r="203" spans="1:26" ht="15.75" customHeight="1">
      <c r="A203" s="25"/>
      <c r="B203" s="25"/>
      <c r="C203" s="25"/>
      <c r="D203" s="25"/>
      <c r="E203" s="25"/>
      <c r="F203" s="25"/>
      <c r="G203" s="25"/>
      <c r="H203" s="25"/>
      <c r="I203" s="25"/>
      <c r="J203" s="25"/>
      <c r="K203" s="25"/>
      <c r="L203" s="25"/>
      <c r="M203" s="25"/>
      <c r="N203" s="25"/>
      <c r="O203" s="25"/>
      <c r="P203" s="25"/>
      <c r="Q203" s="25"/>
      <c r="R203" s="25"/>
      <c r="S203" s="25"/>
      <c r="T203" s="25"/>
      <c r="U203" s="25"/>
      <c r="V203" s="25"/>
      <c r="W203" s="25"/>
      <c r="X203" s="25"/>
      <c r="Y203" s="25"/>
      <c r="Z203" s="25"/>
    </row>
    <row r="204" spans="1:26" ht="15.75" customHeight="1">
      <c r="A204" s="25"/>
      <c r="B204" s="25"/>
      <c r="C204" s="25"/>
      <c r="D204" s="25"/>
      <c r="E204" s="25"/>
      <c r="F204" s="25"/>
      <c r="G204" s="25"/>
      <c r="H204" s="25"/>
      <c r="I204" s="25"/>
      <c r="J204" s="25"/>
      <c r="K204" s="25"/>
      <c r="L204" s="25"/>
      <c r="M204" s="25"/>
      <c r="N204" s="25"/>
      <c r="O204" s="25"/>
      <c r="P204" s="25"/>
      <c r="Q204" s="25"/>
      <c r="R204" s="25"/>
      <c r="S204" s="25"/>
      <c r="T204" s="25"/>
      <c r="U204" s="25"/>
      <c r="V204" s="25"/>
      <c r="W204" s="25"/>
      <c r="X204" s="25"/>
      <c r="Y204" s="25"/>
      <c r="Z204" s="25"/>
    </row>
    <row r="205" spans="1:26" ht="15.75" customHeight="1">
      <c r="A205" s="25"/>
      <c r="B205" s="25"/>
      <c r="C205" s="25"/>
      <c r="D205" s="25"/>
      <c r="E205" s="25"/>
      <c r="F205" s="25"/>
      <c r="G205" s="25"/>
      <c r="H205" s="25"/>
      <c r="I205" s="25"/>
      <c r="J205" s="25"/>
      <c r="K205" s="25"/>
      <c r="L205" s="25"/>
      <c r="M205" s="25"/>
      <c r="N205" s="25"/>
      <c r="O205" s="25"/>
      <c r="P205" s="25"/>
      <c r="Q205" s="25"/>
      <c r="R205" s="25"/>
      <c r="S205" s="25"/>
      <c r="T205" s="25"/>
      <c r="U205" s="25"/>
      <c r="V205" s="25"/>
      <c r="W205" s="25"/>
      <c r="X205" s="25"/>
      <c r="Y205" s="25"/>
      <c r="Z205" s="25"/>
    </row>
    <row r="206" spans="1:26" ht="15.75" customHeight="1">
      <c r="A206" s="25"/>
      <c r="B206" s="25"/>
      <c r="C206" s="25"/>
      <c r="D206" s="25"/>
      <c r="E206" s="25"/>
      <c r="F206" s="25"/>
      <c r="G206" s="25"/>
      <c r="H206" s="25"/>
      <c r="I206" s="25"/>
      <c r="J206" s="25"/>
      <c r="K206" s="25"/>
      <c r="L206" s="25"/>
      <c r="M206" s="25"/>
      <c r="N206" s="25"/>
      <c r="O206" s="25"/>
      <c r="P206" s="25"/>
      <c r="Q206" s="25"/>
      <c r="R206" s="25"/>
      <c r="S206" s="25"/>
      <c r="T206" s="25"/>
      <c r="U206" s="25"/>
      <c r="V206" s="25"/>
      <c r="W206" s="25"/>
      <c r="X206" s="25"/>
      <c r="Y206" s="25"/>
      <c r="Z206" s="25"/>
    </row>
    <row r="207" spans="1:26" ht="15.75" customHeight="1">
      <c r="A207" s="25"/>
      <c r="B207" s="25"/>
      <c r="C207" s="25"/>
      <c r="D207" s="25"/>
      <c r="E207" s="25"/>
      <c r="F207" s="25"/>
      <c r="G207" s="25"/>
      <c r="H207" s="25"/>
      <c r="I207" s="25"/>
      <c r="J207" s="25"/>
      <c r="K207" s="25"/>
      <c r="L207" s="25"/>
      <c r="M207" s="25"/>
      <c r="N207" s="25"/>
      <c r="O207" s="25"/>
      <c r="P207" s="25"/>
      <c r="Q207" s="25"/>
      <c r="R207" s="25"/>
      <c r="S207" s="25"/>
      <c r="T207" s="25"/>
      <c r="U207" s="25"/>
      <c r="V207" s="25"/>
      <c r="W207" s="25"/>
      <c r="X207" s="25"/>
      <c r="Y207" s="25"/>
      <c r="Z207" s="25"/>
    </row>
    <row r="208" spans="1:26" ht="15.75" customHeight="1">
      <c r="A208" s="25"/>
      <c r="B208" s="25"/>
      <c r="C208" s="25"/>
      <c r="D208" s="25"/>
      <c r="E208" s="25"/>
      <c r="F208" s="25"/>
      <c r="G208" s="25"/>
      <c r="H208" s="25"/>
      <c r="I208" s="25"/>
      <c r="J208" s="25"/>
      <c r="K208" s="25"/>
      <c r="L208" s="25"/>
      <c r="M208" s="25"/>
      <c r="N208" s="25"/>
      <c r="O208" s="25"/>
      <c r="P208" s="25"/>
      <c r="Q208" s="25"/>
      <c r="R208" s="25"/>
      <c r="S208" s="25"/>
      <c r="T208" s="25"/>
      <c r="U208" s="25"/>
      <c r="V208" s="25"/>
      <c r="W208" s="25"/>
      <c r="X208" s="25"/>
      <c r="Y208" s="25"/>
      <c r="Z208" s="25"/>
    </row>
    <row r="209" spans="1:26" ht="15.75" customHeight="1">
      <c r="A209" s="25"/>
      <c r="B209" s="25"/>
      <c r="C209" s="25"/>
      <c r="D209" s="25"/>
      <c r="E209" s="25"/>
      <c r="F209" s="25"/>
      <c r="G209" s="25"/>
      <c r="H209" s="25"/>
      <c r="I209" s="25"/>
      <c r="J209" s="25"/>
      <c r="K209" s="25"/>
      <c r="L209" s="25"/>
      <c r="M209" s="25"/>
      <c r="N209" s="25"/>
      <c r="O209" s="25"/>
      <c r="P209" s="25"/>
      <c r="Q209" s="25"/>
      <c r="R209" s="25"/>
      <c r="S209" s="25"/>
      <c r="T209" s="25"/>
      <c r="U209" s="25"/>
      <c r="V209" s="25"/>
      <c r="W209" s="25"/>
      <c r="X209" s="25"/>
      <c r="Y209" s="25"/>
      <c r="Z209" s="25"/>
    </row>
    <row r="210" spans="1:26" ht="15.75" customHeight="1">
      <c r="A210" s="25"/>
      <c r="B210" s="25"/>
      <c r="C210" s="25"/>
      <c r="D210" s="25"/>
      <c r="E210" s="25"/>
      <c r="F210" s="25"/>
      <c r="G210" s="25"/>
      <c r="H210" s="25"/>
      <c r="I210" s="25"/>
      <c r="J210" s="25"/>
      <c r="K210" s="25"/>
      <c r="L210" s="25"/>
      <c r="M210" s="25"/>
      <c r="N210" s="25"/>
      <c r="O210" s="25"/>
      <c r="P210" s="25"/>
      <c r="Q210" s="25"/>
      <c r="R210" s="25"/>
      <c r="S210" s="25"/>
      <c r="T210" s="25"/>
      <c r="U210" s="25"/>
      <c r="V210" s="25"/>
      <c r="W210" s="25"/>
      <c r="X210" s="25"/>
      <c r="Y210" s="25"/>
      <c r="Z210" s="25"/>
    </row>
    <row r="211" spans="1:26" ht="15.75" customHeight="1">
      <c r="A211" s="25"/>
      <c r="B211" s="25"/>
      <c r="C211" s="25"/>
      <c r="D211" s="25"/>
      <c r="E211" s="25"/>
      <c r="F211" s="25"/>
      <c r="G211" s="25"/>
      <c r="H211" s="25"/>
      <c r="I211" s="25"/>
      <c r="J211" s="25"/>
      <c r="K211" s="25"/>
      <c r="L211" s="25"/>
      <c r="M211" s="25"/>
      <c r="N211" s="25"/>
      <c r="O211" s="25"/>
      <c r="P211" s="25"/>
      <c r="Q211" s="25"/>
      <c r="R211" s="25"/>
      <c r="S211" s="25"/>
      <c r="T211" s="25"/>
      <c r="U211" s="25"/>
      <c r="V211" s="25"/>
      <c r="W211" s="25"/>
      <c r="X211" s="25"/>
      <c r="Y211" s="25"/>
      <c r="Z211" s="25"/>
    </row>
    <row r="212" spans="1:26" ht="15.75" customHeight="1">
      <c r="A212" s="25"/>
      <c r="B212" s="25"/>
      <c r="C212" s="25"/>
      <c r="D212" s="25"/>
      <c r="E212" s="25"/>
      <c r="F212" s="25"/>
      <c r="G212" s="25"/>
      <c r="H212" s="25"/>
      <c r="I212" s="25"/>
      <c r="J212" s="25"/>
      <c r="K212" s="25"/>
      <c r="L212" s="25"/>
      <c r="M212" s="25"/>
      <c r="N212" s="25"/>
      <c r="O212" s="25"/>
      <c r="P212" s="25"/>
      <c r="Q212" s="25"/>
      <c r="R212" s="25"/>
      <c r="S212" s="25"/>
      <c r="T212" s="25"/>
      <c r="U212" s="25"/>
      <c r="V212" s="25"/>
      <c r="W212" s="25"/>
      <c r="X212" s="25"/>
      <c r="Y212" s="25"/>
      <c r="Z212" s="25"/>
    </row>
    <row r="213" spans="1:26" ht="15.75" customHeight="1">
      <c r="A213" s="25"/>
      <c r="B213" s="25"/>
      <c r="C213" s="25"/>
      <c r="D213" s="25"/>
      <c r="E213" s="25"/>
      <c r="F213" s="25"/>
      <c r="G213" s="25"/>
      <c r="H213" s="25"/>
      <c r="I213" s="25"/>
      <c r="J213" s="25"/>
      <c r="K213" s="25"/>
      <c r="L213" s="25"/>
      <c r="M213" s="25"/>
      <c r="N213" s="25"/>
      <c r="O213" s="25"/>
      <c r="P213" s="25"/>
      <c r="Q213" s="25"/>
      <c r="R213" s="25"/>
      <c r="S213" s="25"/>
      <c r="T213" s="25"/>
      <c r="U213" s="25"/>
      <c r="V213" s="25"/>
      <c r="W213" s="25"/>
      <c r="X213" s="25"/>
      <c r="Y213" s="25"/>
      <c r="Z213" s="25"/>
    </row>
    <row r="214" spans="1:26" ht="15.75" customHeight="1">
      <c r="A214" s="25"/>
      <c r="B214" s="25"/>
      <c r="C214" s="25"/>
      <c r="D214" s="25"/>
      <c r="E214" s="25"/>
      <c r="F214" s="25"/>
      <c r="G214" s="25"/>
      <c r="H214" s="25"/>
      <c r="I214" s="25"/>
      <c r="J214" s="25"/>
      <c r="K214" s="25"/>
      <c r="L214" s="25"/>
      <c r="M214" s="25"/>
      <c r="N214" s="25"/>
      <c r="O214" s="25"/>
      <c r="P214" s="25"/>
      <c r="Q214" s="25"/>
      <c r="R214" s="25"/>
      <c r="S214" s="25"/>
      <c r="T214" s="25"/>
      <c r="U214" s="25"/>
      <c r="V214" s="25"/>
      <c r="W214" s="25"/>
      <c r="X214" s="25"/>
      <c r="Y214" s="25"/>
      <c r="Z214" s="25"/>
    </row>
    <row r="215" spans="1:26" ht="15.75" customHeight="1">
      <c r="A215" s="25"/>
      <c r="B215" s="25"/>
      <c r="C215" s="25"/>
      <c r="D215" s="25"/>
      <c r="E215" s="25"/>
      <c r="F215" s="25"/>
      <c r="G215" s="25"/>
      <c r="H215" s="25"/>
      <c r="I215" s="25"/>
      <c r="J215" s="25"/>
      <c r="K215" s="25"/>
      <c r="L215" s="25"/>
      <c r="M215" s="25"/>
      <c r="N215" s="25"/>
      <c r="O215" s="25"/>
      <c r="P215" s="25"/>
      <c r="Q215" s="25"/>
      <c r="R215" s="25"/>
      <c r="S215" s="25"/>
      <c r="T215" s="25"/>
      <c r="U215" s="25"/>
      <c r="V215" s="25"/>
      <c r="W215" s="25"/>
      <c r="X215" s="25"/>
      <c r="Y215" s="25"/>
      <c r="Z215" s="25"/>
    </row>
    <row r="216" spans="1:26" ht="15.75" customHeight="1">
      <c r="A216" s="25"/>
      <c r="B216" s="25"/>
      <c r="C216" s="25"/>
      <c r="D216" s="25"/>
      <c r="E216" s="25"/>
      <c r="F216" s="25"/>
      <c r="G216" s="25"/>
      <c r="H216" s="25"/>
      <c r="I216" s="25"/>
      <c r="J216" s="25"/>
      <c r="K216" s="25"/>
      <c r="L216" s="25"/>
      <c r="M216" s="25"/>
      <c r="N216" s="25"/>
      <c r="O216" s="25"/>
      <c r="P216" s="25"/>
      <c r="Q216" s="25"/>
      <c r="R216" s="25"/>
      <c r="S216" s="25"/>
      <c r="T216" s="25"/>
      <c r="U216" s="25"/>
      <c r="V216" s="25"/>
      <c r="W216" s="25"/>
      <c r="X216" s="25"/>
      <c r="Y216" s="25"/>
      <c r="Z216" s="25"/>
    </row>
    <row r="217" spans="1:26" ht="15.75" customHeight="1">
      <c r="A217" s="25"/>
      <c r="B217" s="25"/>
      <c r="C217" s="25"/>
      <c r="D217" s="25"/>
      <c r="E217" s="25"/>
      <c r="F217" s="25"/>
      <c r="G217" s="25"/>
      <c r="H217" s="25"/>
      <c r="I217" s="25"/>
      <c r="J217" s="25"/>
      <c r="K217" s="25"/>
      <c r="L217" s="25"/>
      <c r="M217" s="25"/>
      <c r="N217" s="25"/>
      <c r="O217" s="25"/>
      <c r="P217" s="25"/>
      <c r="Q217" s="25"/>
      <c r="R217" s="25"/>
      <c r="S217" s="25"/>
      <c r="T217" s="25"/>
      <c r="U217" s="25"/>
      <c r="V217" s="25"/>
      <c r="W217" s="25"/>
      <c r="X217" s="25"/>
      <c r="Y217" s="25"/>
      <c r="Z217" s="25"/>
    </row>
    <row r="218" spans="1:26" ht="15.75" customHeight="1">
      <c r="A218" s="25"/>
      <c r="B218" s="25"/>
      <c r="C218" s="25"/>
      <c r="D218" s="25"/>
      <c r="E218" s="25"/>
      <c r="F218" s="25"/>
      <c r="G218" s="25"/>
      <c r="H218" s="25"/>
      <c r="I218" s="25"/>
      <c r="J218" s="25"/>
      <c r="K218" s="25"/>
      <c r="L218" s="25"/>
      <c r="M218" s="25"/>
      <c r="N218" s="25"/>
      <c r="O218" s="25"/>
      <c r="P218" s="25"/>
      <c r="Q218" s="25"/>
      <c r="R218" s="25"/>
      <c r="S218" s="25"/>
      <c r="T218" s="25"/>
      <c r="U218" s="25"/>
      <c r="V218" s="25"/>
      <c r="W218" s="25"/>
      <c r="X218" s="25"/>
      <c r="Y218" s="25"/>
      <c r="Z218" s="25"/>
    </row>
    <row r="219" spans="1:26" ht="15.75" customHeight="1">
      <c r="A219" s="25"/>
      <c r="B219" s="25"/>
      <c r="C219" s="25"/>
      <c r="D219" s="25"/>
      <c r="E219" s="25"/>
      <c r="F219" s="25"/>
      <c r="G219" s="25"/>
      <c r="H219" s="25"/>
      <c r="I219" s="25"/>
      <c r="J219" s="25"/>
      <c r="K219" s="25"/>
      <c r="L219" s="25"/>
      <c r="M219" s="25"/>
      <c r="N219" s="25"/>
      <c r="O219" s="25"/>
      <c r="P219" s="25"/>
      <c r="Q219" s="25"/>
      <c r="R219" s="25"/>
      <c r="S219" s="25"/>
      <c r="T219" s="25"/>
      <c r="U219" s="25"/>
      <c r="V219" s="25"/>
      <c r="W219" s="25"/>
      <c r="X219" s="25"/>
      <c r="Y219" s="25"/>
      <c r="Z219" s="25"/>
    </row>
    <row r="220" spans="1:26" ht="15.75" customHeight="1">
      <c r="A220" s="25"/>
      <c r="B220" s="25"/>
      <c r="C220" s="25"/>
      <c r="D220" s="25"/>
      <c r="E220" s="25"/>
      <c r="F220" s="25"/>
      <c r="G220" s="25"/>
      <c r="H220" s="25"/>
      <c r="I220" s="25"/>
      <c r="J220" s="25"/>
      <c r="K220" s="25"/>
      <c r="L220" s="25"/>
      <c r="M220" s="25"/>
      <c r="N220" s="25"/>
      <c r="O220" s="25"/>
      <c r="P220" s="25"/>
      <c r="Q220" s="25"/>
      <c r="R220" s="25"/>
      <c r="S220" s="25"/>
      <c r="T220" s="25"/>
      <c r="U220" s="25"/>
      <c r="V220" s="25"/>
      <c r="W220" s="25"/>
      <c r="X220" s="25"/>
      <c r="Y220" s="25"/>
      <c r="Z220" s="25"/>
    </row>
    <row r="221" spans="1:26" ht="15.75" customHeight="1">
      <c r="A221" s="25"/>
      <c r="B221" s="25"/>
      <c r="C221" s="25"/>
      <c r="D221" s="25"/>
      <c r="E221" s="25"/>
      <c r="F221" s="25"/>
      <c r="G221" s="25"/>
      <c r="H221" s="25"/>
      <c r="I221" s="25"/>
      <c r="J221" s="25"/>
      <c r="K221" s="25"/>
      <c r="L221" s="25"/>
      <c r="M221" s="25"/>
      <c r="N221" s="25"/>
      <c r="O221" s="25"/>
      <c r="P221" s="25"/>
      <c r="Q221" s="25"/>
      <c r="R221" s="25"/>
      <c r="S221" s="25"/>
      <c r="T221" s="25"/>
      <c r="U221" s="25"/>
      <c r="V221" s="25"/>
      <c r="W221" s="25"/>
      <c r="X221" s="25"/>
      <c r="Y221" s="25"/>
      <c r="Z221" s="25"/>
    </row>
    <row r="222" spans="1:26" ht="15.75" customHeight="1">
      <c r="A222" s="25"/>
      <c r="B222" s="25"/>
      <c r="C222" s="25"/>
      <c r="D222" s="25"/>
      <c r="E222" s="25"/>
      <c r="F222" s="25"/>
      <c r="G222" s="25"/>
      <c r="H222" s="25"/>
      <c r="I222" s="25"/>
      <c r="J222" s="25"/>
      <c r="K222" s="25"/>
      <c r="L222" s="25"/>
      <c r="M222" s="25"/>
      <c r="N222" s="25"/>
      <c r="O222" s="25"/>
      <c r="P222" s="25"/>
      <c r="Q222" s="25"/>
      <c r="R222" s="25"/>
      <c r="S222" s="25"/>
      <c r="T222" s="25"/>
      <c r="U222" s="25"/>
      <c r="V222" s="25"/>
      <c r="W222" s="25"/>
      <c r="X222" s="25"/>
      <c r="Y222" s="25"/>
      <c r="Z222" s="25"/>
    </row>
    <row r="223" spans="1:26" ht="15.75" customHeight="1">
      <c r="A223" s="25"/>
      <c r="B223" s="25"/>
      <c r="C223" s="25"/>
      <c r="D223" s="25"/>
      <c r="E223" s="25"/>
      <c r="F223" s="25"/>
      <c r="G223" s="25"/>
      <c r="H223" s="25"/>
      <c r="I223" s="25"/>
      <c r="J223" s="25"/>
      <c r="K223" s="25"/>
      <c r="L223" s="25"/>
      <c r="M223" s="25"/>
      <c r="N223" s="25"/>
      <c r="O223" s="25"/>
      <c r="P223" s="25"/>
      <c r="Q223" s="25"/>
      <c r="R223" s="25"/>
      <c r="S223" s="25"/>
      <c r="T223" s="25"/>
      <c r="U223" s="25"/>
      <c r="V223" s="25"/>
      <c r="W223" s="25"/>
      <c r="X223" s="25"/>
      <c r="Y223" s="25"/>
      <c r="Z223" s="25"/>
    </row>
    <row r="224" spans="1:26" ht="15.75" customHeight="1">
      <c r="A224" s="25"/>
      <c r="B224" s="25"/>
      <c r="C224" s="25"/>
      <c r="D224" s="25"/>
      <c r="E224" s="25"/>
      <c r="F224" s="25"/>
      <c r="G224" s="25"/>
      <c r="H224" s="25"/>
      <c r="I224" s="25"/>
      <c r="J224" s="25"/>
      <c r="K224" s="25"/>
      <c r="L224" s="25"/>
      <c r="M224" s="25"/>
      <c r="N224" s="25"/>
      <c r="O224" s="25"/>
      <c r="P224" s="25"/>
      <c r="Q224" s="25"/>
      <c r="R224" s="25"/>
      <c r="S224" s="25"/>
      <c r="T224" s="25"/>
      <c r="U224" s="25"/>
      <c r="V224" s="25"/>
      <c r="W224" s="25"/>
      <c r="X224" s="25"/>
      <c r="Y224" s="25"/>
      <c r="Z224" s="25"/>
    </row>
    <row r="225" spans="1:26" ht="15.75" customHeight="1">
      <c r="A225" s="25"/>
      <c r="B225" s="25"/>
      <c r="C225" s="25"/>
      <c r="D225" s="25"/>
      <c r="E225" s="25"/>
      <c r="F225" s="25"/>
      <c r="G225" s="25"/>
      <c r="H225" s="25"/>
      <c r="I225" s="25"/>
      <c r="J225" s="25"/>
      <c r="K225" s="25"/>
      <c r="L225" s="25"/>
      <c r="M225" s="25"/>
      <c r="N225" s="25"/>
      <c r="O225" s="25"/>
      <c r="P225" s="25"/>
      <c r="Q225" s="25"/>
      <c r="R225" s="25"/>
      <c r="S225" s="25"/>
      <c r="T225" s="25"/>
      <c r="U225" s="25"/>
      <c r="V225" s="25"/>
      <c r="W225" s="25"/>
      <c r="X225" s="25"/>
      <c r="Y225" s="25"/>
      <c r="Z225" s="25"/>
    </row>
    <row r="226" spans="1:26" ht="15.75" customHeight="1">
      <c r="A226" s="25"/>
      <c r="B226" s="25"/>
      <c r="C226" s="25"/>
      <c r="D226" s="25"/>
      <c r="E226" s="25"/>
      <c r="F226" s="25"/>
      <c r="G226" s="25"/>
      <c r="H226" s="25"/>
      <c r="I226" s="25"/>
      <c r="J226" s="25"/>
      <c r="K226" s="25"/>
      <c r="L226" s="25"/>
      <c r="M226" s="25"/>
      <c r="N226" s="25"/>
      <c r="O226" s="25"/>
      <c r="P226" s="25"/>
      <c r="Q226" s="25"/>
      <c r="R226" s="25"/>
      <c r="S226" s="25"/>
      <c r="T226" s="25"/>
      <c r="U226" s="25"/>
      <c r="V226" s="25"/>
      <c r="W226" s="25"/>
      <c r="X226" s="25"/>
      <c r="Y226" s="25"/>
      <c r="Z226" s="25"/>
    </row>
    <row r="227" spans="1:26" ht="15.75" customHeight="1">
      <c r="A227" s="25"/>
      <c r="B227" s="25"/>
      <c r="C227" s="25"/>
      <c r="D227" s="25"/>
      <c r="E227" s="25"/>
      <c r="F227" s="25"/>
      <c r="G227" s="25"/>
      <c r="H227" s="25"/>
      <c r="I227" s="25"/>
      <c r="J227" s="25"/>
      <c r="K227" s="25"/>
      <c r="L227" s="25"/>
      <c r="M227" s="25"/>
      <c r="N227" s="25"/>
      <c r="O227" s="25"/>
      <c r="P227" s="25"/>
      <c r="Q227" s="25"/>
      <c r="R227" s="25"/>
      <c r="S227" s="25"/>
      <c r="T227" s="25"/>
      <c r="U227" s="25"/>
      <c r="V227" s="25"/>
      <c r="W227" s="25"/>
      <c r="X227" s="25"/>
      <c r="Y227" s="25"/>
      <c r="Z227" s="25"/>
    </row>
    <row r="228" spans="1:26" ht="15.75" customHeight="1">
      <c r="A228" s="25"/>
      <c r="B228" s="25"/>
      <c r="C228" s="25"/>
      <c r="D228" s="25"/>
      <c r="E228" s="25"/>
      <c r="F228" s="25"/>
      <c r="G228" s="25"/>
      <c r="H228" s="25"/>
      <c r="I228" s="25"/>
      <c r="J228" s="25"/>
      <c r="K228" s="25"/>
      <c r="L228" s="25"/>
      <c r="M228" s="25"/>
      <c r="N228" s="25"/>
      <c r="O228" s="25"/>
      <c r="P228" s="25"/>
      <c r="Q228" s="25"/>
      <c r="R228" s="25"/>
      <c r="S228" s="25"/>
      <c r="T228" s="25"/>
      <c r="U228" s="25"/>
      <c r="V228" s="25"/>
      <c r="W228" s="25"/>
      <c r="X228" s="25"/>
      <c r="Y228" s="25"/>
      <c r="Z228" s="25"/>
    </row>
    <row r="229" spans="1:26" ht="15.75" customHeight="1">
      <c r="A229" s="25"/>
      <c r="B229" s="25"/>
      <c r="C229" s="25"/>
      <c r="D229" s="25"/>
      <c r="E229" s="25"/>
      <c r="F229" s="25"/>
      <c r="G229" s="25"/>
      <c r="H229" s="25"/>
      <c r="I229" s="25"/>
      <c r="J229" s="25"/>
      <c r="K229" s="25"/>
      <c r="L229" s="25"/>
      <c r="M229" s="25"/>
      <c r="N229" s="25"/>
      <c r="O229" s="25"/>
      <c r="P229" s="25"/>
      <c r="Q229" s="25"/>
      <c r="R229" s="25"/>
      <c r="S229" s="25"/>
      <c r="T229" s="25"/>
      <c r="U229" s="25"/>
      <c r="V229" s="25"/>
      <c r="W229" s="25"/>
      <c r="X229" s="25"/>
      <c r="Y229" s="25"/>
      <c r="Z229" s="25"/>
    </row>
    <row r="230" spans="1:26" ht="15.75" customHeight="1">
      <c r="A230" s="25"/>
      <c r="B230" s="25"/>
      <c r="C230" s="25"/>
      <c r="D230" s="25"/>
      <c r="E230" s="25"/>
      <c r="F230" s="25"/>
      <c r="G230" s="25"/>
      <c r="H230" s="25"/>
      <c r="I230" s="25"/>
      <c r="J230" s="25"/>
      <c r="K230" s="25"/>
      <c r="L230" s="25"/>
      <c r="M230" s="25"/>
      <c r="N230" s="25"/>
      <c r="O230" s="25"/>
      <c r="P230" s="25"/>
      <c r="Q230" s="25"/>
      <c r="R230" s="25"/>
      <c r="S230" s="25"/>
      <c r="T230" s="25"/>
      <c r="U230" s="25"/>
      <c r="V230" s="25"/>
      <c r="W230" s="25"/>
      <c r="X230" s="25"/>
      <c r="Y230" s="25"/>
      <c r="Z230" s="25"/>
    </row>
    <row r="231" spans="1:26" ht="15.75" customHeight="1">
      <c r="A231" s="25"/>
      <c r="B231" s="25"/>
      <c r="C231" s="25"/>
      <c r="D231" s="25"/>
      <c r="E231" s="25"/>
      <c r="F231" s="25"/>
      <c r="G231" s="25"/>
      <c r="H231" s="25"/>
      <c r="I231" s="25"/>
      <c r="J231" s="25"/>
      <c r="K231" s="25"/>
      <c r="L231" s="25"/>
      <c r="M231" s="25"/>
      <c r="N231" s="25"/>
      <c r="O231" s="25"/>
      <c r="P231" s="25"/>
      <c r="Q231" s="25"/>
      <c r="R231" s="25"/>
      <c r="S231" s="25"/>
      <c r="T231" s="25"/>
      <c r="U231" s="25"/>
      <c r="V231" s="25"/>
      <c r="W231" s="25"/>
      <c r="X231" s="25"/>
      <c r="Y231" s="25"/>
      <c r="Z231" s="25"/>
    </row>
    <row r="232" spans="1:26" ht="15.75" customHeight="1">
      <c r="A232" s="25"/>
      <c r="B232" s="25"/>
      <c r="C232" s="25"/>
      <c r="D232" s="25"/>
      <c r="E232" s="25"/>
      <c r="F232" s="25"/>
      <c r="G232" s="25"/>
      <c r="H232" s="25"/>
      <c r="I232" s="25"/>
      <c r="J232" s="25"/>
      <c r="K232" s="25"/>
      <c r="L232" s="25"/>
      <c r="M232" s="25"/>
      <c r="N232" s="25"/>
      <c r="O232" s="25"/>
      <c r="P232" s="25"/>
      <c r="Q232" s="25"/>
      <c r="R232" s="25"/>
      <c r="S232" s="25"/>
      <c r="T232" s="25"/>
      <c r="U232" s="25"/>
      <c r="V232" s="25"/>
      <c r="W232" s="25"/>
      <c r="X232" s="25"/>
      <c r="Y232" s="25"/>
      <c r="Z232" s="25"/>
    </row>
    <row r="233" spans="1:26" ht="15.75" customHeight="1">
      <c r="A233" s="25"/>
      <c r="B233" s="25"/>
      <c r="C233" s="25"/>
      <c r="D233" s="25"/>
      <c r="E233" s="25"/>
      <c r="F233" s="25"/>
      <c r="G233" s="25"/>
      <c r="H233" s="25"/>
      <c r="I233" s="25"/>
      <c r="J233" s="25"/>
      <c r="K233" s="25"/>
      <c r="L233" s="25"/>
      <c r="M233" s="25"/>
      <c r="N233" s="25"/>
      <c r="O233" s="25"/>
      <c r="P233" s="25"/>
      <c r="Q233" s="25"/>
      <c r="R233" s="25"/>
      <c r="S233" s="25"/>
      <c r="T233" s="25"/>
      <c r="U233" s="25"/>
      <c r="V233" s="25"/>
      <c r="W233" s="25"/>
      <c r="X233" s="25"/>
      <c r="Y233" s="25"/>
      <c r="Z233" s="25"/>
    </row>
    <row r="234" spans="1:26" ht="15.75" customHeight="1">
      <c r="A234" s="25"/>
      <c r="B234" s="25"/>
      <c r="C234" s="25"/>
      <c r="D234" s="25"/>
      <c r="E234" s="25"/>
      <c r="F234" s="25"/>
      <c r="G234" s="25"/>
      <c r="H234" s="25"/>
      <c r="I234" s="25"/>
      <c r="J234" s="25"/>
      <c r="K234" s="25"/>
      <c r="L234" s="25"/>
      <c r="M234" s="25"/>
      <c r="N234" s="25"/>
      <c r="O234" s="25"/>
      <c r="P234" s="25"/>
      <c r="Q234" s="25"/>
      <c r="R234" s="25"/>
      <c r="S234" s="25"/>
      <c r="T234" s="25"/>
      <c r="U234" s="25"/>
      <c r="V234" s="25"/>
      <c r="W234" s="25"/>
      <c r="X234" s="25"/>
      <c r="Y234" s="25"/>
      <c r="Z234" s="25"/>
    </row>
    <row r="235" spans="1:26" ht="15.75" customHeight="1">
      <c r="A235" s="25"/>
      <c r="B235" s="25"/>
      <c r="C235" s="25"/>
      <c r="D235" s="25"/>
      <c r="E235" s="25"/>
      <c r="F235" s="25"/>
      <c r="G235" s="25"/>
      <c r="H235" s="25"/>
      <c r="I235" s="25"/>
      <c r="J235" s="25"/>
      <c r="K235" s="25"/>
      <c r="L235" s="25"/>
      <c r="M235" s="25"/>
      <c r="N235" s="25"/>
      <c r="O235" s="25"/>
      <c r="P235" s="25"/>
      <c r="Q235" s="25"/>
      <c r="R235" s="25"/>
      <c r="S235" s="25"/>
      <c r="T235" s="25"/>
      <c r="U235" s="25"/>
      <c r="V235" s="25"/>
      <c r="W235" s="25"/>
      <c r="X235" s="25"/>
      <c r="Y235" s="25"/>
      <c r="Z235" s="25"/>
    </row>
    <row r="236" spans="1:26" ht="15.75" customHeight="1">
      <c r="A236" s="25"/>
      <c r="B236" s="25"/>
      <c r="C236" s="25"/>
      <c r="D236" s="25"/>
      <c r="E236" s="25"/>
      <c r="F236" s="25"/>
      <c r="G236" s="25"/>
      <c r="H236" s="25"/>
      <c r="I236" s="25"/>
      <c r="J236" s="25"/>
      <c r="K236" s="25"/>
      <c r="L236" s="25"/>
      <c r="M236" s="25"/>
      <c r="N236" s="25"/>
      <c r="O236" s="25"/>
      <c r="P236" s="25"/>
      <c r="Q236" s="25"/>
      <c r="R236" s="25"/>
      <c r="S236" s="25"/>
      <c r="T236" s="25"/>
      <c r="U236" s="25"/>
      <c r="V236" s="25"/>
      <c r="W236" s="25"/>
      <c r="X236" s="25"/>
      <c r="Y236" s="25"/>
      <c r="Z236" s="25"/>
    </row>
    <row r="237" spans="1:26" ht="15.75" customHeight="1">
      <c r="A237" s="25"/>
      <c r="B237" s="25"/>
      <c r="C237" s="25"/>
      <c r="D237" s="25"/>
      <c r="E237" s="25"/>
      <c r="F237" s="25"/>
      <c r="G237" s="25"/>
      <c r="H237" s="25"/>
      <c r="I237" s="25"/>
      <c r="J237" s="25"/>
      <c r="K237" s="25"/>
      <c r="L237" s="25"/>
      <c r="M237" s="25"/>
      <c r="N237" s="25"/>
      <c r="O237" s="25"/>
      <c r="P237" s="25"/>
      <c r="Q237" s="25"/>
      <c r="R237" s="25"/>
      <c r="S237" s="25"/>
      <c r="T237" s="25"/>
      <c r="U237" s="25"/>
      <c r="V237" s="25"/>
      <c r="W237" s="25"/>
      <c r="X237" s="25"/>
      <c r="Y237" s="25"/>
      <c r="Z237" s="25"/>
    </row>
    <row r="238" spans="1:26" ht="15.75" customHeight="1">
      <c r="A238" s="25"/>
      <c r="B238" s="25"/>
      <c r="C238" s="25"/>
      <c r="D238" s="25"/>
      <c r="E238" s="25"/>
      <c r="F238" s="25"/>
      <c r="G238" s="25"/>
      <c r="H238" s="25"/>
      <c r="I238" s="25"/>
      <c r="J238" s="25"/>
      <c r="K238" s="25"/>
      <c r="L238" s="25"/>
      <c r="M238" s="25"/>
      <c r="N238" s="25"/>
      <c r="O238" s="25"/>
      <c r="P238" s="25"/>
      <c r="Q238" s="25"/>
      <c r="R238" s="25"/>
      <c r="S238" s="25"/>
      <c r="T238" s="25"/>
      <c r="U238" s="25"/>
      <c r="V238" s="25"/>
      <c r="W238" s="25"/>
      <c r="X238" s="25"/>
      <c r="Y238" s="25"/>
      <c r="Z238" s="25"/>
    </row>
    <row r="239" spans="1:26" ht="15.75" customHeight="1">
      <c r="A239" s="25"/>
      <c r="B239" s="25"/>
      <c r="C239" s="25"/>
      <c r="D239" s="25"/>
      <c r="E239" s="25"/>
      <c r="F239" s="25"/>
      <c r="G239" s="25"/>
      <c r="H239" s="25"/>
      <c r="I239" s="25"/>
      <c r="J239" s="25"/>
      <c r="K239" s="25"/>
      <c r="L239" s="25"/>
      <c r="M239" s="25"/>
      <c r="N239" s="25"/>
      <c r="O239" s="25"/>
      <c r="P239" s="25"/>
      <c r="Q239" s="25"/>
      <c r="R239" s="25"/>
      <c r="S239" s="25"/>
      <c r="T239" s="25"/>
      <c r="U239" s="25"/>
      <c r="V239" s="25"/>
      <c r="W239" s="25"/>
      <c r="X239" s="25"/>
      <c r="Y239" s="25"/>
      <c r="Z239" s="25"/>
    </row>
    <row r="240" spans="1:26" ht="15.75" customHeight="1">
      <c r="A240" s="25"/>
      <c r="B240" s="25"/>
      <c r="C240" s="25"/>
      <c r="D240" s="25"/>
      <c r="E240" s="25"/>
      <c r="F240" s="25"/>
      <c r="G240" s="25"/>
      <c r="H240" s="25"/>
      <c r="I240" s="25"/>
      <c r="J240" s="25"/>
      <c r="K240" s="25"/>
      <c r="L240" s="25"/>
      <c r="M240" s="25"/>
      <c r="N240" s="25"/>
      <c r="O240" s="25"/>
      <c r="P240" s="25"/>
      <c r="Q240" s="25"/>
      <c r="R240" s="25"/>
      <c r="S240" s="25"/>
      <c r="T240" s="25"/>
      <c r="U240" s="25"/>
      <c r="V240" s="25"/>
      <c r="W240" s="25"/>
      <c r="X240" s="25"/>
      <c r="Y240" s="25"/>
      <c r="Z240" s="25"/>
    </row>
    <row r="241" spans="1:26" ht="15.75" customHeight="1">
      <c r="A241" s="25"/>
      <c r="B241" s="25"/>
      <c r="C241" s="25"/>
      <c r="D241" s="25"/>
      <c r="E241" s="25"/>
      <c r="F241" s="25"/>
      <c r="G241" s="25"/>
      <c r="H241" s="25"/>
      <c r="I241" s="25"/>
      <c r="J241" s="25"/>
      <c r="K241" s="25"/>
      <c r="L241" s="25"/>
      <c r="M241" s="25"/>
      <c r="N241" s="25"/>
      <c r="O241" s="25"/>
      <c r="P241" s="25"/>
      <c r="Q241" s="25"/>
      <c r="R241" s="25"/>
      <c r="S241" s="25"/>
      <c r="T241" s="25"/>
      <c r="U241" s="25"/>
      <c r="V241" s="25"/>
      <c r="W241" s="25"/>
      <c r="X241" s="25"/>
      <c r="Y241" s="25"/>
      <c r="Z241" s="25"/>
    </row>
    <row r="242" spans="1:26" ht="15.75" customHeight="1">
      <c r="A242" s="25"/>
      <c r="B242" s="25"/>
      <c r="C242" s="25"/>
      <c r="D242" s="25"/>
      <c r="E242" s="25"/>
      <c r="F242" s="25"/>
      <c r="G242" s="25"/>
      <c r="H242" s="25"/>
      <c r="I242" s="25"/>
      <c r="J242" s="25"/>
      <c r="K242" s="25"/>
      <c r="L242" s="25"/>
      <c r="M242" s="25"/>
      <c r="N242" s="25"/>
      <c r="O242" s="25"/>
      <c r="P242" s="25"/>
      <c r="Q242" s="25"/>
      <c r="R242" s="25"/>
      <c r="S242" s="25"/>
      <c r="T242" s="25"/>
      <c r="U242" s="25"/>
      <c r="V242" s="25"/>
      <c r="W242" s="25"/>
      <c r="X242" s="25"/>
      <c r="Y242" s="25"/>
      <c r="Z242" s="25"/>
    </row>
    <row r="243" spans="1:26" ht="15.75" customHeight="1">
      <c r="A243" s="25"/>
      <c r="B243" s="25"/>
      <c r="C243" s="25"/>
      <c r="D243" s="25"/>
      <c r="E243" s="25"/>
      <c r="F243" s="25"/>
      <c r="G243" s="25"/>
      <c r="H243" s="25"/>
      <c r="I243" s="25"/>
      <c r="J243" s="25"/>
      <c r="K243" s="25"/>
      <c r="L243" s="25"/>
      <c r="M243" s="25"/>
      <c r="N243" s="25"/>
      <c r="O243" s="25"/>
      <c r="P243" s="25"/>
      <c r="Q243" s="25"/>
      <c r="R243" s="25"/>
      <c r="S243" s="25"/>
      <c r="T243" s="25"/>
      <c r="U243" s="25"/>
      <c r="V243" s="25"/>
      <c r="W243" s="25"/>
      <c r="X243" s="25"/>
      <c r="Y243" s="25"/>
      <c r="Z243" s="25"/>
    </row>
    <row r="244" spans="1:26" ht="15.75" customHeight="1">
      <c r="A244" s="25"/>
      <c r="B244" s="25"/>
      <c r="C244" s="25"/>
      <c r="D244" s="25"/>
      <c r="E244" s="25"/>
      <c r="F244" s="25"/>
      <c r="G244" s="25"/>
      <c r="H244" s="25"/>
      <c r="I244" s="25"/>
      <c r="J244" s="25"/>
      <c r="K244" s="25"/>
      <c r="L244" s="25"/>
      <c r="M244" s="25"/>
      <c r="N244" s="25"/>
      <c r="O244" s="25"/>
      <c r="P244" s="25"/>
      <c r="Q244" s="25"/>
      <c r="R244" s="25"/>
      <c r="S244" s="25"/>
      <c r="T244" s="25"/>
      <c r="U244" s="25"/>
      <c r="V244" s="25"/>
      <c r="W244" s="25"/>
      <c r="X244" s="25"/>
      <c r="Y244" s="25"/>
      <c r="Z244" s="25"/>
    </row>
    <row r="245" spans="1:26" ht="15.75" customHeight="1">
      <c r="A245" s="25"/>
      <c r="B245" s="25"/>
      <c r="C245" s="25"/>
      <c r="D245" s="25"/>
      <c r="E245" s="25"/>
      <c r="F245" s="25"/>
      <c r="G245" s="25"/>
      <c r="H245" s="25"/>
      <c r="I245" s="25"/>
      <c r="J245" s="25"/>
      <c r="K245" s="25"/>
      <c r="L245" s="25"/>
      <c r="M245" s="25"/>
      <c r="N245" s="25"/>
      <c r="O245" s="25"/>
      <c r="P245" s="25"/>
      <c r="Q245" s="25"/>
      <c r="R245" s="25"/>
      <c r="S245" s="25"/>
      <c r="T245" s="25"/>
      <c r="U245" s="25"/>
      <c r="V245" s="25"/>
      <c r="W245" s="25"/>
      <c r="X245" s="25"/>
      <c r="Y245" s="25"/>
      <c r="Z245" s="25"/>
    </row>
    <row r="246" spans="1:26" ht="15.75" customHeight="1">
      <c r="A246" s="25"/>
      <c r="B246" s="25"/>
      <c r="C246" s="25"/>
      <c r="D246" s="25"/>
      <c r="E246" s="25"/>
      <c r="F246" s="25"/>
      <c r="G246" s="25"/>
      <c r="H246" s="25"/>
      <c r="I246" s="25"/>
      <c r="J246" s="25"/>
      <c r="K246" s="25"/>
      <c r="L246" s="25"/>
      <c r="M246" s="25"/>
      <c r="N246" s="25"/>
      <c r="O246" s="25"/>
      <c r="P246" s="25"/>
      <c r="Q246" s="25"/>
      <c r="R246" s="25"/>
      <c r="S246" s="25"/>
      <c r="T246" s="25"/>
      <c r="U246" s="25"/>
      <c r="V246" s="25"/>
      <c r="W246" s="25"/>
      <c r="X246" s="25"/>
      <c r="Y246" s="25"/>
      <c r="Z246" s="25"/>
    </row>
    <row r="247" spans="1:26" ht="15.75" customHeight="1">
      <c r="A247" s="25"/>
      <c r="B247" s="25"/>
      <c r="C247" s="25"/>
      <c r="D247" s="25"/>
      <c r="E247" s="25"/>
      <c r="F247" s="25"/>
      <c r="G247" s="25"/>
      <c r="H247" s="25"/>
      <c r="I247" s="25"/>
      <c r="J247" s="25"/>
      <c r="K247" s="25"/>
      <c r="L247" s="25"/>
      <c r="M247" s="25"/>
      <c r="N247" s="25"/>
      <c r="O247" s="25"/>
      <c r="P247" s="25"/>
      <c r="Q247" s="25"/>
      <c r="R247" s="25"/>
      <c r="S247" s="25"/>
      <c r="T247" s="25"/>
      <c r="U247" s="25"/>
      <c r="V247" s="25"/>
      <c r="W247" s="25"/>
      <c r="X247" s="25"/>
      <c r="Y247" s="25"/>
      <c r="Z247" s="25"/>
    </row>
    <row r="248" spans="1:26" ht="15.75" customHeight="1">
      <c r="A248" s="25"/>
      <c r="B248" s="25"/>
      <c r="C248" s="25"/>
      <c r="D248" s="25"/>
      <c r="E248" s="25"/>
      <c r="F248" s="25"/>
      <c r="G248" s="25"/>
      <c r="H248" s="25"/>
      <c r="I248" s="25"/>
      <c r="J248" s="25"/>
      <c r="K248" s="25"/>
      <c r="L248" s="25"/>
      <c r="M248" s="25"/>
      <c r="N248" s="25"/>
      <c r="O248" s="25"/>
      <c r="P248" s="25"/>
      <c r="Q248" s="25"/>
      <c r="R248" s="25"/>
      <c r="S248" s="25"/>
      <c r="T248" s="25"/>
      <c r="U248" s="25"/>
      <c r="V248" s="25"/>
      <c r="W248" s="25"/>
      <c r="X248" s="25"/>
      <c r="Y248" s="25"/>
      <c r="Z248" s="25"/>
    </row>
    <row r="249" spans="1:26" ht="15.75" customHeight="1">
      <c r="A249" s="25"/>
      <c r="B249" s="25"/>
      <c r="C249" s="25"/>
      <c r="D249" s="25"/>
      <c r="E249" s="25"/>
      <c r="F249" s="25"/>
      <c r="G249" s="25"/>
      <c r="H249" s="25"/>
      <c r="I249" s="25"/>
      <c r="J249" s="25"/>
      <c r="K249" s="25"/>
      <c r="L249" s="25"/>
      <c r="M249" s="25"/>
      <c r="N249" s="25"/>
      <c r="O249" s="25"/>
      <c r="P249" s="25"/>
      <c r="Q249" s="25"/>
      <c r="R249" s="25"/>
      <c r="S249" s="25"/>
      <c r="T249" s="25"/>
      <c r="U249" s="25"/>
      <c r="V249" s="25"/>
      <c r="W249" s="25"/>
      <c r="X249" s="25"/>
      <c r="Y249" s="25"/>
      <c r="Z249" s="25"/>
    </row>
    <row r="250" spans="1:26" ht="15.75" customHeight="1">
      <c r="A250" s="25"/>
      <c r="B250" s="25"/>
      <c r="C250" s="25"/>
      <c r="D250" s="25"/>
      <c r="E250" s="25"/>
      <c r="F250" s="25"/>
      <c r="G250" s="25"/>
      <c r="H250" s="25"/>
      <c r="I250" s="25"/>
      <c r="J250" s="25"/>
      <c r="K250" s="25"/>
      <c r="L250" s="25"/>
      <c r="M250" s="25"/>
      <c r="N250" s="25"/>
      <c r="O250" s="25"/>
      <c r="P250" s="25"/>
      <c r="Q250" s="25"/>
      <c r="R250" s="25"/>
      <c r="S250" s="25"/>
      <c r="T250" s="25"/>
      <c r="U250" s="25"/>
      <c r="V250" s="25"/>
      <c r="W250" s="25"/>
      <c r="X250" s="25"/>
      <c r="Y250" s="25"/>
      <c r="Z250" s="25"/>
    </row>
    <row r="251" spans="1:26" ht="15.75" customHeight="1">
      <c r="A251" s="25"/>
      <c r="B251" s="25"/>
      <c r="C251" s="25"/>
      <c r="D251" s="25"/>
      <c r="E251" s="25"/>
      <c r="F251" s="25"/>
      <c r="G251" s="25"/>
      <c r="H251" s="25"/>
      <c r="I251" s="25"/>
      <c r="J251" s="25"/>
      <c r="K251" s="25"/>
      <c r="L251" s="25"/>
      <c r="M251" s="25"/>
      <c r="N251" s="25"/>
      <c r="O251" s="25"/>
      <c r="P251" s="25"/>
      <c r="Q251" s="25"/>
      <c r="R251" s="25"/>
      <c r="S251" s="25"/>
      <c r="T251" s="25"/>
      <c r="U251" s="25"/>
      <c r="V251" s="25"/>
      <c r="W251" s="25"/>
      <c r="X251" s="25"/>
      <c r="Y251" s="25"/>
      <c r="Z251" s="25"/>
    </row>
    <row r="252" spans="1:26" ht="15.75" customHeight="1">
      <c r="A252" s="25"/>
      <c r="B252" s="25"/>
      <c r="C252" s="25"/>
      <c r="D252" s="25"/>
      <c r="E252" s="25"/>
      <c r="F252" s="25"/>
      <c r="G252" s="25"/>
      <c r="H252" s="25"/>
      <c r="I252" s="25"/>
      <c r="J252" s="25"/>
      <c r="K252" s="25"/>
      <c r="L252" s="25"/>
      <c r="M252" s="25"/>
      <c r="N252" s="25"/>
      <c r="O252" s="25"/>
      <c r="P252" s="25"/>
      <c r="Q252" s="25"/>
      <c r="R252" s="25"/>
      <c r="S252" s="25"/>
      <c r="T252" s="25"/>
      <c r="U252" s="25"/>
      <c r="V252" s="25"/>
      <c r="W252" s="25"/>
      <c r="X252" s="25"/>
      <c r="Y252" s="25"/>
      <c r="Z252" s="25"/>
    </row>
    <row r="253" spans="1:26" ht="15.75" customHeight="1">
      <c r="A253" s="25"/>
      <c r="B253" s="25"/>
      <c r="C253" s="25"/>
      <c r="D253" s="25"/>
      <c r="E253" s="25"/>
      <c r="F253" s="25"/>
      <c r="G253" s="25"/>
      <c r="H253" s="25"/>
      <c r="I253" s="25"/>
      <c r="J253" s="25"/>
      <c r="K253" s="25"/>
      <c r="L253" s="25"/>
      <c r="M253" s="25"/>
      <c r="N253" s="25"/>
      <c r="O253" s="25"/>
      <c r="P253" s="25"/>
      <c r="Q253" s="25"/>
      <c r="R253" s="25"/>
      <c r="S253" s="25"/>
      <c r="T253" s="25"/>
      <c r="U253" s="25"/>
      <c r="V253" s="25"/>
      <c r="W253" s="25"/>
      <c r="X253" s="25"/>
      <c r="Y253" s="25"/>
      <c r="Z253" s="25"/>
    </row>
    <row r="254" spans="1:26" ht="15.75" customHeight="1">
      <c r="A254" s="25"/>
      <c r="B254" s="25"/>
      <c r="C254" s="25"/>
      <c r="D254" s="25"/>
      <c r="E254" s="25"/>
      <c r="F254" s="25"/>
      <c r="G254" s="25"/>
      <c r="H254" s="25"/>
      <c r="I254" s="25"/>
      <c r="J254" s="25"/>
      <c r="K254" s="25"/>
      <c r="L254" s="25"/>
      <c r="M254" s="25"/>
      <c r="N254" s="25"/>
      <c r="O254" s="25"/>
      <c r="P254" s="25"/>
      <c r="Q254" s="25"/>
      <c r="R254" s="25"/>
      <c r="S254" s="25"/>
      <c r="T254" s="25"/>
      <c r="U254" s="25"/>
      <c r="V254" s="25"/>
      <c r="W254" s="25"/>
      <c r="X254" s="25"/>
      <c r="Y254" s="25"/>
      <c r="Z254" s="25"/>
    </row>
    <row r="255" spans="1:26" ht="15.75" customHeight="1">
      <c r="A255" s="25"/>
      <c r="B255" s="25"/>
      <c r="C255" s="25"/>
      <c r="D255" s="25"/>
      <c r="E255" s="25"/>
      <c r="F255" s="25"/>
      <c r="G255" s="25"/>
      <c r="H255" s="25"/>
      <c r="I255" s="25"/>
      <c r="J255" s="25"/>
      <c r="K255" s="25"/>
      <c r="L255" s="25"/>
      <c r="M255" s="25"/>
      <c r="N255" s="25"/>
      <c r="O255" s="25"/>
      <c r="P255" s="25"/>
      <c r="Q255" s="25"/>
      <c r="R255" s="25"/>
      <c r="S255" s="25"/>
      <c r="T255" s="25"/>
      <c r="U255" s="25"/>
      <c r="V255" s="25"/>
      <c r="W255" s="25"/>
      <c r="X255" s="25"/>
      <c r="Y255" s="25"/>
      <c r="Z255" s="25"/>
    </row>
    <row r="256" spans="1:26" ht="15.75" customHeight="1">
      <c r="A256" s="25"/>
      <c r="B256" s="25"/>
      <c r="C256" s="25"/>
      <c r="D256" s="25"/>
      <c r="E256" s="25"/>
      <c r="F256" s="25"/>
      <c r="G256" s="25"/>
      <c r="H256" s="25"/>
      <c r="I256" s="25"/>
      <c r="J256" s="25"/>
      <c r="K256" s="25"/>
      <c r="L256" s="25"/>
      <c r="M256" s="25"/>
      <c r="N256" s="25"/>
      <c r="O256" s="25"/>
      <c r="P256" s="25"/>
      <c r="Q256" s="25"/>
      <c r="R256" s="25"/>
      <c r="S256" s="25"/>
      <c r="T256" s="25"/>
      <c r="U256" s="25"/>
      <c r="V256" s="25"/>
      <c r="W256" s="25"/>
      <c r="X256" s="25"/>
      <c r="Y256" s="25"/>
      <c r="Z256" s="25"/>
    </row>
    <row r="257" spans="1:26" ht="15.75" customHeight="1">
      <c r="A257" s="25"/>
      <c r="B257" s="25"/>
      <c r="C257" s="25"/>
      <c r="D257" s="25"/>
      <c r="E257" s="25"/>
      <c r="F257" s="25"/>
      <c r="G257" s="25"/>
      <c r="H257" s="25"/>
      <c r="I257" s="25"/>
      <c r="J257" s="25"/>
      <c r="K257" s="25"/>
      <c r="L257" s="25"/>
      <c r="M257" s="25"/>
      <c r="N257" s="25"/>
      <c r="O257" s="25"/>
      <c r="P257" s="25"/>
      <c r="Q257" s="25"/>
      <c r="R257" s="25"/>
      <c r="S257" s="25"/>
      <c r="T257" s="25"/>
      <c r="U257" s="25"/>
      <c r="V257" s="25"/>
      <c r="W257" s="25"/>
      <c r="X257" s="25"/>
      <c r="Y257" s="25"/>
      <c r="Z257" s="25"/>
    </row>
    <row r="258" spans="1:26" ht="15.75" customHeight="1">
      <c r="A258" s="25"/>
      <c r="B258" s="25"/>
      <c r="C258" s="25"/>
      <c r="D258" s="25"/>
      <c r="E258" s="25"/>
      <c r="F258" s="25"/>
      <c r="G258" s="25"/>
      <c r="H258" s="25"/>
      <c r="I258" s="25"/>
      <c r="J258" s="25"/>
      <c r="K258" s="25"/>
      <c r="L258" s="25"/>
      <c r="M258" s="25"/>
      <c r="N258" s="25"/>
      <c r="O258" s="25"/>
      <c r="P258" s="25"/>
      <c r="Q258" s="25"/>
      <c r="R258" s="25"/>
      <c r="S258" s="25"/>
      <c r="T258" s="25"/>
      <c r="U258" s="25"/>
      <c r="V258" s="25"/>
      <c r="W258" s="25"/>
      <c r="X258" s="25"/>
      <c r="Y258" s="25"/>
      <c r="Z258" s="25"/>
    </row>
    <row r="259" spans="1:26" ht="15.75" customHeight="1">
      <c r="A259" s="25"/>
      <c r="B259" s="25"/>
      <c r="C259" s="25"/>
      <c r="D259" s="25"/>
      <c r="E259" s="25"/>
      <c r="F259" s="25"/>
      <c r="G259" s="25"/>
      <c r="H259" s="25"/>
      <c r="I259" s="25"/>
      <c r="J259" s="25"/>
      <c r="K259" s="25"/>
      <c r="L259" s="25"/>
      <c r="M259" s="25"/>
      <c r="N259" s="25"/>
      <c r="O259" s="25"/>
      <c r="P259" s="25"/>
      <c r="Q259" s="25"/>
      <c r="R259" s="25"/>
      <c r="S259" s="25"/>
      <c r="T259" s="25"/>
      <c r="U259" s="25"/>
      <c r="V259" s="25"/>
      <c r="W259" s="25"/>
      <c r="X259" s="25"/>
      <c r="Y259" s="25"/>
      <c r="Z259" s="25"/>
    </row>
    <row r="260" spans="1:26" ht="15.75" customHeight="1">
      <c r="A260" s="25"/>
      <c r="B260" s="25"/>
      <c r="C260" s="25"/>
      <c r="D260" s="25"/>
      <c r="E260" s="25"/>
      <c r="F260" s="25"/>
      <c r="G260" s="25"/>
      <c r="H260" s="25"/>
      <c r="I260" s="25"/>
      <c r="J260" s="25"/>
      <c r="K260" s="25"/>
      <c r="L260" s="25"/>
      <c r="M260" s="25"/>
      <c r="N260" s="25"/>
      <c r="O260" s="25"/>
      <c r="P260" s="25"/>
      <c r="Q260" s="25"/>
      <c r="R260" s="25"/>
      <c r="S260" s="25"/>
      <c r="T260" s="25"/>
      <c r="U260" s="25"/>
      <c r="V260" s="25"/>
      <c r="W260" s="25"/>
      <c r="X260" s="25"/>
      <c r="Y260" s="25"/>
      <c r="Z260" s="25"/>
    </row>
    <row r="261" spans="1:26" ht="15.75" customHeight="1">
      <c r="A261" s="25"/>
      <c r="B261" s="25"/>
      <c r="C261" s="25"/>
      <c r="D261" s="25"/>
      <c r="E261" s="25"/>
      <c r="F261" s="25"/>
      <c r="G261" s="25"/>
      <c r="H261" s="25"/>
      <c r="I261" s="25"/>
      <c r="J261" s="25"/>
      <c r="K261" s="25"/>
      <c r="L261" s="25"/>
      <c r="M261" s="25"/>
      <c r="N261" s="25"/>
      <c r="O261" s="25"/>
      <c r="P261" s="25"/>
      <c r="Q261" s="25"/>
      <c r="R261" s="25"/>
      <c r="S261" s="25"/>
      <c r="T261" s="25"/>
      <c r="U261" s="25"/>
      <c r="V261" s="25"/>
      <c r="W261" s="25"/>
      <c r="X261" s="25"/>
      <c r="Y261" s="25"/>
      <c r="Z261" s="25"/>
    </row>
    <row r="262" spans="1:26" ht="15.75" customHeight="1">
      <c r="A262" s="25"/>
      <c r="B262" s="25"/>
      <c r="C262" s="25"/>
      <c r="D262" s="25"/>
      <c r="E262" s="25"/>
      <c r="F262" s="25"/>
      <c r="G262" s="25"/>
      <c r="H262" s="25"/>
      <c r="I262" s="25"/>
      <c r="J262" s="25"/>
      <c r="K262" s="25"/>
      <c r="L262" s="25"/>
      <c r="M262" s="25"/>
      <c r="N262" s="25"/>
      <c r="O262" s="25"/>
      <c r="P262" s="25"/>
      <c r="Q262" s="25"/>
      <c r="R262" s="25"/>
      <c r="S262" s="25"/>
      <c r="T262" s="25"/>
      <c r="U262" s="25"/>
      <c r="V262" s="25"/>
      <c r="W262" s="25"/>
      <c r="X262" s="25"/>
      <c r="Y262" s="25"/>
      <c r="Z262" s="25"/>
    </row>
    <row r="263" spans="1:26" ht="15.75" customHeight="1">
      <c r="A263" s="25"/>
      <c r="B263" s="25"/>
      <c r="C263" s="25"/>
      <c r="D263" s="25"/>
      <c r="E263" s="25"/>
      <c r="F263" s="25"/>
      <c r="G263" s="25"/>
      <c r="H263" s="25"/>
      <c r="I263" s="25"/>
      <c r="J263" s="25"/>
      <c r="K263" s="25"/>
      <c r="L263" s="25"/>
      <c r="M263" s="25"/>
      <c r="N263" s="25"/>
      <c r="O263" s="25"/>
      <c r="P263" s="25"/>
      <c r="Q263" s="25"/>
      <c r="R263" s="25"/>
      <c r="S263" s="25"/>
      <c r="T263" s="25"/>
      <c r="U263" s="25"/>
      <c r="V263" s="25"/>
      <c r="W263" s="25"/>
      <c r="X263" s="25"/>
      <c r="Y263" s="25"/>
      <c r="Z263" s="25"/>
    </row>
    <row r="264" spans="1:26" ht="15.75" customHeight="1">
      <c r="A264" s="25"/>
      <c r="B264" s="25"/>
      <c r="C264" s="25"/>
      <c r="D264" s="25"/>
      <c r="E264" s="25"/>
      <c r="F264" s="25"/>
      <c r="G264" s="25"/>
      <c r="H264" s="25"/>
      <c r="I264" s="25"/>
      <c r="J264" s="25"/>
      <c r="K264" s="25"/>
      <c r="L264" s="25"/>
      <c r="M264" s="25"/>
      <c r="N264" s="25"/>
      <c r="O264" s="25"/>
      <c r="P264" s="25"/>
      <c r="Q264" s="25"/>
      <c r="R264" s="25"/>
      <c r="S264" s="25"/>
      <c r="T264" s="25"/>
      <c r="U264" s="25"/>
      <c r="V264" s="25"/>
      <c r="W264" s="25"/>
      <c r="X264" s="25"/>
      <c r="Y264" s="25"/>
      <c r="Z264" s="25"/>
    </row>
    <row r="265" spans="1:26" ht="15.75" customHeight="1">
      <c r="A265" s="25"/>
      <c r="B265" s="25"/>
      <c r="C265" s="25"/>
      <c r="D265" s="25"/>
      <c r="E265" s="25"/>
      <c r="F265" s="25"/>
      <c r="G265" s="25"/>
      <c r="H265" s="25"/>
      <c r="I265" s="25"/>
      <c r="J265" s="25"/>
      <c r="K265" s="25"/>
      <c r="L265" s="25"/>
      <c r="M265" s="25"/>
      <c r="N265" s="25"/>
      <c r="O265" s="25"/>
      <c r="P265" s="25"/>
      <c r="Q265" s="25"/>
      <c r="R265" s="25"/>
      <c r="S265" s="25"/>
      <c r="T265" s="25"/>
      <c r="U265" s="25"/>
      <c r="V265" s="25"/>
      <c r="W265" s="25"/>
      <c r="X265" s="25"/>
      <c r="Y265" s="25"/>
      <c r="Z265" s="25"/>
    </row>
    <row r="266" spans="1:26" ht="15.75" customHeight="1">
      <c r="A266" s="25"/>
      <c r="B266" s="25"/>
      <c r="C266" s="25"/>
      <c r="D266" s="25"/>
      <c r="E266" s="25"/>
      <c r="F266" s="25"/>
      <c r="G266" s="25"/>
      <c r="H266" s="25"/>
      <c r="I266" s="25"/>
      <c r="J266" s="25"/>
      <c r="K266" s="25"/>
      <c r="L266" s="25"/>
      <c r="M266" s="25"/>
      <c r="N266" s="25"/>
      <c r="O266" s="25"/>
      <c r="P266" s="25"/>
      <c r="Q266" s="25"/>
      <c r="R266" s="25"/>
      <c r="S266" s="25"/>
      <c r="T266" s="25"/>
      <c r="U266" s="25"/>
      <c r="V266" s="25"/>
      <c r="W266" s="25"/>
      <c r="X266" s="25"/>
      <c r="Y266" s="25"/>
      <c r="Z266" s="25"/>
    </row>
    <row r="267" spans="1:26" ht="15.75" customHeight="1">
      <c r="A267" s="25"/>
      <c r="B267" s="25"/>
      <c r="C267" s="25"/>
      <c r="D267" s="25"/>
      <c r="E267" s="25"/>
      <c r="F267" s="25"/>
      <c r="G267" s="25"/>
      <c r="H267" s="25"/>
      <c r="I267" s="25"/>
      <c r="J267" s="25"/>
      <c r="K267" s="25"/>
      <c r="L267" s="25"/>
      <c r="M267" s="25"/>
      <c r="N267" s="25"/>
      <c r="O267" s="25"/>
      <c r="P267" s="25"/>
      <c r="Q267" s="25"/>
      <c r="R267" s="25"/>
      <c r="S267" s="25"/>
      <c r="T267" s="25"/>
      <c r="U267" s="25"/>
      <c r="V267" s="25"/>
      <c r="W267" s="25"/>
      <c r="X267" s="25"/>
      <c r="Y267" s="25"/>
      <c r="Z267" s="25"/>
    </row>
    <row r="268" spans="1:26" ht="15.75" customHeight="1">
      <c r="A268" s="25"/>
      <c r="B268" s="25"/>
      <c r="C268" s="25"/>
      <c r="D268" s="25"/>
      <c r="E268" s="25"/>
      <c r="F268" s="25"/>
      <c r="G268" s="25"/>
      <c r="H268" s="25"/>
      <c r="I268" s="25"/>
      <c r="J268" s="25"/>
      <c r="K268" s="25"/>
      <c r="L268" s="25"/>
      <c r="M268" s="25"/>
      <c r="N268" s="25"/>
      <c r="O268" s="25"/>
      <c r="P268" s="25"/>
      <c r="Q268" s="25"/>
      <c r="R268" s="25"/>
      <c r="S268" s="25"/>
      <c r="T268" s="25"/>
      <c r="U268" s="25"/>
      <c r="V268" s="25"/>
      <c r="W268" s="25"/>
      <c r="X268" s="25"/>
      <c r="Y268" s="25"/>
      <c r="Z268" s="25"/>
    </row>
    <row r="269" spans="1:26" ht="15.75" customHeight="1">
      <c r="A269" s="25"/>
      <c r="B269" s="25"/>
      <c r="C269" s="25"/>
      <c r="D269" s="25"/>
      <c r="E269" s="25"/>
      <c r="F269" s="25"/>
      <c r="G269" s="25"/>
      <c r="H269" s="25"/>
      <c r="I269" s="25"/>
      <c r="J269" s="25"/>
      <c r="K269" s="25"/>
      <c r="L269" s="25"/>
      <c r="M269" s="25"/>
      <c r="N269" s="25"/>
      <c r="O269" s="25"/>
      <c r="P269" s="25"/>
      <c r="Q269" s="25"/>
      <c r="R269" s="25"/>
      <c r="S269" s="25"/>
      <c r="T269" s="25"/>
      <c r="U269" s="25"/>
      <c r="V269" s="25"/>
      <c r="W269" s="25"/>
      <c r="X269" s="25"/>
      <c r="Y269" s="25"/>
      <c r="Z269" s="25"/>
    </row>
    <row r="270" spans="1:26" ht="15.75" customHeight="1">
      <c r="A270" s="25"/>
      <c r="B270" s="25"/>
      <c r="C270" s="25"/>
      <c r="D270" s="25"/>
      <c r="E270" s="25"/>
      <c r="F270" s="25"/>
      <c r="G270" s="25"/>
      <c r="H270" s="25"/>
      <c r="I270" s="25"/>
      <c r="J270" s="25"/>
      <c r="K270" s="25"/>
      <c r="L270" s="25"/>
      <c r="M270" s="25"/>
      <c r="N270" s="25"/>
      <c r="O270" s="25"/>
      <c r="P270" s="25"/>
      <c r="Q270" s="25"/>
      <c r="R270" s="25"/>
      <c r="S270" s="25"/>
      <c r="T270" s="25"/>
      <c r="U270" s="25"/>
      <c r="V270" s="25"/>
      <c r="W270" s="25"/>
      <c r="X270" s="25"/>
      <c r="Y270" s="25"/>
      <c r="Z270" s="25"/>
    </row>
    <row r="271" spans="1:26" ht="15.75" customHeight="1">
      <c r="A271" s="25"/>
      <c r="B271" s="25"/>
      <c r="C271" s="25"/>
      <c r="D271" s="25"/>
      <c r="E271" s="25"/>
      <c r="F271" s="25"/>
      <c r="G271" s="25"/>
      <c r="H271" s="25"/>
      <c r="I271" s="25"/>
      <c r="J271" s="25"/>
      <c r="K271" s="25"/>
      <c r="L271" s="25"/>
      <c r="M271" s="25"/>
      <c r="N271" s="25"/>
      <c r="O271" s="25"/>
      <c r="P271" s="25"/>
      <c r="Q271" s="25"/>
      <c r="R271" s="25"/>
      <c r="S271" s="25"/>
      <c r="T271" s="25"/>
      <c r="U271" s="25"/>
      <c r="V271" s="25"/>
      <c r="W271" s="25"/>
      <c r="X271" s="25"/>
      <c r="Y271" s="25"/>
      <c r="Z271" s="25"/>
    </row>
    <row r="272" spans="1:26" ht="15.75" customHeight="1">
      <c r="A272" s="25"/>
      <c r="B272" s="25"/>
      <c r="C272" s="25"/>
      <c r="D272" s="25"/>
      <c r="E272" s="25"/>
      <c r="F272" s="25"/>
      <c r="G272" s="25"/>
      <c r="H272" s="25"/>
      <c r="I272" s="25"/>
      <c r="J272" s="25"/>
      <c r="K272" s="25"/>
      <c r="L272" s="25"/>
      <c r="M272" s="25"/>
      <c r="N272" s="25"/>
      <c r="O272" s="25"/>
      <c r="P272" s="25"/>
      <c r="Q272" s="25"/>
      <c r="R272" s="25"/>
      <c r="S272" s="25"/>
      <c r="T272" s="25"/>
      <c r="U272" s="25"/>
      <c r="V272" s="25"/>
      <c r="W272" s="25"/>
      <c r="X272" s="25"/>
      <c r="Y272" s="25"/>
      <c r="Z272" s="25"/>
    </row>
    <row r="273" spans="1:26" ht="15.75" customHeight="1">
      <c r="A273" s="25"/>
      <c r="B273" s="25"/>
      <c r="C273" s="25"/>
      <c r="D273" s="25"/>
      <c r="E273" s="25"/>
      <c r="F273" s="25"/>
      <c r="G273" s="25"/>
      <c r="H273" s="25"/>
      <c r="I273" s="25"/>
      <c r="J273" s="25"/>
      <c r="K273" s="25"/>
      <c r="L273" s="25"/>
      <c r="M273" s="25"/>
      <c r="N273" s="25"/>
      <c r="O273" s="25"/>
      <c r="P273" s="25"/>
      <c r="Q273" s="25"/>
      <c r="R273" s="25"/>
      <c r="S273" s="25"/>
      <c r="T273" s="25"/>
      <c r="U273" s="25"/>
      <c r="V273" s="25"/>
      <c r="W273" s="25"/>
      <c r="X273" s="25"/>
      <c r="Y273" s="25"/>
      <c r="Z273" s="25"/>
    </row>
    <row r="274" spans="1:26" ht="15.75" customHeight="1">
      <c r="A274" s="25"/>
      <c r="B274" s="25"/>
      <c r="C274" s="25"/>
      <c r="D274" s="25"/>
      <c r="E274" s="25"/>
      <c r="F274" s="25"/>
      <c r="G274" s="25"/>
      <c r="H274" s="25"/>
      <c r="I274" s="25"/>
      <c r="J274" s="25"/>
      <c r="K274" s="25"/>
      <c r="L274" s="25"/>
      <c r="M274" s="25"/>
      <c r="N274" s="25"/>
      <c r="O274" s="25"/>
      <c r="P274" s="25"/>
      <c r="Q274" s="25"/>
      <c r="R274" s="25"/>
      <c r="S274" s="25"/>
      <c r="T274" s="25"/>
      <c r="U274" s="25"/>
      <c r="V274" s="25"/>
      <c r="W274" s="25"/>
      <c r="X274" s="25"/>
      <c r="Y274" s="25"/>
      <c r="Z274" s="25"/>
    </row>
    <row r="275" spans="1:26" ht="15.75" customHeight="1">
      <c r="A275" s="25"/>
      <c r="B275" s="25"/>
      <c r="C275" s="25"/>
      <c r="D275" s="25"/>
      <c r="E275" s="25"/>
      <c r="F275" s="25"/>
      <c r="G275" s="25"/>
      <c r="H275" s="25"/>
      <c r="I275" s="25"/>
      <c r="J275" s="25"/>
      <c r="K275" s="25"/>
      <c r="L275" s="25"/>
      <c r="M275" s="25"/>
      <c r="N275" s="25"/>
      <c r="O275" s="25"/>
      <c r="P275" s="25"/>
      <c r="Q275" s="25"/>
      <c r="R275" s="25"/>
      <c r="S275" s="25"/>
      <c r="T275" s="25"/>
      <c r="U275" s="25"/>
      <c r="V275" s="25"/>
      <c r="W275" s="25"/>
      <c r="X275" s="25"/>
      <c r="Y275" s="25"/>
      <c r="Z275" s="25"/>
    </row>
    <row r="276" spans="1:26" ht="15.75" customHeight="1">
      <c r="A276" s="25"/>
      <c r="B276" s="25"/>
      <c r="C276" s="25"/>
      <c r="D276" s="25"/>
      <c r="E276" s="25"/>
      <c r="F276" s="25"/>
      <c r="G276" s="25"/>
      <c r="H276" s="25"/>
      <c r="I276" s="25"/>
      <c r="J276" s="25"/>
      <c r="K276" s="25"/>
      <c r="L276" s="25"/>
      <c r="M276" s="25"/>
      <c r="N276" s="25"/>
      <c r="O276" s="25"/>
      <c r="P276" s="25"/>
      <c r="Q276" s="25"/>
      <c r="R276" s="25"/>
      <c r="S276" s="25"/>
      <c r="T276" s="25"/>
      <c r="U276" s="25"/>
      <c r="V276" s="25"/>
      <c r="W276" s="25"/>
      <c r="X276" s="25"/>
      <c r="Y276" s="25"/>
      <c r="Z276" s="25"/>
    </row>
    <row r="277" spans="1:26" ht="15.75" customHeight="1">
      <c r="A277" s="25"/>
      <c r="B277" s="25"/>
      <c r="C277" s="25"/>
      <c r="D277" s="25"/>
      <c r="E277" s="25"/>
      <c r="F277" s="25"/>
      <c r="G277" s="25"/>
      <c r="H277" s="25"/>
      <c r="I277" s="25"/>
      <c r="J277" s="25"/>
      <c r="K277" s="25"/>
      <c r="L277" s="25"/>
      <c r="M277" s="25"/>
      <c r="N277" s="25"/>
      <c r="O277" s="25"/>
      <c r="P277" s="25"/>
      <c r="Q277" s="25"/>
      <c r="R277" s="25"/>
      <c r="S277" s="25"/>
      <c r="T277" s="25"/>
      <c r="U277" s="25"/>
      <c r="V277" s="25"/>
      <c r="W277" s="25"/>
      <c r="X277" s="25"/>
      <c r="Y277" s="25"/>
      <c r="Z277" s="25"/>
    </row>
    <row r="278" spans="1:26" ht="15.75" customHeight="1">
      <c r="A278" s="25"/>
      <c r="B278" s="25"/>
      <c r="C278" s="25"/>
      <c r="D278" s="25"/>
      <c r="E278" s="25"/>
      <c r="F278" s="25"/>
      <c r="G278" s="25"/>
      <c r="H278" s="25"/>
      <c r="I278" s="25"/>
      <c r="J278" s="25"/>
      <c r="K278" s="25"/>
      <c r="L278" s="25"/>
      <c r="M278" s="25"/>
      <c r="N278" s="25"/>
      <c r="O278" s="25"/>
      <c r="P278" s="25"/>
      <c r="Q278" s="25"/>
      <c r="R278" s="25"/>
      <c r="S278" s="25"/>
      <c r="T278" s="25"/>
      <c r="U278" s="25"/>
      <c r="V278" s="25"/>
      <c r="W278" s="25"/>
      <c r="X278" s="25"/>
      <c r="Y278" s="25"/>
      <c r="Z278" s="25"/>
    </row>
    <row r="279" spans="1:26" ht="15.75" customHeight="1">
      <c r="A279" s="25"/>
      <c r="B279" s="25"/>
      <c r="C279" s="25"/>
      <c r="D279" s="25"/>
      <c r="E279" s="25"/>
      <c r="F279" s="25"/>
      <c r="G279" s="25"/>
      <c r="H279" s="25"/>
      <c r="I279" s="25"/>
      <c r="J279" s="25"/>
      <c r="K279" s="25"/>
      <c r="L279" s="25"/>
      <c r="M279" s="25"/>
      <c r="N279" s="25"/>
      <c r="O279" s="25"/>
      <c r="P279" s="25"/>
      <c r="Q279" s="25"/>
      <c r="R279" s="25"/>
      <c r="S279" s="25"/>
      <c r="T279" s="25"/>
      <c r="U279" s="25"/>
      <c r="V279" s="25"/>
      <c r="W279" s="25"/>
      <c r="X279" s="25"/>
      <c r="Y279" s="25"/>
      <c r="Z279" s="25"/>
    </row>
    <row r="280" spans="1:26" ht="15.75" customHeight="1">
      <c r="A280" s="25"/>
      <c r="B280" s="25"/>
      <c r="C280" s="25"/>
      <c r="D280" s="25"/>
      <c r="E280" s="25"/>
      <c r="F280" s="25"/>
      <c r="G280" s="25"/>
      <c r="H280" s="25"/>
      <c r="I280" s="25"/>
      <c r="J280" s="25"/>
      <c r="K280" s="25"/>
      <c r="L280" s="25"/>
      <c r="M280" s="25"/>
      <c r="N280" s="25"/>
      <c r="O280" s="25"/>
      <c r="P280" s="25"/>
      <c r="Q280" s="25"/>
      <c r="R280" s="25"/>
      <c r="S280" s="25"/>
      <c r="T280" s="25"/>
      <c r="U280" s="25"/>
      <c r="V280" s="25"/>
      <c r="W280" s="25"/>
      <c r="X280" s="25"/>
      <c r="Y280" s="25"/>
      <c r="Z280" s="25"/>
    </row>
    <row r="281" spans="1:26" ht="15.75" customHeight="1">
      <c r="A281" s="25"/>
      <c r="B281" s="25"/>
      <c r="C281" s="25"/>
      <c r="D281" s="25"/>
      <c r="E281" s="25"/>
      <c r="F281" s="25"/>
      <c r="G281" s="25"/>
      <c r="H281" s="25"/>
      <c r="I281" s="25"/>
      <c r="J281" s="25"/>
      <c r="K281" s="25"/>
      <c r="L281" s="25"/>
      <c r="M281" s="25"/>
      <c r="N281" s="25"/>
      <c r="O281" s="25"/>
      <c r="P281" s="25"/>
      <c r="Q281" s="25"/>
      <c r="R281" s="25"/>
      <c r="S281" s="25"/>
      <c r="T281" s="25"/>
      <c r="U281" s="25"/>
      <c r="V281" s="25"/>
      <c r="W281" s="25"/>
      <c r="X281" s="25"/>
      <c r="Y281" s="25"/>
      <c r="Z281" s="25"/>
    </row>
    <row r="282" spans="1:26" ht="15.75" customHeight="1">
      <c r="A282" s="25"/>
      <c r="B282" s="25"/>
      <c r="C282" s="25"/>
      <c r="D282" s="25"/>
      <c r="E282" s="25"/>
      <c r="F282" s="25"/>
      <c r="G282" s="25"/>
      <c r="H282" s="25"/>
      <c r="I282" s="25"/>
      <c r="J282" s="25"/>
      <c r="K282" s="25"/>
      <c r="L282" s="25"/>
      <c r="M282" s="25"/>
      <c r="N282" s="25"/>
      <c r="O282" s="25"/>
      <c r="P282" s="25"/>
      <c r="Q282" s="25"/>
      <c r="R282" s="25"/>
      <c r="S282" s="25"/>
      <c r="T282" s="25"/>
      <c r="U282" s="25"/>
      <c r="V282" s="25"/>
      <c r="W282" s="25"/>
      <c r="X282" s="25"/>
      <c r="Y282" s="25"/>
      <c r="Z282" s="25"/>
    </row>
    <row r="283" spans="1:26" ht="15.75" customHeight="1">
      <c r="A283" s="25"/>
      <c r="B283" s="25"/>
      <c r="C283" s="25"/>
      <c r="D283" s="25"/>
      <c r="E283" s="25"/>
      <c r="F283" s="25"/>
      <c r="G283" s="25"/>
      <c r="H283" s="25"/>
      <c r="I283" s="25"/>
      <c r="J283" s="25"/>
      <c r="K283" s="25"/>
      <c r="L283" s="25"/>
      <c r="M283" s="25"/>
      <c r="N283" s="25"/>
      <c r="O283" s="25"/>
      <c r="P283" s="25"/>
      <c r="Q283" s="25"/>
      <c r="R283" s="25"/>
      <c r="S283" s="25"/>
      <c r="T283" s="25"/>
      <c r="U283" s="25"/>
      <c r="V283" s="25"/>
      <c r="W283" s="25"/>
      <c r="X283" s="25"/>
      <c r="Y283" s="25"/>
      <c r="Z283" s="25"/>
    </row>
    <row r="284" spans="1:26" ht="15.75" customHeight="1">
      <c r="A284" s="25"/>
      <c r="B284" s="25"/>
      <c r="C284" s="25"/>
      <c r="D284" s="25"/>
      <c r="E284" s="25"/>
      <c r="F284" s="25"/>
      <c r="G284" s="25"/>
      <c r="H284" s="25"/>
      <c r="I284" s="25"/>
      <c r="J284" s="25"/>
      <c r="K284" s="25"/>
      <c r="L284" s="25"/>
      <c r="M284" s="25"/>
      <c r="N284" s="25"/>
      <c r="O284" s="25"/>
      <c r="P284" s="25"/>
      <c r="Q284" s="25"/>
      <c r="R284" s="25"/>
      <c r="S284" s="25"/>
      <c r="T284" s="25"/>
      <c r="U284" s="25"/>
      <c r="V284" s="25"/>
      <c r="W284" s="25"/>
      <c r="X284" s="25"/>
      <c r="Y284" s="25"/>
      <c r="Z284" s="25"/>
    </row>
    <row r="285" spans="1:26" ht="15.75" customHeight="1">
      <c r="A285" s="25"/>
      <c r="B285" s="25"/>
      <c r="C285" s="25"/>
      <c r="D285" s="25"/>
      <c r="E285" s="25"/>
      <c r="F285" s="25"/>
      <c r="G285" s="25"/>
      <c r="H285" s="25"/>
      <c r="I285" s="25"/>
      <c r="J285" s="25"/>
      <c r="K285" s="25"/>
      <c r="L285" s="25"/>
      <c r="M285" s="25"/>
      <c r="N285" s="25"/>
      <c r="O285" s="25"/>
      <c r="P285" s="25"/>
      <c r="Q285" s="25"/>
      <c r="R285" s="25"/>
      <c r="S285" s="25"/>
      <c r="T285" s="25"/>
      <c r="U285" s="25"/>
      <c r="V285" s="25"/>
      <c r="W285" s="25"/>
      <c r="X285" s="25"/>
      <c r="Y285" s="25"/>
      <c r="Z285" s="25"/>
    </row>
    <row r="286" spans="1:26" ht="15.75" customHeight="1">
      <c r="A286" s="25"/>
      <c r="B286" s="25"/>
      <c r="C286" s="25"/>
      <c r="D286" s="25"/>
      <c r="E286" s="25"/>
      <c r="F286" s="25"/>
      <c r="G286" s="25"/>
      <c r="H286" s="25"/>
      <c r="I286" s="25"/>
      <c r="J286" s="25"/>
      <c r="K286" s="25"/>
      <c r="L286" s="25"/>
      <c r="M286" s="25"/>
      <c r="N286" s="25"/>
      <c r="O286" s="25"/>
      <c r="P286" s="25"/>
      <c r="Q286" s="25"/>
      <c r="R286" s="25"/>
      <c r="S286" s="25"/>
      <c r="T286" s="25"/>
      <c r="U286" s="25"/>
      <c r="V286" s="25"/>
      <c r="W286" s="25"/>
      <c r="X286" s="25"/>
      <c r="Y286" s="25"/>
      <c r="Z286" s="25"/>
    </row>
    <row r="287" spans="1:26" ht="15.75" customHeight="1">
      <c r="A287" s="25"/>
      <c r="B287" s="25"/>
      <c r="C287" s="25"/>
      <c r="D287" s="25"/>
      <c r="E287" s="25"/>
      <c r="F287" s="25"/>
      <c r="G287" s="25"/>
      <c r="H287" s="25"/>
      <c r="I287" s="25"/>
      <c r="J287" s="25"/>
      <c r="K287" s="25"/>
      <c r="L287" s="25"/>
      <c r="M287" s="25"/>
      <c r="N287" s="25"/>
      <c r="O287" s="25"/>
      <c r="P287" s="25"/>
      <c r="Q287" s="25"/>
      <c r="R287" s="25"/>
      <c r="S287" s="25"/>
      <c r="T287" s="25"/>
      <c r="U287" s="25"/>
      <c r="V287" s="25"/>
      <c r="W287" s="25"/>
      <c r="X287" s="25"/>
      <c r="Y287" s="25"/>
      <c r="Z287" s="25"/>
    </row>
    <row r="288" spans="1:26" ht="15.75" customHeight="1">
      <c r="A288" s="25"/>
      <c r="B288" s="25"/>
      <c r="C288" s="25"/>
      <c r="D288" s="25"/>
      <c r="E288" s="25"/>
      <c r="F288" s="25"/>
      <c r="G288" s="25"/>
      <c r="H288" s="25"/>
      <c r="I288" s="25"/>
      <c r="J288" s="25"/>
      <c r="K288" s="25"/>
      <c r="L288" s="25"/>
      <c r="M288" s="25"/>
      <c r="N288" s="25"/>
      <c r="O288" s="25"/>
      <c r="P288" s="25"/>
      <c r="Q288" s="25"/>
      <c r="R288" s="25"/>
      <c r="S288" s="25"/>
      <c r="T288" s="25"/>
      <c r="U288" s="25"/>
      <c r="V288" s="25"/>
      <c r="W288" s="25"/>
      <c r="X288" s="25"/>
      <c r="Y288" s="25"/>
      <c r="Z288" s="25"/>
    </row>
    <row r="289" spans="1:26" ht="15.75" customHeight="1">
      <c r="A289" s="25"/>
      <c r="B289" s="25"/>
      <c r="C289" s="25"/>
      <c r="D289" s="25"/>
      <c r="E289" s="25"/>
      <c r="F289" s="25"/>
      <c r="G289" s="25"/>
      <c r="H289" s="25"/>
      <c r="I289" s="25"/>
      <c r="J289" s="25"/>
      <c r="K289" s="25"/>
      <c r="L289" s="25"/>
      <c r="M289" s="25"/>
      <c r="N289" s="25"/>
      <c r="O289" s="25"/>
      <c r="P289" s="25"/>
      <c r="Q289" s="25"/>
      <c r="R289" s="25"/>
      <c r="S289" s="25"/>
      <c r="T289" s="25"/>
      <c r="U289" s="25"/>
      <c r="V289" s="25"/>
      <c r="W289" s="25"/>
      <c r="X289" s="25"/>
      <c r="Y289" s="25"/>
      <c r="Z289" s="25"/>
    </row>
    <row r="290" spans="1:26" ht="15.75" customHeight="1">
      <c r="A290" s="25"/>
      <c r="B290" s="25"/>
      <c r="C290" s="25"/>
      <c r="D290" s="25"/>
      <c r="E290" s="25"/>
      <c r="F290" s="25"/>
      <c r="G290" s="25"/>
      <c r="H290" s="25"/>
      <c r="I290" s="25"/>
      <c r="J290" s="25"/>
      <c r="K290" s="25"/>
      <c r="L290" s="25"/>
      <c r="M290" s="25"/>
      <c r="N290" s="25"/>
      <c r="O290" s="25"/>
      <c r="P290" s="25"/>
      <c r="Q290" s="25"/>
      <c r="R290" s="25"/>
      <c r="S290" s="25"/>
      <c r="T290" s="25"/>
      <c r="U290" s="25"/>
      <c r="V290" s="25"/>
      <c r="W290" s="25"/>
      <c r="X290" s="25"/>
      <c r="Y290" s="25"/>
      <c r="Z290" s="25"/>
    </row>
    <row r="291" spans="1:26" ht="15.75" customHeight="1">
      <c r="A291" s="25"/>
      <c r="B291" s="25"/>
      <c r="C291" s="25"/>
      <c r="D291" s="25"/>
      <c r="E291" s="25"/>
      <c r="F291" s="25"/>
      <c r="G291" s="25"/>
      <c r="H291" s="25"/>
      <c r="I291" s="25"/>
      <c r="J291" s="25"/>
      <c r="K291" s="25"/>
      <c r="L291" s="25"/>
      <c r="M291" s="25"/>
      <c r="N291" s="25"/>
      <c r="O291" s="25"/>
      <c r="P291" s="25"/>
      <c r="Q291" s="25"/>
      <c r="R291" s="25"/>
      <c r="S291" s="25"/>
      <c r="T291" s="25"/>
      <c r="U291" s="25"/>
      <c r="V291" s="25"/>
      <c r="W291" s="25"/>
      <c r="X291" s="25"/>
      <c r="Y291" s="25"/>
      <c r="Z291" s="25"/>
    </row>
    <row r="292" spans="1:26" ht="15.75" customHeight="1">
      <c r="A292" s="25"/>
      <c r="B292" s="25"/>
      <c r="C292" s="25"/>
      <c r="D292" s="25"/>
      <c r="E292" s="25"/>
      <c r="F292" s="25"/>
      <c r="G292" s="25"/>
      <c r="H292" s="25"/>
      <c r="I292" s="25"/>
      <c r="J292" s="25"/>
      <c r="K292" s="25"/>
      <c r="L292" s="25"/>
      <c r="M292" s="25"/>
      <c r="N292" s="25"/>
      <c r="O292" s="25"/>
      <c r="P292" s="25"/>
      <c r="Q292" s="25"/>
      <c r="R292" s="25"/>
      <c r="S292" s="25"/>
      <c r="T292" s="25"/>
      <c r="U292" s="25"/>
      <c r="V292" s="25"/>
      <c r="W292" s="25"/>
      <c r="X292" s="25"/>
      <c r="Y292" s="25"/>
      <c r="Z292" s="25"/>
    </row>
    <row r="293" spans="1:26" ht="15.75" customHeight="1">
      <c r="A293" s="25"/>
      <c r="B293" s="25"/>
      <c r="C293" s="25"/>
      <c r="D293" s="25"/>
      <c r="E293" s="25"/>
      <c r="F293" s="25"/>
      <c r="G293" s="25"/>
      <c r="H293" s="25"/>
      <c r="I293" s="25"/>
      <c r="J293" s="25"/>
      <c r="K293" s="25"/>
      <c r="L293" s="25"/>
      <c r="M293" s="25"/>
      <c r="N293" s="25"/>
      <c r="O293" s="25"/>
      <c r="P293" s="25"/>
      <c r="Q293" s="25"/>
      <c r="R293" s="25"/>
      <c r="S293" s="25"/>
      <c r="T293" s="25"/>
      <c r="U293" s="25"/>
      <c r="V293" s="25"/>
      <c r="W293" s="25"/>
      <c r="X293" s="25"/>
      <c r="Y293" s="25"/>
      <c r="Z293" s="25"/>
    </row>
    <row r="294" spans="1:26" ht="15.75" customHeight="1">
      <c r="A294" s="25"/>
      <c r="B294" s="25"/>
      <c r="C294" s="25"/>
      <c r="D294" s="25"/>
      <c r="E294" s="25"/>
      <c r="F294" s="25"/>
      <c r="G294" s="25"/>
      <c r="H294" s="25"/>
      <c r="I294" s="25"/>
      <c r="J294" s="25"/>
      <c r="K294" s="25"/>
      <c r="L294" s="25"/>
      <c r="M294" s="25"/>
      <c r="N294" s="25"/>
      <c r="O294" s="25"/>
      <c r="P294" s="25"/>
      <c r="Q294" s="25"/>
      <c r="R294" s="25"/>
      <c r="S294" s="25"/>
      <c r="T294" s="25"/>
      <c r="U294" s="25"/>
      <c r="V294" s="25"/>
      <c r="W294" s="25"/>
      <c r="X294" s="25"/>
      <c r="Y294" s="25"/>
      <c r="Z294" s="25"/>
    </row>
    <row r="295" spans="1:26" ht="15.75" customHeight="1">
      <c r="A295" s="25"/>
      <c r="B295" s="25"/>
      <c r="C295" s="25"/>
      <c r="D295" s="25"/>
      <c r="E295" s="25"/>
      <c r="F295" s="25"/>
      <c r="G295" s="25"/>
      <c r="H295" s="25"/>
      <c r="I295" s="25"/>
      <c r="J295" s="25"/>
      <c r="K295" s="25"/>
      <c r="L295" s="25"/>
      <c r="M295" s="25"/>
      <c r="N295" s="25"/>
      <c r="O295" s="25"/>
      <c r="P295" s="25"/>
      <c r="Q295" s="25"/>
      <c r="R295" s="25"/>
      <c r="S295" s="25"/>
      <c r="T295" s="25"/>
      <c r="U295" s="25"/>
      <c r="V295" s="25"/>
      <c r="W295" s="25"/>
      <c r="X295" s="25"/>
      <c r="Y295" s="25"/>
      <c r="Z295" s="25"/>
    </row>
    <row r="296" spans="1:26" ht="15.75" customHeight="1">
      <c r="A296" s="25"/>
      <c r="B296" s="25"/>
      <c r="C296" s="25"/>
      <c r="D296" s="25"/>
      <c r="E296" s="25"/>
      <c r="F296" s="25"/>
      <c r="G296" s="25"/>
      <c r="H296" s="25"/>
      <c r="I296" s="25"/>
      <c r="J296" s="25"/>
      <c r="K296" s="25"/>
      <c r="L296" s="25"/>
      <c r="M296" s="25"/>
      <c r="N296" s="25"/>
      <c r="O296" s="25"/>
      <c r="P296" s="25"/>
      <c r="Q296" s="25"/>
      <c r="R296" s="25"/>
      <c r="S296" s="25"/>
      <c r="T296" s="25"/>
      <c r="U296" s="25"/>
      <c r="V296" s="25"/>
      <c r="W296" s="25"/>
      <c r="X296" s="25"/>
      <c r="Y296" s="25"/>
      <c r="Z296" s="25"/>
    </row>
    <row r="297" spans="1:26" ht="15.75" customHeight="1">
      <c r="A297" s="25"/>
      <c r="B297" s="25"/>
      <c r="C297" s="25"/>
      <c r="D297" s="25"/>
      <c r="E297" s="25"/>
      <c r="F297" s="25"/>
      <c r="G297" s="25"/>
      <c r="H297" s="25"/>
      <c r="I297" s="25"/>
      <c r="J297" s="25"/>
      <c r="K297" s="25"/>
      <c r="L297" s="25"/>
      <c r="M297" s="25"/>
      <c r="N297" s="25"/>
      <c r="O297" s="25"/>
      <c r="P297" s="25"/>
      <c r="Q297" s="25"/>
      <c r="R297" s="25"/>
      <c r="S297" s="25"/>
      <c r="T297" s="25"/>
      <c r="U297" s="25"/>
      <c r="V297" s="25"/>
      <c r="W297" s="25"/>
      <c r="X297" s="25"/>
      <c r="Y297" s="25"/>
      <c r="Z297" s="25"/>
    </row>
    <row r="298" spans="1:26" ht="15.75" customHeight="1">
      <c r="A298" s="25"/>
      <c r="B298" s="25"/>
      <c r="C298" s="25"/>
      <c r="D298" s="25"/>
      <c r="E298" s="25"/>
      <c r="F298" s="25"/>
      <c r="G298" s="25"/>
      <c r="H298" s="25"/>
      <c r="I298" s="25"/>
      <c r="J298" s="25"/>
      <c r="K298" s="25"/>
      <c r="L298" s="25"/>
      <c r="M298" s="25"/>
      <c r="N298" s="25"/>
      <c r="O298" s="25"/>
      <c r="P298" s="25"/>
      <c r="Q298" s="25"/>
      <c r="R298" s="25"/>
      <c r="S298" s="25"/>
      <c r="T298" s="25"/>
      <c r="U298" s="25"/>
      <c r="V298" s="25"/>
      <c r="W298" s="25"/>
      <c r="X298" s="25"/>
      <c r="Y298" s="25"/>
      <c r="Z298" s="25"/>
    </row>
    <row r="299" spans="1:26" ht="15.75" customHeight="1">
      <c r="A299" s="25"/>
      <c r="B299" s="25"/>
      <c r="C299" s="25"/>
      <c r="D299" s="25"/>
      <c r="E299" s="25"/>
      <c r="F299" s="25"/>
      <c r="G299" s="25"/>
      <c r="H299" s="25"/>
      <c r="I299" s="25"/>
      <c r="J299" s="25"/>
      <c r="K299" s="25"/>
      <c r="L299" s="25"/>
      <c r="M299" s="25"/>
      <c r="N299" s="25"/>
      <c r="O299" s="25"/>
      <c r="P299" s="25"/>
      <c r="Q299" s="25"/>
      <c r="R299" s="25"/>
      <c r="S299" s="25"/>
      <c r="T299" s="25"/>
      <c r="U299" s="25"/>
      <c r="V299" s="25"/>
      <c r="W299" s="25"/>
      <c r="X299" s="25"/>
      <c r="Y299" s="25"/>
      <c r="Z299" s="25"/>
    </row>
    <row r="300" spans="1:26" ht="15.75" customHeight="1">
      <c r="A300" s="25"/>
      <c r="B300" s="25"/>
      <c r="C300" s="25"/>
      <c r="D300" s="25"/>
      <c r="E300" s="25"/>
      <c r="F300" s="25"/>
      <c r="G300" s="25"/>
      <c r="H300" s="25"/>
      <c r="I300" s="25"/>
      <c r="J300" s="25"/>
      <c r="K300" s="25"/>
      <c r="L300" s="25"/>
      <c r="M300" s="25"/>
      <c r="N300" s="25"/>
      <c r="O300" s="25"/>
      <c r="P300" s="25"/>
      <c r="Q300" s="25"/>
      <c r="R300" s="25"/>
      <c r="S300" s="25"/>
      <c r="T300" s="25"/>
      <c r="U300" s="25"/>
      <c r="V300" s="25"/>
      <c r="W300" s="25"/>
      <c r="X300" s="25"/>
      <c r="Y300" s="25"/>
      <c r="Z300" s="25"/>
    </row>
    <row r="301" spans="1:26" ht="15.75" customHeight="1">
      <c r="A301" s="25"/>
      <c r="B301" s="25"/>
      <c r="C301" s="25"/>
      <c r="D301" s="25"/>
      <c r="E301" s="25"/>
      <c r="F301" s="25"/>
      <c r="G301" s="25"/>
      <c r="H301" s="25"/>
      <c r="I301" s="25"/>
      <c r="J301" s="25"/>
      <c r="K301" s="25"/>
      <c r="L301" s="25"/>
      <c r="M301" s="25"/>
      <c r="N301" s="25"/>
      <c r="O301" s="25"/>
      <c r="P301" s="25"/>
      <c r="Q301" s="25"/>
      <c r="R301" s="25"/>
      <c r="S301" s="25"/>
      <c r="T301" s="25"/>
      <c r="U301" s="25"/>
      <c r="V301" s="25"/>
      <c r="W301" s="25"/>
      <c r="X301" s="25"/>
      <c r="Y301" s="25"/>
      <c r="Z301" s="25"/>
    </row>
    <row r="302" spans="1:26" ht="15.75" customHeight="1">
      <c r="A302" s="25"/>
      <c r="B302" s="25"/>
      <c r="C302" s="25"/>
      <c r="D302" s="25"/>
      <c r="E302" s="25"/>
      <c r="F302" s="25"/>
      <c r="G302" s="25"/>
      <c r="H302" s="25"/>
      <c r="I302" s="25"/>
      <c r="J302" s="25"/>
      <c r="K302" s="25"/>
      <c r="L302" s="25"/>
      <c r="M302" s="25"/>
      <c r="N302" s="25"/>
      <c r="O302" s="25"/>
      <c r="P302" s="25"/>
      <c r="Q302" s="25"/>
      <c r="R302" s="25"/>
      <c r="S302" s="25"/>
      <c r="T302" s="25"/>
      <c r="U302" s="25"/>
      <c r="V302" s="25"/>
      <c r="W302" s="25"/>
      <c r="X302" s="25"/>
      <c r="Y302" s="25"/>
      <c r="Z302" s="25"/>
    </row>
    <row r="303" spans="1:26" ht="15.75" customHeight="1">
      <c r="A303" s="25"/>
      <c r="B303" s="25"/>
      <c r="C303" s="25"/>
      <c r="D303" s="25"/>
      <c r="E303" s="25"/>
      <c r="F303" s="25"/>
      <c r="G303" s="25"/>
      <c r="H303" s="25"/>
      <c r="I303" s="25"/>
      <c r="J303" s="25"/>
      <c r="K303" s="25"/>
      <c r="L303" s="25"/>
      <c r="M303" s="25"/>
      <c r="N303" s="25"/>
      <c r="O303" s="25"/>
      <c r="P303" s="25"/>
      <c r="Q303" s="25"/>
      <c r="R303" s="25"/>
      <c r="S303" s="25"/>
      <c r="T303" s="25"/>
      <c r="U303" s="25"/>
      <c r="V303" s="25"/>
      <c r="W303" s="25"/>
      <c r="X303" s="25"/>
      <c r="Y303" s="25"/>
      <c r="Z303" s="25"/>
    </row>
    <row r="304" spans="1:26" ht="15.75" customHeight="1">
      <c r="A304" s="25"/>
      <c r="B304" s="25"/>
      <c r="C304" s="25"/>
      <c r="D304" s="25"/>
      <c r="E304" s="25"/>
      <c r="F304" s="25"/>
      <c r="G304" s="25"/>
      <c r="H304" s="25"/>
      <c r="I304" s="25"/>
      <c r="J304" s="25"/>
      <c r="K304" s="25"/>
      <c r="L304" s="25"/>
      <c r="M304" s="25"/>
      <c r="N304" s="25"/>
      <c r="O304" s="25"/>
      <c r="P304" s="25"/>
      <c r="Q304" s="25"/>
      <c r="R304" s="25"/>
      <c r="S304" s="25"/>
      <c r="T304" s="25"/>
      <c r="U304" s="25"/>
      <c r="V304" s="25"/>
      <c r="W304" s="25"/>
      <c r="X304" s="25"/>
      <c r="Y304" s="25"/>
      <c r="Z304" s="25"/>
    </row>
    <row r="305" spans="1:26" ht="15.75" customHeight="1">
      <c r="A305" s="25"/>
      <c r="B305" s="25"/>
      <c r="C305" s="25"/>
      <c r="D305" s="25"/>
      <c r="E305" s="25"/>
      <c r="F305" s="25"/>
      <c r="G305" s="25"/>
      <c r="H305" s="25"/>
      <c r="I305" s="25"/>
      <c r="J305" s="25"/>
      <c r="K305" s="25"/>
      <c r="L305" s="25"/>
      <c r="M305" s="25"/>
      <c r="N305" s="25"/>
      <c r="O305" s="25"/>
      <c r="P305" s="25"/>
      <c r="Q305" s="25"/>
      <c r="R305" s="25"/>
      <c r="S305" s="25"/>
      <c r="T305" s="25"/>
      <c r="U305" s="25"/>
      <c r="V305" s="25"/>
      <c r="W305" s="25"/>
      <c r="X305" s="25"/>
      <c r="Y305" s="25"/>
      <c r="Z305" s="25"/>
    </row>
    <row r="306" spans="1:26" ht="15.75" customHeight="1">
      <c r="A306" s="25"/>
      <c r="B306" s="25"/>
      <c r="C306" s="25"/>
      <c r="D306" s="25"/>
      <c r="E306" s="25"/>
      <c r="F306" s="25"/>
      <c r="G306" s="25"/>
      <c r="H306" s="25"/>
      <c r="I306" s="25"/>
      <c r="J306" s="25"/>
      <c r="K306" s="25"/>
      <c r="L306" s="25"/>
      <c r="M306" s="25"/>
      <c r="N306" s="25"/>
      <c r="O306" s="25"/>
      <c r="P306" s="25"/>
      <c r="Q306" s="25"/>
      <c r="R306" s="25"/>
      <c r="S306" s="25"/>
      <c r="T306" s="25"/>
      <c r="U306" s="25"/>
      <c r="V306" s="25"/>
      <c r="W306" s="25"/>
      <c r="X306" s="25"/>
      <c r="Y306" s="25"/>
      <c r="Z306" s="25"/>
    </row>
    <row r="307" spans="1:26" ht="15.75" customHeight="1">
      <c r="A307" s="25"/>
      <c r="B307" s="25"/>
      <c r="C307" s="25"/>
      <c r="D307" s="25"/>
      <c r="E307" s="25"/>
      <c r="F307" s="25"/>
      <c r="G307" s="25"/>
      <c r="H307" s="25"/>
      <c r="I307" s="25"/>
      <c r="J307" s="25"/>
      <c r="K307" s="25"/>
      <c r="L307" s="25"/>
      <c r="M307" s="25"/>
      <c r="N307" s="25"/>
      <c r="O307" s="25"/>
      <c r="P307" s="25"/>
      <c r="Q307" s="25"/>
      <c r="R307" s="25"/>
      <c r="S307" s="25"/>
      <c r="T307" s="25"/>
      <c r="U307" s="25"/>
      <c r="V307" s="25"/>
      <c r="W307" s="25"/>
      <c r="X307" s="25"/>
      <c r="Y307" s="25"/>
      <c r="Z307" s="25"/>
    </row>
    <row r="308" spans="1:26" ht="15.75" customHeight="1">
      <c r="A308" s="25"/>
      <c r="B308" s="25"/>
      <c r="C308" s="25"/>
      <c r="D308" s="25"/>
      <c r="E308" s="25"/>
      <c r="F308" s="25"/>
      <c r="G308" s="25"/>
      <c r="H308" s="25"/>
      <c r="I308" s="25"/>
      <c r="J308" s="25"/>
      <c r="K308" s="25"/>
      <c r="L308" s="25"/>
      <c r="M308" s="25"/>
      <c r="N308" s="25"/>
      <c r="O308" s="25"/>
      <c r="P308" s="25"/>
      <c r="Q308" s="25"/>
      <c r="R308" s="25"/>
      <c r="S308" s="25"/>
      <c r="T308" s="25"/>
      <c r="U308" s="25"/>
      <c r="V308" s="25"/>
      <c r="W308" s="25"/>
      <c r="X308" s="25"/>
      <c r="Y308" s="25"/>
      <c r="Z308" s="25"/>
    </row>
    <row r="309" spans="1:26" ht="15.75" customHeight="1">
      <c r="A309" s="25"/>
      <c r="B309" s="25"/>
      <c r="C309" s="25"/>
      <c r="D309" s="25"/>
      <c r="E309" s="25"/>
      <c r="F309" s="25"/>
      <c r="G309" s="25"/>
      <c r="H309" s="25"/>
      <c r="I309" s="25"/>
      <c r="J309" s="25"/>
      <c r="K309" s="25"/>
      <c r="L309" s="25"/>
      <c r="M309" s="25"/>
      <c r="N309" s="25"/>
      <c r="O309" s="25"/>
      <c r="P309" s="25"/>
      <c r="Q309" s="25"/>
      <c r="R309" s="25"/>
      <c r="S309" s="25"/>
      <c r="T309" s="25"/>
      <c r="U309" s="25"/>
      <c r="V309" s="25"/>
      <c r="W309" s="25"/>
      <c r="X309" s="25"/>
      <c r="Y309" s="25"/>
      <c r="Z309" s="25"/>
    </row>
    <row r="310" spans="1:26" ht="15.75" customHeight="1">
      <c r="A310" s="25"/>
      <c r="B310" s="25"/>
      <c r="C310" s="25"/>
      <c r="D310" s="25"/>
      <c r="E310" s="25"/>
      <c r="F310" s="25"/>
      <c r="G310" s="25"/>
      <c r="H310" s="25"/>
      <c r="I310" s="25"/>
      <c r="J310" s="25"/>
      <c r="K310" s="25"/>
      <c r="L310" s="25"/>
      <c r="M310" s="25"/>
      <c r="N310" s="25"/>
      <c r="O310" s="25"/>
      <c r="P310" s="25"/>
      <c r="Q310" s="25"/>
      <c r="R310" s="25"/>
      <c r="S310" s="25"/>
      <c r="T310" s="25"/>
      <c r="U310" s="25"/>
      <c r="V310" s="25"/>
      <c r="W310" s="25"/>
      <c r="X310" s="25"/>
      <c r="Y310" s="25"/>
      <c r="Z310" s="25"/>
    </row>
    <row r="311" spans="1:26" ht="15.75" customHeight="1">
      <c r="A311" s="25"/>
      <c r="B311" s="25"/>
      <c r="C311" s="25"/>
      <c r="D311" s="25"/>
      <c r="E311" s="25"/>
      <c r="F311" s="25"/>
      <c r="G311" s="25"/>
      <c r="H311" s="25"/>
      <c r="I311" s="25"/>
      <c r="J311" s="25"/>
      <c r="K311" s="25"/>
      <c r="L311" s="25"/>
      <c r="M311" s="25"/>
      <c r="N311" s="25"/>
      <c r="O311" s="25"/>
      <c r="P311" s="25"/>
      <c r="Q311" s="25"/>
      <c r="R311" s="25"/>
      <c r="S311" s="25"/>
      <c r="T311" s="25"/>
      <c r="U311" s="25"/>
      <c r="V311" s="25"/>
      <c r="W311" s="25"/>
      <c r="X311" s="25"/>
      <c r="Y311" s="25"/>
      <c r="Z311" s="25"/>
    </row>
    <row r="312" spans="1:26" ht="15.75" customHeight="1">
      <c r="A312" s="25"/>
      <c r="B312" s="25"/>
      <c r="C312" s="25"/>
      <c r="D312" s="25"/>
      <c r="E312" s="25"/>
      <c r="F312" s="25"/>
      <c r="G312" s="25"/>
      <c r="H312" s="25"/>
      <c r="I312" s="25"/>
      <c r="J312" s="25"/>
      <c r="K312" s="25"/>
      <c r="L312" s="25"/>
      <c r="M312" s="25"/>
      <c r="N312" s="25"/>
      <c r="O312" s="25"/>
      <c r="P312" s="25"/>
      <c r="Q312" s="25"/>
      <c r="R312" s="25"/>
      <c r="S312" s="25"/>
      <c r="T312" s="25"/>
      <c r="U312" s="25"/>
      <c r="V312" s="25"/>
      <c r="W312" s="25"/>
      <c r="X312" s="25"/>
      <c r="Y312" s="25"/>
      <c r="Z312" s="25"/>
    </row>
    <row r="313" spans="1:26" ht="15.75" customHeight="1">
      <c r="A313" s="25"/>
      <c r="B313" s="25"/>
      <c r="C313" s="25"/>
      <c r="D313" s="25"/>
      <c r="E313" s="25"/>
      <c r="F313" s="25"/>
      <c r="G313" s="25"/>
      <c r="H313" s="25"/>
      <c r="I313" s="25"/>
      <c r="J313" s="25"/>
      <c r="K313" s="25"/>
      <c r="L313" s="25"/>
      <c r="M313" s="25"/>
      <c r="N313" s="25"/>
      <c r="O313" s="25"/>
      <c r="P313" s="25"/>
      <c r="Q313" s="25"/>
      <c r="R313" s="25"/>
      <c r="S313" s="25"/>
      <c r="T313" s="25"/>
      <c r="U313" s="25"/>
      <c r="V313" s="25"/>
      <c r="W313" s="25"/>
      <c r="X313" s="25"/>
      <c r="Y313" s="25"/>
      <c r="Z313" s="25"/>
    </row>
    <row r="314" spans="1:26" ht="15.75" customHeight="1">
      <c r="A314" s="25"/>
      <c r="B314" s="25"/>
      <c r="C314" s="25"/>
      <c r="D314" s="25"/>
      <c r="E314" s="25"/>
      <c r="F314" s="25"/>
      <c r="G314" s="25"/>
      <c r="H314" s="25"/>
      <c r="I314" s="25"/>
      <c r="J314" s="25"/>
      <c r="K314" s="25"/>
      <c r="L314" s="25"/>
      <c r="M314" s="25"/>
      <c r="N314" s="25"/>
      <c r="O314" s="25"/>
      <c r="P314" s="25"/>
      <c r="Q314" s="25"/>
      <c r="R314" s="25"/>
      <c r="S314" s="25"/>
      <c r="T314" s="25"/>
      <c r="U314" s="25"/>
      <c r="V314" s="25"/>
      <c r="W314" s="25"/>
      <c r="X314" s="25"/>
      <c r="Y314" s="25"/>
      <c r="Z314" s="25"/>
    </row>
    <row r="315" spans="1:26" ht="15.75" customHeight="1">
      <c r="A315" s="25"/>
      <c r="B315" s="25"/>
      <c r="C315" s="25"/>
      <c r="D315" s="25"/>
      <c r="E315" s="25"/>
      <c r="F315" s="25"/>
      <c r="G315" s="25"/>
      <c r="H315" s="25"/>
      <c r="I315" s="25"/>
      <c r="J315" s="25"/>
      <c r="K315" s="25"/>
      <c r="L315" s="25"/>
      <c r="M315" s="25"/>
      <c r="N315" s="25"/>
      <c r="O315" s="25"/>
      <c r="P315" s="25"/>
      <c r="Q315" s="25"/>
      <c r="R315" s="25"/>
      <c r="S315" s="25"/>
      <c r="T315" s="25"/>
      <c r="U315" s="25"/>
      <c r="V315" s="25"/>
      <c r="W315" s="25"/>
      <c r="X315" s="25"/>
      <c r="Y315" s="25"/>
      <c r="Z315" s="25"/>
    </row>
    <row r="316" spans="1:26" ht="15.75" customHeight="1">
      <c r="A316" s="25"/>
      <c r="B316" s="25"/>
      <c r="C316" s="25"/>
      <c r="D316" s="25"/>
      <c r="E316" s="25"/>
      <c r="F316" s="25"/>
      <c r="G316" s="25"/>
      <c r="H316" s="25"/>
      <c r="I316" s="25"/>
      <c r="J316" s="25"/>
      <c r="K316" s="25"/>
      <c r="L316" s="25"/>
      <c r="M316" s="25"/>
      <c r="N316" s="25"/>
      <c r="O316" s="25"/>
      <c r="P316" s="25"/>
      <c r="Q316" s="25"/>
      <c r="R316" s="25"/>
      <c r="S316" s="25"/>
      <c r="T316" s="25"/>
      <c r="U316" s="25"/>
      <c r="V316" s="25"/>
      <c r="W316" s="25"/>
      <c r="X316" s="25"/>
      <c r="Y316" s="25"/>
      <c r="Z316" s="25"/>
    </row>
    <row r="317" spans="1:26" ht="15.75" customHeight="1">
      <c r="A317" s="25"/>
      <c r="B317" s="25"/>
      <c r="C317" s="25"/>
      <c r="D317" s="25"/>
      <c r="E317" s="25"/>
      <c r="F317" s="25"/>
      <c r="G317" s="25"/>
      <c r="H317" s="25"/>
      <c r="I317" s="25"/>
      <c r="J317" s="25"/>
      <c r="K317" s="25"/>
      <c r="L317" s="25"/>
      <c r="M317" s="25"/>
      <c r="N317" s="25"/>
      <c r="O317" s="25"/>
      <c r="P317" s="25"/>
      <c r="Q317" s="25"/>
      <c r="R317" s="25"/>
      <c r="S317" s="25"/>
      <c r="T317" s="25"/>
      <c r="U317" s="25"/>
      <c r="V317" s="25"/>
      <c r="W317" s="25"/>
      <c r="X317" s="25"/>
      <c r="Y317" s="25"/>
      <c r="Z317" s="25"/>
    </row>
    <row r="318" spans="1:26" ht="15.75" customHeight="1">
      <c r="A318" s="25"/>
      <c r="B318" s="25"/>
      <c r="C318" s="25"/>
      <c r="D318" s="25"/>
      <c r="E318" s="25"/>
      <c r="F318" s="25"/>
      <c r="G318" s="25"/>
      <c r="H318" s="25"/>
      <c r="I318" s="25"/>
      <c r="J318" s="25"/>
      <c r="K318" s="25"/>
      <c r="L318" s="25"/>
      <c r="M318" s="25"/>
      <c r="N318" s="25"/>
      <c r="O318" s="25"/>
      <c r="P318" s="25"/>
      <c r="Q318" s="25"/>
      <c r="R318" s="25"/>
      <c r="S318" s="25"/>
      <c r="T318" s="25"/>
      <c r="U318" s="25"/>
      <c r="V318" s="25"/>
      <c r="W318" s="25"/>
      <c r="X318" s="25"/>
      <c r="Y318" s="25"/>
      <c r="Z318" s="25"/>
    </row>
    <row r="319" spans="1:26" ht="15.75" customHeight="1">
      <c r="A319" s="25"/>
      <c r="B319" s="25"/>
      <c r="C319" s="25"/>
      <c r="D319" s="25"/>
      <c r="E319" s="25"/>
      <c r="F319" s="25"/>
      <c r="G319" s="25"/>
      <c r="H319" s="25"/>
      <c r="I319" s="25"/>
      <c r="J319" s="25"/>
      <c r="K319" s="25"/>
      <c r="L319" s="25"/>
      <c r="M319" s="25"/>
      <c r="N319" s="25"/>
      <c r="O319" s="25"/>
      <c r="P319" s="25"/>
      <c r="Q319" s="25"/>
      <c r="R319" s="25"/>
      <c r="S319" s="25"/>
      <c r="T319" s="25"/>
      <c r="U319" s="25"/>
      <c r="V319" s="25"/>
      <c r="W319" s="25"/>
      <c r="X319" s="25"/>
      <c r="Y319" s="25"/>
      <c r="Z319" s="25"/>
    </row>
    <row r="320" spans="1:26" ht="15.75" customHeight="1">
      <c r="A320" s="25"/>
      <c r="B320" s="25"/>
      <c r="C320" s="25"/>
      <c r="D320" s="25"/>
      <c r="E320" s="25"/>
      <c r="F320" s="25"/>
      <c r="G320" s="25"/>
      <c r="H320" s="25"/>
      <c r="I320" s="25"/>
      <c r="J320" s="25"/>
      <c r="K320" s="25"/>
      <c r="L320" s="25"/>
      <c r="M320" s="25"/>
      <c r="N320" s="25"/>
      <c r="O320" s="25"/>
      <c r="P320" s="25"/>
      <c r="Q320" s="25"/>
      <c r="R320" s="25"/>
      <c r="S320" s="25"/>
      <c r="T320" s="25"/>
      <c r="U320" s="25"/>
      <c r="V320" s="25"/>
      <c r="W320" s="25"/>
      <c r="X320" s="25"/>
      <c r="Y320" s="25"/>
      <c r="Z320" s="25"/>
    </row>
    <row r="321" spans="1:26" ht="15.75" customHeight="1">
      <c r="A321" s="25"/>
      <c r="B321" s="25"/>
      <c r="C321" s="25"/>
      <c r="D321" s="25"/>
      <c r="E321" s="25"/>
      <c r="F321" s="25"/>
      <c r="G321" s="25"/>
      <c r="H321" s="25"/>
      <c r="I321" s="25"/>
      <c r="J321" s="25"/>
      <c r="K321" s="25"/>
      <c r="L321" s="25"/>
      <c r="M321" s="25"/>
      <c r="N321" s="25"/>
      <c r="O321" s="25"/>
      <c r="P321" s="25"/>
      <c r="Q321" s="25"/>
      <c r="R321" s="25"/>
      <c r="S321" s="25"/>
      <c r="T321" s="25"/>
      <c r="U321" s="25"/>
      <c r="V321" s="25"/>
      <c r="W321" s="25"/>
      <c r="X321" s="25"/>
      <c r="Y321" s="25"/>
      <c r="Z321" s="25"/>
    </row>
    <row r="322" spans="1:26" ht="15.75" customHeight="1">
      <c r="A322" s="25"/>
      <c r="B322" s="25"/>
      <c r="C322" s="25"/>
      <c r="D322" s="25"/>
      <c r="E322" s="25"/>
      <c r="F322" s="25"/>
      <c r="G322" s="25"/>
      <c r="H322" s="25"/>
      <c r="I322" s="25"/>
      <c r="J322" s="25"/>
      <c r="K322" s="25"/>
      <c r="L322" s="25"/>
      <c r="M322" s="25"/>
      <c r="N322" s="25"/>
      <c r="O322" s="25"/>
      <c r="P322" s="25"/>
      <c r="Q322" s="25"/>
      <c r="R322" s="25"/>
      <c r="S322" s="25"/>
      <c r="T322" s="25"/>
      <c r="U322" s="25"/>
      <c r="V322" s="25"/>
      <c r="W322" s="25"/>
      <c r="X322" s="25"/>
      <c r="Y322" s="25"/>
      <c r="Z322" s="25"/>
    </row>
    <row r="323" spans="1:26" ht="15.75" customHeight="1">
      <c r="A323" s="25"/>
      <c r="B323" s="25"/>
      <c r="C323" s="25"/>
      <c r="D323" s="25"/>
      <c r="E323" s="25"/>
      <c r="F323" s="25"/>
      <c r="G323" s="25"/>
      <c r="H323" s="25"/>
      <c r="I323" s="25"/>
      <c r="J323" s="25"/>
      <c r="K323" s="25"/>
      <c r="L323" s="25"/>
      <c r="M323" s="25"/>
      <c r="N323" s="25"/>
      <c r="O323" s="25"/>
      <c r="P323" s="25"/>
      <c r="Q323" s="25"/>
      <c r="R323" s="25"/>
      <c r="S323" s="25"/>
      <c r="T323" s="25"/>
      <c r="U323" s="25"/>
      <c r="V323" s="25"/>
      <c r="W323" s="25"/>
      <c r="X323" s="25"/>
      <c r="Y323" s="25"/>
      <c r="Z323" s="25"/>
    </row>
    <row r="324" spans="1:26" ht="15.75" customHeight="1">
      <c r="A324" s="25"/>
      <c r="B324" s="25"/>
      <c r="C324" s="25"/>
      <c r="D324" s="25"/>
      <c r="E324" s="25"/>
      <c r="F324" s="25"/>
      <c r="G324" s="25"/>
      <c r="H324" s="25"/>
      <c r="I324" s="25"/>
      <c r="J324" s="25"/>
      <c r="K324" s="25"/>
      <c r="L324" s="25"/>
      <c r="M324" s="25"/>
      <c r="N324" s="25"/>
      <c r="O324" s="25"/>
      <c r="P324" s="25"/>
      <c r="Q324" s="25"/>
      <c r="R324" s="25"/>
      <c r="S324" s="25"/>
      <c r="T324" s="25"/>
      <c r="U324" s="25"/>
      <c r="V324" s="25"/>
      <c r="W324" s="25"/>
      <c r="X324" s="25"/>
      <c r="Y324" s="25"/>
      <c r="Z324" s="25"/>
    </row>
    <row r="325" spans="1:26" ht="15.75" customHeight="1">
      <c r="A325" s="25"/>
      <c r="B325" s="25"/>
      <c r="C325" s="25"/>
      <c r="D325" s="25"/>
      <c r="E325" s="25"/>
      <c r="F325" s="25"/>
      <c r="G325" s="25"/>
      <c r="H325" s="25"/>
      <c r="I325" s="25"/>
      <c r="J325" s="25"/>
      <c r="K325" s="25"/>
      <c r="L325" s="25"/>
      <c r="M325" s="25"/>
      <c r="N325" s="25"/>
      <c r="O325" s="25"/>
      <c r="P325" s="25"/>
      <c r="Q325" s="25"/>
      <c r="R325" s="25"/>
      <c r="S325" s="25"/>
      <c r="T325" s="25"/>
      <c r="U325" s="25"/>
      <c r="V325" s="25"/>
      <c r="W325" s="25"/>
      <c r="X325" s="25"/>
      <c r="Y325" s="25"/>
      <c r="Z325" s="25"/>
    </row>
    <row r="326" spans="1:26" ht="15.75" customHeight="1">
      <c r="A326" s="25"/>
      <c r="B326" s="25"/>
      <c r="C326" s="25"/>
      <c r="D326" s="25"/>
      <c r="E326" s="25"/>
      <c r="F326" s="25"/>
      <c r="G326" s="25"/>
      <c r="H326" s="25"/>
      <c r="I326" s="25"/>
      <c r="J326" s="25"/>
      <c r="K326" s="25"/>
      <c r="L326" s="25"/>
      <c r="M326" s="25"/>
      <c r="N326" s="25"/>
      <c r="O326" s="25"/>
      <c r="P326" s="25"/>
      <c r="Q326" s="25"/>
      <c r="R326" s="25"/>
      <c r="S326" s="25"/>
      <c r="T326" s="25"/>
      <c r="U326" s="25"/>
      <c r="V326" s="25"/>
      <c r="W326" s="25"/>
      <c r="X326" s="25"/>
      <c r="Y326" s="25"/>
      <c r="Z326" s="25"/>
    </row>
    <row r="327" spans="1:26" ht="15.75" customHeight="1">
      <c r="A327" s="25"/>
      <c r="B327" s="25"/>
      <c r="C327" s="25"/>
      <c r="D327" s="25"/>
      <c r="E327" s="25"/>
      <c r="F327" s="25"/>
      <c r="G327" s="25"/>
      <c r="H327" s="25"/>
      <c r="I327" s="25"/>
      <c r="J327" s="25"/>
      <c r="K327" s="25"/>
      <c r="L327" s="25"/>
      <c r="M327" s="25"/>
      <c r="N327" s="25"/>
      <c r="O327" s="25"/>
      <c r="P327" s="25"/>
      <c r="Q327" s="25"/>
      <c r="R327" s="25"/>
      <c r="S327" s="25"/>
      <c r="T327" s="25"/>
      <c r="U327" s="25"/>
      <c r="V327" s="25"/>
      <c r="W327" s="25"/>
      <c r="X327" s="25"/>
      <c r="Y327" s="25"/>
      <c r="Z327" s="25"/>
    </row>
    <row r="328" spans="1:26" ht="15.75" customHeight="1">
      <c r="A328" s="25"/>
      <c r="B328" s="25"/>
      <c r="C328" s="25"/>
      <c r="D328" s="25"/>
      <c r="E328" s="25"/>
      <c r="F328" s="25"/>
      <c r="G328" s="25"/>
      <c r="H328" s="25"/>
      <c r="I328" s="25"/>
      <c r="J328" s="25"/>
      <c r="K328" s="25"/>
      <c r="L328" s="25"/>
      <c r="M328" s="25"/>
      <c r="N328" s="25"/>
      <c r="O328" s="25"/>
      <c r="P328" s="25"/>
      <c r="Q328" s="25"/>
      <c r="R328" s="25"/>
      <c r="S328" s="25"/>
      <c r="T328" s="25"/>
      <c r="U328" s="25"/>
      <c r="V328" s="25"/>
      <c r="W328" s="25"/>
      <c r="X328" s="25"/>
      <c r="Y328" s="25"/>
      <c r="Z328" s="25"/>
    </row>
    <row r="329" spans="1:26" ht="15.75" customHeight="1">
      <c r="A329" s="25"/>
      <c r="B329" s="25"/>
      <c r="C329" s="25"/>
      <c r="D329" s="25"/>
      <c r="E329" s="25"/>
      <c r="F329" s="25"/>
      <c r="G329" s="25"/>
      <c r="H329" s="25"/>
      <c r="I329" s="25"/>
      <c r="J329" s="25"/>
      <c r="K329" s="25"/>
      <c r="L329" s="25"/>
      <c r="M329" s="25"/>
      <c r="N329" s="25"/>
      <c r="O329" s="25"/>
      <c r="P329" s="25"/>
      <c r="Q329" s="25"/>
      <c r="R329" s="25"/>
      <c r="S329" s="25"/>
      <c r="T329" s="25"/>
      <c r="U329" s="25"/>
      <c r="V329" s="25"/>
      <c r="W329" s="25"/>
      <c r="X329" s="25"/>
      <c r="Y329" s="25"/>
      <c r="Z329" s="25"/>
    </row>
    <row r="330" spans="1:26" ht="15.75" customHeight="1">
      <c r="A330" s="25"/>
      <c r="B330" s="25"/>
      <c r="C330" s="25"/>
      <c r="D330" s="25"/>
      <c r="E330" s="25"/>
      <c r="F330" s="25"/>
      <c r="G330" s="25"/>
      <c r="H330" s="25"/>
      <c r="I330" s="25"/>
      <c r="J330" s="25"/>
      <c r="K330" s="25"/>
      <c r="L330" s="25"/>
      <c r="M330" s="25"/>
      <c r="N330" s="25"/>
      <c r="O330" s="25"/>
      <c r="P330" s="25"/>
      <c r="Q330" s="25"/>
      <c r="R330" s="25"/>
      <c r="S330" s="25"/>
      <c r="T330" s="25"/>
      <c r="U330" s="25"/>
      <c r="V330" s="25"/>
      <c r="W330" s="25"/>
      <c r="X330" s="25"/>
      <c r="Y330" s="25"/>
      <c r="Z330" s="25"/>
    </row>
    <row r="331" spans="1:26" ht="15.75" customHeight="1">
      <c r="A331" s="25"/>
      <c r="B331" s="25"/>
      <c r="C331" s="25"/>
      <c r="D331" s="25"/>
      <c r="E331" s="25"/>
      <c r="F331" s="25"/>
      <c r="G331" s="25"/>
      <c r="H331" s="25"/>
      <c r="I331" s="25"/>
      <c r="J331" s="25"/>
      <c r="K331" s="25"/>
      <c r="L331" s="25"/>
      <c r="M331" s="25"/>
      <c r="N331" s="25"/>
      <c r="O331" s="25"/>
      <c r="P331" s="25"/>
      <c r="Q331" s="25"/>
      <c r="R331" s="25"/>
      <c r="S331" s="25"/>
      <c r="T331" s="25"/>
      <c r="U331" s="25"/>
      <c r="V331" s="25"/>
      <c r="W331" s="25"/>
      <c r="X331" s="25"/>
      <c r="Y331" s="25"/>
      <c r="Z331" s="25"/>
    </row>
    <row r="332" spans="1:26" ht="15.75" customHeight="1">
      <c r="A332" s="25"/>
      <c r="B332" s="25"/>
      <c r="C332" s="25"/>
      <c r="D332" s="25"/>
      <c r="E332" s="25"/>
      <c r="F332" s="25"/>
      <c r="G332" s="25"/>
      <c r="H332" s="25"/>
      <c r="I332" s="25"/>
      <c r="J332" s="25"/>
      <c r="K332" s="25"/>
      <c r="L332" s="25"/>
      <c r="M332" s="25"/>
      <c r="N332" s="25"/>
      <c r="O332" s="25"/>
      <c r="P332" s="25"/>
      <c r="Q332" s="25"/>
      <c r="R332" s="25"/>
      <c r="S332" s="25"/>
      <c r="T332" s="25"/>
      <c r="U332" s="25"/>
      <c r="V332" s="25"/>
      <c r="W332" s="25"/>
      <c r="X332" s="25"/>
      <c r="Y332" s="25"/>
      <c r="Z332" s="25"/>
    </row>
    <row r="333" spans="1:26" ht="15.75" customHeight="1">
      <c r="A333" s="25"/>
      <c r="B333" s="25"/>
      <c r="C333" s="25"/>
      <c r="D333" s="25"/>
      <c r="E333" s="25"/>
      <c r="F333" s="25"/>
      <c r="G333" s="25"/>
      <c r="H333" s="25"/>
      <c r="I333" s="25"/>
      <c r="J333" s="25"/>
      <c r="K333" s="25"/>
      <c r="L333" s="25"/>
      <c r="M333" s="25"/>
      <c r="N333" s="25"/>
      <c r="O333" s="25"/>
      <c r="P333" s="25"/>
      <c r="Q333" s="25"/>
      <c r="R333" s="25"/>
      <c r="S333" s="25"/>
      <c r="T333" s="25"/>
      <c r="U333" s="25"/>
      <c r="V333" s="25"/>
      <c r="W333" s="25"/>
      <c r="X333" s="25"/>
      <c r="Y333" s="25"/>
      <c r="Z333" s="25"/>
    </row>
    <row r="334" spans="1:26" ht="15.75" customHeight="1">
      <c r="A334" s="25"/>
      <c r="B334" s="25"/>
      <c r="C334" s="25"/>
      <c r="D334" s="25"/>
      <c r="E334" s="25"/>
      <c r="F334" s="25"/>
      <c r="G334" s="25"/>
      <c r="H334" s="25"/>
      <c r="I334" s="25"/>
      <c r="J334" s="25"/>
      <c r="K334" s="25"/>
      <c r="L334" s="25"/>
      <c r="M334" s="25"/>
      <c r="N334" s="25"/>
      <c r="O334" s="25"/>
      <c r="P334" s="25"/>
      <c r="Q334" s="25"/>
      <c r="R334" s="25"/>
      <c r="S334" s="25"/>
      <c r="T334" s="25"/>
      <c r="U334" s="25"/>
      <c r="V334" s="25"/>
      <c r="W334" s="25"/>
      <c r="X334" s="25"/>
      <c r="Y334" s="25"/>
      <c r="Z334" s="25"/>
    </row>
    <row r="335" spans="1:26" ht="15.75" customHeight="1">
      <c r="A335" s="25"/>
      <c r="B335" s="25"/>
      <c r="C335" s="25"/>
      <c r="D335" s="25"/>
      <c r="E335" s="25"/>
      <c r="F335" s="25"/>
      <c r="G335" s="25"/>
      <c r="H335" s="25"/>
      <c r="I335" s="25"/>
      <c r="J335" s="25"/>
      <c r="K335" s="25"/>
      <c r="L335" s="25"/>
      <c r="M335" s="25"/>
      <c r="N335" s="25"/>
      <c r="O335" s="25"/>
      <c r="P335" s="25"/>
      <c r="Q335" s="25"/>
      <c r="R335" s="25"/>
      <c r="S335" s="25"/>
      <c r="T335" s="25"/>
      <c r="U335" s="25"/>
      <c r="V335" s="25"/>
      <c r="W335" s="25"/>
      <c r="X335" s="25"/>
      <c r="Y335" s="25"/>
      <c r="Z335" s="25"/>
    </row>
    <row r="336" spans="1:26" ht="15.75" customHeight="1">
      <c r="A336" s="25"/>
      <c r="B336" s="25"/>
      <c r="C336" s="25"/>
      <c r="D336" s="25"/>
      <c r="E336" s="25"/>
      <c r="F336" s="25"/>
      <c r="G336" s="25"/>
      <c r="H336" s="25"/>
      <c r="I336" s="25"/>
      <c r="J336" s="25"/>
      <c r="K336" s="25"/>
      <c r="L336" s="25"/>
      <c r="M336" s="25"/>
      <c r="N336" s="25"/>
      <c r="O336" s="25"/>
      <c r="P336" s="25"/>
      <c r="Q336" s="25"/>
      <c r="R336" s="25"/>
      <c r="S336" s="25"/>
      <c r="T336" s="25"/>
      <c r="U336" s="25"/>
      <c r="V336" s="25"/>
      <c r="W336" s="25"/>
      <c r="X336" s="25"/>
      <c r="Y336" s="25"/>
      <c r="Z336" s="25"/>
    </row>
    <row r="337" spans="1:26" ht="15.75" customHeight="1">
      <c r="A337" s="25"/>
      <c r="B337" s="25"/>
      <c r="C337" s="25"/>
      <c r="D337" s="25"/>
      <c r="E337" s="25"/>
      <c r="F337" s="25"/>
      <c r="G337" s="25"/>
      <c r="H337" s="25"/>
      <c r="I337" s="25"/>
      <c r="J337" s="25"/>
      <c r="K337" s="25"/>
      <c r="L337" s="25"/>
      <c r="M337" s="25"/>
      <c r="N337" s="25"/>
      <c r="O337" s="25"/>
      <c r="P337" s="25"/>
      <c r="Q337" s="25"/>
      <c r="R337" s="25"/>
      <c r="S337" s="25"/>
      <c r="T337" s="25"/>
      <c r="U337" s="25"/>
      <c r="V337" s="25"/>
      <c r="W337" s="25"/>
      <c r="X337" s="25"/>
      <c r="Y337" s="25"/>
      <c r="Z337" s="25"/>
    </row>
    <row r="338" spans="1:26" ht="15.75" customHeight="1">
      <c r="A338" s="25"/>
      <c r="B338" s="25"/>
      <c r="C338" s="25"/>
      <c r="D338" s="25"/>
      <c r="E338" s="25"/>
      <c r="F338" s="25"/>
      <c r="G338" s="25"/>
      <c r="H338" s="25"/>
      <c r="I338" s="25"/>
      <c r="J338" s="25"/>
      <c r="K338" s="25"/>
      <c r="L338" s="25"/>
      <c r="M338" s="25"/>
      <c r="N338" s="25"/>
      <c r="O338" s="25"/>
      <c r="P338" s="25"/>
      <c r="Q338" s="25"/>
      <c r="R338" s="25"/>
      <c r="S338" s="25"/>
      <c r="T338" s="25"/>
      <c r="U338" s="25"/>
      <c r="V338" s="25"/>
      <c r="W338" s="25"/>
      <c r="X338" s="25"/>
      <c r="Y338" s="25"/>
      <c r="Z338" s="25"/>
    </row>
    <row r="339" spans="1:26" ht="15.75" customHeight="1">
      <c r="A339" s="25"/>
      <c r="B339" s="25"/>
      <c r="C339" s="25"/>
      <c r="D339" s="25"/>
      <c r="E339" s="25"/>
      <c r="F339" s="25"/>
      <c r="G339" s="25"/>
      <c r="H339" s="25"/>
      <c r="I339" s="25"/>
      <c r="J339" s="25"/>
      <c r="K339" s="25"/>
      <c r="L339" s="25"/>
      <c r="M339" s="25"/>
      <c r="N339" s="25"/>
      <c r="O339" s="25"/>
      <c r="P339" s="25"/>
      <c r="Q339" s="25"/>
      <c r="R339" s="25"/>
      <c r="S339" s="25"/>
      <c r="T339" s="25"/>
      <c r="U339" s="25"/>
      <c r="V339" s="25"/>
      <c r="W339" s="25"/>
      <c r="X339" s="25"/>
      <c r="Y339" s="25"/>
      <c r="Z339" s="25"/>
    </row>
    <row r="340" spans="1:26" ht="15.75" customHeight="1">
      <c r="A340" s="25"/>
      <c r="B340" s="25"/>
      <c r="C340" s="25"/>
      <c r="D340" s="25"/>
      <c r="E340" s="25"/>
      <c r="F340" s="25"/>
      <c r="G340" s="25"/>
      <c r="H340" s="25"/>
      <c r="I340" s="25"/>
      <c r="J340" s="25"/>
      <c r="K340" s="25"/>
      <c r="L340" s="25"/>
      <c r="M340" s="25"/>
      <c r="N340" s="25"/>
      <c r="O340" s="25"/>
      <c r="P340" s="25"/>
      <c r="Q340" s="25"/>
      <c r="R340" s="25"/>
      <c r="S340" s="25"/>
      <c r="T340" s="25"/>
      <c r="U340" s="25"/>
      <c r="V340" s="25"/>
      <c r="W340" s="25"/>
      <c r="X340" s="25"/>
      <c r="Y340" s="25"/>
      <c r="Z340" s="25"/>
    </row>
    <row r="341" spans="1:26" ht="15.75" customHeight="1">
      <c r="A341" s="25"/>
      <c r="B341" s="25"/>
      <c r="C341" s="25"/>
      <c r="D341" s="25"/>
      <c r="E341" s="25"/>
      <c r="F341" s="25"/>
      <c r="G341" s="25"/>
      <c r="H341" s="25"/>
      <c r="I341" s="25"/>
      <c r="J341" s="25"/>
      <c r="K341" s="25"/>
      <c r="L341" s="25"/>
      <c r="M341" s="25"/>
      <c r="N341" s="25"/>
      <c r="O341" s="25"/>
      <c r="P341" s="25"/>
      <c r="Q341" s="25"/>
      <c r="R341" s="25"/>
      <c r="S341" s="25"/>
      <c r="T341" s="25"/>
      <c r="U341" s="25"/>
      <c r="V341" s="25"/>
      <c r="W341" s="25"/>
      <c r="X341" s="25"/>
      <c r="Y341" s="25"/>
      <c r="Z341" s="25"/>
    </row>
    <row r="342" spans="1:26" ht="15.75" customHeight="1">
      <c r="A342" s="25"/>
      <c r="B342" s="25"/>
      <c r="C342" s="25"/>
      <c r="D342" s="25"/>
      <c r="E342" s="25"/>
      <c r="F342" s="25"/>
      <c r="G342" s="25"/>
      <c r="H342" s="25"/>
      <c r="I342" s="25"/>
      <c r="J342" s="25"/>
      <c r="K342" s="25"/>
      <c r="L342" s="25"/>
      <c r="M342" s="25"/>
      <c r="N342" s="25"/>
      <c r="O342" s="25"/>
      <c r="P342" s="25"/>
      <c r="Q342" s="25"/>
      <c r="R342" s="25"/>
      <c r="S342" s="25"/>
      <c r="T342" s="25"/>
      <c r="U342" s="25"/>
      <c r="V342" s="25"/>
      <c r="W342" s="25"/>
      <c r="X342" s="25"/>
      <c r="Y342" s="25"/>
      <c r="Z342" s="25"/>
    </row>
    <row r="343" spans="1:26" ht="15.75" customHeight="1">
      <c r="A343" s="25"/>
      <c r="B343" s="25"/>
      <c r="C343" s="25"/>
      <c r="D343" s="25"/>
      <c r="E343" s="25"/>
      <c r="F343" s="25"/>
      <c r="G343" s="25"/>
      <c r="H343" s="25"/>
      <c r="I343" s="25"/>
      <c r="J343" s="25"/>
      <c r="K343" s="25"/>
      <c r="L343" s="25"/>
      <c r="M343" s="25"/>
      <c r="N343" s="25"/>
      <c r="O343" s="25"/>
      <c r="P343" s="25"/>
      <c r="Q343" s="25"/>
      <c r="R343" s="25"/>
      <c r="S343" s="25"/>
      <c r="T343" s="25"/>
      <c r="U343" s="25"/>
      <c r="V343" s="25"/>
      <c r="W343" s="25"/>
      <c r="X343" s="25"/>
      <c r="Y343" s="25"/>
      <c r="Z343" s="25"/>
    </row>
    <row r="344" spans="1:26" ht="15.75" customHeight="1">
      <c r="A344" s="25"/>
      <c r="B344" s="25"/>
      <c r="C344" s="25"/>
      <c r="D344" s="25"/>
      <c r="E344" s="25"/>
      <c r="F344" s="25"/>
      <c r="G344" s="25"/>
      <c r="H344" s="25"/>
      <c r="I344" s="25"/>
      <c r="J344" s="25"/>
      <c r="K344" s="25"/>
      <c r="L344" s="25"/>
      <c r="M344" s="25"/>
      <c r="N344" s="25"/>
      <c r="O344" s="25"/>
      <c r="P344" s="25"/>
      <c r="Q344" s="25"/>
      <c r="R344" s="25"/>
      <c r="S344" s="25"/>
      <c r="T344" s="25"/>
      <c r="U344" s="25"/>
      <c r="V344" s="25"/>
      <c r="W344" s="25"/>
      <c r="X344" s="25"/>
      <c r="Y344" s="25"/>
      <c r="Z344" s="25"/>
    </row>
    <row r="345" spans="1:26" ht="15.75" customHeight="1">
      <c r="A345" s="25"/>
      <c r="B345" s="25"/>
      <c r="C345" s="25"/>
      <c r="D345" s="25"/>
      <c r="E345" s="25"/>
      <c r="F345" s="25"/>
      <c r="G345" s="25"/>
      <c r="H345" s="25"/>
      <c r="I345" s="25"/>
      <c r="J345" s="25"/>
      <c r="K345" s="25"/>
      <c r="L345" s="25"/>
      <c r="M345" s="25"/>
      <c r="N345" s="25"/>
      <c r="O345" s="25"/>
      <c r="P345" s="25"/>
      <c r="Q345" s="25"/>
      <c r="R345" s="25"/>
      <c r="S345" s="25"/>
      <c r="T345" s="25"/>
      <c r="U345" s="25"/>
      <c r="V345" s="25"/>
      <c r="W345" s="25"/>
      <c r="X345" s="25"/>
      <c r="Y345" s="25"/>
      <c r="Z345" s="25"/>
    </row>
    <row r="346" spans="1:26" ht="15.75" customHeight="1">
      <c r="A346" s="25"/>
      <c r="B346" s="25"/>
      <c r="C346" s="25"/>
      <c r="D346" s="25"/>
      <c r="E346" s="25"/>
      <c r="F346" s="25"/>
      <c r="G346" s="25"/>
      <c r="H346" s="25"/>
      <c r="I346" s="25"/>
      <c r="J346" s="25"/>
      <c r="K346" s="25"/>
      <c r="L346" s="25"/>
      <c r="M346" s="25"/>
      <c r="N346" s="25"/>
      <c r="O346" s="25"/>
      <c r="P346" s="25"/>
      <c r="Q346" s="25"/>
      <c r="R346" s="25"/>
      <c r="S346" s="25"/>
      <c r="T346" s="25"/>
      <c r="U346" s="25"/>
      <c r="V346" s="25"/>
      <c r="W346" s="25"/>
      <c r="X346" s="25"/>
      <c r="Y346" s="25"/>
      <c r="Z346" s="25"/>
    </row>
    <row r="347" spans="1:26" ht="15.75" customHeight="1">
      <c r="A347" s="25"/>
      <c r="B347" s="25"/>
      <c r="C347" s="25"/>
      <c r="D347" s="25"/>
      <c r="E347" s="25"/>
      <c r="F347" s="25"/>
      <c r="G347" s="25"/>
      <c r="H347" s="25"/>
      <c r="I347" s="25"/>
      <c r="J347" s="25"/>
      <c r="K347" s="25"/>
      <c r="L347" s="25"/>
      <c r="M347" s="25"/>
      <c r="N347" s="25"/>
      <c r="O347" s="25"/>
      <c r="P347" s="25"/>
      <c r="Q347" s="25"/>
      <c r="R347" s="25"/>
      <c r="S347" s="25"/>
      <c r="T347" s="25"/>
      <c r="U347" s="25"/>
      <c r="V347" s="25"/>
      <c r="W347" s="25"/>
      <c r="X347" s="25"/>
      <c r="Y347" s="25"/>
      <c r="Z347" s="25"/>
    </row>
    <row r="348" spans="1:26" ht="15.75" customHeight="1">
      <c r="A348" s="25"/>
      <c r="B348" s="25"/>
      <c r="C348" s="25"/>
      <c r="D348" s="25"/>
      <c r="E348" s="25"/>
      <c r="F348" s="25"/>
      <c r="G348" s="25"/>
      <c r="H348" s="25"/>
      <c r="I348" s="25"/>
      <c r="J348" s="25"/>
      <c r="K348" s="25"/>
      <c r="L348" s="25"/>
      <c r="M348" s="25"/>
      <c r="N348" s="25"/>
      <c r="O348" s="25"/>
      <c r="P348" s="25"/>
      <c r="Q348" s="25"/>
      <c r="R348" s="25"/>
      <c r="S348" s="25"/>
      <c r="T348" s="25"/>
      <c r="U348" s="25"/>
      <c r="V348" s="25"/>
      <c r="W348" s="25"/>
      <c r="X348" s="25"/>
      <c r="Y348" s="25"/>
      <c r="Z348" s="25"/>
    </row>
    <row r="349" spans="1:26" ht="15.75" customHeight="1">
      <c r="A349" s="25"/>
      <c r="B349" s="25"/>
      <c r="C349" s="25"/>
      <c r="D349" s="25"/>
      <c r="E349" s="25"/>
      <c r="F349" s="25"/>
      <c r="G349" s="25"/>
      <c r="H349" s="25"/>
      <c r="I349" s="25"/>
      <c r="J349" s="25"/>
      <c r="K349" s="25"/>
      <c r="L349" s="25"/>
      <c r="M349" s="25"/>
      <c r="N349" s="25"/>
      <c r="O349" s="25"/>
      <c r="P349" s="25"/>
      <c r="Q349" s="25"/>
      <c r="R349" s="25"/>
      <c r="S349" s="25"/>
      <c r="T349" s="25"/>
      <c r="U349" s="25"/>
      <c r="V349" s="25"/>
      <c r="W349" s="25"/>
      <c r="X349" s="25"/>
      <c r="Y349" s="25"/>
      <c r="Z349" s="25"/>
    </row>
    <row r="350" spans="1:26" ht="15.75" customHeight="1">
      <c r="A350" s="25"/>
      <c r="B350" s="25"/>
      <c r="C350" s="25"/>
      <c r="D350" s="25"/>
      <c r="E350" s="25"/>
      <c r="F350" s="25"/>
      <c r="G350" s="25"/>
      <c r="H350" s="25"/>
      <c r="I350" s="25"/>
      <c r="J350" s="25"/>
      <c r="K350" s="25"/>
      <c r="L350" s="25"/>
      <c r="M350" s="25"/>
      <c r="N350" s="25"/>
      <c r="O350" s="25"/>
      <c r="P350" s="25"/>
      <c r="Q350" s="25"/>
      <c r="R350" s="25"/>
      <c r="S350" s="25"/>
      <c r="T350" s="25"/>
      <c r="U350" s="25"/>
      <c r="V350" s="25"/>
      <c r="W350" s="25"/>
      <c r="X350" s="25"/>
      <c r="Y350" s="25"/>
      <c r="Z350" s="25"/>
    </row>
    <row r="351" spans="1:26" ht="15.75" customHeight="1">
      <c r="A351" s="25"/>
      <c r="B351" s="25"/>
      <c r="C351" s="25"/>
      <c r="D351" s="25"/>
      <c r="E351" s="25"/>
      <c r="F351" s="25"/>
      <c r="G351" s="25"/>
      <c r="H351" s="25"/>
      <c r="I351" s="25"/>
      <c r="J351" s="25"/>
      <c r="K351" s="25"/>
      <c r="L351" s="25"/>
      <c r="M351" s="25"/>
      <c r="N351" s="25"/>
      <c r="O351" s="25"/>
      <c r="P351" s="25"/>
      <c r="Q351" s="25"/>
      <c r="R351" s="25"/>
      <c r="S351" s="25"/>
      <c r="T351" s="25"/>
      <c r="U351" s="25"/>
      <c r="V351" s="25"/>
      <c r="W351" s="25"/>
      <c r="X351" s="25"/>
      <c r="Y351" s="25"/>
      <c r="Z351" s="25"/>
    </row>
    <row r="352" spans="1:26" ht="15.75" customHeight="1">
      <c r="A352" s="25"/>
      <c r="B352" s="25"/>
      <c r="C352" s="25"/>
      <c r="D352" s="25"/>
      <c r="E352" s="25"/>
      <c r="F352" s="25"/>
      <c r="G352" s="25"/>
      <c r="H352" s="25"/>
      <c r="I352" s="25"/>
      <c r="J352" s="25"/>
      <c r="K352" s="25"/>
      <c r="L352" s="25"/>
      <c r="M352" s="25"/>
      <c r="N352" s="25"/>
      <c r="O352" s="25"/>
      <c r="P352" s="25"/>
      <c r="Q352" s="25"/>
      <c r="R352" s="25"/>
      <c r="S352" s="25"/>
      <c r="T352" s="25"/>
      <c r="U352" s="25"/>
      <c r="V352" s="25"/>
      <c r="W352" s="25"/>
      <c r="X352" s="25"/>
      <c r="Y352" s="25"/>
      <c r="Z352" s="25"/>
    </row>
    <row r="353" spans="1:26" ht="15.75" customHeight="1">
      <c r="A353" s="25"/>
      <c r="B353" s="25"/>
      <c r="C353" s="25"/>
      <c r="D353" s="25"/>
      <c r="E353" s="25"/>
      <c r="F353" s="25"/>
      <c r="G353" s="25"/>
      <c r="H353" s="25"/>
      <c r="I353" s="25"/>
      <c r="J353" s="25"/>
      <c r="K353" s="25"/>
      <c r="L353" s="25"/>
      <c r="M353" s="25"/>
      <c r="N353" s="25"/>
      <c r="O353" s="25"/>
      <c r="P353" s="25"/>
      <c r="Q353" s="25"/>
      <c r="R353" s="25"/>
      <c r="S353" s="25"/>
      <c r="T353" s="25"/>
      <c r="U353" s="25"/>
      <c r="V353" s="25"/>
      <c r="W353" s="25"/>
      <c r="X353" s="25"/>
      <c r="Y353" s="25"/>
      <c r="Z353" s="25"/>
    </row>
    <row r="354" spans="1:26" ht="15.75" customHeight="1">
      <c r="A354" s="25"/>
      <c r="B354" s="25"/>
      <c r="C354" s="25"/>
      <c r="D354" s="25"/>
      <c r="E354" s="25"/>
      <c r="F354" s="25"/>
      <c r="G354" s="25"/>
      <c r="H354" s="25"/>
      <c r="I354" s="25"/>
      <c r="J354" s="25"/>
      <c r="K354" s="25"/>
      <c r="L354" s="25"/>
      <c r="M354" s="25"/>
      <c r="N354" s="25"/>
      <c r="O354" s="25"/>
      <c r="P354" s="25"/>
      <c r="Q354" s="25"/>
      <c r="R354" s="25"/>
      <c r="S354" s="25"/>
      <c r="T354" s="25"/>
      <c r="U354" s="25"/>
      <c r="V354" s="25"/>
      <c r="W354" s="25"/>
      <c r="X354" s="25"/>
      <c r="Y354" s="25"/>
      <c r="Z354" s="25"/>
    </row>
    <row r="355" spans="1:26" ht="15.75" customHeight="1">
      <c r="A355" s="25"/>
      <c r="B355" s="25"/>
      <c r="C355" s="25"/>
      <c r="D355" s="25"/>
      <c r="E355" s="25"/>
      <c r="F355" s="25"/>
      <c r="G355" s="25"/>
      <c r="H355" s="25"/>
      <c r="I355" s="25"/>
      <c r="J355" s="25"/>
      <c r="K355" s="25"/>
      <c r="L355" s="25"/>
      <c r="M355" s="25"/>
      <c r="N355" s="25"/>
      <c r="O355" s="25"/>
      <c r="P355" s="25"/>
      <c r="Q355" s="25"/>
      <c r="R355" s="25"/>
      <c r="S355" s="25"/>
      <c r="T355" s="25"/>
      <c r="U355" s="25"/>
      <c r="V355" s="25"/>
      <c r="W355" s="25"/>
      <c r="X355" s="25"/>
      <c r="Y355" s="25"/>
      <c r="Z355" s="25"/>
    </row>
    <row r="356" spans="1:26" ht="15.75" customHeight="1">
      <c r="A356" s="25"/>
      <c r="B356" s="25"/>
      <c r="C356" s="25"/>
      <c r="D356" s="25"/>
      <c r="E356" s="25"/>
      <c r="F356" s="25"/>
      <c r="G356" s="25"/>
      <c r="H356" s="25"/>
      <c r="I356" s="25"/>
      <c r="J356" s="25"/>
      <c r="K356" s="25"/>
      <c r="L356" s="25"/>
      <c r="M356" s="25"/>
      <c r="N356" s="25"/>
      <c r="O356" s="25"/>
      <c r="P356" s="25"/>
      <c r="Q356" s="25"/>
      <c r="R356" s="25"/>
      <c r="S356" s="25"/>
      <c r="T356" s="25"/>
      <c r="U356" s="25"/>
      <c r="V356" s="25"/>
      <c r="W356" s="25"/>
      <c r="X356" s="25"/>
      <c r="Y356" s="25"/>
      <c r="Z356" s="25"/>
    </row>
    <row r="357" spans="1:26" ht="15.75" customHeight="1">
      <c r="A357" s="25"/>
      <c r="B357" s="25"/>
      <c r="C357" s="25"/>
      <c r="D357" s="25"/>
      <c r="E357" s="25"/>
      <c r="F357" s="25"/>
      <c r="G357" s="25"/>
      <c r="H357" s="25"/>
      <c r="I357" s="25"/>
      <c r="J357" s="25"/>
      <c r="K357" s="25"/>
      <c r="L357" s="25"/>
      <c r="M357" s="25"/>
      <c r="N357" s="25"/>
      <c r="O357" s="25"/>
      <c r="P357" s="25"/>
      <c r="Q357" s="25"/>
      <c r="R357" s="25"/>
      <c r="S357" s="25"/>
      <c r="T357" s="25"/>
      <c r="U357" s="25"/>
      <c r="V357" s="25"/>
      <c r="W357" s="25"/>
      <c r="X357" s="25"/>
      <c r="Y357" s="25"/>
      <c r="Z357" s="25"/>
    </row>
    <row r="358" spans="1:26" ht="15.75" customHeight="1">
      <c r="A358" s="25"/>
      <c r="B358" s="25"/>
      <c r="C358" s="25"/>
      <c r="D358" s="25"/>
      <c r="E358" s="25"/>
      <c r="F358" s="25"/>
      <c r="G358" s="25"/>
      <c r="H358" s="25"/>
      <c r="I358" s="25"/>
      <c r="J358" s="25"/>
      <c r="K358" s="25"/>
      <c r="L358" s="25"/>
      <c r="M358" s="25"/>
      <c r="N358" s="25"/>
      <c r="O358" s="25"/>
      <c r="P358" s="25"/>
      <c r="Q358" s="25"/>
      <c r="R358" s="25"/>
      <c r="S358" s="25"/>
      <c r="T358" s="25"/>
      <c r="U358" s="25"/>
      <c r="V358" s="25"/>
      <c r="W358" s="25"/>
      <c r="X358" s="25"/>
      <c r="Y358" s="25"/>
      <c r="Z358" s="25"/>
    </row>
    <row r="359" spans="1:26" ht="15.75" customHeight="1">
      <c r="A359" s="25"/>
      <c r="B359" s="25"/>
      <c r="C359" s="25"/>
      <c r="D359" s="25"/>
      <c r="E359" s="25"/>
      <c r="F359" s="25"/>
      <c r="G359" s="25"/>
      <c r="H359" s="25"/>
      <c r="I359" s="25"/>
      <c r="J359" s="25"/>
      <c r="K359" s="25"/>
      <c r="L359" s="25"/>
      <c r="M359" s="25"/>
      <c r="N359" s="25"/>
      <c r="O359" s="25"/>
      <c r="P359" s="25"/>
      <c r="Q359" s="25"/>
      <c r="R359" s="25"/>
      <c r="S359" s="25"/>
      <c r="T359" s="25"/>
      <c r="U359" s="25"/>
      <c r="V359" s="25"/>
      <c r="W359" s="25"/>
      <c r="X359" s="25"/>
      <c r="Y359" s="25"/>
      <c r="Z359" s="25"/>
    </row>
    <row r="360" spans="1:26" ht="15.75" customHeight="1">
      <c r="A360" s="25"/>
      <c r="B360" s="25"/>
      <c r="C360" s="25"/>
      <c r="D360" s="25"/>
      <c r="E360" s="25"/>
      <c r="F360" s="25"/>
      <c r="G360" s="25"/>
      <c r="H360" s="25"/>
      <c r="I360" s="25"/>
      <c r="J360" s="25"/>
      <c r="K360" s="25"/>
      <c r="L360" s="25"/>
      <c r="M360" s="25"/>
      <c r="N360" s="25"/>
      <c r="O360" s="25"/>
      <c r="P360" s="25"/>
      <c r="Q360" s="25"/>
      <c r="R360" s="25"/>
      <c r="S360" s="25"/>
      <c r="T360" s="25"/>
      <c r="U360" s="25"/>
      <c r="V360" s="25"/>
      <c r="W360" s="25"/>
      <c r="X360" s="25"/>
      <c r="Y360" s="25"/>
      <c r="Z360" s="25"/>
    </row>
    <row r="361" spans="1:26" ht="15.75" customHeight="1">
      <c r="A361" s="25"/>
      <c r="B361" s="25"/>
      <c r="C361" s="25"/>
      <c r="D361" s="25"/>
      <c r="E361" s="25"/>
      <c r="F361" s="25"/>
      <c r="G361" s="25"/>
      <c r="H361" s="25"/>
      <c r="I361" s="25"/>
      <c r="J361" s="25"/>
      <c r="K361" s="25"/>
      <c r="L361" s="25"/>
      <c r="M361" s="25"/>
      <c r="N361" s="25"/>
      <c r="O361" s="25"/>
      <c r="P361" s="25"/>
      <c r="Q361" s="25"/>
      <c r="R361" s="25"/>
      <c r="S361" s="25"/>
      <c r="T361" s="25"/>
      <c r="U361" s="25"/>
      <c r="V361" s="25"/>
      <c r="W361" s="25"/>
      <c r="X361" s="25"/>
      <c r="Y361" s="25"/>
      <c r="Z361" s="25"/>
    </row>
    <row r="362" spans="1:26" ht="15.75" customHeight="1">
      <c r="A362" s="25"/>
      <c r="B362" s="25"/>
      <c r="C362" s="25"/>
      <c r="D362" s="25"/>
      <c r="E362" s="25"/>
      <c r="F362" s="25"/>
      <c r="G362" s="25"/>
      <c r="H362" s="25"/>
      <c r="I362" s="25"/>
      <c r="J362" s="25"/>
      <c r="K362" s="25"/>
      <c r="L362" s="25"/>
      <c r="M362" s="25"/>
      <c r="N362" s="25"/>
      <c r="O362" s="25"/>
      <c r="P362" s="25"/>
      <c r="Q362" s="25"/>
      <c r="R362" s="25"/>
      <c r="S362" s="25"/>
      <c r="T362" s="25"/>
      <c r="U362" s="25"/>
      <c r="V362" s="25"/>
      <c r="W362" s="25"/>
      <c r="X362" s="25"/>
      <c r="Y362" s="25"/>
      <c r="Z362" s="25"/>
    </row>
    <row r="363" spans="1:26" ht="15.75" customHeight="1">
      <c r="A363" s="25"/>
      <c r="B363" s="25"/>
      <c r="C363" s="25"/>
      <c r="D363" s="25"/>
      <c r="E363" s="25"/>
      <c r="F363" s="25"/>
      <c r="G363" s="25"/>
      <c r="H363" s="25"/>
      <c r="I363" s="25"/>
      <c r="J363" s="25"/>
      <c r="K363" s="25"/>
      <c r="L363" s="25"/>
      <c r="M363" s="25"/>
      <c r="N363" s="25"/>
      <c r="O363" s="25"/>
      <c r="P363" s="25"/>
      <c r="Q363" s="25"/>
      <c r="R363" s="25"/>
      <c r="S363" s="25"/>
      <c r="T363" s="25"/>
      <c r="U363" s="25"/>
      <c r="V363" s="25"/>
      <c r="W363" s="25"/>
      <c r="X363" s="25"/>
      <c r="Y363" s="25"/>
      <c r="Z363" s="25"/>
    </row>
    <row r="364" spans="1:26" ht="15.75" customHeight="1">
      <c r="A364" s="25"/>
      <c r="B364" s="25"/>
      <c r="C364" s="25"/>
      <c r="D364" s="25"/>
      <c r="E364" s="25"/>
      <c r="F364" s="25"/>
      <c r="G364" s="25"/>
      <c r="H364" s="25"/>
      <c r="I364" s="25"/>
      <c r="J364" s="25"/>
      <c r="K364" s="25"/>
      <c r="L364" s="25"/>
      <c r="M364" s="25"/>
      <c r="N364" s="25"/>
      <c r="O364" s="25"/>
      <c r="P364" s="25"/>
      <c r="Q364" s="25"/>
      <c r="R364" s="25"/>
      <c r="S364" s="25"/>
      <c r="T364" s="25"/>
      <c r="U364" s="25"/>
      <c r="V364" s="25"/>
      <c r="W364" s="25"/>
      <c r="X364" s="25"/>
      <c r="Y364" s="25"/>
      <c r="Z364" s="25"/>
    </row>
    <row r="365" spans="1:26" ht="15.75" customHeight="1">
      <c r="A365" s="25"/>
      <c r="B365" s="25"/>
      <c r="C365" s="25"/>
      <c r="D365" s="25"/>
      <c r="E365" s="25"/>
      <c r="F365" s="25"/>
      <c r="G365" s="25"/>
      <c r="H365" s="25"/>
      <c r="I365" s="25"/>
      <c r="J365" s="25"/>
      <c r="K365" s="25"/>
      <c r="L365" s="25"/>
      <c r="M365" s="25"/>
      <c r="N365" s="25"/>
      <c r="O365" s="25"/>
      <c r="P365" s="25"/>
      <c r="Q365" s="25"/>
      <c r="R365" s="25"/>
      <c r="S365" s="25"/>
      <c r="T365" s="25"/>
      <c r="U365" s="25"/>
      <c r="V365" s="25"/>
      <c r="W365" s="25"/>
      <c r="X365" s="25"/>
      <c r="Y365" s="25"/>
      <c r="Z365" s="25"/>
    </row>
    <row r="366" spans="1:26" ht="15.75" customHeight="1">
      <c r="A366" s="25"/>
      <c r="B366" s="25"/>
      <c r="C366" s="25"/>
      <c r="D366" s="25"/>
      <c r="E366" s="25"/>
      <c r="F366" s="25"/>
      <c r="G366" s="25"/>
      <c r="H366" s="25"/>
      <c r="I366" s="25"/>
      <c r="J366" s="25"/>
      <c r="K366" s="25"/>
      <c r="L366" s="25"/>
      <c r="M366" s="25"/>
      <c r="N366" s="25"/>
      <c r="O366" s="25"/>
      <c r="P366" s="25"/>
      <c r="Q366" s="25"/>
      <c r="R366" s="25"/>
      <c r="S366" s="25"/>
      <c r="T366" s="25"/>
      <c r="U366" s="25"/>
      <c r="V366" s="25"/>
      <c r="W366" s="25"/>
      <c r="X366" s="25"/>
      <c r="Y366" s="25"/>
      <c r="Z366" s="25"/>
    </row>
    <row r="367" spans="1:26" ht="15.75" customHeight="1">
      <c r="A367" s="25"/>
      <c r="B367" s="25"/>
      <c r="C367" s="25"/>
      <c r="D367" s="25"/>
      <c r="E367" s="25"/>
      <c r="F367" s="25"/>
      <c r="G367" s="25"/>
      <c r="H367" s="25"/>
      <c r="I367" s="25"/>
      <c r="J367" s="25"/>
      <c r="K367" s="25"/>
      <c r="L367" s="25"/>
      <c r="M367" s="25"/>
      <c r="N367" s="25"/>
      <c r="O367" s="25"/>
      <c r="P367" s="25"/>
      <c r="Q367" s="25"/>
      <c r="R367" s="25"/>
      <c r="S367" s="25"/>
      <c r="T367" s="25"/>
      <c r="U367" s="25"/>
      <c r="V367" s="25"/>
      <c r="W367" s="25"/>
      <c r="X367" s="25"/>
      <c r="Y367" s="25"/>
      <c r="Z367" s="25"/>
    </row>
    <row r="368" spans="1:26" ht="15.75" customHeight="1">
      <c r="A368" s="25"/>
      <c r="B368" s="25"/>
      <c r="C368" s="25"/>
      <c r="D368" s="25"/>
      <c r="E368" s="25"/>
      <c r="F368" s="25"/>
      <c r="G368" s="25"/>
      <c r="H368" s="25"/>
      <c r="I368" s="25"/>
      <c r="J368" s="25"/>
      <c r="K368" s="25"/>
      <c r="L368" s="25"/>
      <c r="M368" s="25"/>
      <c r="N368" s="25"/>
      <c r="O368" s="25"/>
      <c r="P368" s="25"/>
      <c r="Q368" s="25"/>
      <c r="R368" s="25"/>
      <c r="S368" s="25"/>
      <c r="T368" s="25"/>
      <c r="U368" s="25"/>
      <c r="V368" s="25"/>
      <c r="W368" s="25"/>
      <c r="X368" s="25"/>
      <c r="Y368" s="25"/>
      <c r="Z368" s="25"/>
    </row>
    <row r="369" spans="1:26" ht="15.75" customHeight="1">
      <c r="A369" s="25"/>
      <c r="B369" s="25"/>
      <c r="C369" s="25"/>
      <c r="D369" s="25"/>
      <c r="E369" s="25"/>
      <c r="F369" s="25"/>
      <c r="G369" s="25"/>
      <c r="H369" s="25"/>
      <c r="I369" s="25"/>
      <c r="J369" s="25"/>
      <c r="K369" s="25"/>
      <c r="L369" s="25"/>
      <c r="M369" s="25"/>
      <c r="N369" s="25"/>
      <c r="O369" s="25"/>
      <c r="P369" s="25"/>
      <c r="Q369" s="25"/>
      <c r="R369" s="25"/>
      <c r="S369" s="25"/>
      <c r="T369" s="25"/>
      <c r="U369" s="25"/>
      <c r="V369" s="25"/>
      <c r="W369" s="25"/>
      <c r="X369" s="25"/>
      <c r="Y369" s="25"/>
      <c r="Z369" s="25"/>
    </row>
    <row r="370" spans="1:26" ht="15.75" customHeight="1">
      <c r="A370" s="25"/>
      <c r="B370" s="25"/>
      <c r="C370" s="25"/>
      <c r="D370" s="25"/>
      <c r="E370" s="25"/>
      <c r="F370" s="25"/>
      <c r="G370" s="25"/>
      <c r="H370" s="25"/>
      <c r="I370" s="25"/>
      <c r="J370" s="25"/>
      <c r="K370" s="25"/>
      <c r="L370" s="25"/>
      <c r="M370" s="25"/>
      <c r="N370" s="25"/>
      <c r="O370" s="25"/>
      <c r="P370" s="25"/>
      <c r="Q370" s="25"/>
      <c r="R370" s="25"/>
      <c r="S370" s="25"/>
      <c r="T370" s="25"/>
      <c r="U370" s="25"/>
      <c r="V370" s="25"/>
      <c r="W370" s="25"/>
      <c r="X370" s="25"/>
      <c r="Y370" s="25"/>
      <c r="Z370" s="25"/>
    </row>
    <row r="371" spans="1:26" ht="15.75" customHeight="1">
      <c r="A371" s="25"/>
      <c r="B371" s="25"/>
      <c r="C371" s="25"/>
      <c r="D371" s="25"/>
      <c r="E371" s="25"/>
      <c r="F371" s="25"/>
      <c r="G371" s="25"/>
      <c r="H371" s="25"/>
      <c r="I371" s="25"/>
      <c r="J371" s="25"/>
      <c r="K371" s="25"/>
      <c r="L371" s="25"/>
      <c r="M371" s="25"/>
      <c r="N371" s="25"/>
      <c r="O371" s="25"/>
      <c r="P371" s="25"/>
      <c r="Q371" s="25"/>
      <c r="R371" s="25"/>
      <c r="S371" s="25"/>
      <c r="T371" s="25"/>
      <c r="U371" s="25"/>
      <c r="V371" s="25"/>
      <c r="W371" s="25"/>
      <c r="X371" s="25"/>
      <c r="Y371" s="25"/>
      <c r="Z371" s="25"/>
    </row>
    <row r="372" spans="1:26" ht="15.75" customHeight="1">
      <c r="A372" s="25"/>
      <c r="B372" s="25"/>
      <c r="C372" s="25"/>
      <c r="D372" s="25"/>
      <c r="E372" s="25"/>
      <c r="F372" s="25"/>
      <c r="G372" s="25"/>
      <c r="H372" s="25"/>
      <c r="I372" s="25"/>
      <c r="J372" s="25"/>
      <c r="K372" s="25"/>
      <c r="L372" s="25"/>
      <c r="M372" s="25"/>
      <c r="N372" s="25"/>
      <c r="O372" s="25"/>
      <c r="P372" s="25"/>
      <c r="Q372" s="25"/>
      <c r="R372" s="25"/>
      <c r="S372" s="25"/>
      <c r="T372" s="25"/>
      <c r="U372" s="25"/>
      <c r="V372" s="25"/>
      <c r="W372" s="25"/>
      <c r="X372" s="25"/>
      <c r="Y372" s="25"/>
      <c r="Z372" s="25"/>
    </row>
    <row r="373" spans="1:26" ht="15.75" customHeight="1">
      <c r="A373" s="25"/>
      <c r="B373" s="25"/>
      <c r="C373" s="25"/>
      <c r="D373" s="25"/>
      <c r="E373" s="25"/>
      <c r="F373" s="25"/>
      <c r="G373" s="25"/>
      <c r="H373" s="25"/>
      <c r="I373" s="25"/>
      <c r="J373" s="25"/>
      <c r="K373" s="25"/>
      <c r="L373" s="25"/>
      <c r="M373" s="25"/>
      <c r="N373" s="25"/>
      <c r="O373" s="25"/>
      <c r="P373" s="25"/>
      <c r="Q373" s="25"/>
      <c r="R373" s="25"/>
      <c r="S373" s="25"/>
      <c r="T373" s="25"/>
      <c r="U373" s="25"/>
      <c r="V373" s="25"/>
      <c r="W373" s="25"/>
      <c r="X373" s="25"/>
      <c r="Y373" s="25"/>
      <c r="Z373" s="25"/>
    </row>
    <row r="374" spans="1:26" ht="15.75" customHeight="1">
      <c r="A374" s="25"/>
      <c r="B374" s="25"/>
      <c r="C374" s="25"/>
      <c r="D374" s="25"/>
      <c r="E374" s="25"/>
      <c r="F374" s="25"/>
      <c r="G374" s="25"/>
      <c r="H374" s="25"/>
      <c r="I374" s="25"/>
      <c r="J374" s="25"/>
      <c r="K374" s="25"/>
      <c r="L374" s="25"/>
      <c r="M374" s="25"/>
      <c r="N374" s="25"/>
      <c r="O374" s="25"/>
      <c r="P374" s="25"/>
      <c r="Q374" s="25"/>
      <c r="R374" s="25"/>
      <c r="S374" s="25"/>
      <c r="T374" s="25"/>
      <c r="U374" s="25"/>
      <c r="V374" s="25"/>
      <c r="W374" s="25"/>
      <c r="X374" s="25"/>
      <c r="Y374" s="25"/>
      <c r="Z374" s="25"/>
    </row>
    <row r="375" spans="1:26" ht="15.75" customHeight="1">
      <c r="A375" s="25"/>
      <c r="B375" s="25"/>
      <c r="C375" s="25"/>
      <c r="D375" s="25"/>
      <c r="E375" s="25"/>
      <c r="F375" s="25"/>
      <c r="G375" s="25"/>
      <c r="H375" s="25"/>
      <c r="I375" s="25"/>
      <c r="J375" s="25"/>
      <c r="K375" s="25"/>
      <c r="L375" s="25"/>
      <c r="M375" s="25"/>
      <c r="N375" s="25"/>
      <c r="O375" s="25"/>
      <c r="P375" s="25"/>
      <c r="Q375" s="25"/>
      <c r="R375" s="25"/>
      <c r="S375" s="25"/>
      <c r="T375" s="25"/>
      <c r="U375" s="25"/>
      <c r="V375" s="25"/>
      <c r="W375" s="25"/>
      <c r="X375" s="25"/>
      <c r="Y375" s="25"/>
      <c r="Z375" s="25"/>
    </row>
    <row r="376" spans="1:26" ht="15.75" customHeight="1">
      <c r="A376" s="25"/>
      <c r="B376" s="25"/>
      <c r="C376" s="25"/>
      <c r="D376" s="25"/>
      <c r="E376" s="25"/>
      <c r="F376" s="25"/>
      <c r="G376" s="25"/>
      <c r="H376" s="25"/>
      <c r="I376" s="25"/>
      <c r="J376" s="25"/>
      <c r="K376" s="25"/>
      <c r="L376" s="25"/>
      <c r="M376" s="25"/>
      <c r="N376" s="25"/>
      <c r="O376" s="25"/>
      <c r="P376" s="25"/>
      <c r="Q376" s="25"/>
      <c r="R376" s="25"/>
      <c r="S376" s="25"/>
      <c r="T376" s="25"/>
      <c r="U376" s="25"/>
      <c r="V376" s="25"/>
      <c r="W376" s="25"/>
      <c r="X376" s="25"/>
      <c r="Y376" s="25"/>
      <c r="Z376" s="25"/>
    </row>
    <row r="377" spans="1:26" ht="15.75" customHeight="1">
      <c r="A377" s="25"/>
      <c r="B377" s="25"/>
      <c r="C377" s="25"/>
      <c r="D377" s="25"/>
      <c r="E377" s="25"/>
      <c r="F377" s="25"/>
      <c r="G377" s="25"/>
      <c r="H377" s="25"/>
      <c r="I377" s="25"/>
      <c r="J377" s="25"/>
      <c r="K377" s="25"/>
      <c r="L377" s="25"/>
      <c r="M377" s="25"/>
      <c r="N377" s="25"/>
      <c r="O377" s="25"/>
      <c r="P377" s="25"/>
      <c r="Q377" s="25"/>
      <c r="R377" s="25"/>
      <c r="S377" s="25"/>
      <c r="T377" s="25"/>
      <c r="U377" s="25"/>
      <c r="V377" s="25"/>
      <c r="W377" s="25"/>
      <c r="X377" s="25"/>
      <c r="Y377" s="25"/>
      <c r="Z377" s="25"/>
    </row>
    <row r="378" spans="1:26" ht="15.75" customHeight="1">
      <c r="A378" s="25"/>
      <c r="B378" s="25"/>
      <c r="C378" s="25"/>
      <c r="D378" s="25"/>
      <c r="E378" s="25"/>
      <c r="F378" s="25"/>
      <c r="G378" s="25"/>
      <c r="H378" s="25"/>
      <c r="I378" s="25"/>
      <c r="J378" s="25"/>
      <c r="K378" s="25"/>
      <c r="L378" s="25"/>
      <c r="M378" s="25"/>
      <c r="N378" s="25"/>
      <c r="O378" s="25"/>
      <c r="P378" s="25"/>
      <c r="Q378" s="25"/>
      <c r="R378" s="25"/>
      <c r="S378" s="25"/>
      <c r="T378" s="25"/>
      <c r="U378" s="25"/>
      <c r="V378" s="25"/>
      <c r="W378" s="25"/>
      <c r="X378" s="25"/>
      <c r="Y378" s="25"/>
      <c r="Z378" s="25"/>
    </row>
    <row r="379" spans="1:26" ht="15.75" customHeight="1">
      <c r="A379" s="25"/>
      <c r="B379" s="25"/>
      <c r="C379" s="25"/>
      <c r="D379" s="25"/>
      <c r="E379" s="25"/>
      <c r="F379" s="25"/>
      <c r="G379" s="25"/>
      <c r="H379" s="25"/>
      <c r="I379" s="25"/>
      <c r="J379" s="25"/>
      <c r="K379" s="25"/>
      <c r="L379" s="25"/>
      <c r="M379" s="25"/>
      <c r="N379" s="25"/>
      <c r="O379" s="25"/>
      <c r="P379" s="25"/>
      <c r="Q379" s="25"/>
      <c r="R379" s="25"/>
      <c r="S379" s="25"/>
      <c r="T379" s="25"/>
      <c r="U379" s="25"/>
      <c r="V379" s="25"/>
      <c r="W379" s="25"/>
      <c r="X379" s="25"/>
      <c r="Y379" s="25"/>
      <c r="Z379" s="25"/>
    </row>
    <row r="380" spans="1:26" ht="15.75" customHeight="1">
      <c r="A380" s="25"/>
      <c r="B380" s="25"/>
      <c r="C380" s="25"/>
      <c r="D380" s="25"/>
      <c r="E380" s="25"/>
      <c r="F380" s="25"/>
      <c r="G380" s="25"/>
      <c r="H380" s="25"/>
      <c r="I380" s="25"/>
      <c r="J380" s="25"/>
      <c r="K380" s="25"/>
      <c r="L380" s="25"/>
      <c r="M380" s="25"/>
      <c r="N380" s="25"/>
      <c r="O380" s="25"/>
      <c r="P380" s="25"/>
      <c r="Q380" s="25"/>
      <c r="R380" s="25"/>
      <c r="S380" s="25"/>
      <c r="T380" s="25"/>
      <c r="U380" s="25"/>
      <c r="V380" s="25"/>
      <c r="W380" s="25"/>
      <c r="X380" s="25"/>
      <c r="Y380" s="25"/>
      <c r="Z380" s="25"/>
    </row>
    <row r="381" spans="1:26" ht="15.75" customHeight="1">
      <c r="A381" s="25"/>
      <c r="B381" s="25"/>
      <c r="C381" s="25"/>
      <c r="D381" s="25"/>
      <c r="E381" s="25"/>
      <c r="F381" s="25"/>
      <c r="G381" s="25"/>
      <c r="H381" s="25"/>
      <c r="I381" s="25"/>
      <c r="J381" s="25"/>
      <c r="K381" s="25"/>
      <c r="L381" s="25"/>
      <c r="M381" s="25"/>
      <c r="N381" s="25"/>
      <c r="O381" s="25"/>
      <c r="P381" s="25"/>
      <c r="Q381" s="25"/>
      <c r="R381" s="25"/>
      <c r="S381" s="25"/>
      <c r="T381" s="25"/>
      <c r="U381" s="25"/>
      <c r="V381" s="25"/>
      <c r="W381" s="25"/>
      <c r="X381" s="25"/>
      <c r="Y381" s="25"/>
      <c r="Z381" s="25"/>
    </row>
    <row r="382" spans="1:26" ht="15.75" customHeight="1">
      <c r="A382" s="25"/>
      <c r="B382" s="25"/>
      <c r="C382" s="25"/>
      <c r="D382" s="25"/>
      <c r="E382" s="25"/>
      <c r="F382" s="25"/>
      <c r="G382" s="25"/>
      <c r="H382" s="25"/>
      <c r="I382" s="25"/>
      <c r="J382" s="25"/>
      <c r="K382" s="25"/>
      <c r="L382" s="25"/>
      <c r="M382" s="25"/>
      <c r="N382" s="25"/>
      <c r="O382" s="25"/>
      <c r="P382" s="25"/>
      <c r="Q382" s="25"/>
      <c r="R382" s="25"/>
      <c r="S382" s="25"/>
      <c r="T382" s="25"/>
      <c r="U382" s="25"/>
      <c r="V382" s="25"/>
      <c r="W382" s="25"/>
      <c r="X382" s="25"/>
      <c r="Y382" s="25"/>
      <c r="Z382" s="25"/>
    </row>
    <row r="383" spans="1:26" ht="15.75" customHeight="1">
      <c r="A383" s="25"/>
      <c r="B383" s="25"/>
      <c r="C383" s="25"/>
      <c r="D383" s="25"/>
      <c r="E383" s="25"/>
      <c r="F383" s="25"/>
      <c r="G383" s="25"/>
      <c r="H383" s="25"/>
      <c r="I383" s="25"/>
      <c r="J383" s="25"/>
      <c r="K383" s="25"/>
      <c r="L383" s="25"/>
      <c r="M383" s="25"/>
      <c r="N383" s="25"/>
      <c r="O383" s="25"/>
      <c r="P383" s="25"/>
      <c r="Q383" s="25"/>
      <c r="R383" s="25"/>
      <c r="S383" s="25"/>
      <c r="T383" s="25"/>
      <c r="U383" s="25"/>
      <c r="V383" s="25"/>
      <c r="W383" s="25"/>
      <c r="X383" s="25"/>
      <c r="Y383" s="25"/>
      <c r="Z383" s="25"/>
    </row>
    <row r="384" spans="1:26" ht="15.75" customHeight="1">
      <c r="A384" s="25"/>
      <c r="B384" s="25"/>
      <c r="C384" s="25"/>
      <c r="D384" s="25"/>
      <c r="E384" s="25"/>
      <c r="F384" s="25"/>
      <c r="G384" s="25"/>
      <c r="H384" s="25"/>
      <c r="I384" s="25"/>
      <c r="J384" s="25"/>
      <c r="K384" s="25"/>
      <c r="L384" s="25"/>
      <c r="M384" s="25"/>
      <c r="N384" s="25"/>
      <c r="O384" s="25"/>
      <c r="P384" s="25"/>
      <c r="Q384" s="25"/>
      <c r="R384" s="25"/>
      <c r="S384" s="25"/>
      <c r="T384" s="25"/>
      <c r="U384" s="25"/>
      <c r="V384" s="25"/>
      <c r="W384" s="25"/>
      <c r="X384" s="25"/>
      <c r="Y384" s="25"/>
      <c r="Z384" s="25"/>
    </row>
    <row r="385" spans="1:26" ht="15.75" customHeight="1">
      <c r="A385" s="25"/>
      <c r="B385" s="25"/>
      <c r="C385" s="25"/>
      <c r="D385" s="25"/>
      <c r="E385" s="25"/>
      <c r="F385" s="25"/>
      <c r="G385" s="25"/>
      <c r="H385" s="25"/>
      <c r="I385" s="25"/>
      <c r="J385" s="25"/>
      <c r="K385" s="25"/>
      <c r="L385" s="25"/>
      <c r="M385" s="25"/>
      <c r="N385" s="25"/>
      <c r="O385" s="25"/>
      <c r="P385" s="25"/>
      <c r="Q385" s="25"/>
      <c r="R385" s="25"/>
      <c r="S385" s="25"/>
      <c r="T385" s="25"/>
      <c r="U385" s="25"/>
      <c r="V385" s="25"/>
      <c r="W385" s="25"/>
      <c r="X385" s="25"/>
      <c r="Y385" s="25"/>
      <c r="Z385" s="25"/>
    </row>
    <row r="386" spans="1:26" ht="15.75" customHeight="1">
      <c r="A386" s="25"/>
      <c r="B386" s="25"/>
      <c r="C386" s="25"/>
      <c r="D386" s="25"/>
      <c r="E386" s="25"/>
      <c r="F386" s="25"/>
      <c r="G386" s="25"/>
      <c r="H386" s="25"/>
      <c r="I386" s="25"/>
      <c r="J386" s="25"/>
      <c r="K386" s="25"/>
      <c r="L386" s="25"/>
      <c r="M386" s="25"/>
      <c r="N386" s="25"/>
      <c r="O386" s="25"/>
      <c r="P386" s="25"/>
      <c r="Q386" s="25"/>
      <c r="R386" s="25"/>
      <c r="S386" s="25"/>
      <c r="T386" s="25"/>
      <c r="U386" s="25"/>
      <c r="V386" s="25"/>
      <c r="W386" s="25"/>
      <c r="X386" s="25"/>
      <c r="Y386" s="25"/>
      <c r="Z386" s="25"/>
    </row>
    <row r="387" spans="1:26" ht="15.75" customHeight="1">
      <c r="A387" s="25"/>
      <c r="B387" s="25"/>
      <c r="C387" s="25"/>
      <c r="D387" s="25"/>
      <c r="E387" s="25"/>
      <c r="F387" s="25"/>
      <c r="G387" s="25"/>
      <c r="H387" s="25"/>
      <c r="I387" s="25"/>
      <c r="J387" s="25"/>
      <c r="K387" s="25"/>
      <c r="L387" s="25"/>
      <c r="M387" s="25"/>
      <c r="N387" s="25"/>
      <c r="O387" s="25"/>
      <c r="P387" s="25"/>
      <c r="Q387" s="25"/>
      <c r="R387" s="25"/>
      <c r="S387" s="25"/>
      <c r="T387" s="25"/>
      <c r="U387" s="25"/>
      <c r="V387" s="25"/>
      <c r="W387" s="25"/>
      <c r="X387" s="25"/>
      <c r="Y387" s="25"/>
      <c r="Z387" s="25"/>
    </row>
    <row r="388" spans="1:26" ht="15.75" customHeight="1">
      <c r="A388" s="25"/>
      <c r="B388" s="25"/>
      <c r="C388" s="25"/>
      <c r="D388" s="25"/>
      <c r="E388" s="25"/>
      <c r="F388" s="25"/>
      <c r="G388" s="25"/>
      <c r="H388" s="25"/>
      <c r="I388" s="25"/>
      <c r="J388" s="25"/>
      <c r="K388" s="25"/>
      <c r="L388" s="25"/>
      <c r="M388" s="25"/>
      <c r="N388" s="25"/>
      <c r="O388" s="25"/>
      <c r="P388" s="25"/>
      <c r="Q388" s="25"/>
      <c r="R388" s="25"/>
      <c r="S388" s="25"/>
      <c r="T388" s="25"/>
      <c r="U388" s="25"/>
      <c r="V388" s="25"/>
      <c r="W388" s="25"/>
      <c r="X388" s="25"/>
      <c r="Y388" s="25"/>
      <c r="Z388" s="25"/>
    </row>
    <row r="389" spans="1:26" ht="15.75" customHeight="1">
      <c r="A389" s="25"/>
      <c r="B389" s="25"/>
      <c r="C389" s="25"/>
      <c r="D389" s="25"/>
      <c r="E389" s="25"/>
      <c r="F389" s="25"/>
      <c r="G389" s="25"/>
      <c r="H389" s="25"/>
      <c r="I389" s="25"/>
      <c r="J389" s="25"/>
      <c r="K389" s="25"/>
      <c r="L389" s="25"/>
      <c r="M389" s="25"/>
      <c r="N389" s="25"/>
      <c r="O389" s="25"/>
      <c r="P389" s="25"/>
      <c r="Q389" s="25"/>
      <c r="R389" s="25"/>
      <c r="S389" s="25"/>
      <c r="T389" s="25"/>
      <c r="U389" s="25"/>
      <c r="V389" s="25"/>
      <c r="W389" s="25"/>
      <c r="X389" s="25"/>
      <c r="Y389" s="25"/>
      <c r="Z389" s="25"/>
    </row>
    <row r="390" spans="1:26" ht="15.75" customHeight="1">
      <c r="A390" s="25"/>
      <c r="B390" s="25"/>
      <c r="C390" s="25"/>
      <c r="D390" s="25"/>
      <c r="E390" s="25"/>
      <c r="F390" s="25"/>
      <c r="G390" s="25"/>
      <c r="H390" s="25"/>
      <c r="I390" s="25"/>
      <c r="J390" s="25"/>
      <c r="K390" s="25"/>
      <c r="L390" s="25"/>
      <c r="M390" s="25"/>
      <c r="N390" s="25"/>
      <c r="O390" s="25"/>
      <c r="P390" s="25"/>
      <c r="Q390" s="25"/>
      <c r="R390" s="25"/>
      <c r="S390" s="25"/>
      <c r="T390" s="25"/>
      <c r="U390" s="25"/>
      <c r="V390" s="25"/>
      <c r="W390" s="25"/>
      <c r="X390" s="25"/>
      <c r="Y390" s="25"/>
      <c r="Z390" s="25"/>
    </row>
    <row r="391" spans="1:26" ht="15.75" customHeight="1">
      <c r="A391" s="25"/>
      <c r="B391" s="25"/>
      <c r="C391" s="25"/>
      <c r="D391" s="25"/>
      <c r="E391" s="25"/>
      <c r="F391" s="25"/>
      <c r="G391" s="25"/>
      <c r="H391" s="25"/>
      <c r="I391" s="25"/>
      <c r="J391" s="25"/>
      <c r="K391" s="25"/>
      <c r="L391" s="25"/>
      <c r="M391" s="25"/>
      <c r="N391" s="25"/>
      <c r="O391" s="25"/>
      <c r="P391" s="25"/>
      <c r="Q391" s="25"/>
      <c r="R391" s="25"/>
      <c r="S391" s="25"/>
      <c r="T391" s="25"/>
      <c r="U391" s="25"/>
      <c r="V391" s="25"/>
      <c r="W391" s="25"/>
      <c r="X391" s="25"/>
      <c r="Y391" s="25"/>
      <c r="Z391" s="25"/>
    </row>
    <row r="392" spans="1:26" ht="15.75" customHeight="1">
      <c r="A392" s="25"/>
      <c r="B392" s="25"/>
      <c r="C392" s="25"/>
      <c r="D392" s="25"/>
      <c r="E392" s="25"/>
      <c r="F392" s="25"/>
      <c r="G392" s="25"/>
      <c r="H392" s="25"/>
      <c r="I392" s="25"/>
      <c r="J392" s="25"/>
      <c r="K392" s="25"/>
      <c r="L392" s="25"/>
      <c r="M392" s="25"/>
      <c r="N392" s="25"/>
      <c r="O392" s="25"/>
      <c r="P392" s="25"/>
      <c r="Q392" s="25"/>
      <c r="R392" s="25"/>
      <c r="S392" s="25"/>
      <c r="T392" s="25"/>
      <c r="U392" s="25"/>
      <c r="V392" s="25"/>
      <c r="W392" s="25"/>
      <c r="X392" s="25"/>
      <c r="Y392" s="25"/>
      <c r="Z392" s="25"/>
    </row>
    <row r="393" spans="1:26" ht="15.75" customHeight="1">
      <c r="A393" s="25"/>
      <c r="B393" s="25"/>
      <c r="C393" s="25"/>
      <c r="D393" s="25"/>
      <c r="E393" s="25"/>
      <c r="F393" s="25"/>
      <c r="G393" s="25"/>
      <c r="H393" s="25"/>
      <c r="I393" s="25"/>
      <c r="J393" s="25"/>
      <c r="K393" s="25"/>
      <c r="L393" s="25"/>
      <c r="M393" s="25"/>
      <c r="N393" s="25"/>
      <c r="O393" s="25"/>
      <c r="P393" s="25"/>
      <c r="Q393" s="25"/>
      <c r="R393" s="25"/>
      <c r="S393" s="25"/>
      <c r="T393" s="25"/>
      <c r="U393" s="25"/>
      <c r="V393" s="25"/>
      <c r="W393" s="25"/>
      <c r="X393" s="25"/>
      <c r="Y393" s="25"/>
      <c r="Z393" s="25"/>
    </row>
    <row r="394" spans="1:26" ht="15.75" customHeight="1">
      <c r="A394" s="25"/>
      <c r="B394" s="25"/>
      <c r="C394" s="25"/>
      <c r="D394" s="25"/>
      <c r="E394" s="25"/>
      <c r="F394" s="25"/>
      <c r="G394" s="25"/>
      <c r="H394" s="25"/>
      <c r="I394" s="25"/>
      <c r="J394" s="25"/>
      <c r="K394" s="25"/>
      <c r="L394" s="25"/>
      <c r="M394" s="25"/>
      <c r="N394" s="25"/>
      <c r="O394" s="25"/>
      <c r="P394" s="25"/>
      <c r="Q394" s="25"/>
      <c r="R394" s="25"/>
      <c r="S394" s="25"/>
      <c r="T394" s="25"/>
      <c r="U394" s="25"/>
      <c r="V394" s="25"/>
      <c r="W394" s="25"/>
      <c r="X394" s="25"/>
      <c r="Y394" s="25"/>
      <c r="Z394" s="25"/>
    </row>
    <row r="395" spans="1:26" ht="15.75" customHeight="1">
      <c r="A395" s="25"/>
      <c r="B395" s="25"/>
      <c r="C395" s="25"/>
      <c r="D395" s="25"/>
      <c r="E395" s="25"/>
      <c r="F395" s="25"/>
      <c r="G395" s="25"/>
      <c r="H395" s="25"/>
      <c r="I395" s="25"/>
      <c r="J395" s="25"/>
      <c r="K395" s="25"/>
      <c r="L395" s="25"/>
      <c r="M395" s="25"/>
      <c r="N395" s="25"/>
      <c r="O395" s="25"/>
      <c r="P395" s="25"/>
      <c r="Q395" s="25"/>
      <c r="R395" s="25"/>
      <c r="S395" s="25"/>
      <c r="T395" s="25"/>
      <c r="U395" s="25"/>
      <c r="V395" s="25"/>
      <c r="W395" s="25"/>
      <c r="X395" s="25"/>
      <c r="Y395" s="25"/>
      <c r="Z395" s="25"/>
    </row>
    <row r="396" spans="1:26" ht="15.75" customHeight="1">
      <c r="A396" s="25"/>
      <c r="B396" s="25"/>
      <c r="C396" s="25"/>
      <c r="D396" s="25"/>
      <c r="E396" s="25"/>
      <c r="F396" s="25"/>
      <c r="G396" s="25"/>
      <c r="H396" s="25"/>
      <c r="I396" s="25"/>
      <c r="J396" s="25"/>
      <c r="K396" s="25"/>
      <c r="L396" s="25"/>
      <c r="M396" s="25"/>
      <c r="N396" s="25"/>
      <c r="O396" s="25"/>
      <c r="P396" s="25"/>
      <c r="Q396" s="25"/>
      <c r="R396" s="25"/>
      <c r="S396" s="25"/>
      <c r="T396" s="25"/>
      <c r="U396" s="25"/>
      <c r="V396" s="25"/>
      <c r="W396" s="25"/>
      <c r="X396" s="25"/>
      <c r="Y396" s="25"/>
      <c r="Z396" s="25"/>
    </row>
    <row r="397" spans="1:26" ht="15.75" customHeight="1">
      <c r="A397" s="25"/>
      <c r="B397" s="25"/>
      <c r="C397" s="25"/>
      <c r="D397" s="25"/>
      <c r="E397" s="25"/>
      <c r="F397" s="25"/>
      <c r="G397" s="25"/>
      <c r="H397" s="25"/>
      <c r="I397" s="25"/>
      <c r="J397" s="25"/>
      <c r="K397" s="25"/>
      <c r="L397" s="25"/>
      <c r="M397" s="25"/>
      <c r="N397" s="25"/>
      <c r="O397" s="25"/>
      <c r="P397" s="25"/>
      <c r="Q397" s="25"/>
      <c r="R397" s="25"/>
      <c r="S397" s="25"/>
      <c r="T397" s="25"/>
      <c r="U397" s="25"/>
      <c r="V397" s="25"/>
      <c r="W397" s="25"/>
      <c r="X397" s="25"/>
      <c r="Y397" s="25"/>
      <c r="Z397" s="25"/>
    </row>
    <row r="398" spans="1:26" ht="15.75" customHeight="1">
      <c r="A398" s="25"/>
      <c r="B398" s="25"/>
      <c r="C398" s="25"/>
      <c r="D398" s="25"/>
      <c r="E398" s="25"/>
      <c r="F398" s="25"/>
      <c r="G398" s="25"/>
      <c r="H398" s="25"/>
      <c r="I398" s="25"/>
      <c r="J398" s="25"/>
      <c r="K398" s="25"/>
      <c r="L398" s="25"/>
      <c r="M398" s="25"/>
      <c r="N398" s="25"/>
      <c r="O398" s="25"/>
      <c r="P398" s="25"/>
      <c r="Q398" s="25"/>
      <c r="R398" s="25"/>
      <c r="S398" s="25"/>
      <c r="T398" s="25"/>
      <c r="U398" s="25"/>
      <c r="V398" s="25"/>
      <c r="W398" s="25"/>
      <c r="X398" s="25"/>
      <c r="Y398" s="25"/>
      <c r="Z398" s="25"/>
    </row>
    <row r="399" spans="1:26" ht="15.75" customHeight="1">
      <c r="A399" s="25"/>
      <c r="B399" s="25"/>
      <c r="C399" s="25"/>
      <c r="D399" s="25"/>
      <c r="E399" s="25"/>
      <c r="F399" s="25"/>
      <c r="G399" s="25"/>
      <c r="H399" s="25"/>
      <c r="I399" s="25"/>
      <c r="J399" s="25"/>
      <c r="K399" s="25"/>
      <c r="L399" s="25"/>
      <c r="M399" s="25"/>
      <c r="N399" s="25"/>
      <c r="O399" s="25"/>
      <c r="P399" s="25"/>
      <c r="Q399" s="25"/>
      <c r="R399" s="25"/>
      <c r="S399" s="25"/>
      <c r="T399" s="25"/>
      <c r="U399" s="25"/>
      <c r="V399" s="25"/>
      <c r="W399" s="25"/>
      <c r="X399" s="25"/>
      <c r="Y399" s="25"/>
      <c r="Z399" s="25"/>
    </row>
    <row r="400" spans="1:26" ht="15.75" customHeight="1">
      <c r="A400" s="25"/>
      <c r="B400" s="25"/>
      <c r="C400" s="25"/>
      <c r="D400" s="25"/>
      <c r="E400" s="25"/>
      <c r="F400" s="25"/>
      <c r="G400" s="25"/>
      <c r="H400" s="25"/>
      <c r="I400" s="25"/>
      <c r="J400" s="25"/>
      <c r="K400" s="25"/>
      <c r="L400" s="25"/>
      <c r="M400" s="25"/>
      <c r="N400" s="25"/>
      <c r="O400" s="25"/>
      <c r="P400" s="25"/>
      <c r="Q400" s="25"/>
      <c r="R400" s="25"/>
      <c r="S400" s="25"/>
      <c r="T400" s="25"/>
      <c r="U400" s="25"/>
      <c r="V400" s="25"/>
      <c r="W400" s="25"/>
      <c r="X400" s="25"/>
      <c r="Y400" s="25"/>
      <c r="Z400" s="25"/>
    </row>
    <row r="401" spans="1:26" ht="15.75" customHeight="1">
      <c r="A401" s="25"/>
      <c r="B401" s="25"/>
      <c r="C401" s="25"/>
      <c r="D401" s="25"/>
      <c r="E401" s="25"/>
      <c r="F401" s="25"/>
      <c r="G401" s="25"/>
      <c r="H401" s="25"/>
      <c r="I401" s="25"/>
      <c r="J401" s="25"/>
      <c r="K401" s="25"/>
      <c r="L401" s="25"/>
      <c r="M401" s="25"/>
      <c r="N401" s="25"/>
      <c r="O401" s="25"/>
      <c r="P401" s="25"/>
      <c r="Q401" s="25"/>
      <c r="R401" s="25"/>
      <c r="S401" s="25"/>
      <c r="T401" s="25"/>
      <c r="U401" s="25"/>
      <c r="V401" s="25"/>
      <c r="W401" s="25"/>
      <c r="X401" s="25"/>
      <c r="Y401" s="25"/>
      <c r="Z401" s="25"/>
    </row>
    <row r="402" spans="1:26" ht="15.75" customHeight="1">
      <c r="A402" s="25"/>
      <c r="B402" s="25"/>
      <c r="C402" s="25"/>
      <c r="D402" s="25"/>
      <c r="E402" s="25"/>
      <c r="F402" s="25"/>
      <c r="G402" s="25"/>
      <c r="H402" s="25"/>
      <c r="I402" s="25"/>
      <c r="J402" s="25"/>
      <c r="K402" s="25"/>
      <c r="L402" s="25"/>
      <c r="M402" s="25"/>
      <c r="N402" s="25"/>
      <c r="O402" s="25"/>
      <c r="P402" s="25"/>
      <c r="Q402" s="25"/>
      <c r="R402" s="25"/>
      <c r="S402" s="25"/>
      <c r="T402" s="25"/>
      <c r="U402" s="25"/>
      <c r="V402" s="25"/>
      <c r="W402" s="25"/>
      <c r="X402" s="25"/>
      <c r="Y402" s="25"/>
      <c r="Z402" s="25"/>
    </row>
    <row r="403" spans="1:26" ht="15.75" customHeight="1">
      <c r="A403" s="25"/>
      <c r="B403" s="25"/>
      <c r="C403" s="25"/>
      <c r="D403" s="25"/>
      <c r="E403" s="25"/>
      <c r="F403" s="25"/>
      <c r="G403" s="25"/>
      <c r="H403" s="25"/>
      <c r="I403" s="25"/>
      <c r="J403" s="25"/>
      <c r="K403" s="25"/>
      <c r="L403" s="25"/>
      <c r="M403" s="25"/>
      <c r="N403" s="25"/>
      <c r="O403" s="25"/>
      <c r="P403" s="25"/>
      <c r="Q403" s="25"/>
      <c r="R403" s="25"/>
      <c r="S403" s="25"/>
      <c r="T403" s="25"/>
      <c r="U403" s="25"/>
      <c r="V403" s="25"/>
      <c r="W403" s="25"/>
      <c r="X403" s="25"/>
      <c r="Y403" s="25"/>
      <c r="Z403" s="25"/>
    </row>
    <row r="404" spans="1:26" ht="15.75" customHeight="1">
      <c r="A404" s="25"/>
      <c r="B404" s="25"/>
      <c r="C404" s="25"/>
      <c r="D404" s="25"/>
      <c r="E404" s="25"/>
      <c r="F404" s="25"/>
      <c r="G404" s="25"/>
      <c r="H404" s="25"/>
      <c r="I404" s="25"/>
      <c r="J404" s="25"/>
      <c r="K404" s="25"/>
      <c r="L404" s="25"/>
      <c r="M404" s="25"/>
      <c r="N404" s="25"/>
      <c r="O404" s="25"/>
      <c r="P404" s="25"/>
      <c r="Q404" s="25"/>
      <c r="R404" s="25"/>
      <c r="S404" s="25"/>
      <c r="T404" s="25"/>
      <c r="U404" s="25"/>
      <c r="V404" s="25"/>
      <c r="W404" s="25"/>
      <c r="X404" s="25"/>
      <c r="Y404" s="25"/>
      <c r="Z404" s="25"/>
    </row>
    <row r="405" spans="1:26" ht="15.75" customHeight="1">
      <c r="A405" s="25"/>
      <c r="B405" s="25"/>
      <c r="C405" s="25"/>
      <c r="D405" s="25"/>
      <c r="E405" s="25"/>
      <c r="F405" s="25"/>
      <c r="G405" s="25"/>
      <c r="H405" s="25"/>
      <c r="I405" s="25"/>
      <c r="J405" s="25"/>
      <c r="K405" s="25"/>
      <c r="L405" s="25"/>
      <c r="M405" s="25"/>
      <c r="N405" s="25"/>
      <c r="O405" s="25"/>
      <c r="P405" s="25"/>
      <c r="Q405" s="25"/>
      <c r="R405" s="25"/>
      <c r="S405" s="25"/>
      <c r="T405" s="25"/>
      <c r="U405" s="25"/>
      <c r="V405" s="25"/>
      <c r="W405" s="25"/>
      <c r="X405" s="25"/>
      <c r="Y405" s="25"/>
      <c r="Z405" s="25"/>
    </row>
    <row r="406" spans="1:26" ht="15.75" customHeight="1">
      <c r="A406" s="25"/>
      <c r="B406" s="25"/>
      <c r="C406" s="25"/>
      <c r="D406" s="25"/>
      <c r="E406" s="25"/>
      <c r="F406" s="25"/>
      <c r="G406" s="25"/>
      <c r="H406" s="25"/>
      <c r="I406" s="25"/>
      <c r="J406" s="25"/>
      <c r="K406" s="25"/>
      <c r="L406" s="25"/>
      <c r="M406" s="25"/>
      <c r="N406" s="25"/>
      <c r="O406" s="25"/>
      <c r="P406" s="25"/>
      <c r="Q406" s="25"/>
      <c r="R406" s="25"/>
      <c r="S406" s="25"/>
      <c r="T406" s="25"/>
      <c r="U406" s="25"/>
      <c r="V406" s="25"/>
      <c r="W406" s="25"/>
      <c r="X406" s="25"/>
      <c r="Y406" s="25"/>
      <c r="Z406" s="25"/>
    </row>
    <row r="407" spans="1:26" ht="15.75" customHeight="1">
      <c r="A407" s="25"/>
      <c r="B407" s="25"/>
      <c r="C407" s="25"/>
      <c r="D407" s="25"/>
      <c r="E407" s="25"/>
      <c r="F407" s="25"/>
      <c r="G407" s="25"/>
      <c r="H407" s="25"/>
      <c r="I407" s="25"/>
      <c r="J407" s="25"/>
      <c r="K407" s="25"/>
      <c r="L407" s="25"/>
      <c r="M407" s="25"/>
      <c r="N407" s="25"/>
      <c r="O407" s="25"/>
      <c r="P407" s="25"/>
      <c r="Q407" s="25"/>
      <c r="R407" s="25"/>
      <c r="S407" s="25"/>
      <c r="T407" s="25"/>
      <c r="U407" s="25"/>
      <c r="V407" s="25"/>
      <c r="W407" s="25"/>
      <c r="X407" s="25"/>
      <c r="Y407" s="25"/>
      <c r="Z407" s="25"/>
    </row>
    <row r="408" spans="1:26" ht="15.75" customHeight="1">
      <c r="A408" s="25"/>
      <c r="B408" s="25"/>
      <c r="C408" s="25"/>
      <c r="D408" s="25"/>
      <c r="E408" s="25"/>
      <c r="F408" s="25"/>
      <c r="G408" s="25"/>
      <c r="H408" s="25"/>
      <c r="I408" s="25"/>
      <c r="J408" s="25"/>
      <c r="K408" s="25"/>
      <c r="L408" s="25"/>
      <c r="M408" s="25"/>
      <c r="N408" s="25"/>
      <c r="O408" s="25"/>
      <c r="P408" s="25"/>
      <c r="Q408" s="25"/>
      <c r="R408" s="25"/>
      <c r="S408" s="25"/>
      <c r="T408" s="25"/>
      <c r="U408" s="25"/>
      <c r="V408" s="25"/>
      <c r="W408" s="25"/>
      <c r="X408" s="25"/>
      <c r="Y408" s="25"/>
      <c r="Z408" s="25"/>
    </row>
    <row r="409" spans="1:26" ht="15.75" customHeight="1">
      <c r="A409" s="25"/>
      <c r="B409" s="25"/>
      <c r="C409" s="25"/>
      <c r="D409" s="25"/>
      <c r="E409" s="25"/>
      <c r="F409" s="25"/>
      <c r="G409" s="25"/>
      <c r="H409" s="25"/>
      <c r="I409" s="25"/>
      <c r="J409" s="25"/>
      <c r="K409" s="25"/>
      <c r="L409" s="25"/>
      <c r="M409" s="25"/>
      <c r="N409" s="25"/>
      <c r="O409" s="25"/>
      <c r="P409" s="25"/>
      <c r="Q409" s="25"/>
      <c r="R409" s="25"/>
      <c r="S409" s="25"/>
      <c r="T409" s="25"/>
      <c r="U409" s="25"/>
      <c r="V409" s="25"/>
      <c r="W409" s="25"/>
      <c r="X409" s="25"/>
      <c r="Y409" s="25"/>
      <c r="Z409" s="25"/>
    </row>
    <row r="410" spans="1:26" ht="15.75" customHeight="1">
      <c r="A410" s="25"/>
      <c r="B410" s="25"/>
      <c r="C410" s="25"/>
      <c r="D410" s="25"/>
      <c r="E410" s="25"/>
      <c r="F410" s="25"/>
      <c r="G410" s="25"/>
      <c r="H410" s="25"/>
      <c r="I410" s="25"/>
      <c r="J410" s="25"/>
      <c r="K410" s="25"/>
      <c r="L410" s="25"/>
      <c r="M410" s="25"/>
      <c r="N410" s="25"/>
      <c r="O410" s="25"/>
      <c r="P410" s="25"/>
      <c r="Q410" s="25"/>
      <c r="R410" s="25"/>
      <c r="S410" s="25"/>
      <c r="T410" s="25"/>
      <c r="U410" s="25"/>
      <c r="V410" s="25"/>
      <c r="W410" s="25"/>
      <c r="X410" s="25"/>
      <c r="Y410" s="25"/>
      <c r="Z410" s="25"/>
    </row>
    <row r="411" spans="1:26" ht="15.75" customHeight="1">
      <c r="A411" s="25"/>
      <c r="B411" s="25"/>
      <c r="C411" s="25"/>
      <c r="D411" s="25"/>
      <c r="E411" s="25"/>
      <c r="F411" s="25"/>
      <c r="G411" s="25"/>
      <c r="H411" s="25"/>
      <c r="I411" s="25"/>
      <c r="J411" s="25"/>
      <c r="K411" s="25"/>
      <c r="L411" s="25"/>
      <c r="M411" s="25"/>
      <c r="N411" s="25"/>
      <c r="O411" s="25"/>
      <c r="P411" s="25"/>
      <c r="Q411" s="25"/>
      <c r="R411" s="25"/>
      <c r="S411" s="25"/>
      <c r="T411" s="25"/>
      <c r="U411" s="25"/>
      <c r="V411" s="25"/>
      <c r="W411" s="25"/>
      <c r="X411" s="25"/>
      <c r="Y411" s="25"/>
      <c r="Z411" s="25"/>
    </row>
    <row r="412" spans="1:26" ht="15.75" customHeight="1">
      <c r="A412" s="25"/>
      <c r="B412" s="25"/>
      <c r="C412" s="25"/>
      <c r="D412" s="25"/>
      <c r="E412" s="25"/>
      <c r="F412" s="25"/>
      <c r="G412" s="25"/>
      <c r="H412" s="25"/>
      <c r="I412" s="25"/>
      <c r="J412" s="25"/>
      <c r="K412" s="25"/>
      <c r="L412" s="25"/>
      <c r="M412" s="25"/>
      <c r="N412" s="25"/>
      <c r="O412" s="25"/>
      <c r="P412" s="25"/>
      <c r="Q412" s="25"/>
      <c r="R412" s="25"/>
      <c r="S412" s="25"/>
      <c r="T412" s="25"/>
      <c r="U412" s="25"/>
      <c r="V412" s="25"/>
      <c r="W412" s="25"/>
      <c r="X412" s="25"/>
      <c r="Y412" s="25"/>
      <c r="Z412" s="25"/>
    </row>
    <row r="413" spans="1:26" ht="15.75" customHeight="1">
      <c r="A413" s="25"/>
      <c r="B413" s="25"/>
      <c r="C413" s="25"/>
      <c r="D413" s="25"/>
      <c r="E413" s="25"/>
      <c r="F413" s="25"/>
      <c r="G413" s="25"/>
      <c r="H413" s="25"/>
      <c r="I413" s="25"/>
      <c r="J413" s="25"/>
      <c r="K413" s="25"/>
      <c r="L413" s="25"/>
      <c r="M413" s="25"/>
      <c r="N413" s="25"/>
      <c r="O413" s="25"/>
      <c r="P413" s="25"/>
      <c r="Q413" s="25"/>
      <c r="R413" s="25"/>
      <c r="S413" s="25"/>
      <c r="T413" s="25"/>
      <c r="U413" s="25"/>
      <c r="V413" s="25"/>
      <c r="W413" s="25"/>
      <c r="X413" s="25"/>
      <c r="Y413" s="25"/>
      <c r="Z413" s="25"/>
    </row>
    <row r="414" spans="1:26" ht="15.75" customHeight="1">
      <c r="A414" s="25"/>
      <c r="B414" s="25"/>
      <c r="C414" s="25"/>
      <c r="D414" s="25"/>
      <c r="E414" s="25"/>
      <c r="F414" s="25"/>
      <c r="G414" s="25"/>
      <c r="H414" s="25"/>
      <c r="I414" s="25"/>
      <c r="J414" s="25"/>
      <c r="K414" s="25"/>
      <c r="L414" s="25"/>
      <c r="M414" s="25"/>
      <c r="N414" s="25"/>
      <c r="O414" s="25"/>
      <c r="P414" s="25"/>
      <c r="Q414" s="25"/>
      <c r="R414" s="25"/>
      <c r="S414" s="25"/>
      <c r="T414" s="25"/>
      <c r="U414" s="25"/>
      <c r="V414" s="25"/>
      <c r="W414" s="25"/>
      <c r="X414" s="25"/>
      <c r="Y414" s="25"/>
      <c r="Z414" s="25"/>
    </row>
    <row r="415" spans="1:26" ht="15.75" customHeight="1">
      <c r="A415" s="25"/>
      <c r="B415" s="25"/>
      <c r="C415" s="25"/>
      <c r="D415" s="25"/>
      <c r="E415" s="25"/>
      <c r="F415" s="25"/>
      <c r="G415" s="25"/>
      <c r="H415" s="25"/>
      <c r="I415" s="25"/>
      <c r="J415" s="25"/>
      <c r="K415" s="25"/>
      <c r="L415" s="25"/>
      <c r="M415" s="25"/>
      <c r="N415" s="25"/>
      <c r="O415" s="25"/>
      <c r="P415" s="25"/>
      <c r="Q415" s="25"/>
      <c r="R415" s="25"/>
      <c r="S415" s="25"/>
      <c r="T415" s="25"/>
      <c r="U415" s="25"/>
      <c r="V415" s="25"/>
      <c r="W415" s="25"/>
      <c r="X415" s="25"/>
      <c r="Y415" s="25"/>
      <c r="Z415" s="25"/>
    </row>
    <row r="416" spans="1:26" ht="15.75" customHeight="1">
      <c r="A416" s="25"/>
      <c r="B416" s="25"/>
      <c r="C416" s="25"/>
      <c r="D416" s="25"/>
      <c r="E416" s="25"/>
      <c r="F416" s="25"/>
      <c r="G416" s="25"/>
      <c r="H416" s="25"/>
      <c r="I416" s="25"/>
      <c r="J416" s="25"/>
      <c r="K416" s="25"/>
      <c r="L416" s="25"/>
      <c r="M416" s="25"/>
      <c r="N416" s="25"/>
      <c r="O416" s="25"/>
      <c r="P416" s="25"/>
      <c r="Q416" s="25"/>
      <c r="R416" s="25"/>
      <c r="S416" s="25"/>
      <c r="T416" s="25"/>
      <c r="U416" s="25"/>
      <c r="V416" s="25"/>
      <c r="W416" s="25"/>
      <c r="X416" s="25"/>
      <c r="Y416" s="25"/>
      <c r="Z416" s="25"/>
    </row>
    <row r="417" spans="1:26" ht="15.75" customHeight="1">
      <c r="A417" s="25"/>
      <c r="B417" s="25"/>
      <c r="C417" s="25"/>
      <c r="D417" s="25"/>
      <c r="E417" s="25"/>
      <c r="F417" s="25"/>
      <c r="G417" s="25"/>
      <c r="H417" s="25"/>
      <c r="I417" s="25"/>
      <c r="J417" s="25"/>
      <c r="K417" s="25"/>
      <c r="L417" s="25"/>
      <c r="M417" s="25"/>
      <c r="N417" s="25"/>
      <c r="O417" s="25"/>
      <c r="P417" s="25"/>
      <c r="Q417" s="25"/>
      <c r="R417" s="25"/>
      <c r="S417" s="25"/>
      <c r="T417" s="25"/>
      <c r="U417" s="25"/>
      <c r="V417" s="25"/>
      <c r="W417" s="25"/>
      <c r="X417" s="25"/>
      <c r="Y417" s="25"/>
      <c r="Z417" s="25"/>
    </row>
    <row r="418" spans="1:26" ht="15.75" customHeight="1">
      <c r="A418" s="25"/>
      <c r="B418" s="25"/>
      <c r="C418" s="25"/>
      <c r="D418" s="25"/>
      <c r="E418" s="25"/>
      <c r="F418" s="25"/>
      <c r="G418" s="25"/>
      <c r="H418" s="25"/>
      <c r="I418" s="25"/>
      <c r="J418" s="25"/>
      <c r="K418" s="25"/>
      <c r="L418" s="25"/>
      <c r="M418" s="25"/>
      <c r="N418" s="25"/>
      <c r="O418" s="25"/>
      <c r="P418" s="25"/>
      <c r="Q418" s="25"/>
      <c r="R418" s="25"/>
      <c r="S418" s="25"/>
      <c r="T418" s="25"/>
      <c r="U418" s="25"/>
      <c r="V418" s="25"/>
      <c r="W418" s="25"/>
      <c r="X418" s="25"/>
      <c r="Y418" s="25"/>
      <c r="Z418" s="25"/>
    </row>
    <row r="419" spans="1:26" ht="15.75" customHeight="1">
      <c r="A419" s="25"/>
      <c r="B419" s="25"/>
      <c r="C419" s="25"/>
      <c r="D419" s="25"/>
      <c r="E419" s="25"/>
      <c r="F419" s="25"/>
      <c r="G419" s="25"/>
      <c r="H419" s="25"/>
      <c r="I419" s="25"/>
      <c r="J419" s="25"/>
      <c r="K419" s="25"/>
      <c r="L419" s="25"/>
      <c r="M419" s="25"/>
      <c r="N419" s="25"/>
      <c r="O419" s="25"/>
      <c r="P419" s="25"/>
      <c r="Q419" s="25"/>
      <c r="R419" s="25"/>
      <c r="S419" s="25"/>
      <c r="T419" s="25"/>
      <c r="U419" s="25"/>
      <c r="V419" s="25"/>
      <c r="W419" s="25"/>
      <c r="X419" s="25"/>
      <c r="Y419" s="25"/>
      <c r="Z419" s="25"/>
    </row>
    <row r="420" spans="1:26" ht="15.75" customHeight="1">
      <c r="A420" s="25"/>
      <c r="B420" s="25"/>
      <c r="C420" s="25"/>
      <c r="D420" s="25"/>
      <c r="E420" s="25"/>
      <c r="F420" s="25"/>
      <c r="G420" s="25"/>
      <c r="H420" s="25"/>
      <c r="I420" s="25"/>
      <c r="J420" s="25"/>
      <c r="K420" s="25"/>
      <c r="L420" s="25"/>
      <c r="M420" s="25"/>
      <c r="N420" s="25"/>
      <c r="O420" s="25"/>
      <c r="P420" s="25"/>
      <c r="Q420" s="25"/>
      <c r="R420" s="25"/>
      <c r="S420" s="25"/>
      <c r="T420" s="25"/>
      <c r="U420" s="25"/>
      <c r="V420" s="25"/>
      <c r="W420" s="25"/>
      <c r="X420" s="25"/>
      <c r="Y420" s="25"/>
      <c r="Z420" s="25"/>
    </row>
    <row r="421" spans="1:26" ht="15.75" customHeight="1">
      <c r="A421" s="25"/>
      <c r="B421" s="25"/>
      <c r="C421" s="25"/>
      <c r="D421" s="25"/>
      <c r="E421" s="25"/>
      <c r="F421" s="25"/>
      <c r="G421" s="25"/>
      <c r="H421" s="25"/>
      <c r="I421" s="25"/>
      <c r="J421" s="25"/>
      <c r="K421" s="25"/>
      <c r="L421" s="25"/>
      <c r="M421" s="25"/>
      <c r="N421" s="25"/>
      <c r="O421" s="25"/>
      <c r="P421" s="25"/>
      <c r="Q421" s="25"/>
      <c r="R421" s="25"/>
      <c r="S421" s="25"/>
      <c r="T421" s="25"/>
      <c r="U421" s="25"/>
      <c r="V421" s="25"/>
      <c r="W421" s="25"/>
      <c r="X421" s="25"/>
      <c r="Y421" s="25"/>
      <c r="Z421" s="25"/>
    </row>
    <row r="422" spans="1:26" ht="15.75" customHeight="1">
      <c r="A422" s="25"/>
      <c r="B422" s="25"/>
      <c r="C422" s="25"/>
      <c r="D422" s="25"/>
      <c r="E422" s="25"/>
      <c r="F422" s="25"/>
      <c r="G422" s="25"/>
      <c r="H422" s="25"/>
      <c r="I422" s="25"/>
      <c r="J422" s="25"/>
      <c r="K422" s="25"/>
      <c r="L422" s="25"/>
      <c r="M422" s="25"/>
      <c r="N422" s="25"/>
      <c r="O422" s="25"/>
      <c r="P422" s="25"/>
      <c r="Q422" s="25"/>
      <c r="R422" s="25"/>
      <c r="S422" s="25"/>
      <c r="T422" s="25"/>
      <c r="U422" s="25"/>
      <c r="V422" s="25"/>
      <c r="W422" s="25"/>
      <c r="X422" s="25"/>
      <c r="Y422" s="25"/>
      <c r="Z422" s="25"/>
    </row>
    <row r="423" spans="1:26" ht="15.75" customHeight="1">
      <c r="A423" s="25"/>
      <c r="B423" s="25"/>
      <c r="C423" s="25"/>
      <c r="D423" s="25"/>
      <c r="E423" s="25"/>
      <c r="F423" s="25"/>
      <c r="G423" s="25"/>
      <c r="H423" s="25"/>
      <c r="I423" s="25"/>
      <c r="J423" s="25"/>
      <c r="K423" s="25"/>
      <c r="L423" s="25"/>
      <c r="M423" s="25"/>
      <c r="N423" s="25"/>
      <c r="O423" s="25"/>
      <c r="P423" s="25"/>
      <c r="Q423" s="25"/>
      <c r="R423" s="25"/>
      <c r="S423" s="25"/>
      <c r="T423" s="25"/>
      <c r="U423" s="25"/>
      <c r="V423" s="25"/>
      <c r="W423" s="25"/>
      <c r="X423" s="25"/>
      <c r="Y423" s="25"/>
      <c r="Z423" s="25"/>
    </row>
    <row r="424" spans="1:26" ht="15.75" customHeight="1">
      <c r="A424" s="25"/>
      <c r="B424" s="25"/>
      <c r="C424" s="25"/>
      <c r="D424" s="25"/>
      <c r="E424" s="25"/>
      <c r="F424" s="25"/>
      <c r="G424" s="25"/>
      <c r="H424" s="25"/>
      <c r="I424" s="25"/>
      <c r="J424" s="25"/>
      <c r="K424" s="25"/>
      <c r="L424" s="25"/>
      <c r="M424" s="25"/>
      <c r="N424" s="25"/>
      <c r="O424" s="25"/>
      <c r="P424" s="25"/>
      <c r="Q424" s="25"/>
      <c r="R424" s="25"/>
      <c r="S424" s="25"/>
      <c r="T424" s="25"/>
      <c r="U424" s="25"/>
      <c r="V424" s="25"/>
      <c r="W424" s="25"/>
      <c r="X424" s="25"/>
      <c r="Y424" s="25"/>
      <c r="Z424" s="25"/>
    </row>
    <row r="425" spans="1:26" ht="15.75" customHeight="1">
      <c r="A425" s="25"/>
      <c r="B425" s="25"/>
      <c r="C425" s="25"/>
      <c r="D425" s="25"/>
      <c r="E425" s="25"/>
      <c r="F425" s="25"/>
      <c r="G425" s="25"/>
      <c r="H425" s="25"/>
      <c r="I425" s="25"/>
      <c r="J425" s="25"/>
      <c r="K425" s="25"/>
      <c r="L425" s="25"/>
      <c r="M425" s="25"/>
      <c r="N425" s="25"/>
      <c r="O425" s="25"/>
      <c r="P425" s="25"/>
      <c r="Q425" s="25"/>
      <c r="R425" s="25"/>
      <c r="S425" s="25"/>
      <c r="T425" s="25"/>
      <c r="U425" s="25"/>
      <c r="V425" s="25"/>
      <c r="W425" s="25"/>
      <c r="X425" s="25"/>
      <c r="Y425" s="25"/>
      <c r="Z425" s="25"/>
    </row>
    <row r="426" spans="1:26" ht="15.75" customHeight="1">
      <c r="A426" s="25"/>
      <c r="B426" s="25"/>
      <c r="C426" s="25"/>
      <c r="D426" s="25"/>
      <c r="E426" s="25"/>
      <c r="F426" s="25"/>
      <c r="G426" s="25"/>
      <c r="H426" s="25"/>
      <c r="I426" s="25"/>
      <c r="J426" s="25"/>
      <c r="K426" s="25"/>
      <c r="L426" s="25"/>
      <c r="M426" s="25"/>
      <c r="N426" s="25"/>
      <c r="O426" s="25"/>
      <c r="P426" s="25"/>
      <c r="Q426" s="25"/>
      <c r="R426" s="25"/>
      <c r="S426" s="25"/>
      <c r="T426" s="25"/>
      <c r="U426" s="25"/>
      <c r="V426" s="25"/>
      <c r="W426" s="25"/>
      <c r="X426" s="25"/>
      <c r="Y426" s="25"/>
      <c r="Z426" s="25"/>
    </row>
    <row r="427" spans="1:26" ht="15.75" customHeight="1">
      <c r="A427" s="25"/>
      <c r="B427" s="25"/>
      <c r="C427" s="25"/>
      <c r="D427" s="25"/>
      <c r="E427" s="25"/>
      <c r="F427" s="25"/>
      <c r="G427" s="25"/>
      <c r="H427" s="25"/>
      <c r="I427" s="25"/>
      <c r="J427" s="25"/>
      <c r="K427" s="25"/>
      <c r="L427" s="25"/>
      <c r="M427" s="25"/>
      <c r="N427" s="25"/>
      <c r="O427" s="25"/>
      <c r="P427" s="25"/>
      <c r="Q427" s="25"/>
      <c r="R427" s="25"/>
      <c r="S427" s="25"/>
      <c r="T427" s="25"/>
      <c r="U427" s="25"/>
      <c r="V427" s="25"/>
      <c r="W427" s="25"/>
      <c r="X427" s="25"/>
      <c r="Y427" s="25"/>
      <c r="Z427" s="25"/>
    </row>
    <row r="428" spans="1:26" ht="15.75" customHeight="1">
      <c r="A428" s="25"/>
      <c r="B428" s="25"/>
      <c r="C428" s="25"/>
      <c r="D428" s="25"/>
      <c r="E428" s="25"/>
      <c r="F428" s="25"/>
      <c r="G428" s="25"/>
      <c r="H428" s="25"/>
      <c r="I428" s="25"/>
      <c r="J428" s="25"/>
      <c r="K428" s="25"/>
      <c r="L428" s="25"/>
      <c r="M428" s="25"/>
      <c r="N428" s="25"/>
      <c r="O428" s="25"/>
      <c r="P428" s="25"/>
      <c r="Q428" s="25"/>
      <c r="R428" s="25"/>
      <c r="S428" s="25"/>
      <c r="T428" s="25"/>
      <c r="U428" s="25"/>
      <c r="V428" s="25"/>
      <c r="W428" s="25"/>
      <c r="X428" s="25"/>
      <c r="Y428" s="25"/>
      <c r="Z428" s="25"/>
    </row>
    <row r="429" spans="1:26" ht="15.75" customHeight="1">
      <c r="A429" s="25"/>
      <c r="B429" s="25"/>
      <c r="C429" s="25"/>
      <c r="D429" s="25"/>
      <c r="E429" s="25"/>
      <c r="F429" s="25"/>
      <c r="G429" s="25"/>
      <c r="H429" s="25"/>
      <c r="I429" s="25"/>
      <c r="J429" s="25"/>
      <c r="K429" s="25"/>
      <c r="L429" s="25"/>
      <c r="M429" s="25"/>
      <c r="N429" s="25"/>
      <c r="O429" s="25"/>
      <c r="P429" s="25"/>
      <c r="Q429" s="25"/>
      <c r="R429" s="25"/>
      <c r="S429" s="25"/>
      <c r="T429" s="25"/>
      <c r="U429" s="25"/>
      <c r="V429" s="25"/>
      <c r="W429" s="25"/>
      <c r="X429" s="25"/>
      <c r="Y429" s="25"/>
      <c r="Z429" s="25"/>
    </row>
    <row r="430" spans="1:26" ht="15.75" customHeight="1">
      <c r="A430" s="25"/>
      <c r="B430" s="25"/>
      <c r="C430" s="25"/>
      <c r="D430" s="25"/>
      <c r="E430" s="25"/>
      <c r="F430" s="25"/>
      <c r="G430" s="25"/>
      <c r="H430" s="25"/>
      <c r="I430" s="25"/>
      <c r="J430" s="25"/>
      <c r="K430" s="25"/>
      <c r="L430" s="25"/>
      <c r="M430" s="25"/>
      <c r="N430" s="25"/>
      <c r="O430" s="25"/>
      <c r="P430" s="25"/>
      <c r="Q430" s="25"/>
      <c r="R430" s="25"/>
      <c r="S430" s="25"/>
      <c r="T430" s="25"/>
      <c r="U430" s="25"/>
      <c r="V430" s="25"/>
      <c r="W430" s="25"/>
      <c r="X430" s="25"/>
      <c r="Y430" s="25"/>
      <c r="Z430" s="25"/>
    </row>
    <row r="431" spans="1:26" ht="15.75" customHeight="1">
      <c r="A431" s="25"/>
      <c r="B431" s="25"/>
      <c r="C431" s="25"/>
      <c r="D431" s="25"/>
      <c r="E431" s="25"/>
      <c r="F431" s="25"/>
      <c r="G431" s="25"/>
      <c r="H431" s="25"/>
      <c r="I431" s="25"/>
      <c r="J431" s="25"/>
      <c r="K431" s="25"/>
      <c r="L431" s="25"/>
      <c r="M431" s="25"/>
      <c r="N431" s="25"/>
      <c r="O431" s="25"/>
      <c r="P431" s="25"/>
      <c r="Q431" s="25"/>
      <c r="R431" s="25"/>
      <c r="S431" s="25"/>
      <c r="T431" s="25"/>
      <c r="U431" s="25"/>
      <c r="V431" s="25"/>
      <c r="W431" s="25"/>
      <c r="X431" s="25"/>
      <c r="Y431" s="25"/>
      <c r="Z431" s="25"/>
    </row>
    <row r="432" spans="1:26" ht="15.75" customHeight="1">
      <c r="A432" s="25"/>
      <c r="B432" s="25"/>
      <c r="C432" s="25"/>
      <c r="D432" s="25"/>
      <c r="E432" s="25"/>
      <c r="F432" s="25"/>
      <c r="G432" s="25"/>
      <c r="H432" s="25"/>
      <c r="I432" s="25"/>
      <c r="J432" s="25"/>
      <c r="K432" s="25"/>
      <c r="L432" s="25"/>
      <c r="M432" s="25"/>
      <c r="N432" s="25"/>
      <c r="O432" s="25"/>
      <c r="P432" s="25"/>
      <c r="Q432" s="25"/>
      <c r="R432" s="25"/>
      <c r="S432" s="25"/>
      <c r="T432" s="25"/>
      <c r="U432" s="25"/>
      <c r="V432" s="25"/>
      <c r="W432" s="25"/>
      <c r="X432" s="25"/>
      <c r="Y432" s="25"/>
      <c r="Z432" s="25"/>
    </row>
    <row r="433" spans="1:26" ht="15.75" customHeight="1">
      <c r="A433" s="25"/>
      <c r="B433" s="25"/>
      <c r="C433" s="25"/>
      <c r="D433" s="25"/>
      <c r="E433" s="25"/>
      <c r="F433" s="25"/>
      <c r="G433" s="25"/>
      <c r="H433" s="25"/>
      <c r="I433" s="25"/>
      <c r="J433" s="25"/>
      <c r="K433" s="25"/>
      <c r="L433" s="25"/>
      <c r="M433" s="25"/>
      <c r="N433" s="25"/>
      <c r="O433" s="25"/>
      <c r="P433" s="25"/>
      <c r="Q433" s="25"/>
      <c r="R433" s="25"/>
      <c r="S433" s="25"/>
      <c r="T433" s="25"/>
      <c r="U433" s="25"/>
      <c r="V433" s="25"/>
      <c r="W433" s="25"/>
      <c r="X433" s="25"/>
      <c r="Y433" s="25"/>
      <c r="Z433" s="25"/>
    </row>
    <row r="434" spans="1:26" ht="15.75" customHeight="1">
      <c r="A434" s="25"/>
      <c r="B434" s="25"/>
      <c r="C434" s="25"/>
      <c r="D434" s="25"/>
      <c r="E434" s="25"/>
      <c r="F434" s="25"/>
      <c r="G434" s="25"/>
      <c r="H434" s="25"/>
      <c r="I434" s="25"/>
      <c r="J434" s="25"/>
      <c r="K434" s="25"/>
      <c r="L434" s="25"/>
      <c r="M434" s="25"/>
      <c r="N434" s="25"/>
      <c r="O434" s="25"/>
      <c r="P434" s="25"/>
      <c r="Q434" s="25"/>
      <c r="R434" s="25"/>
      <c r="S434" s="25"/>
      <c r="T434" s="25"/>
      <c r="U434" s="25"/>
      <c r="V434" s="25"/>
      <c r="W434" s="25"/>
      <c r="X434" s="25"/>
      <c r="Y434" s="25"/>
      <c r="Z434" s="25"/>
    </row>
    <row r="435" spans="1:26" ht="15.75" customHeight="1">
      <c r="A435" s="25"/>
      <c r="B435" s="25"/>
      <c r="C435" s="25"/>
      <c r="D435" s="25"/>
      <c r="E435" s="25"/>
      <c r="F435" s="25"/>
      <c r="G435" s="25"/>
      <c r="H435" s="25"/>
      <c r="I435" s="25"/>
      <c r="J435" s="25"/>
      <c r="K435" s="25"/>
      <c r="L435" s="25"/>
      <c r="M435" s="25"/>
      <c r="N435" s="25"/>
      <c r="O435" s="25"/>
      <c r="P435" s="25"/>
      <c r="Q435" s="25"/>
      <c r="R435" s="25"/>
      <c r="S435" s="25"/>
      <c r="T435" s="25"/>
      <c r="U435" s="25"/>
      <c r="V435" s="25"/>
      <c r="W435" s="25"/>
      <c r="X435" s="25"/>
      <c r="Y435" s="25"/>
      <c r="Z435" s="25"/>
    </row>
    <row r="436" spans="1:26" ht="15.75" customHeight="1">
      <c r="A436" s="25"/>
      <c r="B436" s="25"/>
      <c r="C436" s="25"/>
      <c r="D436" s="25"/>
      <c r="E436" s="25"/>
      <c r="F436" s="25"/>
      <c r="G436" s="25"/>
      <c r="H436" s="25"/>
      <c r="I436" s="25"/>
      <c r="J436" s="25"/>
      <c r="K436" s="25"/>
      <c r="L436" s="25"/>
      <c r="M436" s="25"/>
      <c r="N436" s="25"/>
      <c r="O436" s="25"/>
      <c r="P436" s="25"/>
      <c r="Q436" s="25"/>
      <c r="R436" s="25"/>
      <c r="S436" s="25"/>
      <c r="T436" s="25"/>
      <c r="U436" s="25"/>
      <c r="V436" s="25"/>
      <c r="W436" s="25"/>
      <c r="X436" s="25"/>
      <c r="Y436" s="25"/>
      <c r="Z436" s="25"/>
    </row>
    <row r="437" spans="1:26" ht="15.75" customHeight="1">
      <c r="A437" s="25"/>
      <c r="B437" s="25"/>
      <c r="C437" s="25"/>
      <c r="D437" s="25"/>
      <c r="E437" s="25"/>
      <c r="F437" s="25"/>
      <c r="G437" s="25"/>
      <c r="H437" s="25"/>
      <c r="I437" s="25"/>
      <c r="J437" s="25"/>
      <c r="K437" s="25"/>
      <c r="L437" s="25"/>
      <c r="M437" s="25"/>
      <c r="N437" s="25"/>
      <c r="O437" s="25"/>
      <c r="P437" s="25"/>
      <c r="Q437" s="25"/>
      <c r="R437" s="25"/>
      <c r="S437" s="25"/>
      <c r="T437" s="25"/>
      <c r="U437" s="25"/>
      <c r="V437" s="25"/>
      <c r="W437" s="25"/>
      <c r="X437" s="25"/>
      <c r="Y437" s="25"/>
      <c r="Z437" s="25"/>
    </row>
    <row r="438" spans="1:26" ht="15.75" customHeight="1">
      <c r="A438" s="25"/>
      <c r="B438" s="25"/>
      <c r="C438" s="25"/>
      <c r="D438" s="25"/>
      <c r="E438" s="25"/>
      <c r="F438" s="25"/>
      <c r="G438" s="25"/>
      <c r="H438" s="25"/>
      <c r="I438" s="25"/>
      <c r="J438" s="25"/>
      <c r="K438" s="25"/>
      <c r="L438" s="25"/>
      <c r="M438" s="25"/>
      <c r="N438" s="25"/>
      <c r="O438" s="25"/>
      <c r="P438" s="25"/>
      <c r="Q438" s="25"/>
      <c r="R438" s="25"/>
      <c r="S438" s="25"/>
      <c r="T438" s="25"/>
      <c r="U438" s="25"/>
      <c r="V438" s="25"/>
      <c r="W438" s="25"/>
      <c r="X438" s="25"/>
      <c r="Y438" s="25"/>
      <c r="Z438" s="25"/>
    </row>
    <row r="439" spans="1:26" ht="15.75" customHeight="1">
      <c r="A439" s="25"/>
      <c r="B439" s="25"/>
      <c r="C439" s="25"/>
      <c r="D439" s="25"/>
      <c r="E439" s="25"/>
      <c r="F439" s="25"/>
      <c r="G439" s="25"/>
      <c r="H439" s="25"/>
      <c r="I439" s="25"/>
      <c r="J439" s="25"/>
      <c r="K439" s="25"/>
      <c r="L439" s="25"/>
      <c r="M439" s="25"/>
      <c r="N439" s="25"/>
      <c r="O439" s="25"/>
      <c r="P439" s="25"/>
      <c r="Q439" s="25"/>
      <c r="R439" s="25"/>
      <c r="S439" s="25"/>
      <c r="T439" s="25"/>
      <c r="U439" s="25"/>
      <c r="V439" s="25"/>
      <c r="W439" s="25"/>
      <c r="X439" s="25"/>
      <c r="Y439" s="25"/>
      <c r="Z439" s="25"/>
    </row>
    <row r="440" spans="1:26" ht="15.75" customHeight="1">
      <c r="A440" s="25"/>
      <c r="B440" s="25"/>
      <c r="C440" s="25"/>
      <c r="D440" s="25"/>
      <c r="E440" s="25"/>
      <c r="F440" s="25"/>
      <c r="G440" s="25"/>
      <c r="H440" s="25"/>
      <c r="I440" s="25"/>
      <c r="J440" s="25"/>
      <c r="K440" s="25"/>
      <c r="L440" s="25"/>
      <c r="M440" s="25"/>
      <c r="N440" s="25"/>
      <c r="O440" s="25"/>
      <c r="P440" s="25"/>
      <c r="Q440" s="25"/>
      <c r="R440" s="25"/>
      <c r="S440" s="25"/>
      <c r="T440" s="25"/>
      <c r="U440" s="25"/>
      <c r="V440" s="25"/>
      <c r="W440" s="25"/>
      <c r="X440" s="25"/>
      <c r="Y440" s="25"/>
      <c r="Z440" s="25"/>
    </row>
    <row r="441" spans="1:26" ht="15.75" customHeight="1">
      <c r="A441" s="25"/>
      <c r="B441" s="25"/>
      <c r="C441" s="25"/>
      <c r="D441" s="25"/>
      <c r="E441" s="25"/>
      <c r="F441" s="25"/>
      <c r="G441" s="25"/>
      <c r="H441" s="25"/>
      <c r="I441" s="25"/>
      <c r="J441" s="25"/>
      <c r="K441" s="25"/>
      <c r="L441" s="25"/>
      <c r="M441" s="25"/>
      <c r="N441" s="25"/>
      <c r="O441" s="25"/>
      <c r="P441" s="25"/>
      <c r="Q441" s="25"/>
      <c r="R441" s="25"/>
      <c r="S441" s="25"/>
      <c r="T441" s="25"/>
      <c r="U441" s="25"/>
      <c r="V441" s="25"/>
      <c r="W441" s="25"/>
      <c r="X441" s="25"/>
      <c r="Y441" s="25"/>
      <c r="Z441" s="25"/>
    </row>
    <row r="442" spans="1:26" ht="15.75" customHeight="1">
      <c r="A442" s="25"/>
      <c r="B442" s="25"/>
      <c r="C442" s="25"/>
      <c r="D442" s="25"/>
      <c r="E442" s="25"/>
      <c r="F442" s="25"/>
      <c r="G442" s="25"/>
      <c r="H442" s="25"/>
      <c r="I442" s="25"/>
      <c r="J442" s="25"/>
      <c r="K442" s="25"/>
      <c r="L442" s="25"/>
      <c r="M442" s="25"/>
      <c r="N442" s="25"/>
      <c r="O442" s="25"/>
      <c r="P442" s="25"/>
      <c r="Q442" s="25"/>
      <c r="R442" s="25"/>
      <c r="S442" s="25"/>
      <c r="T442" s="25"/>
      <c r="U442" s="25"/>
      <c r="V442" s="25"/>
      <c r="W442" s="25"/>
      <c r="X442" s="25"/>
      <c r="Y442" s="25"/>
      <c r="Z442" s="25"/>
    </row>
    <row r="443" spans="1:26" ht="15.75" customHeight="1">
      <c r="A443" s="25"/>
      <c r="B443" s="25"/>
      <c r="C443" s="25"/>
      <c r="D443" s="25"/>
      <c r="E443" s="25"/>
      <c r="F443" s="25"/>
      <c r="G443" s="25"/>
      <c r="H443" s="25"/>
      <c r="I443" s="25"/>
      <c r="J443" s="25"/>
      <c r="K443" s="25"/>
      <c r="L443" s="25"/>
      <c r="M443" s="25"/>
      <c r="N443" s="25"/>
      <c r="O443" s="25"/>
      <c r="P443" s="25"/>
      <c r="Q443" s="25"/>
      <c r="R443" s="25"/>
      <c r="S443" s="25"/>
      <c r="T443" s="25"/>
      <c r="U443" s="25"/>
      <c r="V443" s="25"/>
      <c r="W443" s="25"/>
      <c r="X443" s="25"/>
      <c r="Y443" s="25"/>
      <c r="Z443" s="25"/>
    </row>
    <row r="444" spans="1:26" ht="15.75" customHeight="1">
      <c r="A444" s="25"/>
      <c r="B444" s="25"/>
      <c r="C444" s="25"/>
      <c r="D444" s="25"/>
      <c r="E444" s="25"/>
      <c r="F444" s="25"/>
      <c r="G444" s="25"/>
      <c r="H444" s="25"/>
      <c r="I444" s="25"/>
      <c r="J444" s="25"/>
      <c r="K444" s="25"/>
      <c r="L444" s="25"/>
      <c r="M444" s="25"/>
      <c r="N444" s="25"/>
      <c r="O444" s="25"/>
      <c r="P444" s="25"/>
      <c r="Q444" s="25"/>
      <c r="R444" s="25"/>
      <c r="S444" s="25"/>
      <c r="T444" s="25"/>
      <c r="U444" s="25"/>
      <c r="V444" s="25"/>
      <c r="W444" s="25"/>
      <c r="X444" s="25"/>
      <c r="Y444" s="25"/>
      <c r="Z444" s="25"/>
    </row>
    <row r="445" spans="1:26" ht="15.75" customHeight="1">
      <c r="A445" s="25"/>
      <c r="B445" s="25"/>
      <c r="C445" s="25"/>
      <c r="D445" s="25"/>
      <c r="E445" s="25"/>
      <c r="F445" s="25"/>
      <c r="G445" s="25"/>
      <c r="H445" s="25"/>
      <c r="I445" s="25"/>
      <c r="J445" s="25"/>
      <c r="K445" s="25"/>
      <c r="L445" s="25"/>
      <c r="M445" s="25"/>
      <c r="N445" s="25"/>
      <c r="O445" s="25"/>
      <c r="P445" s="25"/>
      <c r="Q445" s="25"/>
      <c r="R445" s="25"/>
      <c r="S445" s="25"/>
      <c r="T445" s="25"/>
      <c r="U445" s="25"/>
      <c r="V445" s="25"/>
      <c r="W445" s="25"/>
      <c r="X445" s="25"/>
      <c r="Y445" s="25"/>
      <c r="Z445" s="25"/>
    </row>
    <row r="446" spans="1:26" ht="15.75" customHeight="1">
      <c r="A446" s="25"/>
      <c r="B446" s="25"/>
      <c r="C446" s="25"/>
      <c r="D446" s="25"/>
      <c r="E446" s="25"/>
      <c r="F446" s="25"/>
      <c r="G446" s="25"/>
      <c r="H446" s="25"/>
      <c r="I446" s="25"/>
      <c r="J446" s="25"/>
      <c r="K446" s="25"/>
      <c r="L446" s="25"/>
      <c r="M446" s="25"/>
      <c r="N446" s="25"/>
      <c r="O446" s="25"/>
      <c r="P446" s="25"/>
      <c r="Q446" s="25"/>
      <c r="R446" s="25"/>
      <c r="S446" s="25"/>
      <c r="T446" s="25"/>
      <c r="U446" s="25"/>
      <c r="V446" s="25"/>
      <c r="W446" s="25"/>
      <c r="X446" s="25"/>
      <c r="Y446" s="25"/>
      <c r="Z446" s="25"/>
    </row>
    <row r="447" spans="1:26" ht="15.75" customHeight="1">
      <c r="A447" s="25"/>
      <c r="B447" s="25"/>
      <c r="C447" s="25"/>
      <c r="D447" s="25"/>
      <c r="E447" s="25"/>
      <c r="F447" s="25"/>
      <c r="G447" s="25"/>
      <c r="H447" s="25"/>
      <c r="I447" s="25"/>
      <c r="J447" s="25"/>
      <c r="K447" s="25"/>
      <c r="L447" s="25"/>
      <c r="M447" s="25"/>
      <c r="N447" s="25"/>
      <c r="O447" s="25"/>
      <c r="P447" s="25"/>
      <c r="Q447" s="25"/>
      <c r="R447" s="25"/>
      <c r="S447" s="25"/>
      <c r="T447" s="25"/>
      <c r="U447" s="25"/>
      <c r="V447" s="25"/>
      <c r="W447" s="25"/>
      <c r="X447" s="25"/>
      <c r="Y447" s="25"/>
      <c r="Z447" s="25"/>
    </row>
    <row r="448" spans="1:26" ht="15.75" customHeight="1">
      <c r="A448" s="25"/>
      <c r="B448" s="25"/>
      <c r="C448" s="25"/>
      <c r="D448" s="25"/>
      <c r="E448" s="25"/>
      <c r="F448" s="25"/>
      <c r="G448" s="25"/>
      <c r="H448" s="25"/>
      <c r="I448" s="25"/>
      <c r="J448" s="25"/>
      <c r="K448" s="25"/>
      <c r="L448" s="25"/>
      <c r="M448" s="25"/>
      <c r="N448" s="25"/>
      <c r="O448" s="25"/>
      <c r="P448" s="25"/>
      <c r="Q448" s="25"/>
      <c r="R448" s="25"/>
      <c r="S448" s="25"/>
      <c r="T448" s="25"/>
      <c r="U448" s="25"/>
      <c r="V448" s="25"/>
      <c r="W448" s="25"/>
      <c r="X448" s="25"/>
      <c r="Y448" s="25"/>
      <c r="Z448" s="25"/>
    </row>
    <row r="449" spans="1:26" ht="15.75" customHeight="1">
      <c r="A449" s="25"/>
      <c r="B449" s="25"/>
      <c r="C449" s="25"/>
      <c r="D449" s="25"/>
      <c r="E449" s="25"/>
      <c r="F449" s="25"/>
      <c r="G449" s="25"/>
      <c r="H449" s="25"/>
      <c r="I449" s="25"/>
      <c r="J449" s="25"/>
      <c r="K449" s="25"/>
      <c r="L449" s="25"/>
      <c r="M449" s="25"/>
      <c r="N449" s="25"/>
      <c r="O449" s="25"/>
      <c r="P449" s="25"/>
      <c r="Q449" s="25"/>
      <c r="R449" s="25"/>
      <c r="S449" s="25"/>
      <c r="T449" s="25"/>
      <c r="U449" s="25"/>
      <c r="V449" s="25"/>
      <c r="W449" s="25"/>
      <c r="X449" s="25"/>
      <c r="Y449" s="25"/>
      <c r="Z449" s="25"/>
    </row>
    <row r="450" spans="1:26" ht="15.75" customHeight="1">
      <c r="A450" s="25"/>
      <c r="B450" s="25"/>
      <c r="C450" s="25"/>
      <c r="D450" s="25"/>
      <c r="E450" s="25"/>
      <c r="F450" s="25"/>
      <c r="G450" s="25"/>
      <c r="H450" s="25"/>
      <c r="I450" s="25"/>
      <c r="J450" s="25"/>
      <c r="K450" s="25"/>
      <c r="L450" s="25"/>
      <c r="M450" s="25"/>
      <c r="N450" s="25"/>
      <c r="O450" s="25"/>
      <c r="P450" s="25"/>
      <c r="Q450" s="25"/>
      <c r="R450" s="25"/>
      <c r="S450" s="25"/>
      <c r="T450" s="25"/>
      <c r="U450" s="25"/>
      <c r="V450" s="25"/>
      <c r="W450" s="25"/>
      <c r="X450" s="25"/>
      <c r="Y450" s="25"/>
      <c r="Z450" s="25"/>
    </row>
    <row r="451" spans="1:26" ht="15.75" customHeight="1">
      <c r="A451" s="25"/>
      <c r="B451" s="25"/>
      <c r="C451" s="25"/>
      <c r="D451" s="25"/>
      <c r="E451" s="25"/>
      <c r="F451" s="25"/>
      <c r="G451" s="25"/>
      <c r="H451" s="25"/>
      <c r="I451" s="25"/>
      <c r="J451" s="25"/>
      <c r="K451" s="25"/>
      <c r="L451" s="25"/>
      <c r="M451" s="25"/>
      <c r="N451" s="25"/>
      <c r="O451" s="25"/>
      <c r="P451" s="25"/>
      <c r="Q451" s="25"/>
      <c r="R451" s="25"/>
      <c r="S451" s="25"/>
      <c r="T451" s="25"/>
      <c r="U451" s="25"/>
      <c r="V451" s="25"/>
      <c r="W451" s="25"/>
      <c r="X451" s="25"/>
      <c r="Y451" s="25"/>
      <c r="Z451" s="25"/>
    </row>
    <row r="452" spans="1:26" ht="15.75" customHeight="1">
      <c r="A452" s="25"/>
      <c r="B452" s="25"/>
      <c r="C452" s="25"/>
      <c r="D452" s="25"/>
      <c r="E452" s="25"/>
      <c r="F452" s="25"/>
      <c r="G452" s="25"/>
      <c r="H452" s="25"/>
      <c r="I452" s="25"/>
      <c r="J452" s="25"/>
      <c r="K452" s="25"/>
      <c r="L452" s="25"/>
      <c r="M452" s="25"/>
      <c r="N452" s="25"/>
      <c r="O452" s="25"/>
      <c r="P452" s="25"/>
      <c r="Q452" s="25"/>
      <c r="R452" s="25"/>
      <c r="S452" s="25"/>
      <c r="T452" s="25"/>
      <c r="U452" s="25"/>
      <c r="V452" s="25"/>
      <c r="W452" s="25"/>
      <c r="X452" s="25"/>
      <c r="Y452" s="25"/>
      <c r="Z452" s="25"/>
    </row>
    <row r="453" spans="1:26" ht="15.75" customHeight="1">
      <c r="A453" s="25"/>
      <c r="B453" s="25"/>
      <c r="C453" s="25"/>
      <c r="D453" s="25"/>
      <c r="E453" s="25"/>
      <c r="F453" s="25"/>
      <c r="G453" s="25"/>
      <c r="H453" s="25"/>
      <c r="I453" s="25"/>
      <c r="J453" s="25"/>
      <c r="K453" s="25"/>
      <c r="L453" s="25"/>
      <c r="M453" s="25"/>
      <c r="N453" s="25"/>
      <c r="O453" s="25"/>
      <c r="P453" s="25"/>
      <c r="Q453" s="25"/>
      <c r="R453" s="25"/>
      <c r="S453" s="25"/>
      <c r="T453" s="25"/>
      <c r="U453" s="25"/>
      <c r="V453" s="25"/>
      <c r="W453" s="25"/>
      <c r="X453" s="25"/>
      <c r="Y453" s="25"/>
      <c r="Z453" s="25"/>
    </row>
    <row r="454" spans="1:26" ht="15.75" customHeight="1">
      <c r="A454" s="25"/>
      <c r="B454" s="25"/>
      <c r="C454" s="25"/>
      <c r="D454" s="25"/>
      <c r="E454" s="25"/>
      <c r="F454" s="25"/>
      <c r="G454" s="25"/>
      <c r="H454" s="25"/>
      <c r="I454" s="25"/>
      <c r="J454" s="25"/>
      <c r="K454" s="25"/>
      <c r="L454" s="25"/>
      <c r="M454" s="25"/>
      <c r="N454" s="25"/>
      <c r="O454" s="25"/>
      <c r="P454" s="25"/>
      <c r="Q454" s="25"/>
      <c r="R454" s="25"/>
      <c r="S454" s="25"/>
      <c r="T454" s="25"/>
      <c r="U454" s="25"/>
      <c r="V454" s="25"/>
      <c r="W454" s="25"/>
      <c r="X454" s="25"/>
      <c r="Y454" s="25"/>
      <c r="Z454" s="25"/>
    </row>
    <row r="455" spans="1:26" ht="15.75" customHeight="1">
      <c r="A455" s="25"/>
      <c r="B455" s="25"/>
      <c r="C455" s="25"/>
      <c r="D455" s="25"/>
      <c r="E455" s="25"/>
      <c r="F455" s="25"/>
      <c r="G455" s="25"/>
      <c r="H455" s="25"/>
      <c r="I455" s="25"/>
      <c r="J455" s="25"/>
      <c r="K455" s="25"/>
      <c r="L455" s="25"/>
      <c r="M455" s="25"/>
      <c r="N455" s="25"/>
      <c r="O455" s="25"/>
      <c r="P455" s="25"/>
      <c r="Q455" s="25"/>
      <c r="R455" s="25"/>
      <c r="S455" s="25"/>
      <c r="T455" s="25"/>
      <c r="U455" s="25"/>
      <c r="V455" s="25"/>
      <c r="W455" s="25"/>
      <c r="X455" s="25"/>
      <c r="Y455" s="25"/>
      <c r="Z455" s="25"/>
    </row>
    <row r="456" spans="1:26" ht="15.75" customHeight="1">
      <c r="A456" s="25"/>
      <c r="B456" s="25"/>
      <c r="C456" s="25"/>
      <c r="D456" s="25"/>
      <c r="E456" s="25"/>
      <c r="F456" s="25"/>
      <c r="G456" s="25"/>
      <c r="H456" s="25"/>
      <c r="I456" s="25"/>
      <c r="J456" s="25"/>
      <c r="K456" s="25"/>
      <c r="L456" s="25"/>
      <c r="M456" s="25"/>
      <c r="N456" s="25"/>
      <c r="O456" s="25"/>
      <c r="P456" s="25"/>
      <c r="Q456" s="25"/>
      <c r="R456" s="25"/>
      <c r="S456" s="25"/>
      <c r="T456" s="25"/>
      <c r="U456" s="25"/>
      <c r="V456" s="25"/>
      <c r="W456" s="25"/>
      <c r="X456" s="25"/>
      <c r="Y456" s="25"/>
      <c r="Z456" s="25"/>
    </row>
    <row r="457" spans="1:26" ht="15.75" customHeight="1">
      <c r="A457" s="25"/>
      <c r="B457" s="25"/>
      <c r="C457" s="25"/>
      <c r="D457" s="25"/>
      <c r="E457" s="25"/>
      <c r="F457" s="25"/>
      <c r="G457" s="25"/>
      <c r="H457" s="25"/>
      <c r="I457" s="25"/>
      <c r="J457" s="25"/>
      <c r="K457" s="25"/>
      <c r="L457" s="25"/>
      <c r="M457" s="25"/>
      <c r="N457" s="25"/>
      <c r="O457" s="25"/>
      <c r="P457" s="25"/>
      <c r="Q457" s="25"/>
      <c r="R457" s="25"/>
      <c r="S457" s="25"/>
      <c r="T457" s="25"/>
      <c r="U457" s="25"/>
      <c r="V457" s="25"/>
      <c r="W457" s="25"/>
      <c r="X457" s="25"/>
      <c r="Y457" s="25"/>
      <c r="Z457" s="25"/>
    </row>
    <row r="458" spans="1:26" ht="15.75" customHeight="1">
      <c r="A458" s="25"/>
      <c r="B458" s="25"/>
      <c r="C458" s="25"/>
      <c r="D458" s="25"/>
      <c r="E458" s="25"/>
      <c r="F458" s="25"/>
      <c r="G458" s="25"/>
      <c r="H458" s="25"/>
      <c r="I458" s="25"/>
      <c r="J458" s="25"/>
      <c r="K458" s="25"/>
      <c r="L458" s="25"/>
      <c r="M458" s="25"/>
      <c r="N458" s="25"/>
      <c r="O458" s="25"/>
      <c r="P458" s="25"/>
      <c r="Q458" s="25"/>
      <c r="R458" s="25"/>
      <c r="S458" s="25"/>
      <c r="T458" s="25"/>
      <c r="U458" s="25"/>
      <c r="V458" s="25"/>
      <c r="W458" s="25"/>
      <c r="X458" s="25"/>
      <c r="Y458" s="25"/>
      <c r="Z458" s="25"/>
    </row>
    <row r="459" spans="1:26" ht="15.75" customHeight="1">
      <c r="A459" s="25"/>
      <c r="B459" s="25"/>
      <c r="C459" s="25"/>
      <c r="D459" s="25"/>
      <c r="E459" s="25"/>
      <c r="F459" s="25"/>
      <c r="G459" s="25"/>
      <c r="H459" s="25"/>
      <c r="I459" s="25"/>
      <c r="J459" s="25"/>
      <c r="K459" s="25"/>
      <c r="L459" s="25"/>
      <c r="M459" s="25"/>
      <c r="N459" s="25"/>
      <c r="O459" s="25"/>
      <c r="P459" s="25"/>
      <c r="Q459" s="25"/>
      <c r="R459" s="25"/>
      <c r="S459" s="25"/>
      <c r="T459" s="25"/>
      <c r="U459" s="25"/>
      <c r="V459" s="25"/>
      <c r="W459" s="25"/>
      <c r="X459" s="25"/>
      <c r="Y459" s="25"/>
      <c r="Z459" s="25"/>
    </row>
    <row r="460" spans="1:26" ht="15.75" customHeight="1">
      <c r="A460" s="25"/>
      <c r="B460" s="25"/>
      <c r="C460" s="25"/>
      <c r="D460" s="25"/>
      <c r="E460" s="25"/>
      <c r="F460" s="25"/>
      <c r="G460" s="25"/>
      <c r="H460" s="25"/>
      <c r="I460" s="25"/>
      <c r="J460" s="25"/>
      <c r="K460" s="25"/>
      <c r="L460" s="25"/>
      <c r="M460" s="25"/>
      <c r="N460" s="25"/>
      <c r="O460" s="25"/>
      <c r="P460" s="25"/>
      <c r="Q460" s="25"/>
      <c r="R460" s="25"/>
      <c r="S460" s="25"/>
      <c r="T460" s="25"/>
      <c r="U460" s="25"/>
      <c r="V460" s="25"/>
      <c r="W460" s="25"/>
      <c r="X460" s="25"/>
      <c r="Y460" s="25"/>
      <c r="Z460" s="25"/>
    </row>
    <row r="461" spans="1:26" ht="15.75" customHeight="1">
      <c r="A461" s="25"/>
      <c r="B461" s="25"/>
      <c r="C461" s="25"/>
      <c r="D461" s="25"/>
      <c r="E461" s="25"/>
      <c r="F461" s="25"/>
      <c r="G461" s="25"/>
      <c r="H461" s="25"/>
      <c r="I461" s="25"/>
      <c r="J461" s="25"/>
      <c r="K461" s="25"/>
      <c r="L461" s="25"/>
      <c r="M461" s="25"/>
      <c r="N461" s="25"/>
      <c r="O461" s="25"/>
      <c r="P461" s="25"/>
      <c r="Q461" s="25"/>
      <c r="R461" s="25"/>
      <c r="S461" s="25"/>
      <c r="T461" s="25"/>
      <c r="U461" s="25"/>
      <c r="V461" s="25"/>
      <c r="W461" s="25"/>
      <c r="X461" s="25"/>
      <c r="Y461" s="25"/>
      <c r="Z461" s="25"/>
    </row>
    <row r="462" spans="1:26" ht="15.75" customHeight="1">
      <c r="A462" s="25"/>
      <c r="B462" s="25"/>
      <c r="C462" s="25"/>
      <c r="D462" s="25"/>
      <c r="E462" s="25"/>
      <c r="F462" s="25"/>
      <c r="G462" s="25"/>
      <c r="H462" s="25"/>
      <c r="I462" s="25"/>
      <c r="J462" s="25"/>
      <c r="K462" s="25"/>
      <c r="L462" s="25"/>
      <c r="M462" s="25"/>
      <c r="N462" s="25"/>
      <c r="O462" s="25"/>
      <c r="P462" s="25"/>
      <c r="Q462" s="25"/>
      <c r="R462" s="25"/>
      <c r="S462" s="25"/>
      <c r="T462" s="25"/>
      <c r="U462" s="25"/>
      <c r="V462" s="25"/>
      <c r="W462" s="25"/>
      <c r="X462" s="25"/>
      <c r="Y462" s="25"/>
      <c r="Z462" s="25"/>
    </row>
    <row r="463" spans="1:26" ht="15.75" customHeight="1">
      <c r="A463" s="25"/>
      <c r="B463" s="25"/>
      <c r="C463" s="25"/>
      <c r="D463" s="25"/>
      <c r="E463" s="25"/>
      <c r="F463" s="25"/>
      <c r="G463" s="25"/>
      <c r="H463" s="25"/>
      <c r="I463" s="25"/>
      <c r="J463" s="25"/>
      <c r="K463" s="25"/>
      <c r="L463" s="25"/>
      <c r="M463" s="25"/>
      <c r="N463" s="25"/>
      <c r="O463" s="25"/>
      <c r="P463" s="25"/>
      <c r="Q463" s="25"/>
      <c r="R463" s="25"/>
      <c r="S463" s="25"/>
      <c r="T463" s="25"/>
      <c r="U463" s="25"/>
      <c r="V463" s="25"/>
      <c r="W463" s="25"/>
      <c r="X463" s="25"/>
      <c r="Y463" s="25"/>
      <c r="Z463" s="25"/>
    </row>
    <row r="464" spans="1:26" ht="15.75" customHeight="1">
      <c r="A464" s="25"/>
      <c r="B464" s="25"/>
      <c r="C464" s="25"/>
      <c r="D464" s="25"/>
      <c r="E464" s="25"/>
      <c r="F464" s="25"/>
      <c r="G464" s="25"/>
      <c r="H464" s="25"/>
      <c r="I464" s="25"/>
      <c r="J464" s="25"/>
      <c r="K464" s="25"/>
      <c r="L464" s="25"/>
      <c r="M464" s="25"/>
      <c r="N464" s="25"/>
      <c r="O464" s="25"/>
      <c r="P464" s="25"/>
      <c r="Q464" s="25"/>
      <c r="R464" s="25"/>
      <c r="S464" s="25"/>
      <c r="T464" s="25"/>
      <c r="U464" s="25"/>
      <c r="V464" s="25"/>
      <c r="W464" s="25"/>
      <c r="X464" s="25"/>
      <c r="Y464" s="25"/>
      <c r="Z464" s="25"/>
    </row>
    <row r="465" spans="1:26" ht="15.75" customHeight="1">
      <c r="A465" s="25"/>
      <c r="B465" s="25"/>
      <c r="C465" s="25"/>
      <c r="D465" s="25"/>
      <c r="E465" s="25"/>
      <c r="F465" s="25"/>
      <c r="G465" s="25"/>
      <c r="H465" s="25"/>
      <c r="I465" s="25"/>
      <c r="J465" s="25"/>
      <c r="K465" s="25"/>
      <c r="L465" s="25"/>
      <c r="M465" s="25"/>
      <c r="N465" s="25"/>
      <c r="O465" s="25"/>
      <c r="P465" s="25"/>
      <c r="Q465" s="25"/>
      <c r="R465" s="25"/>
      <c r="S465" s="25"/>
      <c r="T465" s="25"/>
      <c r="U465" s="25"/>
      <c r="V465" s="25"/>
      <c r="W465" s="25"/>
      <c r="X465" s="25"/>
      <c r="Y465" s="25"/>
      <c r="Z465" s="25"/>
    </row>
    <row r="466" spans="1:26" ht="15.75" customHeight="1">
      <c r="A466" s="25"/>
      <c r="B466" s="25"/>
      <c r="C466" s="25"/>
      <c r="D466" s="25"/>
      <c r="E466" s="25"/>
      <c r="F466" s="25"/>
      <c r="G466" s="25"/>
      <c r="H466" s="25"/>
      <c r="I466" s="25"/>
      <c r="J466" s="25"/>
      <c r="K466" s="25"/>
      <c r="L466" s="25"/>
      <c r="M466" s="25"/>
      <c r="N466" s="25"/>
      <c r="O466" s="25"/>
      <c r="P466" s="25"/>
      <c r="Q466" s="25"/>
      <c r="R466" s="25"/>
      <c r="S466" s="25"/>
      <c r="T466" s="25"/>
      <c r="U466" s="25"/>
      <c r="V466" s="25"/>
      <c r="W466" s="25"/>
      <c r="X466" s="25"/>
      <c r="Y466" s="25"/>
      <c r="Z466" s="25"/>
    </row>
    <row r="467" spans="1:26" ht="15.75" customHeight="1">
      <c r="A467" s="25"/>
      <c r="B467" s="25"/>
      <c r="C467" s="25"/>
      <c r="D467" s="25"/>
      <c r="E467" s="25"/>
      <c r="F467" s="25"/>
      <c r="G467" s="25"/>
      <c r="H467" s="25"/>
      <c r="I467" s="25"/>
      <c r="J467" s="25"/>
      <c r="K467" s="25"/>
      <c r="L467" s="25"/>
      <c r="M467" s="25"/>
      <c r="N467" s="25"/>
      <c r="O467" s="25"/>
      <c r="P467" s="25"/>
      <c r="Q467" s="25"/>
      <c r="R467" s="25"/>
      <c r="S467" s="25"/>
      <c r="T467" s="25"/>
      <c r="U467" s="25"/>
      <c r="V467" s="25"/>
      <c r="W467" s="25"/>
      <c r="X467" s="25"/>
      <c r="Y467" s="25"/>
      <c r="Z467" s="25"/>
    </row>
    <row r="468" spans="1:26" ht="15.75" customHeight="1">
      <c r="A468" s="25"/>
      <c r="B468" s="25"/>
      <c r="C468" s="25"/>
      <c r="D468" s="25"/>
      <c r="E468" s="25"/>
      <c r="F468" s="25"/>
      <c r="G468" s="25"/>
      <c r="H468" s="25"/>
      <c r="I468" s="25"/>
      <c r="J468" s="25"/>
      <c r="K468" s="25"/>
      <c r="L468" s="25"/>
      <c r="M468" s="25"/>
      <c r="N468" s="25"/>
      <c r="O468" s="25"/>
      <c r="P468" s="25"/>
      <c r="Q468" s="25"/>
      <c r="R468" s="25"/>
      <c r="S468" s="25"/>
      <c r="T468" s="25"/>
      <c r="U468" s="25"/>
      <c r="V468" s="25"/>
      <c r="W468" s="25"/>
      <c r="X468" s="25"/>
      <c r="Y468" s="25"/>
      <c r="Z468" s="25"/>
    </row>
    <row r="469" spans="1:26" ht="15.75" customHeight="1">
      <c r="A469" s="25"/>
      <c r="B469" s="25"/>
      <c r="C469" s="25"/>
      <c r="D469" s="25"/>
      <c r="E469" s="25"/>
      <c r="F469" s="25"/>
      <c r="G469" s="25"/>
      <c r="H469" s="25"/>
      <c r="I469" s="25"/>
      <c r="J469" s="25"/>
      <c r="K469" s="25"/>
      <c r="L469" s="25"/>
      <c r="M469" s="25"/>
      <c r="N469" s="25"/>
      <c r="O469" s="25"/>
      <c r="P469" s="25"/>
      <c r="Q469" s="25"/>
      <c r="R469" s="25"/>
      <c r="S469" s="25"/>
      <c r="T469" s="25"/>
      <c r="U469" s="25"/>
      <c r="V469" s="25"/>
      <c r="W469" s="25"/>
      <c r="X469" s="25"/>
      <c r="Y469" s="25"/>
      <c r="Z469" s="25"/>
    </row>
    <row r="470" spans="1:26" ht="15.75" customHeight="1">
      <c r="A470" s="25"/>
      <c r="B470" s="25"/>
      <c r="C470" s="25"/>
      <c r="D470" s="25"/>
      <c r="E470" s="25"/>
      <c r="F470" s="25"/>
      <c r="G470" s="25"/>
      <c r="H470" s="25"/>
      <c r="I470" s="25"/>
      <c r="J470" s="25"/>
      <c r="K470" s="25"/>
      <c r="L470" s="25"/>
      <c r="M470" s="25"/>
      <c r="N470" s="25"/>
      <c r="O470" s="25"/>
      <c r="P470" s="25"/>
      <c r="Q470" s="25"/>
      <c r="R470" s="25"/>
      <c r="S470" s="25"/>
      <c r="T470" s="25"/>
      <c r="U470" s="25"/>
      <c r="V470" s="25"/>
      <c r="W470" s="25"/>
      <c r="X470" s="25"/>
      <c r="Y470" s="25"/>
      <c r="Z470" s="25"/>
    </row>
    <row r="471" spans="1:26" ht="15.75" customHeight="1">
      <c r="A471" s="25"/>
      <c r="B471" s="25"/>
      <c r="C471" s="25"/>
      <c r="D471" s="25"/>
      <c r="E471" s="25"/>
      <c r="F471" s="25"/>
      <c r="G471" s="25"/>
      <c r="H471" s="25"/>
      <c r="I471" s="25"/>
      <c r="J471" s="25"/>
      <c r="K471" s="25"/>
      <c r="L471" s="25"/>
      <c r="M471" s="25"/>
      <c r="N471" s="25"/>
      <c r="O471" s="25"/>
      <c r="P471" s="25"/>
      <c r="Q471" s="25"/>
      <c r="R471" s="25"/>
      <c r="S471" s="25"/>
      <c r="T471" s="25"/>
      <c r="U471" s="25"/>
      <c r="V471" s="25"/>
      <c r="W471" s="25"/>
      <c r="X471" s="25"/>
      <c r="Y471" s="25"/>
      <c r="Z471" s="25"/>
    </row>
    <row r="472" spans="1:26" ht="15.75" customHeight="1">
      <c r="A472" s="25"/>
      <c r="B472" s="25"/>
      <c r="C472" s="25"/>
      <c r="D472" s="25"/>
      <c r="E472" s="25"/>
      <c r="F472" s="25"/>
      <c r="G472" s="25"/>
      <c r="H472" s="25"/>
      <c r="I472" s="25"/>
      <c r="J472" s="25"/>
      <c r="K472" s="25"/>
      <c r="L472" s="25"/>
      <c r="M472" s="25"/>
      <c r="N472" s="25"/>
      <c r="O472" s="25"/>
      <c r="P472" s="25"/>
      <c r="Q472" s="25"/>
      <c r="R472" s="25"/>
      <c r="S472" s="25"/>
      <c r="T472" s="25"/>
      <c r="U472" s="25"/>
      <c r="V472" s="25"/>
      <c r="W472" s="25"/>
      <c r="X472" s="25"/>
      <c r="Y472" s="25"/>
      <c r="Z472" s="25"/>
    </row>
    <row r="473" spans="1:26" ht="15.75" customHeight="1">
      <c r="A473" s="25"/>
      <c r="B473" s="25"/>
      <c r="C473" s="25"/>
      <c r="D473" s="25"/>
      <c r="E473" s="25"/>
      <c r="F473" s="25"/>
      <c r="G473" s="25"/>
      <c r="H473" s="25"/>
      <c r="I473" s="25"/>
      <c r="J473" s="25"/>
      <c r="K473" s="25"/>
      <c r="L473" s="25"/>
      <c r="M473" s="25"/>
      <c r="N473" s="25"/>
      <c r="O473" s="25"/>
      <c r="P473" s="25"/>
      <c r="Q473" s="25"/>
      <c r="R473" s="25"/>
      <c r="S473" s="25"/>
      <c r="T473" s="25"/>
      <c r="U473" s="25"/>
      <c r="V473" s="25"/>
      <c r="W473" s="25"/>
      <c r="X473" s="25"/>
      <c r="Y473" s="25"/>
      <c r="Z473" s="25"/>
    </row>
    <row r="474" spans="1:26" ht="15.75" customHeight="1">
      <c r="A474" s="25"/>
      <c r="B474" s="25"/>
      <c r="C474" s="25"/>
      <c r="D474" s="25"/>
      <c r="E474" s="25"/>
      <c r="F474" s="25"/>
      <c r="G474" s="25"/>
      <c r="H474" s="25"/>
      <c r="I474" s="25"/>
      <c r="J474" s="25"/>
      <c r="K474" s="25"/>
      <c r="L474" s="25"/>
      <c r="M474" s="25"/>
      <c r="N474" s="25"/>
      <c r="O474" s="25"/>
      <c r="P474" s="25"/>
      <c r="Q474" s="25"/>
      <c r="R474" s="25"/>
      <c r="S474" s="25"/>
      <c r="T474" s="25"/>
      <c r="U474" s="25"/>
      <c r="V474" s="25"/>
      <c r="W474" s="25"/>
      <c r="X474" s="25"/>
      <c r="Y474" s="25"/>
      <c r="Z474" s="25"/>
    </row>
    <row r="475" spans="1:26" ht="15.75" customHeight="1">
      <c r="A475" s="25"/>
      <c r="B475" s="25"/>
      <c r="C475" s="25"/>
      <c r="D475" s="25"/>
      <c r="E475" s="25"/>
      <c r="F475" s="25"/>
      <c r="G475" s="25"/>
      <c r="H475" s="25"/>
      <c r="I475" s="25"/>
      <c r="J475" s="25"/>
      <c r="K475" s="25"/>
      <c r="L475" s="25"/>
      <c r="M475" s="25"/>
      <c r="N475" s="25"/>
      <c r="O475" s="25"/>
      <c r="P475" s="25"/>
      <c r="Q475" s="25"/>
      <c r="R475" s="25"/>
      <c r="S475" s="25"/>
      <c r="T475" s="25"/>
      <c r="U475" s="25"/>
      <c r="V475" s="25"/>
      <c r="W475" s="25"/>
      <c r="X475" s="25"/>
      <c r="Y475" s="25"/>
      <c r="Z475" s="25"/>
    </row>
    <row r="476" spans="1:26" ht="15.75" customHeight="1">
      <c r="A476" s="25"/>
      <c r="B476" s="25"/>
      <c r="C476" s="25"/>
      <c r="D476" s="25"/>
      <c r="E476" s="25"/>
      <c r="F476" s="25"/>
      <c r="G476" s="25"/>
      <c r="H476" s="25"/>
      <c r="I476" s="25"/>
      <c r="J476" s="25"/>
      <c r="K476" s="25"/>
      <c r="L476" s="25"/>
      <c r="M476" s="25"/>
      <c r="N476" s="25"/>
      <c r="O476" s="25"/>
      <c r="P476" s="25"/>
      <c r="Q476" s="25"/>
      <c r="R476" s="25"/>
      <c r="S476" s="25"/>
      <c r="T476" s="25"/>
      <c r="U476" s="25"/>
      <c r="V476" s="25"/>
      <c r="W476" s="25"/>
      <c r="X476" s="25"/>
      <c r="Y476" s="25"/>
      <c r="Z476" s="25"/>
    </row>
    <row r="477" spans="1:26" ht="15.75" customHeight="1">
      <c r="A477" s="25"/>
      <c r="B477" s="25"/>
      <c r="C477" s="25"/>
      <c r="D477" s="25"/>
      <c r="E477" s="25"/>
      <c r="F477" s="25"/>
      <c r="G477" s="25"/>
      <c r="H477" s="25"/>
      <c r="I477" s="25"/>
      <c r="J477" s="25"/>
      <c r="K477" s="25"/>
      <c r="L477" s="25"/>
      <c r="M477" s="25"/>
      <c r="N477" s="25"/>
      <c r="O477" s="25"/>
      <c r="P477" s="25"/>
      <c r="Q477" s="25"/>
      <c r="R477" s="25"/>
      <c r="S477" s="25"/>
      <c r="T477" s="25"/>
      <c r="U477" s="25"/>
      <c r="V477" s="25"/>
      <c r="W477" s="25"/>
      <c r="X477" s="25"/>
      <c r="Y477" s="25"/>
      <c r="Z477" s="25"/>
    </row>
    <row r="478" spans="1:26" ht="15.75" customHeight="1">
      <c r="A478" s="25"/>
      <c r="B478" s="25"/>
      <c r="C478" s="25"/>
      <c r="D478" s="25"/>
      <c r="E478" s="25"/>
      <c r="F478" s="25"/>
      <c r="G478" s="25"/>
      <c r="H478" s="25"/>
      <c r="I478" s="25"/>
      <c r="J478" s="25"/>
      <c r="K478" s="25"/>
      <c r="L478" s="25"/>
      <c r="M478" s="25"/>
      <c r="N478" s="25"/>
      <c r="O478" s="25"/>
      <c r="P478" s="25"/>
      <c r="Q478" s="25"/>
      <c r="R478" s="25"/>
      <c r="S478" s="25"/>
      <c r="T478" s="25"/>
      <c r="U478" s="25"/>
      <c r="V478" s="25"/>
      <c r="W478" s="25"/>
      <c r="X478" s="25"/>
      <c r="Y478" s="25"/>
      <c r="Z478" s="25"/>
    </row>
    <row r="479" spans="1:26" ht="15.75" customHeight="1">
      <c r="A479" s="25"/>
      <c r="B479" s="25"/>
      <c r="C479" s="25"/>
      <c r="D479" s="25"/>
      <c r="E479" s="25"/>
      <c r="F479" s="25"/>
      <c r="G479" s="25"/>
      <c r="H479" s="25"/>
      <c r="I479" s="25"/>
      <c r="J479" s="25"/>
      <c r="K479" s="25"/>
      <c r="L479" s="25"/>
      <c r="M479" s="25"/>
      <c r="N479" s="25"/>
      <c r="O479" s="25"/>
      <c r="P479" s="25"/>
      <c r="Q479" s="25"/>
      <c r="R479" s="25"/>
      <c r="S479" s="25"/>
      <c r="T479" s="25"/>
      <c r="U479" s="25"/>
      <c r="V479" s="25"/>
      <c r="W479" s="25"/>
      <c r="X479" s="25"/>
      <c r="Y479" s="25"/>
      <c r="Z479" s="25"/>
    </row>
    <row r="480" spans="1:26" ht="15.75" customHeight="1">
      <c r="A480" s="25"/>
      <c r="B480" s="25"/>
      <c r="C480" s="25"/>
      <c r="D480" s="25"/>
      <c r="E480" s="25"/>
      <c r="F480" s="25"/>
      <c r="G480" s="25"/>
      <c r="H480" s="25"/>
      <c r="I480" s="25"/>
      <c r="J480" s="25"/>
      <c r="K480" s="25"/>
      <c r="L480" s="25"/>
      <c r="M480" s="25"/>
      <c r="N480" s="25"/>
      <c r="O480" s="25"/>
      <c r="P480" s="25"/>
      <c r="Q480" s="25"/>
      <c r="R480" s="25"/>
      <c r="S480" s="25"/>
      <c r="T480" s="25"/>
      <c r="U480" s="25"/>
      <c r="V480" s="25"/>
      <c r="W480" s="25"/>
      <c r="X480" s="25"/>
      <c r="Y480" s="25"/>
      <c r="Z480" s="25"/>
    </row>
    <row r="481" spans="1:26" ht="15.75" customHeight="1">
      <c r="A481" s="25"/>
      <c r="B481" s="25"/>
      <c r="C481" s="25"/>
      <c r="D481" s="25"/>
      <c r="E481" s="25"/>
      <c r="F481" s="25"/>
      <c r="G481" s="25"/>
      <c r="H481" s="25"/>
      <c r="I481" s="25"/>
      <c r="J481" s="25"/>
      <c r="K481" s="25"/>
      <c r="L481" s="25"/>
      <c r="M481" s="25"/>
      <c r="N481" s="25"/>
      <c r="O481" s="25"/>
      <c r="P481" s="25"/>
      <c r="Q481" s="25"/>
      <c r="R481" s="25"/>
      <c r="S481" s="25"/>
      <c r="T481" s="25"/>
      <c r="U481" s="25"/>
      <c r="V481" s="25"/>
      <c r="W481" s="25"/>
      <c r="X481" s="25"/>
      <c r="Y481" s="25"/>
      <c r="Z481" s="25"/>
    </row>
    <row r="482" spans="1:26" ht="15.75" customHeight="1">
      <c r="A482" s="25"/>
      <c r="B482" s="25"/>
      <c r="C482" s="25"/>
      <c r="D482" s="25"/>
      <c r="E482" s="25"/>
      <c r="F482" s="25"/>
      <c r="G482" s="25"/>
      <c r="H482" s="25"/>
      <c r="I482" s="25"/>
      <c r="J482" s="25"/>
      <c r="K482" s="25"/>
      <c r="L482" s="25"/>
      <c r="M482" s="25"/>
      <c r="N482" s="25"/>
      <c r="O482" s="25"/>
      <c r="P482" s="25"/>
      <c r="Q482" s="25"/>
      <c r="R482" s="25"/>
      <c r="S482" s="25"/>
      <c r="T482" s="25"/>
      <c r="U482" s="25"/>
      <c r="V482" s="25"/>
      <c r="W482" s="25"/>
      <c r="X482" s="25"/>
      <c r="Y482" s="25"/>
      <c r="Z482" s="25"/>
    </row>
    <row r="483" spans="1:26" ht="15.75" customHeight="1">
      <c r="A483" s="25"/>
      <c r="B483" s="25"/>
      <c r="C483" s="25"/>
      <c r="D483" s="25"/>
      <c r="E483" s="25"/>
      <c r="F483" s="25"/>
      <c r="G483" s="25"/>
      <c r="H483" s="25"/>
      <c r="I483" s="25"/>
      <c r="J483" s="25"/>
      <c r="K483" s="25"/>
      <c r="L483" s="25"/>
      <c r="M483" s="25"/>
      <c r="N483" s="25"/>
      <c r="O483" s="25"/>
      <c r="P483" s="25"/>
      <c r="Q483" s="25"/>
      <c r="R483" s="25"/>
      <c r="S483" s="25"/>
      <c r="T483" s="25"/>
      <c r="U483" s="25"/>
      <c r="V483" s="25"/>
      <c r="W483" s="25"/>
      <c r="X483" s="25"/>
      <c r="Y483" s="25"/>
      <c r="Z483" s="25"/>
    </row>
    <row r="484" spans="1:26" ht="15.75" customHeight="1">
      <c r="A484" s="25"/>
      <c r="B484" s="25"/>
      <c r="C484" s="25"/>
      <c r="D484" s="25"/>
      <c r="E484" s="25"/>
      <c r="F484" s="25"/>
      <c r="G484" s="25"/>
      <c r="H484" s="25"/>
      <c r="I484" s="25"/>
      <c r="J484" s="25"/>
      <c r="K484" s="25"/>
      <c r="L484" s="25"/>
      <c r="M484" s="25"/>
      <c r="N484" s="25"/>
      <c r="O484" s="25"/>
      <c r="P484" s="25"/>
      <c r="Q484" s="25"/>
      <c r="R484" s="25"/>
      <c r="S484" s="25"/>
      <c r="T484" s="25"/>
      <c r="U484" s="25"/>
      <c r="V484" s="25"/>
      <c r="W484" s="25"/>
      <c r="X484" s="25"/>
      <c r="Y484" s="25"/>
      <c r="Z484" s="25"/>
    </row>
    <row r="485" spans="1:26" ht="15.75" customHeight="1">
      <c r="A485" s="25"/>
      <c r="B485" s="25"/>
      <c r="C485" s="25"/>
      <c r="D485" s="25"/>
      <c r="E485" s="25"/>
      <c r="F485" s="25"/>
      <c r="G485" s="25"/>
      <c r="H485" s="25"/>
      <c r="I485" s="25"/>
      <c r="J485" s="25"/>
      <c r="K485" s="25"/>
      <c r="L485" s="25"/>
      <c r="M485" s="25"/>
      <c r="N485" s="25"/>
      <c r="O485" s="25"/>
      <c r="P485" s="25"/>
      <c r="Q485" s="25"/>
      <c r="R485" s="25"/>
      <c r="S485" s="25"/>
      <c r="T485" s="25"/>
      <c r="U485" s="25"/>
      <c r="V485" s="25"/>
      <c r="W485" s="25"/>
      <c r="X485" s="25"/>
      <c r="Y485" s="25"/>
      <c r="Z485" s="25"/>
    </row>
    <row r="486" spans="1:26" ht="15.75" customHeight="1">
      <c r="A486" s="25"/>
      <c r="B486" s="25"/>
      <c r="C486" s="25"/>
      <c r="D486" s="25"/>
      <c r="E486" s="25"/>
      <c r="F486" s="25"/>
      <c r="G486" s="25"/>
      <c r="H486" s="25"/>
      <c r="I486" s="25"/>
      <c r="J486" s="25"/>
      <c r="K486" s="25"/>
      <c r="L486" s="25"/>
      <c r="M486" s="25"/>
      <c r="N486" s="25"/>
      <c r="O486" s="25"/>
      <c r="P486" s="25"/>
      <c r="Q486" s="25"/>
      <c r="R486" s="25"/>
      <c r="S486" s="25"/>
      <c r="T486" s="25"/>
      <c r="U486" s="25"/>
      <c r="V486" s="25"/>
      <c r="W486" s="25"/>
      <c r="X486" s="25"/>
      <c r="Y486" s="25"/>
      <c r="Z486" s="25"/>
    </row>
    <row r="487" spans="1:26" ht="15.75" customHeight="1">
      <c r="A487" s="25"/>
      <c r="B487" s="25"/>
      <c r="C487" s="25"/>
      <c r="D487" s="25"/>
      <c r="E487" s="25"/>
      <c r="F487" s="25"/>
      <c r="G487" s="25"/>
      <c r="H487" s="25"/>
      <c r="I487" s="25"/>
      <c r="J487" s="25"/>
      <c r="K487" s="25"/>
      <c r="L487" s="25"/>
      <c r="M487" s="25"/>
      <c r="N487" s="25"/>
      <c r="O487" s="25"/>
      <c r="P487" s="25"/>
      <c r="Q487" s="25"/>
      <c r="R487" s="25"/>
      <c r="S487" s="25"/>
      <c r="T487" s="25"/>
      <c r="U487" s="25"/>
      <c r="V487" s="25"/>
      <c r="W487" s="25"/>
      <c r="X487" s="25"/>
      <c r="Y487" s="25"/>
      <c r="Z487" s="25"/>
    </row>
    <row r="488" spans="1:26" ht="15.75" customHeight="1">
      <c r="A488" s="25"/>
      <c r="B488" s="25"/>
      <c r="C488" s="25"/>
      <c r="D488" s="25"/>
      <c r="E488" s="25"/>
      <c r="F488" s="25"/>
      <c r="G488" s="25"/>
      <c r="H488" s="25"/>
      <c r="I488" s="25"/>
      <c r="J488" s="25"/>
      <c r="K488" s="25"/>
      <c r="L488" s="25"/>
      <c r="M488" s="25"/>
      <c r="N488" s="25"/>
      <c r="O488" s="25"/>
      <c r="P488" s="25"/>
      <c r="Q488" s="25"/>
      <c r="R488" s="25"/>
      <c r="S488" s="25"/>
      <c r="T488" s="25"/>
      <c r="U488" s="25"/>
      <c r="V488" s="25"/>
      <c r="W488" s="25"/>
      <c r="X488" s="25"/>
      <c r="Y488" s="25"/>
      <c r="Z488" s="25"/>
    </row>
    <row r="489" spans="1:26" ht="15.75" customHeight="1">
      <c r="A489" s="25"/>
      <c r="B489" s="25"/>
      <c r="C489" s="25"/>
      <c r="D489" s="25"/>
      <c r="E489" s="25"/>
      <c r="F489" s="25"/>
      <c r="G489" s="25"/>
      <c r="H489" s="25"/>
      <c r="I489" s="25"/>
      <c r="J489" s="25"/>
      <c r="K489" s="25"/>
      <c r="L489" s="25"/>
      <c r="M489" s="25"/>
      <c r="N489" s="25"/>
      <c r="O489" s="25"/>
      <c r="P489" s="25"/>
      <c r="Q489" s="25"/>
      <c r="R489" s="25"/>
      <c r="S489" s="25"/>
      <c r="T489" s="25"/>
      <c r="U489" s="25"/>
      <c r="V489" s="25"/>
      <c r="W489" s="25"/>
      <c r="X489" s="25"/>
      <c r="Y489" s="25"/>
      <c r="Z489" s="25"/>
    </row>
    <row r="490" spans="1:26" ht="15.75" customHeight="1">
      <c r="A490" s="25"/>
      <c r="B490" s="25"/>
      <c r="C490" s="25"/>
      <c r="D490" s="25"/>
      <c r="E490" s="25"/>
      <c r="F490" s="25"/>
      <c r="G490" s="25"/>
      <c r="H490" s="25"/>
      <c r="I490" s="25"/>
      <c r="J490" s="25"/>
      <c r="K490" s="25"/>
      <c r="L490" s="25"/>
      <c r="M490" s="25"/>
      <c r="N490" s="25"/>
      <c r="O490" s="25"/>
      <c r="P490" s="25"/>
      <c r="Q490" s="25"/>
      <c r="R490" s="25"/>
      <c r="S490" s="25"/>
      <c r="T490" s="25"/>
      <c r="U490" s="25"/>
      <c r="V490" s="25"/>
      <c r="W490" s="25"/>
      <c r="X490" s="25"/>
      <c r="Y490" s="25"/>
      <c r="Z490" s="25"/>
    </row>
    <row r="491" spans="1:26" ht="15.75" customHeight="1">
      <c r="A491" s="25"/>
      <c r="B491" s="25"/>
      <c r="C491" s="25"/>
      <c r="D491" s="25"/>
      <c r="E491" s="25"/>
      <c r="F491" s="25"/>
      <c r="G491" s="25"/>
      <c r="H491" s="25"/>
      <c r="I491" s="25"/>
      <c r="J491" s="25"/>
      <c r="K491" s="25"/>
      <c r="L491" s="25"/>
      <c r="M491" s="25"/>
      <c r="N491" s="25"/>
      <c r="O491" s="25"/>
      <c r="P491" s="25"/>
      <c r="Q491" s="25"/>
      <c r="R491" s="25"/>
      <c r="S491" s="25"/>
      <c r="T491" s="25"/>
      <c r="U491" s="25"/>
      <c r="V491" s="25"/>
      <c r="W491" s="25"/>
      <c r="X491" s="25"/>
      <c r="Y491" s="25"/>
      <c r="Z491" s="25"/>
    </row>
    <row r="492" spans="1:26" ht="15.75" customHeight="1">
      <c r="A492" s="25"/>
      <c r="B492" s="25"/>
      <c r="C492" s="25"/>
      <c r="D492" s="25"/>
      <c r="E492" s="25"/>
      <c r="F492" s="25"/>
      <c r="G492" s="25"/>
      <c r="H492" s="25"/>
      <c r="I492" s="25"/>
      <c r="J492" s="25"/>
      <c r="K492" s="25"/>
      <c r="L492" s="25"/>
      <c r="M492" s="25"/>
      <c r="N492" s="25"/>
      <c r="O492" s="25"/>
      <c r="P492" s="25"/>
      <c r="Q492" s="25"/>
      <c r="R492" s="25"/>
      <c r="S492" s="25"/>
      <c r="T492" s="25"/>
      <c r="U492" s="25"/>
      <c r="V492" s="25"/>
      <c r="W492" s="25"/>
      <c r="X492" s="25"/>
      <c r="Y492" s="25"/>
      <c r="Z492" s="25"/>
    </row>
    <row r="493" spans="1:26" ht="15.75" customHeight="1">
      <c r="A493" s="25"/>
      <c r="B493" s="25"/>
      <c r="C493" s="25"/>
      <c r="D493" s="25"/>
      <c r="E493" s="25"/>
      <c r="F493" s="25"/>
      <c r="G493" s="25"/>
      <c r="H493" s="25"/>
      <c r="I493" s="25"/>
      <c r="J493" s="25"/>
      <c r="K493" s="25"/>
      <c r="L493" s="25"/>
      <c r="M493" s="25"/>
      <c r="N493" s="25"/>
      <c r="O493" s="25"/>
      <c r="P493" s="25"/>
      <c r="Q493" s="25"/>
      <c r="R493" s="25"/>
      <c r="S493" s="25"/>
      <c r="T493" s="25"/>
      <c r="U493" s="25"/>
      <c r="V493" s="25"/>
      <c r="W493" s="25"/>
      <c r="X493" s="25"/>
      <c r="Y493" s="25"/>
      <c r="Z493" s="25"/>
    </row>
    <row r="494" spans="1:26" ht="15.75" customHeight="1">
      <c r="A494" s="25"/>
      <c r="B494" s="25"/>
      <c r="C494" s="25"/>
      <c r="D494" s="25"/>
      <c r="E494" s="25"/>
      <c r="F494" s="25"/>
      <c r="G494" s="25"/>
      <c r="H494" s="25"/>
      <c r="I494" s="25"/>
      <c r="J494" s="25"/>
      <c r="K494" s="25"/>
      <c r="L494" s="25"/>
      <c r="M494" s="25"/>
      <c r="N494" s="25"/>
      <c r="O494" s="25"/>
      <c r="P494" s="25"/>
      <c r="Q494" s="25"/>
      <c r="R494" s="25"/>
      <c r="S494" s="25"/>
      <c r="T494" s="25"/>
      <c r="U494" s="25"/>
      <c r="V494" s="25"/>
      <c r="W494" s="25"/>
      <c r="X494" s="25"/>
      <c r="Y494" s="25"/>
      <c r="Z494" s="25"/>
    </row>
    <row r="495" spans="1:26" ht="15.75" customHeight="1">
      <c r="A495" s="25"/>
      <c r="B495" s="25"/>
      <c r="C495" s="25"/>
      <c r="D495" s="25"/>
      <c r="E495" s="25"/>
      <c r="F495" s="25"/>
      <c r="G495" s="25"/>
      <c r="H495" s="25"/>
      <c r="I495" s="25"/>
      <c r="J495" s="25"/>
      <c r="K495" s="25"/>
      <c r="L495" s="25"/>
      <c r="M495" s="25"/>
      <c r="N495" s="25"/>
      <c r="O495" s="25"/>
      <c r="P495" s="25"/>
      <c r="Q495" s="25"/>
      <c r="R495" s="25"/>
      <c r="S495" s="25"/>
      <c r="T495" s="25"/>
      <c r="U495" s="25"/>
      <c r="V495" s="25"/>
      <c r="W495" s="25"/>
      <c r="X495" s="25"/>
      <c r="Y495" s="25"/>
      <c r="Z495" s="25"/>
    </row>
    <row r="496" spans="1:26" ht="15.75" customHeight="1">
      <c r="A496" s="25"/>
      <c r="B496" s="25"/>
      <c r="C496" s="25"/>
      <c r="D496" s="25"/>
      <c r="E496" s="25"/>
      <c r="F496" s="25"/>
      <c r="G496" s="25"/>
      <c r="H496" s="25"/>
      <c r="I496" s="25"/>
      <c r="J496" s="25"/>
      <c r="K496" s="25"/>
      <c r="L496" s="25"/>
      <c r="M496" s="25"/>
      <c r="N496" s="25"/>
      <c r="O496" s="25"/>
      <c r="P496" s="25"/>
      <c r="Q496" s="25"/>
      <c r="R496" s="25"/>
      <c r="S496" s="25"/>
      <c r="T496" s="25"/>
      <c r="U496" s="25"/>
      <c r="V496" s="25"/>
      <c r="W496" s="25"/>
      <c r="X496" s="25"/>
      <c r="Y496" s="25"/>
      <c r="Z496" s="25"/>
    </row>
    <row r="497" spans="1:26" ht="15.75" customHeight="1">
      <c r="A497" s="25"/>
      <c r="B497" s="25"/>
      <c r="C497" s="25"/>
      <c r="D497" s="25"/>
      <c r="E497" s="25"/>
      <c r="F497" s="25"/>
      <c r="G497" s="25"/>
      <c r="H497" s="25"/>
      <c r="I497" s="25"/>
      <c r="J497" s="25"/>
      <c r="K497" s="25"/>
      <c r="L497" s="25"/>
      <c r="M497" s="25"/>
      <c r="N497" s="25"/>
      <c r="O497" s="25"/>
      <c r="P497" s="25"/>
      <c r="Q497" s="25"/>
      <c r="R497" s="25"/>
      <c r="S497" s="25"/>
      <c r="T497" s="25"/>
      <c r="U497" s="25"/>
      <c r="V497" s="25"/>
      <c r="W497" s="25"/>
      <c r="X497" s="25"/>
      <c r="Y497" s="25"/>
      <c r="Z497" s="25"/>
    </row>
    <row r="498" spans="1:26" ht="15.75" customHeight="1">
      <c r="A498" s="25"/>
      <c r="B498" s="25"/>
      <c r="C498" s="25"/>
      <c r="D498" s="25"/>
      <c r="E498" s="25"/>
      <c r="F498" s="25"/>
      <c r="G498" s="25"/>
      <c r="H498" s="25"/>
      <c r="I498" s="25"/>
      <c r="J498" s="25"/>
      <c r="K498" s="25"/>
      <c r="L498" s="25"/>
      <c r="M498" s="25"/>
      <c r="N498" s="25"/>
      <c r="O498" s="25"/>
      <c r="P498" s="25"/>
      <c r="Q498" s="25"/>
      <c r="R498" s="25"/>
      <c r="S498" s="25"/>
      <c r="T498" s="25"/>
      <c r="U498" s="25"/>
      <c r="V498" s="25"/>
      <c r="W498" s="25"/>
      <c r="X498" s="25"/>
      <c r="Y498" s="25"/>
      <c r="Z498" s="25"/>
    </row>
    <row r="499" spans="1:26" ht="15.75" customHeight="1">
      <c r="A499" s="25"/>
      <c r="B499" s="25"/>
      <c r="C499" s="25"/>
      <c r="D499" s="25"/>
      <c r="E499" s="25"/>
      <c r="F499" s="25"/>
      <c r="G499" s="25"/>
      <c r="H499" s="25"/>
      <c r="I499" s="25"/>
      <c r="J499" s="25"/>
      <c r="K499" s="25"/>
      <c r="L499" s="25"/>
      <c r="M499" s="25"/>
      <c r="N499" s="25"/>
      <c r="O499" s="25"/>
      <c r="P499" s="25"/>
      <c r="Q499" s="25"/>
      <c r="R499" s="25"/>
      <c r="S499" s="25"/>
      <c r="T499" s="25"/>
      <c r="U499" s="25"/>
      <c r="V499" s="25"/>
      <c r="W499" s="25"/>
      <c r="X499" s="25"/>
      <c r="Y499" s="25"/>
      <c r="Z499" s="25"/>
    </row>
    <row r="500" spans="1:26" ht="15.75" customHeight="1">
      <c r="A500" s="25"/>
      <c r="B500" s="25"/>
      <c r="C500" s="25"/>
      <c r="D500" s="25"/>
      <c r="E500" s="25"/>
      <c r="F500" s="25"/>
      <c r="G500" s="25"/>
      <c r="H500" s="25"/>
      <c r="I500" s="25"/>
      <c r="J500" s="25"/>
      <c r="K500" s="25"/>
      <c r="L500" s="25"/>
      <c r="M500" s="25"/>
      <c r="N500" s="25"/>
      <c r="O500" s="25"/>
      <c r="P500" s="25"/>
      <c r="Q500" s="25"/>
      <c r="R500" s="25"/>
      <c r="S500" s="25"/>
      <c r="T500" s="25"/>
      <c r="U500" s="25"/>
      <c r="V500" s="25"/>
      <c r="W500" s="25"/>
      <c r="X500" s="25"/>
      <c r="Y500" s="25"/>
      <c r="Z500" s="25"/>
    </row>
    <row r="501" spans="1:26" ht="15.75" customHeight="1">
      <c r="A501" s="25"/>
      <c r="B501" s="25"/>
      <c r="C501" s="25"/>
      <c r="D501" s="25"/>
      <c r="E501" s="25"/>
      <c r="F501" s="25"/>
      <c r="G501" s="25"/>
      <c r="H501" s="25"/>
      <c r="I501" s="25"/>
      <c r="J501" s="25"/>
      <c r="K501" s="25"/>
      <c r="L501" s="25"/>
      <c r="M501" s="25"/>
      <c r="N501" s="25"/>
      <c r="O501" s="25"/>
      <c r="P501" s="25"/>
      <c r="Q501" s="25"/>
      <c r="R501" s="25"/>
      <c r="S501" s="25"/>
      <c r="T501" s="25"/>
      <c r="U501" s="25"/>
      <c r="V501" s="25"/>
      <c r="W501" s="25"/>
      <c r="X501" s="25"/>
      <c r="Y501" s="25"/>
      <c r="Z501" s="25"/>
    </row>
    <row r="502" spans="1:26" ht="15.75" customHeight="1">
      <c r="A502" s="25"/>
      <c r="B502" s="25"/>
      <c r="C502" s="25"/>
      <c r="D502" s="25"/>
      <c r="E502" s="25"/>
      <c r="F502" s="25"/>
      <c r="G502" s="25"/>
      <c r="H502" s="25"/>
      <c r="I502" s="25"/>
      <c r="J502" s="25"/>
      <c r="K502" s="25"/>
      <c r="L502" s="25"/>
      <c r="M502" s="25"/>
      <c r="N502" s="25"/>
      <c r="O502" s="25"/>
      <c r="P502" s="25"/>
      <c r="Q502" s="25"/>
      <c r="R502" s="25"/>
      <c r="S502" s="25"/>
      <c r="T502" s="25"/>
      <c r="U502" s="25"/>
      <c r="V502" s="25"/>
      <c r="W502" s="25"/>
      <c r="X502" s="25"/>
      <c r="Y502" s="25"/>
      <c r="Z502" s="25"/>
    </row>
    <row r="503" spans="1:26" ht="15.75" customHeight="1">
      <c r="A503" s="25"/>
      <c r="B503" s="25"/>
      <c r="C503" s="25"/>
      <c r="D503" s="25"/>
      <c r="E503" s="25"/>
      <c r="F503" s="25"/>
      <c r="G503" s="25"/>
      <c r="H503" s="25"/>
      <c r="I503" s="25"/>
      <c r="J503" s="25"/>
      <c r="K503" s="25"/>
      <c r="L503" s="25"/>
      <c r="M503" s="25"/>
      <c r="N503" s="25"/>
      <c r="O503" s="25"/>
      <c r="P503" s="25"/>
      <c r="Q503" s="25"/>
      <c r="R503" s="25"/>
      <c r="S503" s="25"/>
      <c r="T503" s="25"/>
      <c r="U503" s="25"/>
      <c r="V503" s="25"/>
      <c r="W503" s="25"/>
      <c r="X503" s="25"/>
      <c r="Y503" s="25"/>
      <c r="Z503" s="25"/>
    </row>
    <row r="504" spans="1:26" ht="15.75" customHeight="1">
      <c r="A504" s="25"/>
      <c r="B504" s="25"/>
      <c r="C504" s="25"/>
      <c r="D504" s="25"/>
      <c r="E504" s="25"/>
      <c r="F504" s="25"/>
      <c r="G504" s="25"/>
      <c r="H504" s="25"/>
      <c r="I504" s="25"/>
      <c r="J504" s="25"/>
      <c r="K504" s="25"/>
      <c r="L504" s="25"/>
      <c r="M504" s="25"/>
      <c r="N504" s="25"/>
      <c r="O504" s="25"/>
      <c r="P504" s="25"/>
      <c r="Q504" s="25"/>
      <c r="R504" s="25"/>
      <c r="S504" s="25"/>
      <c r="T504" s="25"/>
      <c r="U504" s="25"/>
      <c r="V504" s="25"/>
      <c r="W504" s="25"/>
      <c r="X504" s="25"/>
      <c r="Y504" s="25"/>
      <c r="Z504" s="25"/>
    </row>
    <row r="505" spans="1:26" ht="15.75" customHeight="1">
      <c r="A505" s="25"/>
      <c r="B505" s="25"/>
      <c r="C505" s="25"/>
      <c r="D505" s="25"/>
      <c r="E505" s="25"/>
      <c r="F505" s="25"/>
      <c r="G505" s="25"/>
      <c r="H505" s="25"/>
      <c r="I505" s="25"/>
      <c r="J505" s="25"/>
      <c r="K505" s="25"/>
      <c r="L505" s="25"/>
      <c r="M505" s="25"/>
      <c r="N505" s="25"/>
      <c r="O505" s="25"/>
      <c r="P505" s="25"/>
      <c r="Q505" s="25"/>
      <c r="R505" s="25"/>
      <c r="S505" s="25"/>
      <c r="T505" s="25"/>
      <c r="U505" s="25"/>
      <c r="V505" s="25"/>
      <c r="W505" s="25"/>
      <c r="X505" s="25"/>
      <c r="Y505" s="25"/>
      <c r="Z505" s="25"/>
    </row>
    <row r="506" spans="1:26" ht="15.75" customHeight="1">
      <c r="A506" s="25"/>
      <c r="B506" s="25"/>
      <c r="C506" s="25"/>
      <c r="D506" s="25"/>
      <c r="E506" s="25"/>
      <c r="F506" s="25"/>
      <c r="G506" s="25"/>
      <c r="H506" s="25"/>
      <c r="I506" s="25"/>
      <c r="J506" s="25"/>
      <c r="K506" s="25"/>
      <c r="L506" s="25"/>
      <c r="M506" s="25"/>
      <c r="N506" s="25"/>
      <c r="O506" s="25"/>
      <c r="P506" s="25"/>
      <c r="Q506" s="25"/>
      <c r="R506" s="25"/>
      <c r="S506" s="25"/>
      <c r="T506" s="25"/>
      <c r="U506" s="25"/>
      <c r="V506" s="25"/>
      <c r="W506" s="25"/>
      <c r="X506" s="25"/>
      <c r="Y506" s="25"/>
      <c r="Z506" s="25"/>
    </row>
    <row r="507" spans="1:26" ht="15.75" customHeight="1">
      <c r="A507" s="25"/>
      <c r="B507" s="25"/>
      <c r="C507" s="25"/>
      <c r="D507" s="25"/>
      <c r="E507" s="25"/>
      <c r="F507" s="25"/>
      <c r="G507" s="25"/>
      <c r="H507" s="25"/>
      <c r="I507" s="25"/>
      <c r="J507" s="25"/>
      <c r="K507" s="25"/>
      <c r="L507" s="25"/>
      <c r="M507" s="25"/>
      <c r="N507" s="25"/>
      <c r="O507" s="25"/>
      <c r="P507" s="25"/>
      <c r="Q507" s="25"/>
      <c r="R507" s="25"/>
      <c r="S507" s="25"/>
      <c r="T507" s="25"/>
      <c r="U507" s="25"/>
      <c r="V507" s="25"/>
      <c r="W507" s="25"/>
      <c r="X507" s="25"/>
      <c r="Y507" s="25"/>
      <c r="Z507" s="25"/>
    </row>
    <row r="508" spans="1:26" ht="15.75" customHeight="1">
      <c r="A508" s="25"/>
      <c r="B508" s="25"/>
      <c r="C508" s="25"/>
      <c r="D508" s="25"/>
      <c r="E508" s="25"/>
      <c r="F508" s="25"/>
      <c r="G508" s="25"/>
      <c r="H508" s="25"/>
      <c r="I508" s="25"/>
      <c r="J508" s="25"/>
      <c r="K508" s="25"/>
      <c r="L508" s="25"/>
      <c r="M508" s="25"/>
      <c r="N508" s="25"/>
      <c r="O508" s="25"/>
      <c r="P508" s="25"/>
      <c r="Q508" s="25"/>
      <c r="R508" s="25"/>
      <c r="S508" s="25"/>
      <c r="T508" s="25"/>
      <c r="U508" s="25"/>
      <c r="V508" s="25"/>
      <c r="W508" s="25"/>
      <c r="X508" s="25"/>
      <c r="Y508" s="25"/>
      <c r="Z508" s="25"/>
    </row>
    <row r="509" spans="1:26" ht="15.75" customHeight="1">
      <c r="A509" s="25"/>
      <c r="B509" s="25"/>
      <c r="C509" s="25"/>
      <c r="D509" s="25"/>
      <c r="E509" s="25"/>
      <c r="F509" s="25"/>
      <c r="G509" s="25"/>
      <c r="H509" s="25"/>
      <c r="I509" s="25"/>
      <c r="J509" s="25"/>
      <c r="K509" s="25"/>
      <c r="L509" s="25"/>
      <c r="M509" s="25"/>
      <c r="N509" s="25"/>
      <c r="O509" s="25"/>
      <c r="P509" s="25"/>
      <c r="Q509" s="25"/>
      <c r="R509" s="25"/>
      <c r="S509" s="25"/>
      <c r="T509" s="25"/>
      <c r="U509" s="25"/>
      <c r="V509" s="25"/>
      <c r="W509" s="25"/>
      <c r="X509" s="25"/>
      <c r="Y509" s="25"/>
      <c r="Z509" s="25"/>
    </row>
    <row r="510" spans="1:26" ht="15.75" customHeight="1">
      <c r="A510" s="25"/>
      <c r="B510" s="25"/>
      <c r="C510" s="25"/>
      <c r="D510" s="25"/>
      <c r="E510" s="25"/>
      <c r="F510" s="25"/>
      <c r="G510" s="25"/>
      <c r="H510" s="25"/>
      <c r="I510" s="25"/>
      <c r="J510" s="25"/>
      <c r="K510" s="25"/>
      <c r="L510" s="25"/>
      <c r="M510" s="25"/>
      <c r="N510" s="25"/>
      <c r="O510" s="25"/>
      <c r="P510" s="25"/>
      <c r="Q510" s="25"/>
      <c r="R510" s="25"/>
      <c r="S510" s="25"/>
      <c r="T510" s="25"/>
      <c r="U510" s="25"/>
      <c r="V510" s="25"/>
      <c r="W510" s="25"/>
      <c r="X510" s="25"/>
      <c r="Y510" s="25"/>
      <c r="Z510" s="25"/>
    </row>
    <row r="511" spans="1:26" ht="15.75" customHeight="1">
      <c r="A511" s="25"/>
      <c r="B511" s="25"/>
      <c r="C511" s="25"/>
      <c r="D511" s="25"/>
      <c r="E511" s="25"/>
      <c r="F511" s="25"/>
      <c r="G511" s="25"/>
      <c r="H511" s="25"/>
      <c r="I511" s="25"/>
      <c r="J511" s="25"/>
      <c r="K511" s="25"/>
      <c r="L511" s="25"/>
      <c r="M511" s="25"/>
      <c r="N511" s="25"/>
      <c r="O511" s="25"/>
      <c r="P511" s="25"/>
      <c r="Q511" s="25"/>
      <c r="R511" s="25"/>
      <c r="S511" s="25"/>
      <c r="T511" s="25"/>
      <c r="U511" s="25"/>
      <c r="V511" s="25"/>
      <c r="W511" s="25"/>
      <c r="X511" s="25"/>
      <c r="Y511" s="25"/>
      <c r="Z511" s="25"/>
    </row>
    <row r="512" spans="1:26" ht="15.75" customHeight="1">
      <c r="A512" s="25"/>
      <c r="B512" s="25"/>
      <c r="C512" s="25"/>
      <c r="D512" s="25"/>
      <c r="E512" s="25"/>
      <c r="F512" s="25"/>
      <c r="G512" s="25"/>
      <c r="H512" s="25"/>
      <c r="I512" s="25"/>
      <c r="J512" s="25"/>
      <c r="K512" s="25"/>
      <c r="L512" s="25"/>
      <c r="M512" s="25"/>
      <c r="N512" s="25"/>
      <c r="O512" s="25"/>
      <c r="P512" s="25"/>
      <c r="Q512" s="25"/>
      <c r="R512" s="25"/>
      <c r="S512" s="25"/>
      <c r="T512" s="25"/>
      <c r="U512" s="25"/>
      <c r="V512" s="25"/>
      <c r="W512" s="25"/>
      <c r="X512" s="25"/>
      <c r="Y512" s="25"/>
      <c r="Z512" s="25"/>
    </row>
    <row r="513" spans="1:26" ht="15.75" customHeight="1">
      <c r="A513" s="25"/>
      <c r="B513" s="25"/>
      <c r="C513" s="25"/>
      <c r="D513" s="25"/>
      <c r="E513" s="25"/>
      <c r="F513" s="25"/>
      <c r="G513" s="25"/>
      <c r="H513" s="25"/>
      <c r="I513" s="25"/>
      <c r="J513" s="25"/>
      <c r="K513" s="25"/>
      <c r="L513" s="25"/>
      <c r="M513" s="25"/>
      <c r="N513" s="25"/>
      <c r="O513" s="25"/>
      <c r="P513" s="25"/>
      <c r="Q513" s="25"/>
      <c r="R513" s="25"/>
      <c r="S513" s="25"/>
      <c r="T513" s="25"/>
      <c r="U513" s="25"/>
      <c r="V513" s="25"/>
      <c r="W513" s="25"/>
      <c r="X513" s="25"/>
      <c r="Y513" s="25"/>
      <c r="Z513" s="25"/>
    </row>
    <row r="514" spans="1:26" ht="15.75" customHeight="1">
      <c r="A514" s="25"/>
      <c r="B514" s="25"/>
      <c r="C514" s="25"/>
      <c r="D514" s="25"/>
      <c r="E514" s="25"/>
      <c r="F514" s="25"/>
      <c r="G514" s="25"/>
      <c r="H514" s="25"/>
      <c r="I514" s="25"/>
      <c r="J514" s="25"/>
      <c r="K514" s="25"/>
      <c r="L514" s="25"/>
      <c r="M514" s="25"/>
      <c r="N514" s="25"/>
      <c r="O514" s="25"/>
      <c r="P514" s="25"/>
      <c r="Q514" s="25"/>
      <c r="R514" s="25"/>
      <c r="S514" s="25"/>
      <c r="T514" s="25"/>
      <c r="U514" s="25"/>
      <c r="V514" s="25"/>
      <c r="W514" s="25"/>
      <c r="X514" s="25"/>
      <c r="Y514" s="25"/>
      <c r="Z514" s="25"/>
    </row>
    <row r="515" spans="1:26" ht="15.75" customHeight="1">
      <c r="A515" s="25"/>
      <c r="B515" s="25"/>
      <c r="C515" s="25"/>
      <c r="D515" s="25"/>
      <c r="E515" s="25"/>
      <c r="F515" s="25"/>
      <c r="G515" s="25"/>
      <c r="H515" s="25"/>
      <c r="I515" s="25"/>
      <c r="J515" s="25"/>
      <c r="K515" s="25"/>
      <c r="L515" s="25"/>
      <c r="M515" s="25"/>
      <c r="N515" s="25"/>
      <c r="O515" s="25"/>
      <c r="P515" s="25"/>
      <c r="Q515" s="25"/>
      <c r="R515" s="25"/>
      <c r="S515" s="25"/>
      <c r="T515" s="25"/>
      <c r="U515" s="25"/>
      <c r="V515" s="25"/>
      <c r="W515" s="25"/>
      <c r="X515" s="25"/>
      <c r="Y515" s="25"/>
      <c r="Z515" s="25"/>
    </row>
    <row r="516" spans="1:26" ht="15.75" customHeight="1">
      <c r="A516" s="25"/>
      <c r="B516" s="25"/>
      <c r="C516" s="25"/>
      <c r="D516" s="25"/>
      <c r="E516" s="25"/>
      <c r="F516" s="25"/>
      <c r="G516" s="25"/>
      <c r="H516" s="25"/>
      <c r="I516" s="25"/>
      <c r="J516" s="25"/>
      <c r="K516" s="25"/>
      <c r="L516" s="25"/>
      <c r="M516" s="25"/>
      <c r="N516" s="25"/>
      <c r="O516" s="25"/>
      <c r="P516" s="25"/>
      <c r="Q516" s="25"/>
      <c r="R516" s="25"/>
      <c r="S516" s="25"/>
      <c r="T516" s="25"/>
      <c r="U516" s="25"/>
      <c r="V516" s="25"/>
      <c r="W516" s="25"/>
      <c r="X516" s="25"/>
      <c r="Y516" s="25"/>
      <c r="Z516" s="25"/>
    </row>
    <row r="517" spans="1:26" ht="15.75" customHeight="1">
      <c r="A517" s="25"/>
      <c r="B517" s="25"/>
      <c r="C517" s="25"/>
      <c r="D517" s="25"/>
      <c r="E517" s="25"/>
      <c r="F517" s="25"/>
      <c r="G517" s="25"/>
      <c r="H517" s="25"/>
      <c r="I517" s="25"/>
      <c r="J517" s="25"/>
      <c r="K517" s="25"/>
      <c r="L517" s="25"/>
      <c r="M517" s="25"/>
      <c r="N517" s="25"/>
      <c r="O517" s="25"/>
      <c r="P517" s="25"/>
      <c r="Q517" s="25"/>
      <c r="R517" s="25"/>
      <c r="S517" s="25"/>
      <c r="T517" s="25"/>
      <c r="U517" s="25"/>
      <c r="V517" s="25"/>
      <c r="W517" s="25"/>
      <c r="X517" s="25"/>
      <c r="Y517" s="25"/>
      <c r="Z517" s="25"/>
    </row>
    <row r="518" spans="1:26" ht="15.75" customHeight="1">
      <c r="A518" s="25"/>
      <c r="B518" s="25"/>
      <c r="C518" s="25"/>
      <c r="D518" s="25"/>
      <c r="E518" s="25"/>
      <c r="F518" s="25"/>
      <c r="G518" s="25"/>
      <c r="H518" s="25"/>
      <c r="I518" s="25"/>
      <c r="J518" s="25"/>
      <c r="K518" s="25"/>
      <c r="L518" s="25"/>
      <c r="M518" s="25"/>
      <c r="N518" s="25"/>
      <c r="O518" s="25"/>
      <c r="P518" s="25"/>
      <c r="Q518" s="25"/>
      <c r="R518" s="25"/>
      <c r="S518" s="25"/>
      <c r="T518" s="25"/>
      <c r="U518" s="25"/>
      <c r="V518" s="25"/>
      <c r="W518" s="25"/>
      <c r="X518" s="25"/>
      <c r="Y518" s="25"/>
      <c r="Z518" s="25"/>
    </row>
    <row r="519" spans="1:26" ht="15.75" customHeight="1">
      <c r="A519" s="25"/>
      <c r="B519" s="25"/>
      <c r="C519" s="25"/>
      <c r="D519" s="25"/>
      <c r="E519" s="25"/>
      <c r="F519" s="25"/>
      <c r="G519" s="25"/>
      <c r="H519" s="25"/>
      <c r="I519" s="25"/>
      <c r="J519" s="25"/>
      <c r="K519" s="25"/>
      <c r="L519" s="25"/>
      <c r="M519" s="25"/>
      <c r="N519" s="25"/>
      <c r="O519" s="25"/>
      <c r="P519" s="25"/>
      <c r="Q519" s="25"/>
      <c r="R519" s="25"/>
      <c r="S519" s="25"/>
      <c r="T519" s="25"/>
      <c r="U519" s="25"/>
      <c r="V519" s="25"/>
      <c r="W519" s="25"/>
      <c r="X519" s="25"/>
      <c r="Y519" s="25"/>
      <c r="Z519" s="25"/>
    </row>
    <row r="520" spans="1:26" ht="15.75" customHeight="1">
      <c r="A520" s="25"/>
      <c r="B520" s="25"/>
      <c r="C520" s="25"/>
      <c r="D520" s="25"/>
      <c r="E520" s="25"/>
      <c r="F520" s="25"/>
      <c r="G520" s="25"/>
      <c r="H520" s="25"/>
      <c r="I520" s="25"/>
      <c r="J520" s="25"/>
      <c r="K520" s="25"/>
      <c r="L520" s="25"/>
      <c r="M520" s="25"/>
      <c r="N520" s="25"/>
      <c r="O520" s="25"/>
      <c r="P520" s="25"/>
      <c r="Q520" s="25"/>
      <c r="R520" s="25"/>
      <c r="S520" s="25"/>
      <c r="T520" s="25"/>
      <c r="U520" s="25"/>
      <c r="V520" s="25"/>
      <c r="W520" s="25"/>
      <c r="X520" s="25"/>
      <c r="Y520" s="25"/>
      <c r="Z520" s="25"/>
    </row>
    <row r="521" spans="1:26" ht="15.75" customHeight="1">
      <c r="A521" s="25"/>
      <c r="B521" s="25"/>
      <c r="C521" s="25"/>
      <c r="D521" s="25"/>
      <c r="E521" s="25"/>
      <c r="F521" s="25"/>
      <c r="G521" s="25"/>
      <c r="H521" s="25"/>
      <c r="I521" s="25"/>
      <c r="J521" s="25"/>
      <c r="K521" s="25"/>
      <c r="L521" s="25"/>
      <c r="M521" s="25"/>
      <c r="N521" s="25"/>
      <c r="O521" s="25"/>
      <c r="P521" s="25"/>
      <c r="Q521" s="25"/>
      <c r="R521" s="25"/>
      <c r="S521" s="25"/>
      <c r="T521" s="25"/>
      <c r="U521" s="25"/>
      <c r="V521" s="25"/>
      <c r="W521" s="25"/>
      <c r="X521" s="25"/>
      <c r="Y521" s="25"/>
      <c r="Z521" s="25"/>
    </row>
    <row r="522" spans="1:26" ht="15.75" customHeight="1">
      <c r="A522" s="25"/>
      <c r="B522" s="25"/>
      <c r="C522" s="25"/>
      <c r="D522" s="25"/>
      <c r="E522" s="25"/>
      <c r="F522" s="25"/>
      <c r="G522" s="25"/>
      <c r="H522" s="25"/>
      <c r="I522" s="25"/>
      <c r="J522" s="25"/>
      <c r="K522" s="25"/>
      <c r="L522" s="25"/>
      <c r="M522" s="25"/>
      <c r="N522" s="25"/>
      <c r="O522" s="25"/>
      <c r="P522" s="25"/>
      <c r="Q522" s="25"/>
      <c r="R522" s="25"/>
      <c r="S522" s="25"/>
      <c r="T522" s="25"/>
      <c r="U522" s="25"/>
      <c r="V522" s="25"/>
      <c r="W522" s="25"/>
      <c r="X522" s="25"/>
      <c r="Y522" s="25"/>
      <c r="Z522" s="25"/>
    </row>
    <row r="523" spans="1:26" ht="15.75" customHeight="1">
      <c r="A523" s="25"/>
      <c r="B523" s="25"/>
      <c r="C523" s="25"/>
      <c r="D523" s="25"/>
      <c r="E523" s="25"/>
      <c r="F523" s="25"/>
      <c r="G523" s="25"/>
      <c r="H523" s="25"/>
      <c r="I523" s="25"/>
      <c r="J523" s="25"/>
      <c r="K523" s="25"/>
      <c r="L523" s="25"/>
      <c r="M523" s="25"/>
      <c r="N523" s="25"/>
      <c r="O523" s="25"/>
      <c r="P523" s="25"/>
      <c r="Q523" s="25"/>
      <c r="R523" s="25"/>
      <c r="S523" s="25"/>
      <c r="T523" s="25"/>
      <c r="U523" s="25"/>
      <c r="V523" s="25"/>
      <c r="W523" s="25"/>
      <c r="X523" s="25"/>
      <c r="Y523" s="25"/>
      <c r="Z523" s="25"/>
    </row>
    <row r="524" spans="1:26" ht="15.75" customHeight="1">
      <c r="A524" s="25"/>
      <c r="B524" s="25"/>
      <c r="C524" s="25"/>
      <c r="D524" s="25"/>
      <c r="E524" s="25"/>
      <c r="F524" s="25"/>
      <c r="G524" s="25"/>
      <c r="H524" s="25"/>
      <c r="I524" s="25"/>
      <c r="J524" s="25"/>
      <c r="K524" s="25"/>
      <c r="L524" s="25"/>
      <c r="M524" s="25"/>
      <c r="N524" s="25"/>
      <c r="O524" s="25"/>
      <c r="P524" s="25"/>
      <c r="Q524" s="25"/>
      <c r="R524" s="25"/>
      <c r="S524" s="25"/>
      <c r="T524" s="25"/>
      <c r="U524" s="25"/>
      <c r="V524" s="25"/>
      <c r="W524" s="25"/>
      <c r="X524" s="25"/>
      <c r="Y524" s="25"/>
      <c r="Z524" s="25"/>
    </row>
    <row r="525" spans="1:26" ht="15.75" customHeight="1">
      <c r="A525" s="25"/>
      <c r="B525" s="25"/>
      <c r="C525" s="25"/>
      <c r="D525" s="25"/>
      <c r="E525" s="25"/>
      <c r="F525" s="25"/>
      <c r="G525" s="25"/>
      <c r="H525" s="25"/>
      <c r="I525" s="25"/>
      <c r="J525" s="25"/>
      <c r="K525" s="25"/>
      <c r="L525" s="25"/>
      <c r="M525" s="25"/>
      <c r="N525" s="25"/>
      <c r="O525" s="25"/>
      <c r="P525" s="25"/>
      <c r="Q525" s="25"/>
      <c r="R525" s="25"/>
      <c r="S525" s="25"/>
      <c r="T525" s="25"/>
      <c r="U525" s="25"/>
      <c r="V525" s="25"/>
      <c r="W525" s="25"/>
      <c r="X525" s="25"/>
      <c r="Y525" s="25"/>
      <c r="Z525" s="25"/>
    </row>
    <row r="526" spans="1:26" ht="15.75" customHeight="1">
      <c r="A526" s="25"/>
      <c r="B526" s="25"/>
      <c r="C526" s="25"/>
      <c r="D526" s="25"/>
      <c r="E526" s="25"/>
      <c r="F526" s="25"/>
      <c r="G526" s="25"/>
      <c r="H526" s="25"/>
      <c r="I526" s="25"/>
      <c r="J526" s="25"/>
      <c r="K526" s="25"/>
      <c r="L526" s="25"/>
      <c r="M526" s="25"/>
      <c r="N526" s="25"/>
      <c r="O526" s="25"/>
      <c r="P526" s="25"/>
      <c r="Q526" s="25"/>
      <c r="R526" s="25"/>
      <c r="S526" s="25"/>
      <c r="T526" s="25"/>
      <c r="U526" s="25"/>
      <c r="V526" s="25"/>
      <c r="W526" s="25"/>
      <c r="X526" s="25"/>
      <c r="Y526" s="25"/>
      <c r="Z526" s="25"/>
    </row>
    <row r="527" spans="1:26" ht="15.75" customHeight="1">
      <c r="A527" s="25"/>
      <c r="B527" s="25"/>
      <c r="C527" s="25"/>
      <c r="D527" s="25"/>
      <c r="E527" s="25"/>
      <c r="F527" s="25"/>
      <c r="G527" s="25"/>
      <c r="H527" s="25"/>
      <c r="I527" s="25"/>
      <c r="J527" s="25"/>
      <c r="K527" s="25"/>
      <c r="L527" s="25"/>
      <c r="M527" s="25"/>
      <c r="N527" s="25"/>
      <c r="O527" s="25"/>
      <c r="P527" s="25"/>
      <c r="Q527" s="25"/>
      <c r="R527" s="25"/>
      <c r="S527" s="25"/>
      <c r="T527" s="25"/>
      <c r="U527" s="25"/>
      <c r="V527" s="25"/>
      <c r="W527" s="25"/>
      <c r="X527" s="25"/>
      <c r="Y527" s="25"/>
      <c r="Z527" s="25"/>
    </row>
    <row r="528" spans="1:26" ht="15.75" customHeight="1">
      <c r="A528" s="25"/>
      <c r="B528" s="25"/>
      <c r="C528" s="25"/>
      <c r="D528" s="25"/>
      <c r="E528" s="25"/>
      <c r="F528" s="25"/>
      <c r="G528" s="25"/>
      <c r="H528" s="25"/>
      <c r="I528" s="25"/>
      <c r="J528" s="25"/>
      <c r="K528" s="25"/>
      <c r="L528" s="25"/>
      <c r="M528" s="25"/>
      <c r="N528" s="25"/>
      <c r="O528" s="25"/>
      <c r="P528" s="25"/>
      <c r="Q528" s="25"/>
      <c r="R528" s="25"/>
      <c r="S528" s="25"/>
      <c r="T528" s="25"/>
      <c r="U528" s="25"/>
      <c r="V528" s="25"/>
      <c r="W528" s="25"/>
      <c r="X528" s="25"/>
      <c r="Y528" s="25"/>
      <c r="Z528" s="25"/>
    </row>
    <row r="529" spans="1:26" ht="15.75" customHeight="1">
      <c r="A529" s="25"/>
      <c r="B529" s="25"/>
      <c r="C529" s="25"/>
      <c r="D529" s="25"/>
      <c r="E529" s="25"/>
      <c r="F529" s="25"/>
      <c r="G529" s="25"/>
      <c r="H529" s="25"/>
      <c r="I529" s="25"/>
      <c r="J529" s="25"/>
      <c r="K529" s="25"/>
      <c r="L529" s="25"/>
      <c r="M529" s="25"/>
      <c r="N529" s="25"/>
      <c r="O529" s="25"/>
      <c r="P529" s="25"/>
      <c r="Q529" s="25"/>
      <c r="R529" s="25"/>
      <c r="S529" s="25"/>
      <c r="T529" s="25"/>
      <c r="U529" s="25"/>
      <c r="V529" s="25"/>
      <c r="W529" s="25"/>
      <c r="X529" s="25"/>
      <c r="Y529" s="25"/>
      <c r="Z529" s="25"/>
    </row>
    <row r="530" spans="1:26" ht="15.75" customHeight="1">
      <c r="A530" s="25"/>
      <c r="B530" s="25"/>
      <c r="C530" s="25"/>
      <c r="D530" s="25"/>
      <c r="E530" s="25"/>
      <c r="F530" s="25"/>
      <c r="G530" s="25"/>
      <c r="H530" s="25"/>
      <c r="I530" s="25"/>
      <c r="J530" s="25"/>
      <c r="K530" s="25"/>
      <c r="L530" s="25"/>
      <c r="M530" s="25"/>
      <c r="N530" s="25"/>
      <c r="O530" s="25"/>
      <c r="P530" s="25"/>
      <c r="Q530" s="25"/>
      <c r="R530" s="25"/>
      <c r="S530" s="25"/>
      <c r="T530" s="25"/>
      <c r="U530" s="25"/>
      <c r="V530" s="25"/>
      <c r="W530" s="25"/>
      <c r="X530" s="25"/>
      <c r="Y530" s="25"/>
      <c r="Z530" s="25"/>
    </row>
    <row r="531" spans="1:26" ht="15.75" customHeight="1">
      <c r="A531" s="25"/>
      <c r="B531" s="25"/>
      <c r="C531" s="25"/>
      <c r="D531" s="25"/>
      <c r="E531" s="25"/>
      <c r="F531" s="25"/>
      <c r="G531" s="25"/>
      <c r="H531" s="25"/>
      <c r="I531" s="25"/>
      <c r="J531" s="25"/>
      <c r="K531" s="25"/>
      <c r="L531" s="25"/>
      <c r="M531" s="25"/>
      <c r="N531" s="25"/>
      <c r="O531" s="25"/>
      <c r="P531" s="25"/>
      <c r="Q531" s="25"/>
      <c r="R531" s="25"/>
      <c r="S531" s="25"/>
      <c r="T531" s="25"/>
      <c r="U531" s="25"/>
      <c r="V531" s="25"/>
      <c r="W531" s="25"/>
      <c r="X531" s="25"/>
      <c r="Y531" s="25"/>
      <c r="Z531" s="25"/>
    </row>
    <row r="532" spans="1:26" ht="15.75" customHeight="1">
      <c r="A532" s="25"/>
      <c r="B532" s="25"/>
      <c r="C532" s="25"/>
      <c r="D532" s="25"/>
      <c r="E532" s="25"/>
      <c r="F532" s="25"/>
      <c r="G532" s="25"/>
      <c r="H532" s="25"/>
      <c r="I532" s="25"/>
      <c r="J532" s="25"/>
      <c r="K532" s="25"/>
      <c r="L532" s="25"/>
      <c r="M532" s="25"/>
      <c r="N532" s="25"/>
      <c r="O532" s="25"/>
      <c r="P532" s="25"/>
      <c r="Q532" s="25"/>
      <c r="R532" s="25"/>
      <c r="S532" s="25"/>
      <c r="T532" s="25"/>
      <c r="U532" s="25"/>
      <c r="V532" s="25"/>
      <c r="W532" s="25"/>
      <c r="X532" s="25"/>
      <c r="Y532" s="25"/>
      <c r="Z532" s="25"/>
    </row>
    <row r="533" spans="1:26" ht="15.75" customHeight="1">
      <c r="A533" s="25"/>
      <c r="B533" s="25"/>
      <c r="C533" s="25"/>
      <c r="D533" s="25"/>
      <c r="E533" s="25"/>
      <c r="F533" s="25"/>
      <c r="G533" s="25"/>
      <c r="H533" s="25"/>
      <c r="I533" s="25"/>
      <c r="J533" s="25"/>
      <c r="K533" s="25"/>
      <c r="L533" s="25"/>
      <c r="M533" s="25"/>
      <c r="N533" s="25"/>
      <c r="O533" s="25"/>
      <c r="P533" s="25"/>
      <c r="Q533" s="25"/>
      <c r="R533" s="25"/>
      <c r="S533" s="25"/>
      <c r="T533" s="25"/>
      <c r="U533" s="25"/>
      <c r="V533" s="25"/>
      <c r="W533" s="25"/>
      <c r="X533" s="25"/>
      <c r="Y533" s="25"/>
      <c r="Z533" s="25"/>
    </row>
    <row r="534" spans="1:26" ht="15.75" customHeight="1">
      <c r="A534" s="25"/>
      <c r="B534" s="25"/>
      <c r="C534" s="25"/>
      <c r="D534" s="25"/>
      <c r="E534" s="25"/>
      <c r="F534" s="25"/>
      <c r="G534" s="25"/>
      <c r="H534" s="25"/>
      <c r="I534" s="25"/>
      <c r="J534" s="25"/>
      <c r="K534" s="25"/>
      <c r="L534" s="25"/>
      <c r="M534" s="25"/>
      <c r="N534" s="25"/>
      <c r="O534" s="25"/>
      <c r="P534" s="25"/>
      <c r="Q534" s="25"/>
      <c r="R534" s="25"/>
      <c r="S534" s="25"/>
      <c r="T534" s="25"/>
      <c r="U534" s="25"/>
      <c r="V534" s="25"/>
      <c r="W534" s="25"/>
      <c r="X534" s="25"/>
      <c r="Y534" s="25"/>
      <c r="Z534" s="25"/>
    </row>
    <row r="535" spans="1:26" ht="15.75" customHeight="1">
      <c r="A535" s="25"/>
      <c r="B535" s="25"/>
      <c r="C535" s="25"/>
      <c r="D535" s="25"/>
      <c r="E535" s="25"/>
      <c r="F535" s="25"/>
      <c r="G535" s="25"/>
      <c r="H535" s="25"/>
      <c r="I535" s="25"/>
      <c r="J535" s="25"/>
      <c r="K535" s="25"/>
      <c r="L535" s="25"/>
      <c r="M535" s="25"/>
      <c r="N535" s="25"/>
      <c r="O535" s="25"/>
      <c r="P535" s="25"/>
      <c r="Q535" s="25"/>
      <c r="R535" s="25"/>
      <c r="S535" s="25"/>
      <c r="T535" s="25"/>
      <c r="U535" s="25"/>
      <c r="V535" s="25"/>
      <c r="W535" s="25"/>
      <c r="X535" s="25"/>
      <c r="Y535" s="25"/>
      <c r="Z535" s="25"/>
    </row>
    <row r="536" spans="1:26" ht="15.75" customHeight="1">
      <c r="A536" s="25"/>
      <c r="B536" s="25"/>
      <c r="C536" s="25"/>
      <c r="D536" s="25"/>
      <c r="E536" s="25"/>
      <c r="F536" s="25"/>
      <c r="G536" s="25"/>
      <c r="H536" s="25"/>
      <c r="I536" s="25"/>
      <c r="J536" s="25"/>
      <c r="K536" s="25"/>
      <c r="L536" s="25"/>
      <c r="M536" s="25"/>
      <c r="N536" s="25"/>
      <c r="O536" s="25"/>
      <c r="P536" s="25"/>
      <c r="Q536" s="25"/>
      <c r="R536" s="25"/>
      <c r="S536" s="25"/>
      <c r="T536" s="25"/>
      <c r="U536" s="25"/>
      <c r="V536" s="25"/>
      <c r="W536" s="25"/>
      <c r="X536" s="25"/>
      <c r="Y536" s="25"/>
      <c r="Z536" s="25"/>
    </row>
    <row r="537" spans="1:26" ht="15.75" customHeight="1">
      <c r="A537" s="25"/>
      <c r="B537" s="25"/>
      <c r="C537" s="25"/>
      <c r="D537" s="25"/>
      <c r="E537" s="25"/>
      <c r="F537" s="25"/>
      <c r="G537" s="25"/>
      <c r="H537" s="25"/>
      <c r="I537" s="25"/>
      <c r="J537" s="25"/>
      <c r="K537" s="25"/>
      <c r="L537" s="25"/>
      <c r="M537" s="25"/>
      <c r="N537" s="25"/>
      <c r="O537" s="25"/>
      <c r="P537" s="25"/>
      <c r="Q537" s="25"/>
      <c r="R537" s="25"/>
      <c r="S537" s="25"/>
      <c r="T537" s="25"/>
      <c r="U537" s="25"/>
      <c r="V537" s="25"/>
      <c r="W537" s="25"/>
      <c r="X537" s="25"/>
      <c r="Y537" s="25"/>
      <c r="Z537" s="25"/>
    </row>
    <row r="538" spans="1:26" ht="15.75" customHeight="1">
      <c r="A538" s="25"/>
      <c r="B538" s="25"/>
      <c r="C538" s="25"/>
      <c r="D538" s="25"/>
      <c r="E538" s="25"/>
      <c r="F538" s="25"/>
      <c r="G538" s="25"/>
      <c r="H538" s="25"/>
      <c r="I538" s="25"/>
      <c r="J538" s="25"/>
      <c r="K538" s="25"/>
      <c r="L538" s="25"/>
      <c r="M538" s="25"/>
      <c r="N538" s="25"/>
      <c r="O538" s="25"/>
      <c r="P538" s="25"/>
      <c r="Q538" s="25"/>
      <c r="R538" s="25"/>
      <c r="S538" s="25"/>
      <c r="T538" s="25"/>
      <c r="U538" s="25"/>
      <c r="V538" s="25"/>
      <c r="W538" s="25"/>
      <c r="X538" s="25"/>
      <c r="Y538" s="25"/>
      <c r="Z538" s="25"/>
    </row>
    <row r="539" spans="1:26" ht="15.75" customHeight="1">
      <c r="A539" s="25"/>
      <c r="B539" s="25"/>
      <c r="C539" s="25"/>
      <c r="D539" s="25"/>
      <c r="E539" s="25"/>
      <c r="F539" s="25"/>
      <c r="G539" s="25"/>
      <c r="H539" s="25"/>
      <c r="I539" s="25"/>
      <c r="J539" s="25"/>
      <c r="K539" s="25"/>
      <c r="L539" s="25"/>
      <c r="M539" s="25"/>
      <c r="N539" s="25"/>
      <c r="O539" s="25"/>
      <c r="P539" s="25"/>
      <c r="Q539" s="25"/>
      <c r="R539" s="25"/>
      <c r="S539" s="25"/>
      <c r="T539" s="25"/>
      <c r="U539" s="25"/>
      <c r="V539" s="25"/>
      <c r="W539" s="25"/>
      <c r="X539" s="25"/>
      <c r="Y539" s="25"/>
      <c r="Z539" s="25"/>
    </row>
    <row r="540" spans="1:26" ht="15.75" customHeight="1">
      <c r="A540" s="25"/>
      <c r="B540" s="25"/>
      <c r="C540" s="25"/>
      <c r="D540" s="25"/>
      <c r="E540" s="25"/>
      <c r="F540" s="25"/>
      <c r="G540" s="25"/>
      <c r="H540" s="25"/>
      <c r="I540" s="25"/>
      <c r="J540" s="25"/>
      <c r="K540" s="25"/>
      <c r="L540" s="25"/>
      <c r="M540" s="25"/>
      <c r="N540" s="25"/>
      <c r="O540" s="25"/>
      <c r="P540" s="25"/>
      <c r="Q540" s="25"/>
      <c r="R540" s="25"/>
      <c r="S540" s="25"/>
      <c r="T540" s="25"/>
      <c r="U540" s="25"/>
      <c r="V540" s="25"/>
      <c r="W540" s="25"/>
      <c r="X540" s="25"/>
      <c r="Y540" s="25"/>
      <c r="Z540" s="25"/>
    </row>
    <row r="541" spans="1:26" ht="15.75" customHeight="1">
      <c r="A541" s="25"/>
      <c r="B541" s="25"/>
      <c r="C541" s="25"/>
      <c r="D541" s="25"/>
      <c r="E541" s="25"/>
      <c r="F541" s="25"/>
      <c r="G541" s="25"/>
      <c r="H541" s="25"/>
      <c r="I541" s="25"/>
      <c r="J541" s="25"/>
      <c r="K541" s="25"/>
      <c r="L541" s="25"/>
      <c r="M541" s="25"/>
      <c r="N541" s="25"/>
      <c r="O541" s="25"/>
      <c r="P541" s="25"/>
      <c r="Q541" s="25"/>
      <c r="R541" s="25"/>
      <c r="S541" s="25"/>
      <c r="T541" s="25"/>
      <c r="U541" s="25"/>
      <c r="V541" s="25"/>
      <c r="W541" s="25"/>
      <c r="X541" s="25"/>
      <c r="Y541" s="25"/>
      <c r="Z541" s="25"/>
    </row>
    <row r="542" spans="1:26" ht="15.75" customHeight="1">
      <c r="A542" s="25"/>
      <c r="B542" s="25"/>
      <c r="C542" s="25"/>
      <c r="D542" s="25"/>
      <c r="E542" s="25"/>
      <c r="F542" s="25"/>
      <c r="G542" s="25"/>
      <c r="H542" s="25"/>
      <c r="I542" s="25"/>
      <c r="J542" s="25"/>
      <c r="K542" s="25"/>
      <c r="L542" s="25"/>
      <c r="M542" s="25"/>
      <c r="N542" s="25"/>
      <c r="O542" s="25"/>
      <c r="P542" s="25"/>
      <c r="Q542" s="25"/>
      <c r="R542" s="25"/>
      <c r="S542" s="25"/>
      <c r="T542" s="25"/>
      <c r="U542" s="25"/>
      <c r="V542" s="25"/>
      <c r="W542" s="25"/>
      <c r="X542" s="25"/>
      <c r="Y542" s="25"/>
      <c r="Z542" s="25"/>
    </row>
    <row r="543" spans="1:26" ht="15.75" customHeight="1">
      <c r="A543" s="25"/>
      <c r="B543" s="25"/>
      <c r="C543" s="25"/>
      <c r="D543" s="25"/>
      <c r="E543" s="25"/>
      <c r="F543" s="25"/>
      <c r="G543" s="25"/>
      <c r="H543" s="25"/>
      <c r="I543" s="25"/>
      <c r="J543" s="25"/>
      <c r="K543" s="25"/>
      <c r="L543" s="25"/>
      <c r="M543" s="25"/>
      <c r="N543" s="25"/>
      <c r="O543" s="25"/>
      <c r="P543" s="25"/>
      <c r="Q543" s="25"/>
      <c r="R543" s="25"/>
      <c r="S543" s="25"/>
      <c r="T543" s="25"/>
      <c r="U543" s="25"/>
      <c r="V543" s="25"/>
      <c r="W543" s="25"/>
      <c r="X543" s="25"/>
      <c r="Y543" s="25"/>
      <c r="Z543" s="25"/>
    </row>
    <row r="544" spans="1:26" ht="15.75" customHeight="1">
      <c r="A544" s="25"/>
      <c r="B544" s="25"/>
      <c r="C544" s="25"/>
      <c r="D544" s="25"/>
      <c r="E544" s="25"/>
      <c r="F544" s="25"/>
      <c r="G544" s="25"/>
      <c r="H544" s="25"/>
      <c r="I544" s="25"/>
      <c r="J544" s="25"/>
      <c r="K544" s="25"/>
      <c r="L544" s="25"/>
      <c r="M544" s="25"/>
      <c r="N544" s="25"/>
      <c r="O544" s="25"/>
      <c r="P544" s="25"/>
      <c r="Q544" s="25"/>
      <c r="R544" s="25"/>
      <c r="S544" s="25"/>
      <c r="T544" s="25"/>
      <c r="U544" s="25"/>
      <c r="V544" s="25"/>
      <c r="W544" s="25"/>
      <c r="X544" s="25"/>
      <c r="Y544" s="25"/>
      <c r="Z544" s="25"/>
    </row>
    <row r="545" spans="1:26" ht="15.75" customHeight="1">
      <c r="A545" s="25"/>
      <c r="B545" s="25"/>
      <c r="C545" s="25"/>
      <c r="D545" s="25"/>
      <c r="E545" s="25"/>
      <c r="F545" s="25"/>
      <c r="G545" s="25"/>
      <c r="H545" s="25"/>
      <c r="I545" s="25"/>
      <c r="J545" s="25"/>
      <c r="K545" s="25"/>
      <c r="L545" s="25"/>
      <c r="M545" s="25"/>
      <c r="N545" s="25"/>
      <c r="O545" s="25"/>
      <c r="P545" s="25"/>
      <c r="Q545" s="25"/>
      <c r="R545" s="25"/>
      <c r="S545" s="25"/>
      <c r="T545" s="25"/>
      <c r="U545" s="25"/>
      <c r="V545" s="25"/>
      <c r="W545" s="25"/>
      <c r="X545" s="25"/>
      <c r="Y545" s="25"/>
      <c r="Z545" s="25"/>
    </row>
    <row r="546" spans="1:26" ht="15.75" customHeight="1">
      <c r="A546" s="25"/>
      <c r="B546" s="25"/>
      <c r="C546" s="25"/>
      <c r="D546" s="25"/>
      <c r="E546" s="25"/>
      <c r="F546" s="25"/>
      <c r="G546" s="25"/>
      <c r="H546" s="25"/>
      <c r="I546" s="25"/>
      <c r="J546" s="25"/>
      <c r="K546" s="25"/>
      <c r="L546" s="25"/>
      <c r="M546" s="25"/>
      <c r="N546" s="25"/>
      <c r="O546" s="25"/>
      <c r="P546" s="25"/>
      <c r="Q546" s="25"/>
      <c r="R546" s="25"/>
      <c r="S546" s="25"/>
      <c r="T546" s="25"/>
      <c r="U546" s="25"/>
      <c r="V546" s="25"/>
      <c r="W546" s="25"/>
      <c r="X546" s="25"/>
      <c r="Y546" s="25"/>
      <c r="Z546" s="25"/>
    </row>
    <row r="547" spans="1:26" ht="15.75" customHeight="1">
      <c r="A547" s="25"/>
      <c r="B547" s="25"/>
      <c r="C547" s="25"/>
      <c r="D547" s="25"/>
      <c r="E547" s="25"/>
      <c r="F547" s="25"/>
      <c r="G547" s="25"/>
      <c r="H547" s="25"/>
      <c r="I547" s="25"/>
      <c r="J547" s="25"/>
      <c r="K547" s="25"/>
      <c r="L547" s="25"/>
      <c r="M547" s="25"/>
      <c r="N547" s="25"/>
      <c r="O547" s="25"/>
      <c r="P547" s="25"/>
      <c r="Q547" s="25"/>
      <c r="R547" s="25"/>
      <c r="S547" s="25"/>
      <c r="T547" s="25"/>
      <c r="U547" s="25"/>
      <c r="V547" s="25"/>
      <c r="W547" s="25"/>
      <c r="X547" s="25"/>
      <c r="Y547" s="25"/>
      <c r="Z547" s="25"/>
    </row>
    <row r="548" spans="1:26" ht="15.75" customHeight="1">
      <c r="A548" s="25"/>
      <c r="B548" s="25"/>
      <c r="C548" s="25"/>
      <c r="D548" s="25"/>
      <c r="E548" s="25"/>
      <c r="F548" s="25"/>
      <c r="G548" s="25"/>
      <c r="H548" s="25"/>
      <c r="I548" s="25"/>
      <c r="J548" s="25"/>
      <c r="K548" s="25"/>
      <c r="L548" s="25"/>
      <c r="M548" s="25"/>
      <c r="N548" s="25"/>
      <c r="O548" s="25"/>
      <c r="P548" s="25"/>
      <c r="Q548" s="25"/>
      <c r="R548" s="25"/>
      <c r="S548" s="25"/>
      <c r="T548" s="25"/>
      <c r="U548" s="25"/>
      <c r="V548" s="25"/>
      <c r="W548" s="25"/>
      <c r="X548" s="25"/>
      <c r="Y548" s="25"/>
      <c r="Z548" s="25"/>
    </row>
    <row r="549" spans="1:26" ht="15.75" customHeight="1">
      <c r="A549" s="25"/>
      <c r="B549" s="25"/>
      <c r="C549" s="25"/>
      <c r="D549" s="25"/>
      <c r="E549" s="25"/>
      <c r="F549" s="25"/>
      <c r="G549" s="25"/>
      <c r="H549" s="25"/>
      <c r="I549" s="25"/>
      <c r="J549" s="25"/>
      <c r="K549" s="25"/>
      <c r="L549" s="25"/>
      <c r="M549" s="25"/>
      <c r="N549" s="25"/>
      <c r="O549" s="25"/>
      <c r="P549" s="25"/>
      <c r="Q549" s="25"/>
      <c r="R549" s="25"/>
      <c r="S549" s="25"/>
      <c r="T549" s="25"/>
      <c r="U549" s="25"/>
      <c r="V549" s="25"/>
      <c r="W549" s="25"/>
      <c r="X549" s="25"/>
      <c r="Y549" s="25"/>
      <c r="Z549" s="25"/>
    </row>
    <row r="550" spans="1:26" ht="15.75" customHeight="1">
      <c r="A550" s="25"/>
      <c r="B550" s="25"/>
      <c r="C550" s="25"/>
      <c r="D550" s="25"/>
      <c r="E550" s="25"/>
      <c r="F550" s="25"/>
      <c r="G550" s="25"/>
      <c r="H550" s="25"/>
      <c r="I550" s="25"/>
      <c r="J550" s="25"/>
      <c r="K550" s="25"/>
      <c r="L550" s="25"/>
      <c r="M550" s="25"/>
      <c r="N550" s="25"/>
      <c r="O550" s="25"/>
      <c r="P550" s="25"/>
      <c r="Q550" s="25"/>
      <c r="R550" s="25"/>
      <c r="S550" s="25"/>
      <c r="T550" s="25"/>
      <c r="U550" s="25"/>
      <c r="V550" s="25"/>
      <c r="W550" s="25"/>
      <c r="X550" s="25"/>
      <c r="Y550" s="25"/>
      <c r="Z550" s="25"/>
    </row>
    <row r="551" spans="1:26" ht="15.75" customHeight="1">
      <c r="A551" s="25"/>
      <c r="B551" s="25"/>
      <c r="C551" s="25"/>
      <c r="D551" s="25"/>
      <c r="E551" s="25"/>
      <c r="F551" s="25"/>
      <c r="G551" s="25"/>
      <c r="H551" s="25"/>
      <c r="I551" s="25"/>
      <c r="J551" s="25"/>
      <c r="K551" s="25"/>
      <c r="L551" s="25"/>
      <c r="M551" s="25"/>
      <c r="N551" s="25"/>
      <c r="O551" s="25"/>
      <c r="P551" s="25"/>
      <c r="Q551" s="25"/>
      <c r="R551" s="25"/>
      <c r="S551" s="25"/>
      <c r="T551" s="25"/>
      <c r="U551" s="25"/>
      <c r="V551" s="25"/>
      <c r="W551" s="25"/>
      <c r="X551" s="25"/>
      <c r="Y551" s="25"/>
      <c r="Z551" s="25"/>
    </row>
    <row r="552" spans="1:26" ht="15.75" customHeight="1">
      <c r="A552" s="25"/>
      <c r="B552" s="25"/>
      <c r="C552" s="25"/>
      <c r="D552" s="25"/>
      <c r="E552" s="25"/>
      <c r="F552" s="25"/>
      <c r="G552" s="25"/>
      <c r="H552" s="25"/>
      <c r="I552" s="25"/>
      <c r="J552" s="25"/>
      <c r="K552" s="25"/>
      <c r="L552" s="25"/>
      <c r="M552" s="25"/>
      <c r="N552" s="25"/>
      <c r="O552" s="25"/>
      <c r="P552" s="25"/>
      <c r="Q552" s="25"/>
      <c r="R552" s="25"/>
      <c r="S552" s="25"/>
      <c r="T552" s="25"/>
      <c r="U552" s="25"/>
      <c r="V552" s="25"/>
      <c r="W552" s="25"/>
      <c r="X552" s="25"/>
      <c r="Y552" s="25"/>
      <c r="Z552" s="25"/>
    </row>
    <row r="553" spans="1:26" ht="15.75" customHeight="1">
      <c r="A553" s="25"/>
      <c r="B553" s="25"/>
      <c r="C553" s="25"/>
      <c r="D553" s="25"/>
      <c r="E553" s="25"/>
      <c r="F553" s="25"/>
      <c r="G553" s="25"/>
      <c r="H553" s="25"/>
      <c r="I553" s="25"/>
      <c r="J553" s="25"/>
      <c r="K553" s="25"/>
      <c r="L553" s="25"/>
      <c r="M553" s="25"/>
      <c r="N553" s="25"/>
      <c r="O553" s="25"/>
      <c r="P553" s="25"/>
      <c r="Q553" s="25"/>
      <c r="R553" s="25"/>
      <c r="S553" s="25"/>
      <c r="T553" s="25"/>
      <c r="U553" s="25"/>
      <c r="V553" s="25"/>
      <c r="W553" s="25"/>
      <c r="X553" s="25"/>
      <c r="Y553" s="25"/>
      <c r="Z553" s="25"/>
    </row>
    <row r="554" spans="1:26" ht="15.75" customHeight="1">
      <c r="A554" s="25"/>
      <c r="B554" s="25"/>
      <c r="C554" s="25"/>
      <c r="D554" s="25"/>
      <c r="E554" s="25"/>
      <c r="F554" s="25"/>
      <c r="G554" s="25"/>
      <c r="H554" s="25"/>
      <c r="I554" s="25"/>
      <c r="J554" s="25"/>
      <c r="K554" s="25"/>
      <c r="L554" s="25"/>
      <c r="M554" s="25"/>
      <c r="N554" s="25"/>
      <c r="O554" s="25"/>
      <c r="P554" s="25"/>
      <c r="Q554" s="25"/>
      <c r="R554" s="25"/>
      <c r="S554" s="25"/>
      <c r="T554" s="25"/>
      <c r="U554" s="25"/>
      <c r="V554" s="25"/>
      <c r="W554" s="25"/>
      <c r="X554" s="25"/>
      <c r="Y554" s="25"/>
      <c r="Z554" s="25"/>
    </row>
    <row r="555" spans="1:26" ht="15.75" customHeight="1">
      <c r="A555" s="25"/>
      <c r="B555" s="25"/>
      <c r="C555" s="25"/>
      <c r="D555" s="25"/>
      <c r="E555" s="25"/>
      <c r="F555" s="25"/>
      <c r="G555" s="25"/>
      <c r="H555" s="25"/>
      <c r="I555" s="25"/>
      <c r="J555" s="25"/>
      <c r="K555" s="25"/>
      <c r="L555" s="25"/>
      <c r="M555" s="25"/>
      <c r="N555" s="25"/>
      <c r="O555" s="25"/>
      <c r="P555" s="25"/>
      <c r="Q555" s="25"/>
      <c r="R555" s="25"/>
      <c r="S555" s="25"/>
      <c r="T555" s="25"/>
      <c r="U555" s="25"/>
      <c r="V555" s="25"/>
      <c r="W555" s="25"/>
      <c r="X555" s="25"/>
      <c r="Y555" s="25"/>
      <c r="Z555" s="25"/>
    </row>
    <row r="556" spans="1:26" ht="15.75" customHeight="1">
      <c r="A556" s="25"/>
      <c r="B556" s="25"/>
      <c r="C556" s="25"/>
      <c r="D556" s="25"/>
      <c r="E556" s="25"/>
      <c r="F556" s="25"/>
      <c r="G556" s="25"/>
      <c r="H556" s="25"/>
      <c r="I556" s="25"/>
      <c r="J556" s="25"/>
      <c r="K556" s="25"/>
      <c r="L556" s="25"/>
      <c r="M556" s="25"/>
      <c r="N556" s="25"/>
      <c r="O556" s="25"/>
      <c r="P556" s="25"/>
      <c r="Q556" s="25"/>
      <c r="R556" s="25"/>
      <c r="S556" s="25"/>
      <c r="T556" s="25"/>
      <c r="U556" s="25"/>
      <c r="V556" s="25"/>
      <c r="W556" s="25"/>
      <c r="X556" s="25"/>
      <c r="Y556" s="25"/>
      <c r="Z556" s="25"/>
    </row>
    <row r="557" spans="1:26" ht="15.75" customHeight="1">
      <c r="A557" s="25"/>
      <c r="B557" s="25"/>
      <c r="C557" s="25"/>
      <c r="D557" s="25"/>
      <c r="E557" s="25"/>
      <c r="F557" s="25"/>
      <c r="G557" s="25"/>
      <c r="H557" s="25"/>
      <c r="I557" s="25"/>
      <c r="J557" s="25"/>
      <c r="K557" s="25"/>
      <c r="L557" s="25"/>
      <c r="M557" s="25"/>
      <c r="N557" s="25"/>
      <c r="O557" s="25"/>
      <c r="P557" s="25"/>
      <c r="Q557" s="25"/>
      <c r="R557" s="25"/>
      <c r="S557" s="25"/>
      <c r="T557" s="25"/>
      <c r="U557" s="25"/>
      <c r="V557" s="25"/>
      <c r="W557" s="25"/>
      <c r="X557" s="25"/>
      <c r="Y557" s="25"/>
      <c r="Z557" s="25"/>
    </row>
    <row r="558" spans="1:26" ht="15.75" customHeight="1">
      <c r="A558" s="25"/>
      <c r="B558" s="25"/>
      <c r="C558" s="25"/>
      <c r="D558" s="25"/>
      <c r="E558" s="25"/>
      <c r="F558" s="25"/>
      <c r="G558" s="25"/>
      <c r="H558" s="25"/>
      <c r="I558" s="25"/>
      <c r="J558" s="25"/>
      <c r="K558" s="25"/>
      <c r="L558" s="25"/>
      <c r="M558" s="25"/>
      <c r="N558" s="25"/>
      <c r="O558" s="25"/>
      <c r="P558" s="25"/>
      <c r="Q558" s="25"/>
      <c r="R558" s="25"/>
      <c r="S558" s="25"/>
      <c r="T558" s="25"/>
      <c r="U558" s="25"/>
      <c r="V558" s="25"/>
      <c r="W558" s="25"/>
      <c r="X558" s="25"/>
      <c r="Y558" s="25"/>
      <c r="Z558" s="25"/>
    </row>
    <row r="559" spans="1:26" ht="15.75" customHeight="1">
      <c r="A559" s="25"/>
      <c r="B559" s="25"/>
      <c r="C559" s="25"/>
      <c r="D559" s="25"/>
      <c r="E559" s="25"/>
      <c r="F559" s="25"/>
      <c r="G559" s="25"/>
      <c r="H559" s="25"/>
      <c r="I559" s="25"/>
      <c r="J559" s="25"/>
      <c r="K559" s="25"/>
      <c r="L559" s="25"/>
      <c r="M559" s="25"/>
      <c r="N559" s="25"/>
      <c r="O559" s="25"/>
      <c r="P559" s="25"/>
      <c r="Q559" s="25"/>
      <c r="R559" s="25"/>
      <c r="S559" s="25"/>
      <c r="T559" s="25"/>
      <c r="U559" s="25"/>
      <c r="V559" s="25"/>
      <c r="W559" s="25"/>
      <c r="X559" s="25"/>
      <c r="Y559" s="25"/>
      <c r="Z559" s="25"/>
    </row>
    <row r="560" spans="1:26" ht="15.75" customHeight="1">
      <c r="A560" s="25"/>
      <c r="B560" s="25"/>
      <c r="C560" s="25"/>
      <c r="D560" s="25"/>
      <c r="E560" s="25"/>
      <c r="F560" s="25"/>
      <c r="G560" s="25"/>
      <c r="H560" s="25"/>
      <c r="I560" s="25"/>
      <c r="J560" s="25"/>
      <c r="K560" s="25"/>
      <c r="L560" s="25"/>
      <c r="M560" s="25"/>
      <c r="N560" s="25"/>
      <c r="O560" s="25"/>
      <c r="P560" s="25"/>
      <c r="Q560" s="25"/>
      <c r="R560" s="25"/>
      <c r="S560" s="25"/>
      <c r="T560" s="25"/>
      <c r="U560" s="25"/>
      <c r="V560" s="25"/>
      <c r="W560" s="25"/>
      <c r="X560" s="25"/>
      <c r="Y560" s="25"/>
      <c r="Z560" s="25"/>
    </row>
    <row r="561" spans="1:26" ht="15.75" customHeight="1">
      <c r="A561" s="25"/>
      <c r="B561" s="25"/>
      <c r="C561" s="25"/>
      <c r="D561" s="25"/>
      <c r="E561" s="25"/>
      <c r="F561" s="25"/>
      <c r="G561" s="25"/>
      <c r="H561" s="25"/>
      <c r="I561" s="25"/>
      <c r="J561" s="25"/>
      <c r="K561" s="25"/>
      <c r="L561" s="25"/>
      <c r="M561" s="25"/>
      <c r="N561" s="25"/>
      <c r="O561" s="25"/>
      <c r="P561" s="25"/>
      <c r="Q561" s="25"/>
      <c r="R561" s="25"/>
      <c r="S561" s="25"/>
      <c r="T561" s="25"/>
      <c r="U561" s="25"/>
      <c r="V561" s="25"/>
      <c r="W561" s="25"/>
      <c r="X561" s="25"/>
      <c r="Y561" s="25"/>
      <c r="Z561" s="25"/>
    </row>
    <row r="562" spans="1:26" ht="15.75" customHeight="1">
      <c r="A562" s="25"/>
      <c r="B562" s="25"/>
      <c r="C562" s="25"/>
      <c r="D562" s="25"/>
      <c r="E562" s="25"/>
      <c r="F562" s="25"/>
      <c r="G562" s="25"/>
      <c r="H562" s="25"/>
      <c r="I562" s="25"/>
      <c r="J562" s="25"/>
      <c r="K562" s="25"/>
      <c r="L562" s="25"/>
      <c r="M562" s="25"/>
      <c r="N562" s="25"/>
      <c r="O562" s="25"/>
      <c r="P562" s="25"/>
      <c r="Q562" s="25"/>
      <c r="R562" s="25"/>
      <c r="S562" s="25"/>
      <c r="T562" s="25"/>
      <c r="U562" s="25"/>
      <c r="V562" s="25"/>
      <c r="W562" s="25"/>
      <c r="X562" s="25"/>
      <c r="Y562" s="25"/>
      <c r="Z562" s="25"/>
    </row>
    <row r="563" spans="1:26" ht="15.75" customHeight="1">
      <c r="A563" s="25"/>
      <c r="B563" s="25"/>
      <c r="C563" s="25"/>
      <c r="D563" s="25"/>
      <c r="E563" s="25"/>
      <c r="F563" s="25"/>
      <c r="G563" s="25"/>
      <c r="H563" s="25"/>
      <c r="I563" s="25"/>
      <c r="J563" s="25"/>
      <c r="K563" s="25"/>
      <c r="L563" s="25"/>
      <c r="M563" s="25"/>
      <c r="N563" s="25"/>
      <c r="O563" s="25"/>
      <c r="P563" s="25"/>
      <c r="Q563" s="25"/>
      <c r="R563" s="25"/>
      <c r="S563" s="25"/>
      <c r="T563" s="25"/>
      <c r="U563" s="25"/>
      <c r="V563" s="25"/>
      <c r="W563" s="25"/>
      <c r="X563" s="25"/>
      <c r="Y563" s="25"/>
      <c r="Z563" s="25"/>
    </row>
    <row r="564" spans="1:26" ht="15.75" customHeight="1">
      <c r="A564" s="25"/>
      <c r="B564" s="25"/>
      <c r="C564" s="25"/>
      <c r="D564" s="25"/>
      <c r="E564" s="25"/>
      <c r="F564" s="25"/>
      <c r="G564" s="25"/>
      <c r="H564" s="25"/>
      <c r="I564" s="25"/>
      <c r="J564" s="25"/>
      <c r="K564" s="25"/>
      <c r="L564" s="25"/>
      <c r="M564" s="25"/>
      <c r="N564" s="25"/>
      <c r="O564" s="25"/>
      <c r="P564" s="25"/>
      <c r="Q564" s="25"/>
      <c r="R564" s="25"/>
      <c r="S564" s="25"/>
      <c r="T564" s="25"/>
      <c r="U564" s="25"/>
      <c r="V564" s="25"/>
      <c r="W564" s="25"/>
      <c r="X564" s="25"/>
      <c r="Y564" s="25"/>
      <c r="Z564" s="25"/>
    </row>
    <row r="565" spans="1:26" ht="15.75" customHeight="1">
      <c r="A565" s="25"/>
      <c r="B565" s="25"/>
      <c r="C565" s="25"/>
      <c r="D565" s="25"/>
      <c r="E565" s="25"/>
      <c r="F565" s="25"/>
      <c r="G565" s="25"/>
      <c r="H565" s="25"/>
      <c r="I565" s="25"/>
      <c r="J565" s="25"/>
      <c r="K565" s="25"/>
      <c r="L565" s="25"/>
      <c r="M565" s="25"/>
      <c r="N565" s="25"/>
      <c r="O565" s="25"/>
      <c r="P565" s="25"/>
      <c r="Q565" s="25"/>
      <c r="R565" s="25"/>
      <c r="S565" s="25"/>
      <c r="T565" s="25"/>
      <c r="U565" s="25"/>
      <c r="V565" s="25"/>
      <c r="W565" s="25"/>
      <c r="X565" s="25"/>
      <c r="Y565" s="25"/>
      <c r="Z565" s="25"/>
    </row>
    <row r="566" spans="1:26" ht="15.75" customHeight="1">
      <c r="A566" s="25"/>
      <c r="B566" s="25"/>
      <c r="C566" s="25"/>
      <c r="D566" s="25"/>
      <c r="E566" s="25"/>
      <c r="F566" s="25"/>
      <c r="G566" s="25"/>
      <c r="H566" s="25"/>
      <c r="I566" s="25"/>
      <c r="J566" s="25"/>
      <c r="K566" s="25"/>
      <c r="L566" s="25"/>
      <c r="M566" s="25"/>
      <c r="N566" s="25"/>
      <c r="O566" s="25"/>
      <c r="P566" s="25"/>
      <c r="Q566" s="25"/>
      <c r="R566" s="25"/>
      <c r="S566" s="25"/>
      <c r="T566" s="25"/>
      <c r="U566" s="25"/>
      <c r="V566" s="25"/>
      <c r="W566" s="25"/>
      <c r="X566" s="25"/>
      <c r="Y566" s="25"/>
      <c r="Z566" s="25"/>
    </row>
    <row r="567" spans="1:26" ht="15.75" customHeight="1">
      <c r="A567" s="25"/>
      <c r="B567" s="25"/>
      <c r="C567" s="25"/>
      <c r="D567" s="25"/>
      <c r="E567" s="25"/>
      <c r="F567" s="25"/>
      <c r="G567" s="25"/>
      <c r="H567" s="25"/>
      <c r="I567" s="25"/>
      <c r="J567" s="25"/>
      <c r="K567" s="25"/>
      <c r="L567" s="25"/>
      <c r="M567" s="25"/>
      <c r="N567" s="25"/>
      <c r="O567" s="25"/>
      <c r="P567" s="25"/>
      <c r="Q567" s="25"/>
      <c r="R567" s="25"/>
      <c r="S567" s="25"/>
      <c r="T567" s="25"/>
      <c r="U567" s="25"/>
      <c r="V567" s="25"/>
      <c r="W567" s="25"/>
      <c r="X567" s="25"/>
      <c r="Y567" s="25"/>
      <c r="Z567" s="25"/>
    </row>
    <row r="568" spans="1:26" ht="15.75" customHeight="1">
      <c r="A568" s="25"/>
      <c r="B568" s="25"/>
      <c r="C568" s="25"/>
      <c r="D568" s="25"/>
      <c r="E568" s="25"/>
      <c r="F568" s="25"/>
      <c r="G568" s="25"/>
      <c r="H568" s="25"/>
      <c r="I568" s="25"/>
      <c r="J568" s="25"/>
      <c r="K568" s="25"/>
      <c r="L568" s="25"/>
      <c r="M568" s="25"/>
      <c r="N568" s="25"/>
      <c r="O568" s="25"/>
      <c r="P568" s="25"/>
      <c r="Q568" s="25"/>
      <c r="R568" s="25"/>
      <c r="S568" s="25"/>
      <c r="T568" s="25"/>
      <c r="U568" s="25"/>
      <c r="V568" s="25"/>
      <c r="W568" s="25"/>
      <c r="X568" s="25"/>
      <c r="Y568" s="25"/>
      <c r="Z568" s="25"/>
    </row>
    <row r="569" spans="1:26" ht="15.75" customHeight="1">
      <c r="A569" s="25"/>
      <c r="B569" s="25"/>
      <c r="C569" s="25"/>
      <c r="D569" s="25"/>
      <c r="E569" s="25"/>
      <c r="F569" s="25"/>
      <c r="G569" s="25"/>
      <c r="H569" s="25"/>
      <c r="I569" s="25"/>
      <c r="J569" s="25"/>
      <c r="K569" s="25"/>
      <c r="L569" s="25"/>
      <c r="M569" s="25"/>
      <c r="N569" s="25"/>
      <c r="O569" s="25"/>
      <c r="P569" s="25"/>
      <c r="Q569" s="25"/>
      <c r="R569" s="25"/>
      <c r="S569" s="25"/>
      <c r="T569" s="25"/>
      <c r="U569" s="25"/>
      <c r="V569" s="25"/>
      <c r="W569" s="25"/>
      <c r="X569" s="25"/>
      <c r="Y569" s="25"/>
      <c r="Z569" s="25"/>
    </row>
    <row r="570" spans="1:26" ht="15.75" customHeight="1">
      <c r="A570" s="25"/>
      <c r="B570" s="25"/>
      <c r="C570" s="25"/>
      <c r="D570" s="25"/>
      <c r="E570" s="25"/>
      <c r="F570" s="25"/>
      <c r="G570" s="25"/>
      <c r="H570" s="25"/>
      <c r="I570" s="25"/>
      <c r="J570" s="25"/>
      <c r="K570" s="25"/>
      <c r="L570" s="25"/>
      <c r="M570" s="25"/>
      <c r="N570" s="25"/>
      <c r="O570" s="25"/>
      <c r="P570" s="25"/>
      <c r="Q570" s="25"/>
      <c r="R570" s="25"/>
      <c r="S570" s="25"/>
      <c r="T570" s="25"/>
      <c r="U570" s="25"/>
      <c r="V570" s="25"/>
      <c r="W570" s="25"/>
      <c r="X570" s="25"/>
      <c r="Y570" s="25"/>
      <c r="Z570" s="25"/>
    </row>
    <row r="571" spans="1:26" ht="15.75" customHeight="1">
      <c r="A571" s="25"/>
      <c r="B571" s="25"/>
      <c r="C571" s="25"/>
      <c r="D571" s="25"/>
      <c r="E571" s="25"/>
      <c r="F571" s="25"/>
      <c r="G571" s="25"/>
      <c r="H571" s="25"/>
      <c r="I571" s="25"/>
      <c r="J571" s="25"/>
      <c r="K571" s="25"/>
      <c r="L571" s="25"/>
      <c r="M571" s="25"/>
      <c r="N571" s="25"/>
      <c r="O571" s="25"/>
      <c r="P571" s="25"/>
      <c r="Q571" s="25"/>
      <c r="R571" s="25"/>
      <c r="S571" s="25"/>
      <c r="T571" s="25"/>
      <c r="U571" s="25"/>
      <c r="V571" s="25"/>
      <c r="W571" s="25"/>
      <c r="X571" s="25"/>
      <c r="Y571" s="25"/>
      <c r="Z571" s="25"/>
    </row>
    <row r="572" spans="1:26" ht="15.75" customHeight="1">
      <c r="A572" s="25"/>
      <c r="B572" s="25"/>
      <c r="C572" s="25"/>
      <c r="D572" s="25"/>
      <c r="E572" s="25"/>
      <c r="F572" s="25"/>
      <c r="G572" s="25"/>
      <c r="H572" s="25"/>
      <c r="I572" s="25"/>
      <c r="J572" s="25"/>
      <c r="K572" s="25"/>
      <c r="L572" s="25"/>
      <c r="M572" s="25"/>
      <c r="N572" s="25"/>
      <c r="O572" s="25"/>
      <c r="P572" s="25"/>
      <c r="Q572" s="25"/>
      <c r="R572" s="25"/>
      <c r="S572" s="25"/>
      <c r="T572" s="25"/>
      <c r="U572" s="25"/>
      <c r="V572" s="25"/>
      <c r="W572" s="25"/>
      <c r="X572" s="25"/>
      <c r="Y572" s="25"/>
      <c r="Z572" s="25"/>
    </row>
    <row r="573" spans="1:26" ht="15.75" customHeight="1">
      <c r="A573" s="25"/>
      <c r="B573" s="25"/>
      <c r="C573" s="25"/>
      <c r="D573" s="25"/>
      <c r="E573" s="25"/>
      <c r="F573" s="25"/>
      <c r="G573" s="25"/>
      <c r="H573" s="25"/>
      <c r="I573" s="25"/>
      <c r="J573" s="25"/>
      <c r="K573" s="25"/>
      <c r="L573" s="25"/>
      <c r="M573" s="25"/>
      <c r="N573" s="25"/>
      <c r="O573" s="25"/>
      <c r="P573" s="25"/>
      <c r="Q573" s="25"/>
      <c r="R573" s="25"/>
      <c r="S573" s="25"/>
      <c r="T573" s="25"/>
      <c r="U573" s="25"/>
      <c r="V573" s="25"/>
      <c r="W573" s="25"/>
      <c r="X573" s="25"/>
      <c r="Y573" s="25"/>
      <c r="Z573" s="25"/>
    </row>
    <row r="574" spans="1:26" ht="15.75" customHeight="1">
      <c r="A574" s="25"/>
      <c r="B574" s="25"/>
      <c r="C574" s="25"/>
      <c r="D574" s="25"/>
      <c r="E574" s="25"/>
      <c r="F574" s="25"/>
      <c r="G574" s="25"/>
      <c r="H574" s="25"/>
      <c r="I574" s="25"/>
      <c r="J574" s="25"/>
      <c r="K574" s="25"/>
      <c r="L574" s="25"/>
      <c r="M574" s="25"/>
      <c r="N574" s="25"/>
      <c r="O574" s="25"/>
      <c r="P574" s="25"/>
      <c r="Q574" s="25"/>
      <c r="R574" s="25"/>
      <c r="S574" s="25"/>
      <c r="T574" s="25"/>
      <c r="U574" s="25"/>
      <c r="V574" s="25"/>
      <c r="W574" s="25"/>
      <c r="X574" s="25"/>
      <c r="Y574" s="25"/>
      <c r="Z574" s="25"/>
    </row>
    <row r="575" spans="1:26" ht="15.75" customHeight="1">
      <c r="A575" s="25"/>
      <c r="B575" s="25"/>
      <c r="C575" s="25"/>
      <c r="D575" s="25"/>
      <c r="E575" s="25"/>
      <c r="F575" s="25"/>
      <c r="G575" s="25"/>
      <c r="H575" s="25"/>
      <c r="I575" s="25"/>
      <c r="J575" s="25"/>
      <c r="K575" s="25"/>
      <c r="L575" s="25"/>
      <c r="M575" s="25"/>
      <c r="N575" s="25"/>
      <c r="O575" s="25"/>
      <c r="P575" s="25"/>
      <c r="Q575" s="25"/>
      <c r="R575" s="25"/>
      <c r="S575" s="25"/>
      <c r="T575" s="25"/>
      <c r="U575" s="25"/>
      <c r="V575" s="25"/>
      <c r="W575" s="25"/>
      <c r="X575" s="25"/>
      <c r="Y575" s="25"/>
      <c r="Z575" s="25"/>
    </row>
    <row r="576" spans="1:26" ht="15.75" customHeight="1">
      <c r="A576" s="25"/>
      <c r="B576" s="25"/>
      <c r="C576" s="25"/>
      <c r="D576" s="25"/>
      <c r="E576" s="25"/>
      <c r="F576" s="25"/>
      <c r="G576" s="25"/>
      <c r="H576" s="25"/>
      <c r="I576" s="25"/>
      <c r="J576" s="25"/>
      <c r="K576" s="25"/>
      <c r="L576" s="25"/>
      <c r="M576" s="25"/>
      <c r="N576" s="25"/>
      <c r="O576" s="25"/>
      <c r="P576" s="25"/>
      <c r="Q576" s="25"/>
      <c r="R576" s="25"/>
      <c r="S576" s="25"/>
      <c r="T576" s="25"/>
      <c r="U576" s="25"/>
      <c r="V576" s="25"/>
      <c r="W576" s="25"/>
      <c r="X576" s="25"/>
      <c r="Y576" s="25"/>
      <c r="Z576" s="25"/>
    </row>
    <row r="577" spans="1:26" ht="15.75" customHeight="1">
      <c r="A577" s="25"/>
      <c r="B577" s="25"/>
      <c r="C577" s="25"/>
      <c r="D577" s="25"/>
      <c r="E577" s="25"/>
      <c r="F577" s="25"/>
      <c r="G577" s="25"/>
      <c r="H577" s="25"/>
      <c r="I577" s="25"/>
      <c r="J577" s="25"/>
      <c r="K577" s="25"/>
      <c r="L577" s="25"/>
      <c r="M577" s="25"/>
      <c r="N577" s="25"/>
      <c r="O577" s="25"/>
      <c r="P577" s="25"/>
      <c r="Q577" s="25"/>
      <c r="R577" s="25"/>
      <c r="S577" s="25"/>
      <c r="T577" s="25"/>
      <c r="U577" s="25"/>
      <c r="V577" s="25"/>
      <c r="W577" s="25"/>
      <c r="X577" s="25"/>
      <c r="Y577" s="25"/>
      <c r="Z577" s="25"/>
    </row>
    <row r="578" spans="1:26" ht="15.75" customHeight="1">
      <c r="A578" s="25"/>
      <c r="B578" s="25"/>
      <c r="C578" s="25"/>
      <c r="D578" s="25"/>
      <c r="E578" s="25"/>
      <c r="F578" s="25"/>
      <c r="G578" s="25"/>
      <c r="H578" s="25"/>
      <c r="I578" s="25"/>
      <c r="J578" s="25"/>
      <c r="K578" s="25"/>
      <c r="L578" s="25"/>
      <c r="M578" s="25"/>
      <c r="N578" s="25"/>
      <c r="O578" s="25"/>
      <c r="P578" s="25"/>
      <c r="Q578" s="25"/>
      <c r="R578" s="25"/>
      <c r="S578" s="25"/>
      <c r="T578" s="25"/>
      <c r="U578" s="25"/>
      <c r="V578" s="25"/>
      <c r="W578" s="25"/>
      <c r="X578" s="25"/>
      <c r="Y578" s="25"/>
      <c r="Z578" s="25"/>
    </row>
    <row r="579" spans="1:26" ht="15.75" customHeight="1">
      <c r="A579" s="25"/>
      <c r="B579" s="25"/>
      <c r="C579" s="25"/>
      <c r="D579" s="25"/>
      <c r="E579" s="25"/>
      <c r="F579" s="25"/>
      <c r="G579" s="25"/>
      <c r="H579" s="25"/>
      <c r="I579" s="25"/>
      <c r="J579" s="25"/>
      <c r="K579" s="25"/>
      <c r="L579" s="25"/>
      <c r="M579" s="25"/>
      <c r="N579" s="25"/>
      <c r="O579" s="25"/>
      <c r="P579" s="25"/>
      <c r="Q579" s="25"/>
      <c r="R579" s="25"/>
      <c r="S579" s="25"/>
      <c r="T579" s="25"/>
      <c r="U579" s="25"/>
      <c r="V579" s="25"/>
      <c r="W579" s="25"/>
      <c r="X579" s="25"/>
      <c r="Y579" s="25"/>
      <c r="Z579" s="25"/>
    </row>
    <row r="580" spans="1:26" ht="15.75" customHeight="1">
      <c r="A580" s="25"/>
      <c r="B580" s="25"/>
      <c r="C580" s="25"/>
      <c r="D580" s="25"/>
      <c r="E580" s="25"/>
      <c r="F580" s="25"/>
      <c r="G580" s="25"/>
      <c r="H580" s="25"/>
      <c r="I580" s="25"/>
      <c r="J580" s="25"/>
      <c r="K580" s="25"/>
      <c r="L580" s="25"/>
      <c r="M580" s="25"/>
      <c r="N580" s="25"/>
      <c r="O580" s="25"/>
      <c r="P580" s="25"/>
      <c r="Q580" s="25"/>
      <c r="R580" s="25"/>
      <c r="S580" s="25"/>
      <c r="T580" s="25"/>
      <c r="U580" s="25"/>
      <c r="V580" s="25"/>
      <c r="W580" s="25"/>
      <c r="X580" s="25"/>
      <c r="Y580" s="25"/>
      <c r="Z580" s="25"/>
    </row>
    <row r="581" spans="1:26" ht="15.75" customHeight="1">
      <c r="A581" s="25"/>
      <c r="B581" s="25"/>
      <c r="C581" s="25"/>
      <c r="D581" s="25"/>
      <c r="E581" s="25"/>
      <c r="F581" s="25"/>
      <c r="G581" s="25"/>
      <c r="H581" s="25"/>
      <c r="I581" s="25"/>
      <c r="J581" s="25"/>
      <c r="K581" s="25"/>
      <c r="L581" s="25"/>
      <c r="M581" s="25"/>
      <c r="N581" s="25"/>
      <c r="O581" s="25"/>
      <c r="P581" s="25"/>
      <c r="Q581" s="25"/>
      <c r="R581" s="25"/>
      <c r="S581" s="25"/>
      <c r="T581" s="25"/>
      <c r="U581" s="25"/>
      <c r="V581" s="25"/>
      <c r="W581" s="25"/>
      <c r="X581" s="25"/>
      <c r="Y581" s="25"/>
      <c r="Z581" s="25"/>
    </row>
    <row r="582" spans="1:26" ht="15.75" customHeight="1">
      <c r="A582" s="25"/>
      <c r="B582" s="25"/>
      <c r="C582" s="25"/>
      <c r="D582" s="25"/>
      <c r="E582" s="25"/>
      <c r="F582" s="25"/>
      <c r="G582" s="25"/>
      <c r="H582" s="25"/>
      <c r="I582" s="25"/>
      <c r="J582" s="25"/>
      <c r="K582" s="25"/>
      <c r="L582" s="25"/>
      <c r="M582" s="25"/>
      <c r="N582" s="25"/>
      <c r="O582" s="25"/>
      <c r="P582" s="25"/>
      <c r="Q582" s="25"/>
      <c r="R582" s="25"/>
      <c r="S582" s="25"/>
      <c r="T582" s="25"/>
      <c r="U582" s="25"/>
      <c r="V582" s="25"/>
      <c r="W582" s="25"/>
      <c r="X582" s="25"/>
      <c r="Y582" s="25"/>
      <c r="Z582" s="25"/>
    </row>
    <row r="583" spans="1:26" ht="15.75" customHeight="1">
      <c r="A583" s="25"/>
      <c r="B583" s="25"/>
      <c r="C583" s="25"/>
      <c r="D583" s="25"/>
      <c r="E583" s="25"/>
      <c r="F583" s="25"/>
      <c r="G583" s="25"/>
      <c r="H583" s="25"/>
      <c r="I583" s="25"/>
      <c r="J583" s="25"/>
      <c r="K583" s="25"/>
      <c r="L583" s="25"/>
      <c r="M583" s="25"/>
      <c r="N583" s="25"/>
      <c r="O583" s="25"/>
      <c r="P583" s="25"/>
      <c r="Q583" s="25"/>
      <c r="R583" s="25"/>
      <c r="S583" s="25"/>
      <c r="T583" s="25"/>
      <c r="U583" s="25"/>
      <c r="V583" s="25"/>
      <c r="W583" s="25"/>
      <c r="X583" s="25"/>
      <c r="Y583" s="25"/>
      <c r="Z583" s="25"/>
    </row>
    <row r="584" spans="1:26" ht="15.75" customHeight="1">
      <c r="A584" s="25"/>
      <c r="B584" s="25"/>
      <c r="C584" s="25"/>
      <c r="D584" s="25"/>
      <c r="E584" s="25"/>
      <c r="F584" s="25"/>
      <c r="G584" s="25"/>
      <c r="H584" s="25"/>
      <c r="I584" s="25"/>
      <c r="J584" s="25"/>
      <c r="K584" s="25"/>
      <c r="L584" s="25"/>
      <c r="M584" s="25"/>
      <c r="N584" s="25"/>
      <c r="O584" s="25"/>
      <c r="P584" s="25"/>
      <c r="Q584" s="25"/>
      <c r="R584" s="25"/>
      <c r="S584" s="25"/>
      <c r="T584" s="25"/>
      <c r="U584" s="25"/>
      <c r="V584" s="25"/>
      <c r="W584" s="25"/>
      <c r="X584" s="25"/>
      <c r="Y584" s="25"/>
      <c r="Z584" s="25"/>
    </row>
    <row r="585" spans="1:26" ht="15.75" customHeight="1">
      <c r="A585" s="25"/>
      <c r="B585" s="25"/>
      <c r="C585" s="25"/>
      <c r="D585" s="25"/>
      <c r="E585" s="25"/>
      <c r="F585" s="25"/>
      <c r="G585" s="25"/>
      <c r="H585" s="25"/>
      <c r="I585" s="25"/>
      <c r="J585" s="25"/>
      <c r="K585" s="25"/>
      <c r="L585" s="25"/>
      <c r="M585" s="25"/>
      <c r="N585" s="25"/>
      <c r="O585" s="25"/>
      <c r="P585" s="25"/>
      <c r="Q585" s="25"/>
      <c r="R585" s="25"/>
      <c r="S585" s="25"/>
      <c r="T585" s="25"/>
      <c r="U585" s="25"/>
      <c r="V585" s="25"/>
      <c r="W585" s="25"/>
      <c r="X585" s="25"/>
      <c r="Y585" s="25"/>
      <c r="Z585" s="25"/>
    </row>
    <row r="586" spans="1:26" ht="15.75" customHeight="1">
      <c r="A586" s="25"/>
      <c r="B586" s="25"/>
      <c r="C586" s="25"/>
      <c r="D586" s="25"/>
      <c r="E586" s="25"/>
      <c r="F586" s="25"/>
      <c r="G586" s="25"/>
      <c r="H586" s="25"/>
      <c r="I586" s="25"/>
      <c r="J586" s="25"/>
      <c r="K586" s="25"/>
      <c r="L586" s="25"/>
      <c r="M586" s="25"/>
      <c r="N586" s="25"/>
      <c r="O586" s="25"/>
      <c r="P586" s="25"/>
      <c r="Q586" s="25"/>
      <c r="R586" s="25"/>
      <c r="S586" s="25"/>
      <c r="T586" s="25"/>
      <c r="U586" s="25"/>
      <c r="V586" s="25"/>
      <c r="W586" s="25"/>
      <c r="X586" s="25"/>
      <c r="Y586" s="25"/>
      <c r="Z586" s="25"/>
    </row>
    <row r="587" spans="1:26" ht="15.75" customHeight="1">
      <c r="A587" s="25"/>
      <c r="B587" s="25"/>
      <c r="C587" s="25"/>
      <c r="D587" s="25"/>
      <c r="E587" s="25"/>
      <c r="F587" s="25"/>
      <c r="G587" s="25"/>
      <c r="H587" s="25"/>
      <c r="I587" s="25"/>
      <c r="J587" s="25"/>
      <c r="K587" s="25"/>
      <c r="L587" s="25"/>
      <c r="M587" s="25"/>
      <c r="N587" s="25"/>
      <c r="O587" s="25"/>
      <c r="P587" s="25"/>
      <c r="Q587" s="25"/>
      <c r="R587" s="25"/>
      <c r="S587" s="25"/>
      <c r="T587" s="25"/>
      <c r="U587" s="25"/>
      <c r="V587" s="25"/>
      <c r="W587" s="25"/>
      <c r="X587" s="25"/>
      <c r="Y587" s="25"/>
      <c r="Z587" s="25"/>
    </row>
    <row r="588" spans="1:26" ht="15.75" customHeight="1">
      <c r="A588" s="25"/>
      <c r="B588" s="25"/>
      <c r="C588" s="25"/>
      <c r="D588" s="25"/>
      <c r="E588" s="25"/>
      <c r="F588" s="25"/>
      <c r="G588" s="25"/>
      <c r="H588" s="25"/>
      <c r="I588" s="25"/>
      <c r="J588" s="25"/>
      <c r="K588" s="25"/>
      <c r="L588" s="25"/>
      <c r="M588" s="25"/>
      <c r="N588" s="25"/>
      <c r="O588" s="25"/>
      <c r="P588" s="25"/>
      <c r="Q588" s="25"/>
      <c r="R588" s="25"/>
      <c r="S588" s="25"/>
      <c r="T588" s="25"/>
      <c r="U588" s="25"/>
      <c r="V588" s="25"/>
      <c r="W588" s="25"/>
      <c r="X588" s="25"/>
      <c r="Y588" s="25"/>
      <c r="Z588" s="25"/>
    </row>
    <row r="589" spans="1:26" ht="15.75" customHeight="1">
      <c r="A589" s="25"/>
      <c r="B589" s="25"/>
      <c r="C589" s="25"/>
      <c r="D589" s="25"/>
      <c r="E589" s="25"/>
      <c r="F589" s="25"/>
      <c r="G589" s="25"/>
      <c r="H589" s="25"/>
      <c r="I589" s="25"/>
      <c r="J589" s="25"/>
      <c r="K589" s="25"/>
      <c r="L589" s="25"/>
      <c r="M589" s="25"/>
      <c r="N589" s="25"/>
      <c r="O589" s="25"/>
      <c r="P589" s="25"/>
      <c r="Q589" s="25"/>
      <c r="R589" s="25"/>
      <c r="S589" s="25"/>
      <c r="T589" s="25"/>
      <c r="U589" s="25"/>
      <c r="V589" s="25"/>
      <c r="W589" s="25"/>
      <c r="X589" s="25"/>
      <c r="Y589" s="25"/>
      <c r="Z589" s="25"/>
    </row>
    <row r="590" spans="1:26" ht="15.75" customHeight="1">
      <c r="A590" s="25"/>
      <c r="B590" s="25"/>
      <c r="C590" s="25"/>
      <c r="D590" s="25"/>
      <c r="E590" s="25"/>
      <c r="F590" s="25"/>
      <c r="G590" s="25"/>
      <c r="H590" s="25"/>
      <c r="I590" s="25"/>
      <c r="J590" s="25"/>
      <c r="K590" s="25"/>
      <c r="L590" s="25"/>
      <c r="M590" s="25"/>
      <c r="N590" s="25"/>
      <c r="O590" s="25"/>
      <c r="P590" s="25"/>
      <c r="Q590" s="25"/>
      <c r="R590" s="25"/>
      <c r="S590" s="25"/>
      <c r="T590" s="25"/>
      <c r="U590" s="25"/>
      <c r="V590" s="25"/>
      <c r="W590" s="25"/>
      <c r="X590" s="25"/>
      <c r="Y590" s="25"/>
      <c r="Z590" s="25"/>
    </row>
    <row r="591" spans="1:26" ht="15.75" customHeight="1">
      <c r="A591" s="25"/>
      <c r="B591" s="25"/>
      <c r="C591" s="25"/>
      <c r="D591" s="25"/>
      <c r="E591" s="25"/>
      <c r="F591" s="25"/>
      <c r="G591" s="25"/>
      <c r="H591" s="25"/>
      <c r="I591" s="25"/>
      <c r="J591" s="25"/>
      <c r="K591" s="25"/>
      <c r="L591" s="25"/>
      <c r="M591" s="25"/>
      <c r="N591" s="25"/>
      <c r="O591" s="25"/>
      <c r="P591" s="25"/>
      <c r="Q591" s="25"/>
      <c r="R591" s="25"/>
      <c r="S591" s="25"/>
      <c r="T591" s="25"/>
      <c r="U591" s="25"/>
      <c r="V591" s="25"/>
      <c r="W591" s="25"/>
      <c r="X591" s="25"/>
      <c r="Y591" s="25"/>
      <c r="Z591" s="25"/>
    </row>
    <row r="592" spans="1:26" ht="15.75" customHeight="1">
      <c r="A592" s="25"/>
      <c r="B592" s="25"/>
      <c r="C592" s="25"/>
      <c r="D592" s="25"/>
      <c r="E592" s="25"/>
      <c r="F592" s="25"/>
      <c r="G592" s="25"/>
      <c r="H592" s="25"/>
      <c r="I592" s="25"/>
      <c r="J592" s="25"/>
      <c r="K592" s="25"/>
      <c r="L592" s="25"/>
      <c r="M592" s="25"/>
      <c r="N592" s="25"/>
      <c r="O592" s="25"/>
      <c r="P592" s="25"/>
      <c r="Q592" s="25"/>
      <c r="R592" s="25"/>
      <c r="S592" s="25"/>
      <c r="T592" s="25"/>
      <c r="U592" s="25"/>
      <c r="V592" s="25"/>
      <c r="W592" s="25"/>
      <c r="X592" s="25"/>
      <c r="Y592" s="25"/>
      <c r="Z592" s="25"/>
    </row>
    <row r="593" spans="1:26" ht="15.75" customHeight="1">
      <c r="A593" s="25"/>
      <c r="B593" s="25"/>
      <c r="C593" s="25"/>
      <c r="D593" s="25"/>
      <c r="E593" s="25"/>
      <c r="F593" s="25"/>
      <c r="G593" s="25"/>
      <c r="H593" s="25"/>
      <c r="I593" s="25"/>
      <c r="J593" s="25"/>
      <c r="K593" s="25"/>
      <c r="L593" s="25"/>
      <c r="M593" s="25"/>
      <c r="N593" s="25"/>
      <c r="O593" s="25"/>
      <c r="P593" s="25"/>
      <c r="Q593" s="25"/>
      <c r="R593" s="25"/>
      <c r="S593" s="25"/>
      <c r="T593" s="25"/>
      <c r="U593" s="25"/>
      <c r="V593" s="25"/>
      <c r="W593" s="25"/>
      <c r="X593" s="25"/>
      <c r="Y593" s="25"/>
      <c r="Z593" s="25"/>
    </row>
    <row r="594" spans="1:26" ht="15.75" customHeight="1">
      <c r="A594" s="25"/>
      <c r="B594" s="25"/>
      <c r="C594" s="25"/>
      <c r="D594" s="25"/>
      <c r="E594" s="25"/>
      <c r="F594" s="25"/>
      <c r="G594" s="25"/>
      <c r="H594" s="25"/>
      <c r="I594" s="25"/>
      <c r="J594" s="25"/>
      <c r="K594" s="25"/>
      <c r="L594" s="25"/>
      <c r="M594" s="25"/>
      <c r="N594" s="25"/>
      <c r="O594" s="25"/>
      <c r="P594" s="25"/>
      <c r="Q594" s="25"/>
      <c r="R594" s="25"/>
      <c r="S594" s="25"/>
      <c r="T594" s="25"/>
      <c r="U594" s="25"/>
      <c r="V594" s="25"/>
      <c r="W594" s="25"/>
      <c r="X594" s="25"/>
      <c r="Y594" s="25"/>
      <c r="Z594" s="25"/>
    </row>
    <row r="595" spans="1:26" ht="15.75" customHeight="1">
      <c r="A595" s="25"/>
      <c r="B595" s="25"/>
      <c r="C595" s="25"/>
      <c r="D595" s="25"/>
      <c r="E595" s="25"/>
      <c r="F595" s="25"/>
      <c r="G595" s="25"/>
      <c r="H595" s="25"/>
      <c r="I595" s="25"/>
      <c r="J595" s="25"/>
      <c r="K595" s="25"/>
      <c r="L595" s="25"/>
      <c r="M595" s="25"/>
      <c r="N595" s="25"/>
      <c r="O595" s="25"/>
      <c r="P595" s="25"/>
      <c r="Q595" s="25"/>
      <c r="R595" s="25"/>
      <c r="S595" s="25"/>
      <c r="T595" s="25"/>
      <c r="U595" s="25"/>
      <c r="V595" s="25"/>
      <c r="W595" s="25"/>
      <c r="X595" s="25"/>
      <c r="Y595" s="25"/>
      <c r="Z595" s="25"/>
    </row>
    <row r="596" spans="1:26" ht="15.75" customHeight="1">
      <c r="A596" s="25"/>
      <c r="B596" s="25"/>
      <c r="C596" s="25"/>
      <c r="D596" s="25"/>
      <c r="E596" s="25"/>
      <c r="F596" s="25"/>
      <c r="G596" s="25"/>
      <c r="H596" s="25"/>
      <c r="I596" s="25"/>
      <c r="J596" s="25"/>
      <c r="K596" s="25"/>
      <c r="L596" s="25"/>
      <c r="M596" s="25"/>
      <c r="N596" s="25"/>
      <c r="O596" s="25"/>
      <c r="P596" s="25"/>
      <c r="Q596" s="25"/>
      <c r="R596" s="25"/>
      <c r="S596" s="25"/>
      <c r="T596" s="25"/>
      <c r="U596" s="25"/>
      <c r="V596" s="25"/>
      <c r="W596" s="25"/>
      <c r="X596" s="25"/>
      <c r="Y596" s="25"/>
      <c r="Z596" s="25"/>
    </row>
    <row r="597" spans="1:26" ht="15.75" customHeight="1">
      <c r="A597" s="25"/>
      <c r="B597" s="25"/>
      <c r="C597" s="25"/>
      <c r="D597" s="25"/>
      <c r="E597" s="25"/>
      <c r="F597" s="25"/>
      <c r="G597" s="25"/>
      <c r="H597" s="25"/>
      <c r="I597" s="25"/>
      <c r="J597" s="25"/>
      <c r="K597" s="25"/>
      <c r="L597" s="25"/>
      <c r="M597" s="25"/>
      <c r="N597" s="25"/>
      <c r="O597" s="25"/>
      <c r="P597" s="25"/>
      <c r="Q597" s="25"/>
      <c r="R597" s="25"/>
      <c r="S597" s="25"/>
      <c r="T597" s="25"/>
      <c r="U597" s="25"/>
      <c r="V597" s="25"/>
      <c r="W597" s="25"/>
      <c r="X597" s="25"/>
      <c r="Y597" s="25"/>
      <c r="Z597" s="25"/>
    </row>
    <row r="598" spans="1:26" ht="15.75" customHeight="1">
      <c r="A598" s="25"/>
      <c r="B598" s="25"/>
      <c r="C598" s="25"/>
      <c r="D598" s="25"/>
      <c r="E598" s="25"/>
      <c r="F598" s="25"/>
      <c r="G598" s="25"/>
      <c r="H598" s="25"/>
      <c r="I598" s="25"/>
      <c r="J598" s="25"/>
      <c r="K598" s="25"/>
      <c r="L598" s="25"/>
      <c r="M598" s="25"/>
      <c r="N598" s="25"/>
      <c r="O598" s="25"/>
      <c r="P598" s="25"/>
      <c r="Q598" s="25"/>
      <c r="R598" s="25"/>
      <c r="S598" s="25"/>
      <c r="T598" s="25"/>
      <c r="U598" s="25"/>
      <c r="V598" s="25"/>
      <c r="W598" s="25"/>
      <c r="X598" s="25"/>
      <c r="Y598" s="25"/>
      <c r="Z598" s="25"/>
    </row>
    <row r="599" spans="1:26" ht="15.75" customHeight="1">
      <c r="A599" s="25"/>
      <c r="B599" s="25"/>
      <c r="C599" s="25"/>
      <c r="D599" s="25"/>
      <c r="E599" s="25"/>
      <c r="F599" s="25"/>
      <c r="G599" s="25"/>
      <c r="H599" s="25"/>
      <c r="I599" s="25"/>
      <c r="J599" s="25"/>
      <c r="K599" s="25"/>
      <c r="L599" s="25"/>
      <c r="M599" s="25"/>
      <c r="N599" s="25"/>
      <c r="O599" s="25"/>
      <c r="P599" s="25"/>
      <c r="Q599" s="25"/>
      <c r="R599" s="25"/>
      <c r="S599" s="25"/>
      <c r="T599" s="25"/>
      <c r="U599" s="25"/>
      <c r="V599" s="25"/>
      <c r="W599" s="25"/>
      <c r="X599" s="25"/>
      <c r="Y599" s="25"/>
      <c r="Z599" s="25"/>
    </row>
    <row r="600" spans="1:26" ht="15.75" customHeight="1">
      <c r="A600" s="25"/>
      <c r="B600" s="25"/>
      <c r="C600" s="25"/>
      <c r="D600" s="25"/>
      <c r="E600" s="25"/>
      <c r="F600" s="25"/>
      <c r="G600" s="25"/>
      <c r="H600" s="25"/>
      <c r="I600" s="25"/>
      <c r="J600" s="25"/>
      <c r="K600" s="25"/>
      <c r="L600" s="25"/>
      <c r="M600" s="25"/>
      <c r="N600" s="25"/>
      <c r="O600" s="25"/>
      <c r="P600" s="25"/>
      <c r="Q600" s="25"/>
      <c r="R600" s="25"/>
      <c r="S600" s="25"/>
      <c r="T600" s="25"/>
      <c r="U600" s="25"/>
      <c r="V600" s="25"/>
      <c r="W600" s="25"/>
      <c r="X600" s="25"/>
      <c r="Y600" s="25"/>
      <c r="Z600" s="25"/>
    </row>
    <row r="601" spans="1:26" ht="15.75" customHeight="1">
      <c r="A601" s="25"/>
      <c r="B601" s="25"/>
      <c r="C601" s="25"/>
      <c r="D601" s="25"/>
      <c r="E601" s="25"/>
      <c r="F601" s="25"/>
      <c r="G601" s="25"/>
      <c r="H601" s="25"/>
      <c r="I601" s="25"/>
      <c r="J601" s="25"/>
      <c r="K601" s="25"/>
      <c r="L601" s="25"/>
      <c r="M601" s="25"/>
      <c r="N601" s="25"/>
      <c r="O601" s="25"/>
      <c r="P601" s="25"/>
      <c r="Q601" s="25"/>
      <c r="R601" s="25"/>
      <c r="S601" s="25"/>
      <c r="T601" s="25"/>
      <c r="U601" s="25"/>
      <c r="V601" s="25"/>
      <c r="W601" s="25"/>
      <c r="X601" s="25"/>
      <c r="Y601" s="25"/>
      <c r="Z601" s="25"/>
    </row>
    <row r="602" spans="1:26" ht="15.75" customHeight="1">
      <c r="A602" s="25"/>
      <c r="B602" s="25"/>
      <c r="C602" s="25"/>
      <c r="D602" s="25"/>
      <c r="E602" s="25"/>
      <c r="F602" s="25"/>
      <c r="G602" s="25"/>
      <c r="H602" s="25"/>
      <c r="I602" s="25"/>
      <c r="J602" s="25"/>
      <c r="K602" s="25"/>
      <c r="L602" s="25"/>
      <c r="M602" s="25"/>
      <c r="N602" s="25"/>
      <c r="O602" s="25"/>
      <c r="P602" s="25"/>
      <c r="Q602" s="25"/>
      <c r="R602" s="25"/>
      <c r="S602" s="25"/>
      <c r="T602" s="25"/>
      <c r="U602" s="25"/>
      <c r="V602" s="25"/>
      <c r="W602" s="25"/>
      <c r="X602" s="25"/>
      <c r="Y602" s="25"/>
      <c r="Z602" s="25"/>
    </row>
    <row r="603" spans="1:26" ht="15.75" customHeight="1">
      <c r="A603" s="25"/>
      <c r="B603" s="25"/>
      <c r="C603" s="25"/>
      <c r="D603" s="25"/>
      <c r="E603" s="25"/>
      <c r="F603" s="25"/>
      <c r="G603" s="25"/>
      <c r="H603" s="25"/>
      <c r="I603" s="25"/>
      <c r="J603" s="25"/>
      <c r="K603" s="25"/>
      <c r="L603" s="25"/>
      <c r="M603" s="25"/>
      <c r="N603" s="25"/>
      <c r="O603" s="25"/>
      <c r="P603" s="25"/>
      <c r="Q603" s="25"/>
      <c r="R603" s="25"/>
      <c r="S603" s="25"/>
      <c r="T603" s="25"/>
      <c r="U603" s="25"/>
      <c r="V603" s="25"/>
      <c r="W603" s="25"/>
      <c r="X603" s="25"/>
      <c r="Y603" s="25"/>
      <c r="Z603" s="25"/>
    </row>
    <row r="604" spans="1:26" ht="15.75" customHeight="1">
      <c r="A604" s="25"/>
      <c r="B604" s="25"/>
      <c r="C604" s="25"/>
      <c r="D604" s="25"/>
      <c r="E604" s="25"/>
      <c r="F604" s="25"/>
      <c r="G604" s="25"/>
      <c r="H604" s="25"/>
      <c r="I604" s="25"/>
      <c r="J604" s="25"/>
      <c r="K604" s="25"/>
      <c r="L604" s="25"/>
      <c r="M604" s="25"/>
      <c r="N604" s="25"/>
      <c r="O604" s="25"/>
      <c r="P604" s="25"/>
      <c r="Q604" s="25"/>
      <c r="R604" s="25"/>
      <c r="S604" s="25"/>
      <c r="T604" s="25"/>
      <c r="U604" s="25"/>
      <c r="V604" s="25"/>
      <c r="W604" s="25"/>
      <c r="X604" s="25"/>
      <c r="Y604" s="25"/>
      <c r="Z604" s="25"/>
    </row>
    <row r="605" spans="1:26" ht="15.75" customHeight="1">
      <c r="A605" s="25"/>
      <c r="B605" s="25"/>
      <c r="C605" s="25"/>
      <c r="D605" s="25"/>
      <c r="E605" s="25"/>
      <c r="F605" s="25"/>
      <c r="G605" s="25"/>
      <c r="H605" s="25"/>
      <c r="I605" s="25"/>
      <c r="J605" s="25"/>
      <c r="K605" s="25"/>
      <c r="L605" s="25"/>
      <c r="M605" s="25"/>
      <c r="N605" s="25"/>
      <c r="O605" s="25"/>
      <c r="P605" s="25"/>
      <c r="Q605" s="25"/>
      <c r="R605" s="25"/>
      <c r="S605" s="25"/>
      <c r="T605" s="25"/>
      <c r="U605" s="25"/>
      <c r="V605" s="25"/>
      <c r="W605" s="25"/>
      <c r="X605" s="25"/>
      <c r="Y605" s="25"/>
      <c r="Z605" s="25"/>
    </row>
    <row r="606" spans="1:26" ht="15.75" customHeight="1">
      <c r="A606" s="25"/>
      <c r="B606" s="25"/>
      <c r="C606" s="25"/>
      <c r="D606" s="25"/>
      <c r="E606" s="25"/>
      <c r="F606" s="25"/>
      <c r="G606" s="25"/>
      <c r="H606" s="25"/>
      <c r="I606" s="25"/>
      <c r="J606" s="25"/>
      <c r="K606" s="25"/>
      <c r="L606" s="25"/>
      <c r="M606" s="25"/>
      <c r="N606" s="25"/>
      <c r="O606" s="25"/>
      <c r="P606" s="25"/>
      <c r="Q606" s="25"/>
      <c r="R606" s="25"/>
      <c r="S606" s="25"/>
      <c r="T606" s="25"/>
      <c r="U606" s="25"/>
      <c r="V606" s="25"/>
      <c r="W606" s="25"/>
      <c r="X606" s="25"/>
      <c r="Y606" s="25"/>
      <c r="Z606" s="25"/>
    </row>
    <row r="607" spans="1:26" ht="15.75" customHeight="1">
      <c r="A607" s="25"/>
      <c r="B607" s="25"/>
      <c r="C607" s="25"/>
      <c r="D607" s="25"/>
      <c r="E607" s="25"/>
      <c r="F607" s="25"/>
      <c r="G607" s="25"/>
      <c r="H607" s="25"/>
      <c r="I607" s="25"/>
      <c r="J607" s="25"/>
      <c r="K607" s="25"/>
      <c r="L607" s="25"/>
      <c r="M607" s="25"/>
      <c r="N607" s="25"/>
      <c r="O607" s="25"/>
      <c r="P607" s="25"/>
      <c r="Q607" s="25"/>
      <c r="R607" s="25"/>
      <c r="S607" s="25"/>
      <c r="T607" s="25"/>
      <c r="U607" s="25"/>
      <c r="V607" s="25"/>
      <c r="W607" s="25"/>
      <c r="X607" s="25"/>
      <c r="Y607" s="25"/>
      <c r="Z607" s="25"/>
    </row>
    <row r="608" spans="1:26" ht="15.75" customHeight="1">
      <c r="A608" s="25"/>
      <c r="B608" s="25"/>
      <c r="C608" s="25"/>
      <c r="D608" s="25"/>
      <c r="E608" s="25"/>
      <c r="F608" s="25"/>
      <c r="G608" s="25"/>
      <c r="H608" s="25"/>
      <c r="I608" s="25"/>
      <c r="J608" s="25"/>
      <c r="K608" s="25"/>
      <c r="L608" s="25"/>
      <c r="M608" s="25"/>
      <c r="N608" s="25"/>
      <c r="O608" s="25"/>
      <c r="P608" s="25"/>
      <c r="Q608" s="25"/>
      <c r="R608" s="25"/>
      <c r="S608" s="25"/>
      <c r="T608" s="25"/>
      <c r="U608" s="25"/>
      <c r="V608" s="25"/>
      <c r="W608" s="25"/>
      <c r="X608" s="25"/>
      <c r="Y608" s="25"/>
      <c r="Z608" s="25"/>
    </row>
    <row r="609" spans="1:26" ht="15.75" customHeight="1">
      <c r="A609" s="25"/>
      <c r="B609" s="25"/>
      <c r="C609" s="25"/>
      <c r="D609" s="25"/>
      <c r="E609" s="25"/>
      <c r="F609" s="25"/>
      <c r="G609" s="25"/>
      <c r="H609" s="25"/>
      <c r="I609" s="25"/>
      <c r="J609" s="25"/>
      <c r="K609" s="25"/>
      <c r="L609" s="25"/>
      <c r="M609" s="25"/>
      <c r="N609" s="25"/>
      <c r="O609" s="25"/>
      <c r="P609" s="25"/>
      <c r="Q609" s="25"/>
      <c r="R609" s="25"/>
      <c r="S609" s="25"/>
      <c r="T609" s="25"/>
      <c r="U609" s="25"/>
      <c r="V609" s="25"/>
      <c r="W609" s="25"/>
      <c r="X609" s="25"/>
      <c r="Y609" s="25"/>
      <c r="Z609" s="25"/>
    </row>
    <row r="610" spans="1:26" ht="15.75" customHeight="1">
      <c r="A610" s="25"/>
      <c r="B610" s="25"/>
      <c r="C610" s="25"/>
      <c r="D610" s="25"/>
      <c r="E610" s="25"/>
      <c r="F610" s="25"/>
      <c r="G610" s="25"/>
      <c r="H610" s="25"/>
      <c r="I610" s="25"/>
      <c r="J610" s="25"/>
      <c r="K610" s="25"/>
      <c r="L610" s="25"/>
      <c r="M610" s="25"/>
      <c r="N610" s="25"/>
      <c r="O610" s="25"/>
      <c r="P610" s="25"/>
      <c r="Q610" s="25"/>
      <c r="R610" s="25"/>
      <c r="S610" s="25"/>
      <c r="T610" s="25"/>
      <c r="U610" s="25"/>
      <c r="V610" s="25"/>
      <c r="W610" s="25"/>
      <c r="X610" s="25"/>
      <c r="Y610" s="25"/>
      <c r="Z610" s="25"/>
    </row>
    <row r="611" spans="1:26" ht="15.75" customHeight="1">
      <c r="A611" s="25"/>
      <c r="B611" s="25"/>
      <c r="C611" s="25"/>
      <c r="D611" s="25"/>
      <c r="E611" s="25"/>
      <c r="F611" s="25"/>
      <c r="G611" s="25"/>
      <c r="H611" s="25"/>
      <c r="I611" s="25"/>
      <c r="J611" s="25"/>
      <c r="K611" s="25"/>
      <c r="L611" s="25"/>
      <c r="M611" s="25"/>
      <c r="N611" s="25"/>
      <c r="O611" s="25"/>
      <c r="P611" s="25"/>
      <c r="Q611" s="25"/>
      <c r="R611" s="25"/>
      <c r="S611" s="25"/>
      <c r="T611" s="25"/>
      <c r="U611" s="25"/>
      <c r="V611" s="25"/>
      <c r="W611" s="25"/>
      <c r="X611" s="25"/>
      <c r="Y611" s="25"/>
      <c r="Z611" s="25"/>
    </row>
    <row r="612" spans="1:26" ht="15.75" customHeight="1">
      <c r="A612" s="25"/>
      <c r="B612" s="25"/>
      <c r="C612" s="25"/>
      <c r="D612" s="25"/>
      <c r="E612" s="25"/>
      <c r="F612" s="25"/>
      <c r="G612" s="25"/>
      <c r="H612" s="25"/>
      <c r="I612" s="25"/>
      <c r="J612" s="25"/>
      <c r="K612" s="25"/>
      <c r="L612" s="25"/>
      <c r="M612" s="25"/>
      <c r="N612" s="25"/>
      <c r="O612" s="25"/>
      <c r="P612" s="25"/>
      <c r="Q612" s="25"/>
      <c r="R612" s="25"/>
      <c r="S612" s="25"/>
      <c r="T612" s="25"/>
      <c r="U612" s="25"/>
      <c r="V612" s="25"/>
      <c r="W612" s="25"/>
      <c r="X612" s="25"/>
      <c r="Y612" s="25"/>
      <c r="Z612" s="25"/>
    </row>
    <row r="613" spans="1:26" ht="15.75" customHeight="1">
      <c r="A613" s="25"/>
      <c r="B613" s="25"/>
      <c r="C613" s="25"/>
      <c r="D613" s="25"/>
      <c r="E613" s="25"/>
      <c r="F613" s="25"/>
      <c r="G613" s="25"/>
      <c r="H613" s="25"/>
      <c r="I613" s="25"/>
      <c r="J613" s="25"/>
      <c r="K613" s="25"/>
      <c r="L613" s="25"/>
      <c r="M613" s="25"/>
      <c r="N613" s="25"/>
      <c r="O613" s="25"/>
      <c r="P613" s="25"/>
      <c r="Q613" s="25"/>
      <c r="R613" s="25"/>
      <c r="S613" s="25"/>
      <c r="T613" s="25"/>
      <c r="U613" s="25"/>
      <c r="V613" s="25"/>
      <c r="W613" s="25"/>
      <c r="X613" s="25"/>
      <c r="Y613" s="25"/>
      <c r="Z613" s="25"/>
    </row>
    <row r="614" spans="1:26" ht="15.75" customHeight="1">
      <c r="A614" s="25"/>
      <c r="B614" s="25"/>
      <c r="C614" s="25"/>
      <c r="D614" s="25"/>
      <c r="E614" s="25"/>
      <c r="F614" s="25"/>
      <c r="G614" s="25"/>
      <c r="H614" s="25"/>
      <c r="I614" s="25"/>
      <c r="J614" s="25"/>
      <c r="K614" s="25"/>
      <c r="L614" s="25"/>
      <c r="M614" s="25"/>
      <c r="N614" s="25"/>
      <c r="O614" s="25"/>
      <c r="P614" s="25"/>
      <c r="Q614" s="25"/>
      <c r="R614" s="25"/>
      <c r="S614" s="25"/>
      <c r="T614" s="25"/>
      <c r="U614" s="25"/>
      <c r="V614" s="25"/>
      <c r="W614" s="25"/>
      <c r="X614" s="25"/>
      <c r="Y614" s="25"/>
      <c r="Z614" s="25"/>
    </row>
    <row r="615" spans="1:26" ht="15.75" customHeight="1">
      <c r="A615" s="25"/>
      <c r="B615" s="25"/>
      <c r="C615" s="25"/>
      <c r="D615" s="25"/>
      <c r="E615" s="25"/>
      <c r="F615" s="25"/>
      <c r="G615" s="25"/>
      <c r="H615" s="25"/>
      <c r="I615" s="25"/>
      <c r="J615" s="25"/>
      <c r="K615" s="25"/>
      <c r="L615" s="25"/>
      <c r="M615" s="25"/>
      <c r="N615" s="25"/>
      <c r="O615" s="25"/>
      <c r="P615" s="25"/>
      <c r="Q615" s="25"/>
      <c r="R615" s="25"/>
      <c r="S615" s="25"/>
      <c r="T615" s="25"/>
      <c r="U615" s="25"/>
      <c r="V615" s="25"/>
      <c r="W615" s="25"/>
      <c r="X615" s="25"/>
      <c r="Y615" s="25"/>
      <c r="Z615" s="25"/>
    </row>
    <row r="616" spans="1:26" ht="15.75" customHeight="1">
      <c r="A616" s="25"/>
      <c r="B616" s="25"/>
      <c r="C616" s="25"/>
      <c r="D616" s="25"/>
      <c r="E616" s="25"/>
      <c r="F616" s="25"/>
      <c r="G616" s="25"/>
      <c r="H616" s="25"/>
      <c r="I616" s="25"/>
      <c r="J616" s="25"/>
      <c r="K616" s="25"/>
      <c r="L616" s="25"/>
      <c r="M616" s="25"/>
      <c r="N616" s="25"/>
      <c r="O616" s="25"/>
      <c r="P616" s="25"/>
      <c r="Q616" s="25"/>
      <c r="R616" s="25"/>
      <c r="S616" s="25"/>
      <c r="T616" s="25"/>
      <c r="U616" s="25"/>
      <c r="V616" s="25"/>
      <c r="W616" s="25"/>
      <c r="X616" s="25"/>
      <c r="Y616" s="25"/>
      <c r="Z616" s="25"/>
    </row>
    <row r="617" spans="1:26" ht="15.75" customHeight="1">
      <c r="A617" s="25"/>
      <c r="B617" s="25"/>
      <c r="C617" s="25"/>
      <c r="D617" s="25"/>
      <c r="E617" s="25"/>
      <c r="F617" s="25"/>
      <c r="G617" s="25"/>
      <c r="H617" s="25"/>
      <c r="I617" s="25"/>
      <c r="J617" s="25"/>
      <c r="K617" s="25"/>
      <c r="L617" s="25"/>
      <c r="M617" s="25"/>
      <c r="N617" s="25"/>
      <c r="O617" s="25"/>
      <c r="P617" s="25"/>
      <c r="Q617" s="25"/>
      <c r="R617" s="25"/>
      <c r="S617" s="25"/>
      <c r="T617" s="25"/>
      <c r="U617" s="25"/>
      <c r="V617" s="25"/>
      <c r="W617" s="25"/>
      <c r="X617" s="25"/>
      <c r="Y617" s="25"/>
      <c r="Z617" s="25"/>
    </row>
    <row r="618" spans="1:26" ht="15.75" customHeight="1">
      <c r="A618" s="25"/>
      <c r="B618" s="25"/>
      <c r="C618" s="25"/>
      <c r="D618" s="25"/>
      <c r="E618" s="25"/>
      <c r="F618" s="25"/>
      <c r="G618" s="25"/>
      <c r="H618" s="25"/>
      <c r="I618" s="25"/>
      <c r="J618" s="25"/>
      <c r="K618" s="25"/>
      <c r="L618" s="25"/>
      <c r="M618" s="25"/>
      <c r="N618" s="25"/>
      <c r="O618" s="25"/>
      <c r="P618" s="25"/>
      <c r="Q618" s="25"/>
      <c r="R618" s="25"/>
      <c r="S618" s="25"/>
      <c r="T618" s="25"/>
      <c r="U618" s="25"/>
      <c r="V618" s="25"/>
      <c r="W618" s="25"/>
      <c r="X618" s="25"/>
      <c r="Y618" s="25"/>
      <c r="Z618" s="25"/>
    </row>
    <row r="619" spans="1:26" ht="15.75" customHeight="1">
      <c r="A619" s="25"/>
      <c r="B619" s="25"/>
      <c r="C619" s="25"/>
      <c r="D619" s="25"/>
      <c r="E619" s="25"/>
      <c r="F619" s="25"/>
      <c r="G619" s="25"/>
      <c r="H619" s="25"/>
      <c r="I619" s="25"/>
      <c r="J619" s="25"/>
      <c r="K619" s="25"/>
      <c r="L619" s="25"/>
      <c r="M619" s="25"/>
      <c r="N619" s="25"/>
      <c r="O619" s="25"/>
      <c r="P619" s="25"/>
      <c r="Q619" s="25"/>
      <c r="R619" s="25"/>
      <c r="S619" s="25"/>
      <c r="T619" s="25"/>
      <c r="U619" s="25"/>
      <c r="V619" s="25"/>
      <c r="W619" s="25"/>
      <c r="X619" s="25"/>
      <c r="Y619" s="25"/>
      <c r="Z619" s="25"/>
    </row>
    <row r="620" spans="1:26" ht="15.75" customHeight="1">
      <c r="A620" s="25"/>
      <c r="B620" s="25"/>
      <c r="C620" s="25"/>
      <c r="D620" s="25"/>
      <c r="E620" s="25"/>
      <c r="F620" s="25"/>
      <c r="G620" s="25"/>
      <c r="H620" s="25"/>
      <c r="I620" s="25"/>
      <c r="J620" s="25"/>
      <c r="K620" s="25"/>
      <c r="L620" s="25"/>
      <c r="M620" s="25"/>
      <c r="N620" s="25"/>
      <c r="O620" s="25"/>
      <c r="P620" s="25"/>
      <c r="Q620" s="25"/>
      <c r="R620" s="25"/>
      <c r="S620" s="25"/>
      <c r="T620" s="25"/>
      <c r="U620" s="25"/>
      <c r="V620" s="25"/>
      <c r="W620" s="25"/>
      <c r="X620" s="25"/>
      <c r="Y620" s="25"/>
      <c r="Z620" s="25"/>
    </row>
    <row r="621" spans="1:26" ht="15.75" customHeight="1">
      <c r="A621" s="25"/>
      <c r="B621" s="25"/>
      <c r="C621" s="25"/>
      <c r="D621" s="25"/>
      <c r="E621" s="25"/>
      <c r="F621" s="25"/>
      <c r="G621" s="25"/>
      <c r="H621" s="25"/>
      <c r="I621" s="25"/>
      <c r="J621" s="25"/>
      <c r="K621" s="25"/>
      <c r="L621" s="25"/>
      <c r="M621" s="25"/>
      <c r="N621" s="25"/>
      <c r="O621" s="25"/>
      <c r="P621" s="25"/>
      <c r="Q621" s="25"/>
      <c r="R621" s="25"/>
      <c r="S621" s="25"/>
      <c r="T621" s="25"/>
      <c r="U621" s="25"/>
      <c r="V621" s="25"/>
      <c r="W621" s="25"/>
      <c r="X621" s="25"/>
      <c r="Y621" s="25"/>
      <c r="Z621" s="25"/>
    </row>
    <row r="622" spans="1:26" ht="15.75" customHeight="1">
      <c r="A622" s="25"/>
      <c r="B622" s="25"/>
      <c r="C622" s="25"/>
      <c r="D622" s="25"/>
      <c r="E622" s="25"/>
      <c r="F622" s="25"/>
      <c r="G622" s="25"/>
      <c r="H622" s="25"/>
      <c r="I622" s="25"/>
      <c r="J622" s="25"/>
      <c r="K622" s="25"/>
      <c r="L622" s="25"/>
      <c r="M622" s="25"/>
      <c r="N622" s="25"/>
      <c r="O622" s="25"/>
      <c r="P622" s="25"/>
      <c r="Q622" s="25"/>
      <c r="R622" s="25"/>
      <c r="S622" s="25"/>
      <c r="T622" s="25"/>
      <c r="U622" s="25"/>
      <c r="V622" s="25"/>
      <c r="W622" s="25"/>
      <c r="X622" s="25"/>
      <c r="Y622" s="25"/>
      <c r="Z622" s="25"/>
    </row>
    <row r="623" spans="1:26" ht="15.75" customHeight="1">
      <c r="A623" s="25"/>
      <c r="B623" s="25"/>
      <c r="C623" s="25"/>
      <c r="D623" s="25"/>
      <c r="E623" s="25"/>
      <c r="F623" s="25"/>
      <c r="G623" s="25"/>
      <c r="H623" s="25"/>
      <c r="I623" s="25"/>
      <c r="J623" s="25"/>
      <c r="K623" s="25"/>
      <c r="L623" s="25"/>
      <c r="M623" s="25"/>
      <c r="N623" s="25"/>
      <c r="O623" s="25"/>
      <c r="P623" s="25"/>
      <c r="Q623" s="25"/>
      <c r="R623" s="25"/>
      <c r="S623" s="25"/>
      <c r="T623" s="25"/>
      <c r="U623" s="25"/>
      <c r="V623" s="25"/>
      <c r="W623" s="25"/>
      <c r="X623" s="25"/>
      <c r="Y623" s="25"/>
      <c r="Z623" s="25"/>
    </row>
    <row r="624" spans="1:26" ht="15.75" customHeight="1">
      <c r="A624" s="25"/>
      <c r="B624" s="25"/>
      <c r="C624" s="25"/>
      <c r="D624" s="25"/>
      <c r="E624" s="25"/>
      <c r="F624" s="25"/>
      <c r="G624" s="25"/>
      <c r="H624" s="25"/>
      <c r="I624" s="25"/>
      <c r="J624" s="25"/>
      <c r="K624" s="25"/>
      <c r="L624" s="25"/>
      <c r="M624" s="25"/>
      <c r="N624" s="25"/>
      <c r="O624" s="25"/>
      <c r="P624" s="25"/>
      <c r="Q624" s="25"/>
      <c r="R624" s="25"/>
      <c r="S624" s="25"/>
      <c r="T624" s="25"/>
      <c r="U624" s="25"/>
      <c r="V624" s="25"/>
      <c r="W624" s="25"/>
      <c r="X624" s="25"/>
      <c r="Y624" s="25"/>
      <c r="Z624" s="25"/>
    </row>
    <row r="625" spans="1:26" ht="15.75" customHeight="1">
      <c r="A625" s="25"/>
      <c r="B625" s="25"/>
      <c r="C625" s="25"/>
      <c r="D625" s="25"/>
      <c r="E625" s="25"/>
      <c r="F625" s="25"/>
      <c r="G625" s="25"/>
      <c r="H625" s="25"/>
      <c r="I625" s="25"/>
      <c r="J625" s="25"/>
      <c r="K625" s="25"/>
      <c r="L625" s="25"/>
      <c r="M625" s="25"/>
      <c r="N625" s="25"/>
      <c r="O625" s="25"/>
      <c r="P625" s="25"/>
      <c r="Q625" s="25"/>
      <c r="R625" s="25"/>
      <c r="S625" s="25"/>
      <c r="T625" s="25"/>
      <c r="U625" s="25"/>
      <c r="V625" s="25"/>
      <c r="W625" s="25"/>
      <c r="X625" s="25"/>
      <c r="Y625" s="25"/>
      <c r="Z625" s="25"/>
    </row>
    <row r="626" spans="1:26" ht="15.75" customHeight="1">
      <c r="A626" s="25"/>
      <c r="B626" s="25"/>
      <c r="C626" s="25"/>
      <c r="D626" s="25"/>
      <c r="E626" s="25"/>
      <c r="F626" s="25"/>
      <c r="G626" s="25"/>
      <c r="H626" s="25"/>
      <c r="I626" s="25"/>
      <c r="J626" s="25"/>
      <c r="K626" s="25"/>
      <c r="L626" s="25"/>
      <c r="M626" s="25"/>
      <c r="N626" s="25"/>
      <c r="O626" s="25"/>
      <c r="P626" s="25"/>
      <c r="Q626" s="25"/>
      <c r="R626" s="25"/>
      <c r="S626" s="25"/>
      <c r="T626" s="25"/>
      <c r="U626" s="25"/>
      <c r="V626" s="25"/>
      <c r="W626" s="25"/>
      <c r="X626" s="25"/>
      <c r="Y626" s="25"/>
      <c r="Z626" s="25"/>
    </row>
    <row r="627" spans="1:26" ht="15.75" customHeight="1">
      <c r="A627" s="25"/>
      <c r="B627" s="25"/>
      <c r="C627" s="25"/>
      <c r="D627" s="25"/>
      <c r="E627" s="25"/>
      <c r="F627" s="25"/>
      <c r="G627" s="25"/>
      <c r="H627" s="25"/>
      <c r="I627" s="25"/>
      <c r="J627" s="25"/>
      <c r="K627" s="25"/>
      <c r="L627" s="25"/>
      <c r="M627" s="25"/>
      <c r="N627" s="25"/>
      <c r="O627" s="25"/>
      <c r="P627" s="25"/>
      <c r="Q627" s="25"/>
      <c r="R627" s="25"/>
      <c r="S627" s="25"/>
      <c r="T627" s="25"/>
      <c r="U627" s="25"/>
      <c r="V627" s="25"/>
      <c r="W627" s="25"/>
      <c r="X627" s="25"/>
      <c r="Y627" s="25"/>
      <c r="Z627" s="25"/>
    </row>
    <row r="628" spans="1:26" ht="15.75" customHeight="1">
      <c r="A628" s="25"/>
      <c r="B628" s="25"/>
      <c r="C628" s="25"/>
      <c r="D628" s="25"/>
      <c r="E628" s="25"/>
      <c r="F628" s="25"/>
      <c r="G628" s="25"/>
      <c r="H628" s="25"/>
      <c r="I628" s="25"/>
      <c r="J628" s="25"/>
      <c r="K628" s="25"/>
      <c r="L628" s="25"/>
      <c r="M628" s="25"/>
      <c r="N628" s="25"/>
      <c r="O628" s="25"/>
      <c r="P628" s="25"/>
      <c r="Q628" s="25"/>
      <c r="R628" s="25"/>
      <c r="S628" s="25"/>
      <c r="T628" s="25"/>
      <c r="U628" s="25"/>
      <c r="V628" s="25"/>
      <c r="W628" s="25"/>
      <c r="X628" s="25"/>
      <c r="Y628" s="25"/>
      <c r="Z628" s="25"/>
    </row>
    <row r="629" spans="1:26" ht="15.75" customHeight="1">
      <c r="A629" s="25"/>
      <c r="B629" s="25"/>
      <c r="C629" s="25"/>
      <c r="D629" s="25"/>
      <c r="E629" s="25"/>
      <c r="F629" s="25"/>
      <c r="G629" s="25"/>
      <c r="H629" s="25"/>
      <c r="I629" s="25"/>
      <c r="J629" s="25"/>
      <c r="K629" s="25"/>
      <c r="L629" s="25"/>
      <c r="M629" s="25"/>
      <c r="N629" s="25"/>
      <c r="O629" s="25"/>
      <c r="P629" s="25"/>
      <c r="Q629" s="25"/>
      <c r="R629" s="25"/>
      <c r="S629" s="25"/>
      <c r="T629" s="25"/>
      <c r="U629" s="25"/>
      <c r="V629" s="25"/>
      <c r="W629" s="25"/>
      <c r="X629" s="25"/>
      <c r="Y629" s="25"/>
      <c r="Z629" s="25"/>
    </row>
    <row r="630" spans="1:26" ht="15.75" customHeight="1">
      <c r="A630" s="25"/>
      <c r="B630" s="25"/>
      <c r="C630" s="25"/>
      <c r="D630" s="25"/>
      <c r="E630" s="25"/>
      <c r="F630" s="25"/>
      <c r="G630" s="25"/>
      <c r="H630" s="25"/>
      <c r="I630" s="25"/>
      <c r="J630" s="25"/>
      <c r="K630" s="25"/>
      <c r="L630" s="25"/>
      <c r="M630" s="25"/>
      <c r="N630" s="25"/>
      <c r="O630" s="25"/>
      <c r="P630" s="25"/>
      <c r="Q630" s="25"/>
      <c r="R630" s="25"/>
      <c r="S630" s="25"/>
      <c r="T630" s="25"/>
      <c r="U630" s="25"/>
      <c r="V630" s="25"/>
      <c r="W630" s="25"/>
      <c r="X630" s="25"/>
      <c r="Y630" s="25"/>
      <c r="Z630" s="25"/>
    </row>
    <row r="631" spans="1:26" ht="15.75" customHeight="1">
      <c r="A631" s="25"/>
      <c r="B631" s="25"/>
      <c r="C631" s="25"/>
      <c r="D631" s="25"/>
      <c r="E631" s="25"/>
      <c r="F631" s="25"/>
      <c r="G631" s="25"/>
      <c r="H631" s="25"/>
      <c r="I631" s="25"/>
      <c r="J631" s="25"/>
      <c r="K631" s="25"/>
      <c r="L631" s="25"/>
      <c r="M631" s="25"/>
      <c r="N631" s="25"/>
      <c r="O631" s="25"/>
      <c r="P631" s="25"/>
      <c r="Q631" s="25"/>
      <c r="R631" s="25"/>
      <c r="S631" s="25"/>
      <c r="T631" s="25"/>
      <c r="U631" s="25"/>
      <c r="V631" s="25"/>
      <c r="W631" s="25"/>
      <c r="X631" s="25"/>
      <c r="Y631" s="25"/>
      <c r="Z631" s="25"/>
    </row>
    <row r="632" spans="1:26" ht="15.75" customHeight="1">
      <c r="A632" s="25"/>
      <c r="B632" s="25"/>
      <c r="C632" s="25"/>
      <c r="D632" s="25"/>
      <c r="E632" s="25"/>
      <c r="F632" s="25"/>
      <c r="G632" s="25"/>
      <c r="H632" s="25"/>
      <c r="I632" s="25"/>
      <c r="J632" s="25"/>
      <c r="K632" s="25"/>
      <c r="L632" s="25"/>
      <c r="M632" s="25"/>
      <c r="N632" s="25"/>
      <c r="O632" s="25"/>
      <c r="P632" s="25"/>
      <c r="Q632" s="25"/>
      <c r="R632" s="25"/>
      <c r="S632" s="25"/>
      <c r="T632" s="25"/>
      <c r="U632" s="25"/>
      <c r="V632" s="25"/>
      <c r="W632" s="25"/>
      <c r="X632" s="25"/>
      <c r="Y632" s="25"/>
      <c r="Z632" s="25"/>
    </row>
    <row r="633" spans="1:26" ht="15.75" customHeight="1">
      <c r="A633" s="25"/>
      <c r="B633" s="25"/>
      <c r="C633" s="25"/>
      <c r="D633" s="25"/>
      <c r="E633" s="25"/>
      <c r="F633" s="25"/>
      <c r="G633" s="25"/>
      <c r="H633" s="25"/>
      <c r="I633" s="25"/>
      <c r="J633" s="25"/>
      <c r="K633" s="25"/>
      <c r="L633" s="25"/>
      <c r="M633" s="25"/>
      <c r="N633" s="25"/>
      <c r="O633" s="25"/>
      <c r="P633" s="25"/>
      <c r="Q633" s="25"/>
      <c r="R633" s="25"/>
      <c r="S633" s="25"/>
      <c r="T633" s="25"/>
      <c r="U633" s="25"/>
      <c r="V633" s="25"/>
      <c r="W633" s="25"/>
      <c r="X633" s="25"/>
      <c r="Y633" s="25"/>
      <c r="Z633" s="25"/>
    </row>
    <row r="634" spans="1:26" ht="15.75" customHeight="1">
      <c r="A634" s="25"/>
      <c r="B634" s="25"/>
      <c r="C634" s="25"/>
      <c r="D634" s="25"/>
      <c r="E634" s="25"/>
      <c r="F634" s="25"/>
      <c r="G634" s="25"/>
      <c r="H634" s="25"/>
      <c r="I634" s="25"/>
      <c r="J634" s="25"/>
      <c r="K634" s="25"/>
      <c r="L634" s="25"/>
      <c r="M634" s="25"/>
      <c r="N634" s="25"/>
      <c r="O634" s="25"/>
      <c r="P634" s="25"/>
      <c r="Q634" s="25"/>
      <c r="R634" s="25"/>
      <c r="S634" s="25"/>
      <c r="T634" s="25"/>
      <c r="U634" s="25"/>
      <c r="V634" s="25"/>
      <c r="W634" s="25"/>
      <c r="X634" s="25"/>
      <c r="Y634" s="25"/>
      <c r="Z634" s="25"/>
    </row>
    <row r="635" spans="1:26" ht="15.75" customHeight="1">
      <c r="A635" s="25"/>
      <c r="B635" s="25"/>
      <c r="C635" s="25"/>
      <c r="D635" s="25"/>
      <c r="E635" s="25"/>
      <c r="F635" s="25"/>
      <c r="G635" s="25"/>
      <c r="H635" s="25"/>
      <c r="I635" s="25"/>
      <c r="J635" s="25"/>
      <c r="K635" s="25"/>
      <c r="L635" s="25"/>
      <c r="M635" s="25"/>
      <c r="N635" s="25"/>
      <c r="O635" s="25"/>
      <c r="P635" s="25"/>
      <c r="Q635" s="25"/>
      <c r="R635" s="25"/>
      <c r="S635" s="25"/>
      <c r="T635" s="25"/>
      <c r="U635" s="25"/>
      <c r="V635" s="25"/>
      <c r="W635" s="25"/>
      <c r="X635" s="25"/>
      <c r="Y635" s="25"/>
      <c r="Z635" s="25"/>
    </row>
    <row r="636" spans="1:26" ht="15.75" customHeight="1">
      <c r="A636" s="25"/>
      <c r="B636" s="25"/>
      <c r="C636" s="25"/>
      <c r="D636" s="25"/>
      <c r="E636" s="25"/>
      <c r="F636" s="25"/>
      <c r="G636" s="25"/>
      <c r="H636" s="25"/>
      <c r="I636" s="25"/>
      <c r="J636" s="25"/>
      <c r="K636" s="25"/>
      <c r="L636" s="25"/>
      <c r="M636" s="25"/>
      <c r="N636" s="25"/>
      <c r="O636" s="25"/>
      <c r="P636" s="25"/>
      <c r="Q636" s="25"/>
      <c r="R636" s="25"/>
      <c r="S636" s="25"/>
      <c r="T636" s="25"/>
      <c r="U636" s="25"/>
      <c r="V636" s="25"/>
      <c r="W636" s="25"/>
      <c r="X636" s="25"/>
      <c r="Y636" s="25"/>
      <c r="Z636" s="25"/>
    </row>
    <row r="637" spans="1:26" ht="15.75" customHeight="1">
      <c r="A637" s="25"/>
      <c r="B637" s="25"/>
      <c r="C637" s="25"/>
      <c r="D637" s="25"/>
      <c r="E637" s="25"/>
      <c r="F637" s="25"/>
      <c r="G637" s="25"/>
      <c r="H637" s="25"/>
      <c r="I637" s="25"/>
      <c r="J637" s="25"/>
      <c r="K637" s="25"/>
      <c r="L637" s="25"/>
      <c r="M637" s="25"/>
      <c r="N637" s="25"/>
      <c r="O637" s="25"/>
      <c r="P637" s="25"/>
      <c r="Q637" s="25"/>
      <c r="R637" s="25"/>
      <c r="S637" s="25"/>
      <c r="T637" s="25"/>
      <c r="U637" s="25"/>
      <c r="V637" s="25"/>
      <c r="W637" s="25"/>
      <c r="X637" s="25"/>
      <c r="Y637" s="25"/>
      <c r="Z637" s="25"/>
    </row>
    <row r="638" spans="1:26" ht="15.75" customHeight="1">
      <c r="A638" s="25"/>
      <c r="B638" s="25"/>
      <c r="C638" s="25"/>
      <c r="D638" s="25"/>
      <c r="E638" s="25"/>
      <c r="F638" s="25"/>
      <c r="G638" s="25"/>
      <c r="H638" s="25"/>
      <c r="I638" s="25"/>
      <c r="J638" s="25"/>
      <c r="K638" s="25"/>
      <c r="L638" s="25"/>
      <c r="M638" s="25"/>
      <c r="N638" s="25"/>
      <c r="O638" s="25"/>
      <c r="P638" s="25"/>
      <c r="Q638" s="25"/>
      <c r="R638" s="25"/>
      <c r="S638" s="25"/>
      <c r="T638" s="25"/>
      <c r="U638" s="25"/>
      <c r="V638" s="25"/>
      <c r="W638" s="25"/>
      <c r="X638" s="25"/>
      <c r="Y638" s="25"/>
      <c r="Z638" s="25"/>
    </row>
    <row r="639" spans="1:26" ht="15.75" customHeight="1">
      <c r="A639" s="25"/>
      <c r="B639" s="25"/>
      <c r="C639" s="25"/>
      <c r="D639" s="25"/>
      <c r="E639" s="25"/>
      <c r="F639" s="25"/>
      <c r="G639" s="25"/>
      <c r="H639" s="25"/>
      <c r="I639" s="25"/>
      <c r="J639" s="25"/>
      <c r="K639" s="25"/>
      <c r="L639" s="25"/>
      <c r="M639" s="25"/>
      <c r="N639" s="25"/>
      <c r="O639" s="25"/>
      <c r="P639" s="25"/>
      <c r="Q639" s="25"/>
      <c r="R639" s="25"/>
      <c r="S639" s="25"/>
      <c r="T639" s="25"/>
      <c r="U639" s="25"/>
      <c r="V639" s="25"/>
      <c r="W639" s="25"/>
      <c r="X639" s="25"/>
      <c r="Y639" s="25"/>
      <c r="Z639" s="25"/>
    </row>
    <row r="640" spans="1:26" ht="15.75" customHeight="1">
      <c r="A640" s="25"/>
      <c r="B640" s="25"/>
      <c r="C640" s="25"/>
      <c r="D640" s="25"/>
      <c r="E640" s="25"/>
      <c r="F640" s="25"/>
      <c r="G640" s="25"/>
      <c r="H640" s="25"/>
      <c r="I640" s="25"/>
      <c r="J640" s="25"/>
      <c r="K640" s="25"/>
      <c r="L640" s="25"/>
      <c r="M640" s="25"/>
      <c r="N640" s="25"/>
      <c r="O640" s="25"/>
      <c r="P640" s="25"/>
      <c r="Q640" s="25"/>
      <c r="R640" s="25"/>
      <c r="S640" s="25"/>
      <c r="T640" s="25"/>
      <c r="U640" s="25"/>
      <c r="V640" s="25"/>
      <c r="W640" s="25"/>
      <c r="X640" s="25"/>
      <c r="Y640" s="25"/>
      <c r="Z640" s="25"/>
    </row>
    <row r="641" spans="1:26" ht="15.75" customHeight="1">
      <c r="A641" s="25"/>
      <c r="B641" s="25"/>
      <c r="C641" s="25"/>
      <c r="D641" s="25"/>
      <c r="E641" s="25"/>
      <c r="F641" s="25"/>
      <c r="G641" s="25"/>
      <c r="H641" s="25"/>
      <c r="I641" s="25"/>
      <c r="J641" s="25"/>
      <c r="K641" s="25"/>
      <c r="L641" s="25"/>
      <c r="M641" s="25"/>
      <c r="N641" s="25"/>
      <c r="O641" s="25"/>
      <c r="P641" s="25"/>
      <c r="Q641" s="25"/>
      <c r="R641" s="25"/>
      <c r="S641" s="25"/>
      <c r="T641" s="25"/>
      <c r="U641" s="25"/>
      <c r="V641" s="25"/>
      <c r="W641" s="25"/>
      <c r="X641" s="25"/>
      <c r="Y641" s="25"/>
      <c r="Z641" s="25"/>
    </row>
    <row r="642" spans="1:26" ht="15.75" customHeight="1">
      <c r="A642" s="25"/>
      <c r="B642" s="25"/>
      <c r="C642" s="25"/>
      <c r="D642" s="25"/>
      <c r="E642" s="25"/>
      <c r="F642" s="25"/>
      <c r="G642" s="25"/>
      <c r="H642" s="25"/>
      <c r="I642" s="25"/>
      <c r="J642" s="25"/>
      <c r="K642" s="25"/>
      <c r="L642" s="25"/>
      <c r="M642" s="25"/>
      <c r="N642" s="25"/>
      <c r="O642" s="25"/>
      <c r="P642" s="25"/>
      <c r="Q642" s="25"/>
      <c r="R642" s="25"/>
      <c r="S642" s="25"/>
      <c r="T642" s="25"/>
      <c r="U642" s="25"/>
      <c r="V642" s="25"/>
      <c r="W642" s="25"/>
      <c r="X642" s="25"/>
      <c r="Y642" s="25"/>
      <c r="Z642" s="25"/>
    </row>
    <row r="643" spans="1:26" ht="15.75" customHeight="1">
      <c r="A643" s="25"/>
      <c r="B643" s="25"/>
      <c r="C643" s="25"/>
      <c r="D643" s="25"/>
      <c r="E643" s="25"/>
      <c r="F643" s="25"/>
      <c r="G643" s="25"/>
      <c r="H643" s="25"/>
      <c r="I643" s="25"/>
      <c r="J643" s="25"/>
      <c r="K643" s="25"/>
      <c r="L643" s="25"/>
      <c r="M643" s="25"/>
      <c r="N643" s="25"/>
      <c r="O643" s="25"/>
      <c r="P643" s="25"/>
      <c r="Q643" s="25"/>
      <c r="R643" s="25"/>
      <c r="S643" s="25"/>
      <c r="T643" s="25"/>
      <c r="U643" s="25"/>
      <c r="V643" s="25"/>
      <c r="W643" s="25"/>
      <c r="X643" s="25"/>
      <c r="Y643" s="25"/>
      <c r="Z643" s="25"/>
    </row>
    <row r="644" spans="1:26" ht="15.75" customHeight="1">
      <c r="A644" s="25"/>
      <c r="B644" s="25"/>
      <c r="C644" s="25"/>
      <c r="D644" s="25"/>
      <c r="E644" s="25"/>
      <c r="F644" s="25"/>
      <c r="G644" s="25"/>
      <c r="H644" s="25"/>
      <c r="I644" s="25"/>
      <c r="J644" s="25"/>
      <c r="K644" s="25"/>
      <c r="L644" s="25"/>
      <c r="M644" s="25"/>
      <c r="N644" s="25"/>
      <c r="O644" s="25"/>
      <c r="P644" s="25"/>
      <c r="Q644" s="25"/>
      <c r="R644" s="25"/>
      <c r="S644" s="25"/>
      <c r="T644" s="25"/>
      <c r="U644" s="25"/>
      <c r="V644" s="25"/>
      <c r="W644" s="25"/>
      <c r="X644" s="25"/>
      <c r="Y644" s="25"/>
      <c r="Z644" s="25"/>
    </row>
    <row r="645" spans="1:26" ht="15.75" customHeight="1">
      <c r="A645" s="25"/>
      <c r="B645" s="25"/>
      <c r="C645" s="25"/>
      <c r="D645" s="25"/>
      <c r="E645" s="25"/>
      <c r="F645" s="25"/>
      <c r="G645" s="25"/>
      <c r="H645" s="25"/>
      <c r="I645" s="25"/>
      <c r="J645" s="25"/>
      <c r="K645" s="25"/>
      <c r="L645" s="25"/>
      <c r="M645" s="25"/>
      <c r="N645" s="25"/>
      <c r="O645" s="25"/>
      <c r="P645" s="25"/>
      <c r="Q645" s="25"/>
      <c r="R645" s="25"/>
      <c r="S645" s="25"/>
      <c r="T645" s="25"/>
      <c r="U645" s="25"/>
      <c r="V645" s="25"/>
      <c r="W645" s="25"/>
      <c r="X645" s="25"/>
      <c r="Y645" s="25"/>
      <c r="Z645" s="25"/>
    </row>
    <row r="646" spans="1:26" ht="15.75" customHeight="1">
      <c r="A646" s="25"/>
      <c r="B646" s="25"/>
      <c r="C646" s="25"/>
      <c r="D646" s="25"/>
      <c r="E646" s="25"/>
      <c r="F646" s="25"/>
      <c r="G646" s="25"/>
      <c r="H646" s="25"/>
      <c r="I646" s="25"/>
      <c r="J646" s="25"/>
      <c r="K646" s="25"/>
      <c r="L646" s="25"/>
      <c r="M646" s="25"/>
      <c r="N646" s="25"/>
      <c r="O646" s="25"/>
      <c r="P646" s="25"/>
      <c r="Q646" s="25"/>
      <c r="R646" s="25"/>
      <c r="S646" s="25"/>
      <c r="T646" s="25"/>
      <c r="U646" s="25"/>
      <c r="V646" s="25"/>
      <c r="W646" s="25"/>
      <c r="X646" s="25"/>
      <c r="Y646" s="25"/>
      <c r="Z646" s="25"/>
    </row>
    <row r="647" spans="1:26" ht="15.75" customHeight="1">
      <c r="A647" s="25"/>
      <c r="B647" s="25"/>
      <c r="C647" s="25"/>
      <c r="D647" s="25"/>
      <c r="E647" s="25"/>
      <c r="F647" s="25"/>
      <c r="G647" s="25"/>
      <c r="H647" s="25"/>
      <c r="I647" s="25"/>
      <c r="J647" s="25"/>
      <c r="K647" s="25"/>
      <c r="L647" s="25"/>
      <c r="M647" s="25"/>
      <c r="N647" s="25"/>
      <c r="O647" s="25"/>
      <c r="P647" s="25"/>
      <c r="Q647" s="25"/>
      <c r="R647" s="25"/>
      <c r="S647" s="25"/>
      <c r="T647" s="25"/>
      <c r="U647" s="25"/>
      <c r="V647" s="25"/>
      <c r="W647" s="25"/>
      <c r="X647" s="25"/>
      <c r="Y647" s="25"/>
      <c r="Z647" s="25"/>
    </row>
    <row r="648" spans="1:26" ht="15.75" customHeight="1">
      <c r="A648" s="25"/>
      <c r="B648" s="25"/>
      <c r="C648" s="25"/>
      <c r="D648" s="25"/>
      <c r="E648" s="25"/>
      <c r="F648" s="25"/>
      <c r="G648" s="25"/>
      <c r="H648" s="25"/>
      <c r="I648" s="25"/>
      <c r="J648" s="25"/>
      <c r="K648" s="25"/>
      <c r="L648" s="25"/>
      <c r="M648" s="25"/>
      <c r="N648" s="25"/>
      <c r="O648" s="25"/>
      <c r="P648" s="25"/>
      <c r="Q648" s="25"/>
      <c r="R648" s="25"/>
      <c r="S648" s="25"/>
      <c r="T648" s="25"/>
      <c r="U648" s="25"/>
      <c r="V648" s="25"/>
      <c r="W648" s="25"/>
      <c r="X648" s="25"/>
      <c r="Y648" s="25"/>
      <c r="Z648" s="25"/>
    </row>
    <row r="649" spans="1:26" ht="15.75" customHeight="1">
      <c r="A649" s="25"/>
      <c r="B649" s="25"/>
      <c r="C649" s="25"/>
      <c r="D649" s="25"/>
      <c r="E649" s="25"/>
      <c r="F649" s="25"/>
      <c r="G649" s="25"/>
      <c r="H649" s="25"/>
      <c r="I649" s="25"/>
      <c r="J649" s="25"/>
      <c r="K649" s="25"/>
      <c r="L649" s="25"/>
      <c r="M649" s="25"/>
      <c r="N649" s="25"/>
      <c r="O649" s="25"/>
      <c r="P649" s="25"/>
      <c r="Q649" s="25"/>
      <c r="R649" s="25"/>
      <c r="S649" s="25"/>
      <c r="T649" s="25"/>
      <c r="U649" s="25"/>
      <c r="V649" s="25"/>
      <c r="W649" s="25"/>
      <c r="X649" s="25"/>
      <c r="Y649" s="25"/>
      <c r="Z649" s="25"/>
    </row>
    <row r="650" spans="1:26" ht="15.75" customHeight="1">
      <c r="A650" s="25"/>
      <c r="B650" s="25"/>
      <c r="C650" s="25"/>
      <c r="D650" s="25"/>
      <c r="E650" s="25"/>
      <c r="F650" s="25"/>
      <c r="G650" s="25"/>
      <c r="H650" s="25"/>
      <c r="I650" s="25"/>
      <c r="J650" s="25"/>
      <c r="K650" s="25"/>
      <c r="L650" s="25"/>
      <c r="M650" s="25"/>
      <c r="N650" s="25"/>
      <c r="O650" s="25"/>
      <c r="P650" s="25"/>
      <c r="Q650" s="25"/>
      <c r="R650" s="25"/>
      <c r="S650" s="25"/>
      <c r="T650" s="25"/>
      <c r="U650" s="25"/>
      <c r="V650" s="25"/>
      <c r="W650" s="25"/>
      <c r="X650" s="25"/>
      <c r="Y650" s="25"/>
      <c r="Z650" s="25"/>
    </row>
    <row r="651" spans="1:26" ht="15.75" customHeight="1">
      <c r="A651" s="25"/>
      <c r="B651" s="25"/>
      <c r="C651" s="25"/>
      <c r="D651" s="25"/>
      <c r="E651" s="25"/>
      <c r="F651" s="25"/>
      <c r="G651" s="25"/>
      <c r="H651" s="25"/>
      <c r="I651" s="25"/>
      <c r="J651" s="25"/>
      <c r="K651" s="25"/>
      <c r="L651" s="25"/>
      <c r="M651" s="25"/>
      <c r="N651" s="25"/>
      <c r="O651" s="25"/>
      <c r="P651" s="25"/>
      <c r="Q651" s="25"/>
      <c r="R651" s="25"/>
      <c r="S651" s="25"/>
      <c r="T651" s="25"/>
      <c r="U651" s="25"/>
      <c r="V651" s="25"/>
      <c r="W651" s="25"/>
      <c r="X651" s="25"/>
      <c r="Y651" s="25"/>
      <c r="Z651" s="25"/>
    </row>
    <row r="652" spans="1:26" ht="15.75" customHeight="1">
      <c r="A652" s="25"/>
      <c r="B652" s="25"/>
      <c r="C652" s="25"/>
      <c r="D652" s="25"/>
      <c r="E652" s="25"/>
      <c r="F652" s="25"/>
      <c r="G652" s="25"/>
      <c r="H652" s="25"/>
      <c r="I652" s="25"/>
      <c r="J652" s="25"/>
      <c r="K652" s="25"/>
      <c r="L652" s="25"/>
      <c r="M652" s="25"/>
      <c r="N652" s="25"/>
      <c r="O652" s="25"/>
      <c r="P652" s="25"/>
      <c r="Q652" s="25"/>
      <c r="R652" s="25"/>
      <c r="S652" s="25"/>
      <c r="T652" s="25"/>
      <c r="U652" s="25"/>
      <c r="V652" s="25"/>
      <c r="W652" s="25"/>
      <c r="X652" s="25"/>
      <c r="Y652" s="25"/>
      <c r="Z652" s="25"/>
    </row>
    <row r="653" spans="1:26" ht="15.75" customHeight="1">
      <c r="A653" s="25"/>
      <c r="B653" s="25"/>
      <c r="C653" s="25"/>
      <c r="D653" s="25"/>
      <c r="E653" s="25"/>
      <c r="F653" s="25"/>
      <c r="G653" s="25"/>
      <c r="H653" s="25"/>
      <c r="I653" s="25"/>
      <c r="J653" s="25"/>
      <c r="K653" s="25"/>
      <c r="L653" s="25"/>
      <c r="M653" s="25"/>
      <c r="N653" s="25"/>
      <c r="O653" s="25"/>
      <c r="P653" s="25"/>
      <c r="Q653" s="25"/>
      <c r="R653" s="25"/>
      <c r="S653" s="25"/>
      <c r="T653" s="25"/>
      <c r="U653" s="25"/>
      <c r="V653" s="25"/>
      <c r="W653" s="25"/>
      <c r="X653" s="25"/>
      <c r="Y653" s="25"/>
      <c r="Z653" s="25"/>
    </row>
    <row r="654" spans="1:26" ht="15.75" customHeight="1">
      <c r="A654" s="25"/>
      <c r="B654" s="25"/>
      <c r="C654" s="25"/>
      <c r="D654" s="25"/>
      <c r="E654" s="25"/>
      <c r="F654" s="25"/>
      <c r="G654" s="25"/>
      <c r="H654" s="25"/>
      <c r="I654" s="25"/>
      <c r="J654" s="25"/>
      <c r="K654" s="25"/>
      <c r="L654" s="25"/>
      <c r="M654" s="25"/>
      <c r="N654" s="25"/>
      <c r="O654" s="25"/>
      <c r="P654" s="25"/>
      <c r="Q654" s="25"/>
      <c r="R654" s="25"/>
      <c r="S654" s="25"/>
      <c r="T654" s="25"/>
      <c r="U654" s="25"/>
      <c r="V654" s="25"/>
      <c r="W654" s="25"/>
      <c r="X654" s="25"/>
      <c r="Y654" s="25"/>
      <c r="Z654" s="25"/>
    </row>
    <row r="655" spans="1:26" ht="15.75" customHeight="1">
      <c r="A655" s="25"/>
      <c r="B655" s="25"/>
      <c r="C655" s="25"/>
      <c r="D655" s="25"/>
      <c r="E655" s="25"/>
      <c r="F655" s="25"/>
      <c r="G655" s="25"/>
      <c r="H655" s="25"/>
      <c r="I655" s="25"/>
      <c r="J655" s="25"/>
      <c r="K655" s="25"/>
      <c r="L655" s="25"/>
      <c r="M655" s="25"/>
      <c r="N655" s="25"/>
      <c r="O655" s="25"/>
      <c r="P655" s="25"/>
      <c r="Q655" s="25"/>
      <c r="R655" s="25"/>
      <c r="S655" s="25"/>
      <c r="T655" s="25"/>
      <c r="U655" s="25"/>
      <c r="V655" s="25"/>
      <c r="W655" s="25"/>
      <c r="X655" s="25"/>
      <c r="Y655" s="25"/>
      <c r="Z655" s="25"/>
    </row>
    <row r="656" spans="1:26" ht="15.75" customHeight="1">
      <c r="A656" s="25"/>
      <c r="B656" s="25"/>
      <c r="C656" s="25"/>
      <c r="D656" s="25"/>
      <c r="E656" s="25"/>
      <c r="F656" s="25"/>
      <c r="G656" s="25"/>
      <c r="H656" s="25"/>
      <c r="I656" s="25"/>
      <c r="J656" s="25"/>
      <c r="K656" s="25"/>
      <c r="L656" s="25"/>
      <c r="M656" s="25"/>
      <c r="N656" s="25"/>
      <c r="O656" s="25"/>
      <c r="P656" s="25"/>
      <c r="Q656" s="25"/>
      <c r="R656" s="25"/>
      <c r="S656" s="25"/>
      <c r="T656" s="25"/>
      <c r="U656" s="25"/>
      <c r="V656" s="25"/>
      <c r="W656" s="25"/>
      <c r="X656" s="25"/>
      <c r="Y656" s="25"/>
      <c r="Z656" s="25"/>
    </row>
    <row r="657" spans="1:26" ht="15.75" customHeight="1">
      <c r="A657" s="25"/>
      <c r="B657" s="25"/>
      <c r="C657" s="25"/>
      <c r="D657" s="25"/>
      <c r="E657" s="25"/>
      <c r="F657" s="25"/>
      <c r="G657" s="25"/>
      <c r="H657" s="25"/>
      <c r="I657" s="25"/>
      <c r="J657" s="25"/>
      <c r="K657" s="25"/>
      <c r="L657" s="25"/>
      <c r="M657" s="25"/>
      <c r="N657" s="25"/>
      <c r="O657" s="25"/>
      <c r="P657" s="25"/>
      <c r="Q657" s="25"/>
      <c r="R657" s="25"/>
      <c r="S657" s="25"/>
      <c r="T657" s="25"/>
      <c r="U657" s="25"/>
      <c r="V657" s="25"/>
      <c r="W657" s="25"/>
      <c r="X657" s="25"/>
      <c r="Y657" s="25"/>
      <c r="Z657" s="25"/>
    </row>
    <row r="658" spans="1:26" ht="15.75" customHeight="1">
      <c r="A658" s="25"/>
      <c r="B658" s="25"/>
      <c r="C658" s="25"/>
      <c r="D658" s="25"/>
      <c r="E658" s="25"/>
      <c r="F658" s="25"/>
      <c r="G658" s="25"/>
      <c r="H658" s="25"/>
      <c r="I658" s="25"/>
      <c r="J658" s="25"/>
      <c r="K658" s="25"/>
      <c r="L658" s="25"/>
      <c r="M658" s="25"/>
      <c r="N658" s="25"/>
      <c r="O658" s="25"/>
      <c r="P658" s="25"/>
      <c r="Q658" s="25"/>
      <c r="R658" s="25"/>
      <c r="S658" s="25"/>
      <c r="T658" s="25"/>
      <c r="U658" s="25"/>
      <c r="V658" s="25"/>
      <c r="W658" s="25"/>
      <c r="X658" s="25"/>
      <c r="Y658" s="25"/>
      <c r="Z658" s="25"/>
    </row>
    <row r="659" spans="1:26" ht="15.75" customHeight="1">
      <c r="A659" s="25"/>
      <c r="B659" s="25"/>
      <c r="C659" s="25"/>
      <c r="D659" s="25"/>
      <c r="E659" s="25"/>
      <c r="F659" s="25"/>
      <c r="G659" s="25"/>
      <c r="H659" s="25"/>
      <c r="I659" s="25"/>
      <c r="J659" s="25"/>
      <c r="K659" s="25"/>
      <c r="L659" s="25"/>
      <c r="M659" s="25"/>
      <c r="N659" s="25"/>
      <c r="O659" s="25"/>
      <c r="P659" s="25"/>
      <c r="Q659" s="25"/>
      <c r="R659" s="25"/>
      <c r="S659" s="25"/>
      <c r="T659" s="25"/>
      <c r="U659" s="25"/>
      <c r="V659" s="25"/>
      <c r="W659" s="25"/>
      <c r="X659" s="25"/>
      <c r="Y659" s="25"/>
      <c r="Z659" s="25"/>
    </row>
    <row r="660" spans="1:26" ht="15.75" customHeight="1">
      <c r="A660" s="25"/>
      <c r="B660" s="25"/>
      <c r="C660" s="25"/>
      <c r="D660" s="25"/>
      <c r="E660" s="25"/>
      <c r="F660" s="25"/>
      <c r="G660" s="25"/>
      <c r="H660" s="25"/>
      <c r="I660" s="25"/>
      <c r="J660" s="25"/>
      <c r="K660" s="25"/>
      <c r="L660" s="25"/>
      <c r="M660" s="25"/>
      <c r="N660" s="25"/>
      <c r="O660" s="25"/>
      <c r="P660" s="25"/>
      <c r="Q660" s="25"/>
      <c r="R660" s="25"/>
      <c r="S660" s="25"/>
      <c r="T660" s="25"/>
      <c r="U660" s="25"/>
      <c r="V660" s="25"/>
      <c r="W660" s="25"/>
      <c r="X660" s="25"/>
      <c r="Y660" s="25"/>
      <c r="Z660" s="25"/>
    </row>
    <row r="661" spans="1:26" ht="15.75" customHeight="1">
      <c r="A661" s="25"/>
      <c r="B661" s="25"/>
      <c r="C661" s="25"/>
      <c r="D661" s="25"/>
      <c r="E661" s="25"/>
      <c r="F661" s="25"/>
      <c r="G661" s="25"/>
      <c r="H661" s="25"/>
      <c r="I661" s="25"/>
      <c r="J661" s="25"/>
      <c r="K661" s="25"/>
      <c r="L661" s="25"/>
      <c r="M661" s="25"/>
      <c r="N661" s="25"/>
      <c r="O661" s="25"/>
      <c r="P661" s="25"/>
      <c r="Q661" s="25"/>
      <c r="R661" s="25"/>
      <c r="S661" s="25"/>
      <c r="T661" s="25"/>
      <c r="U661" s="25"/>
      <c r="V661" s="25"/>
      <c r="W661" s="25"/>
      <c r="X661" s="25"/>
      <c r="Y661" s="25"/>
      <c r="Z661" s="25"/>
    </row>
    <row r="662" spans="1:26" ht="15.75" customHeight="1">
      <c r="A662" s="25"/>
      <c r="B662" s="25"/>
      <c r="C662" s="25"/>
      <c r="D662" s="25"/>
      <c r="E662" s="25"/>
      <c r="F662" s="25"/>
      <c r="G662" s="25"/>
      <c r="H662" s="25"/>
      <c r="I662" s="25"/>
      <c r="J662" s="25"/>
      <c r="K662" s="25"/>
      <c r="L662" s="25"/>
      <c r="M662" s="25"/>
      <c r="N662" s="25"/>
      <c r="O662" s="25"/>
      <c r="P662" s="25"/>
      <c r="Q662" s="25"/>
      <c r="R662" s="25"/>
      <c r="S662" s="25"/>
      <c r="T662" s="25"/>
      <c r="U662" s="25"/>
      <c r="V662" s="25"/>
      <c r="W662" s="25"/>
      <c r="X662" s="25"/>
      <c r="Y662" s="25"/>
      <c r="Z662" s="25"/>
    </row>
    <row r="663" spans="1:26" ht="15.75" customHeight="1">
      <c r="A663" s="25"/>
      <c r="B663" s="25"/>
      <c r="C663" s="25"/>
      <c r="D663" s="25"/>
      <c r="E663" s="25"/>
      <c r="F663" s="25"/>
      <c r="G663" s="25"/>
      <c r="H663" s="25"/>
      <c r="I663" s="25"/>
      <c r="J663" s="25"/>
      <c r="K663" s="25"/>
      <c r="L663" s="25"/>
      <c r="M663" s="25"/>
      <c r="N663" s="25"/>
      <c r="O663" s="25"/>
      <c r="P663" s="25"/>
      <c r="Q663" s="25"/>
      <c r="R663" s="25"/>
      <c r="S663" s="25"/>
      <c r="T663" s="25"/>
      <c r="U663" s="25"/>
      <c r="V663" s="25"/>
      <c r="W663" s="25"/>
      <c r="X663" s="25"/>
      <c r="Y663" s="25"/>
      <c r="Z663" s="25"/>
    </row>
    <row r="664" spans="1:26" ht="15.75" customHeight="1">
      <c r="A664" s="25"/>
      <c r="B664" s="25"/>
      <c r="C664" s="25"/>
      <c r="D664" s="25"/>
      <c r="E664" s="25"/>
      <c r="F664" s="25"/>
      <c r="G664" s="25"/>
      <c r="H664" s="25"/>
      <c r="I664" s="25"/>
      <c r="J664" s="25"/>
      <c r="K664" s="25"/>
      <c r="L664" s="25"/>
      <c r="M664" s="25"/>
      <c r="N664" s="25"/>
      <c r="O664" s="25"/>
      <c r="P664" s="25"/>
      <c r="Q664" s="25"/>
      <c r="R664" s="25"/>
      <c r="S664" s="25"/>
      <c r="T664" s="25"/>
      <c r="U664" s="25"/>
      <c r="V664" s="25"/>
      <c r="W664" s="25"/>
      <c r="X664" s="25"/>
      <c r="Y664" s="25"/>
      <c r="Z664" s="25"/>
    </row>
    <row r="665" spans="1:26" ht="15.75" customHeight="1">
      <c r="A665" s="25"/>
      <c r="B665" s="25"/>
      <c r="C665" s="25"/>
      <c r="D665" s="25"/>
      <c r="E665" s="25"/>
      <c r="F665" s="25"/>
      <c r="G665" s="25"/>
      <c r="H665" s="25"/>
      <c r="I665" s="25"/>
      <c r="J665" s="25"/>
      <c r="K665" s="25"/>
      <c r="L665" s="25"/>
      <c r="M665" s="25"/>
      <c r="N665" s="25"/>
      <c r="O665" s="25"/>
      <c r="P665" s="25"/>
      <c r="Q665" s="25"/>
      <c r="R665" s="25"/>
      <c r="S665" s="25"/>
      <c r="T665" s="25"/>
      <c r="U665" s="25"/>
      <c r="V665" s="25"/>
      <c r="W665" s="25"/>
      <c r="X665" s="25"/>
      <c r="Y665" s="25"/>
      <c r="Z665" s="25"/>
    </row>
    <row r="666" spans="1:26" ht="15.75" customHeight="1">
      <c r="A666" s="25"/>
      <c r="B666" s="25"/>
      <c r="C666" s="25"/>
      <c r="D666" s="25"/>
      <c r="E666" s="25"/>
      <c r="F666" s="25"/>
      <c r="G666" s="25"/>
      <c r="H666" s="25"/>
      <c r="I666" s="25"/>
      <c r="J666" s="25"/>
      <c r="K666" s="25"/>
      <c r="L666" s="25"/>
      <c r="M666" s="25"/>
      <c r="N666" s="25"/>
      <c r="O666" s="25"/>
      <c r="P666" s="25"/>
      <c r="Q666" s="25"/>
      <c r="R666" s="25"/>
      <c r="S666" s="25"/>
      <c r="T666" s="25"/>
      <c r="U666" s="25"/>
      <c r="V666" s="25"/>
      <c r="W666" s="25"/>
      <c r="X666" s="25"/>
      <c r="Y666" s="25"/>
      <c r="Z666" s="25"/>
    </row>
    <row r="667" spans="1:26" ht="15.75" customHeight="1">
      <c r="A667" s="25"/>
      <c r="B667" s="25"/>
      <c r="C667" s="25"/>
      <c r="D667" s="25"/>
      <c r="E667" s="25"/>
      <c r="F667" s="25"/>
      <c r="G667" s="25"/>
      <c r="H667" s="25"/>
      <c r="I667" s="25"/>
      <c r="J667" s="25"/>
      <c r="K667" s="25"/>
      <c r="L667" s="25"/>
      <c r="M667" s="25"/>
      <c r="N667" s="25"/>
      <c r="O667" s="25"/>
      <c r="P667" s="25"/>
      <c r="Q667" s="25"/>
      <c r="R667" s="25"/>
      <c r="S667" s="25"/>
      <c r="T667" s="25"/>
      <c r="U667" s="25"/>
      <c r="V667" s="25"/>
      <c r="W667" s="25"/>
      <c r="X667" s="25"/>
      <c r="Y667" s="25"/>
      <c r="Z667" s="25"/>
    </row>
    <row r="668" spans="1:26" ht="15.75" customHeight="1">
      <c r="A668" s="25"/>
      <c r="B668" s="25"/>
      <c r="C668" s="25"/>
      <c r="D668" s="25"/>
      <c r="E668" s="25"/>
      <c r="F668" s="25"/>
      <c r="G668" s="25"/>
      <c r="H668" s="25"/>
      <c r="I668" s="25"/>
      <c r="J668" s="25"/>
      <c r="K668" s="25"/>
      <c r="L668" s="25"/>
      <c r="M668" s="25"/>
      <c r="N668" s="25"/>
      <c r="O668" s="25"/>
      <c r="P668" s="25"/>
      <c r="Q668" s="25"/>
      <c r="R668" s="25"/>
      <c r="S668" s="25"/>
      <c r="T668" s="25"/>
      <c r="U668" s="25"/>
      <c r="V668" s="25"/>
      <c r="W668" s="25"/>
      <c r="X668" s="25"/>
      <c r="Y668" s="25"/>
      <c r="Z668" s="25"/>
    </row>
    <row r="669" spans="1:26" ht="15.75" customHeight="1">
      <c r="A669" s="25"/>
      <c r="B669" s="25"/>
      <c r="C669" s="25"/>
      <c r="D669" s="25"/>
      <c r="E669" s="25"/>
      <c r="F669" s="25"/>
      <c r="G669" s="25"/>
      <c r="H669" s="25"/>
      <c r="I669" s="25"/>
      <c r="J669" s="25"/>
      <c r="K669" s="25"/>
      <c r="L669" s="25"/>
      <c r="M669" s="25"/>
      <c r="N669" s="25"/>
      <c r="O669" s="25"/>
      <c r="P669" s="25"/>
      <c r="Q669" s="25"/>
      <c r="R669" s="25"/>
      <c r="S669" s="25"/>
      <c r="T669" s="25"/>
      <c r="U669" s="25"/>
      <c r="V669" s="25"/>
      <c r="W669" s="25"/>
      <c r="X669" s="25"/>
      <c r="Y669" s="25"/>
      <c r="Z669" s="25"/>
    </row>
    <row r="670" spans="1:26" ht="15.75" customHeight="1">
      <c r="A670" s="25"/>
      <c r="B670" s="25"/>
      <c r="C670" s="25"/>
      <c r="D670" s="25"/>
      <c r="E670" s="25"/>
      <c r="F670" s="25"/>
      <c r="G670" s="25"/>
      <c r="H670" s="25"/>
      <c r="I670" s="25"/>
      <c r="J670" s="25"/>
      <c r="K670" s="25"/>
      <c r="L670" s="25"/>
      <c r="M670" s="25"/>
      <c r="N670" s="25"/>
      <c r="O670" s="25"/>
      <c r="P670" s="25"/>
      <c r="Q670" s="25"/>
      <c r="R670" s="25"/>
      <c r="S670" s="25"/>
      <c r="T670" s="25"/>
      <c r="U670" s="25"/>
      <c r="V670" s="25"/>
      <c r="W670" s="25"/>
      <c r="X670" s="25"/>
      <c r="Y670" s="25"/>
      <c r="Z670" s="25"/>
    </row>
    <row r="671" spans="1:26" ht="15.75" customHeight="1">
      <c r="A671" s="25"/>
      <c r="B671" s="25"/>
      <c r="C671" s="25"/>
      <c r="D671" s="25"/>
      <c r="E671" s="25"/>
      <c r="F671" s="25"/>
      <c r="G671" s="25"/>
      <c r="H671" s="25"/>
      <c r="I671" s="25"/>
      <c r="J671" s="25"/>
      <c r="K671" s="25"/>
      <c r="L671" s="25"/>
      <c r="M671" s="25"/>
      <c r="N671" s="25"/>
      <c r="O671" s="25"/>
      <c r="P671" s="25"/>
      <c r="Q671" s="25"/>
      <c r="R671" s="25"/>
      <c r="S671" s="25"/>
      <c r="T671" s="25"/>
      <c r="U671" s="25"/>
      <c r="V671" s="25"/>
      <c r="W671" s="25"/>
      <c r="X671" s="25"/>
      <c r="Y671" s="25"/>
      <c r="Z671" s="25"/>
    </row>
    <row r="672" spans="1:26" ht="15.75" customHeight="1">
      <c r="A672" s="25"/>
      <c r="B672" s="25"/>
      <c r="C672" s="25"/>
      <c r="D672" s="25"/>
      <c r="E672" s="25"/>
      <c r="F672" s="25"/>
      <c r="G672" s="25"/>
      <c r="H672" s="25"/>
      <c r="I672" s="25"/>
      <c r="J672" s="25"/>
      <c r="K672" s="25"/>
      <c r="L672" s="25"/>
      <c r="M672" s="25"/>
      <c r="N672" s="25"/>
      <c r="O672" s="25"/>
      <c r="P672" s="25"/>
      <c r="Q672" s="25"/>
      <c r="R672" s="25"/>
      <c r="S672" s="25"/>
      <c r="T672" s="25"/>
      <c r="U672" s="25"/>
      <c r="V672" s="25"/>
      <c r="W672" s="25"/>
      <c r="X672" s="25"/>
      <c r="Y672" s="25"/>
      <c r="Z672" s="25"/>
    </row>
    <row r="673" spans="1:26" ht="15.75" customHeight="1">
      <c r="A673" s="25"/>
      <c r="B673" s="25"/>
      <c r="C673" s="25"/>
      <c r="D673" s="25"/>
      <c r="E673" s="25"/>
      <c r="F673" s="25"/>
      <c r="G673" s="25"/>
      <c r="H673" s="25"/>
      <c r="I673" s="25"/>
      <c r="J673" s="25"/>
      <c r="K673" s="25"/>
      <c r="L673" s="25"/>
      <c r="M673" s="25"/>
      <c r="N673" s="25"/>
      <c r="O673" s="25"/>
      <c r="P673" s="25"/>
      <c r="Q673" s="25"/>
      <c r="R673" s="25"/>
      <c r="S673" s="25"/>
      <c r="T673" s="25"/>
      <c r="U673" s="25"/>
      <c r="V673" s="25"/>
      <c r="W673" s="25"/>
      <c r="X673" s="25"/>
      <c r="Y673" s="25"/>
      <c r="Z673" s="25"/>
    </row>
    <row r="674" spans="1:26" ht="15.75" customHeight="1">
      <c r="A674" s="25"/>
      <c r="B674" s="25"/>
      <c r="C674" s="25"/>
      <c r="D674" s="25"/>
      <c r="E674" s="25"/>
      <c r="F674" s="25"/>
      <c r="G674" s="25"/>
      <c r="H674" s="25"/>
      <c r="I674" s="25"/>
      <c r="J674" s="25"/>
      <c r="K674" s="25"/>
      <c r="L674" s="25"/>
      <c r="M674" s="25"/>
      <c r="N674" s="25"/>
      <c r="O674" s="25"/>
      <c r="P674" s="25"/>
      <c r="Q674" s="25"/>
      <c r="R674" s="25"/>
      <c r="S674" s="25"/>
      <c r="T674" s="25"/>
      <c r="U674" s="25"/>
      <c r="V674" s="25"/>
      <c r="W674" s="25"/>
      <c r="X674" s="25"/>
      <c r="Y674" s="25"/>
      <c r="Z674" s="25"/>
    </row>
    <row r="675" spans="1:26" ht="15.75" customHeight="1">
      <c r="A675" s="25"/>
      <c r="B675" s="25"/>
      <c r="C675" s="25"/>
      <c r="D675" s="25"/>
      <c r="E675" s="25"/>
      <c r="F675" s="25"/>
      <c r="G675" s="25"/>
      <c r="H675" s="25"/>
      <c r="I675" s="25"/>
      <c r="J675" s="25"/>
      <c r="K675" s="25"/>
      <c r="L675" s="25"/>
      <c r="M675" s="25"/>
      <c r="N675" s="25"/>
      <c r="O675" s="25"/>
      <c r="P675" s="25"/>
      <c r="Q675" s="25"/>
      <c r="R675" s="25"/>
      <c r="S675" s="25"/>
      <c r="T675" s="25"/>
      <c r="U675" s="25"/>
      <c r="V675" s="25"/>
      <c r="W675" s="25"/>
      <c r="X675" s="25"/>
      <c r="Y675" s="25"/>
      <c r="Z675" s="25"/>
    </row>
    <row r="676" spans="1:26" ht="15.75" customHeight="1">
      <c r="A676" s="25"/>
      <c r="B676" s="25"/>
      <c r="C676" s="25"/>
      <c r="D676" s="25"/>
      <c r="E676" s="25"/>
      <c r="F676" s="25"/>
      <c r="G676" s="25"/>
      <c r="H676" s="25"/>
      <c r="I676" s="25"/>
      <c r="J676" s="25"/>
      <c r="K676" s="25"/>
      <c r="L676" s="25"/>
      <c r="M676" s="25"/>
      <c r="N676" s="25"/>
      <c r="O676" s="25"/>
      <c r="P676" s="25"/>
      <c r="Q676" s="25"/>
      <c r="R676" s="25"/>
      <c r="S676" s="25"/>
      <c r="T676" s="25"/>
      <c r="U676" s="25"/>
      <c r="V676" s="25"/>
      <c r="W676" s="25"/>
      <c r="X676" s="25"/>
      <c r="Y676" s="25"/>
      <c r="Z676" s="25"/>
    </row>
    <row r="677" spans="1:26" ht="15.75" customHeight="1">
      <c r="A677" s="25"/>
      <c r="B677" s="25"/>
      <c r="C677" s="25"/>
      <c r="D677" s="25"/>
      <c r="E677" s="25"/>
      <c r="F677" s="25"/>
      <c r="G677" s="25"/>
      <c r="H677" s="25"/>
      <c r="I677" s="25"/>
      <c r="J677" s="25"/>
      <c r="K677" s="25"/>
      <c r="L677" s="25"/>
      <c r="M677" s="25"/>
      <c r="N677" s="25"/>
      <c r="O677" s="25"/>
      <c r="P677" s="25"/>
      <c r="Q677" s="25"/>
      <c r="R677" s="25"/>
      <c r="S677" s="25"/>
      <c r="T677" s="25"/>
      <c r="U677" s="25"/>
      <c r="V677" s="25"/>
      <c r="W677" s="25"/>
      <c r="X677" s="25"/>
      <c r="Y677" s="25"/>
      <c r="Z677" s="25"/>
    </row>
    <row r="678" spans="1:26" ht="15.75" customHeight="1">
      <c r="A678" s="25"/>
      <c r="B678" s="25"/>
      <c r="C678" s="25"/>
      <c r="D678" s="25"/>
      <c r="E678" s="25"/>
      <c r="F678" s="25"/>
      <c r="G678" s="25"/>
      <c r="H678" s="25"/>
      <c r="I678" s="25"/>
      <c r="J678" s="25"/>
      <c r="K678" s="25"/>
      <c r="L678" s="25"/>
      <c r="M678" s="25"/>
      <c r="N678" s="25"/>
      <c r="O678" s="25"/>
      <c r="P678" s="25"/>
      <c r="Q678" s="25"/>
      <c r="R678" s="25"/>
      <c r="S678" s="25"/>
      <c r="T678" s="25"/>
      <c r="U678" s="25"/>
      <c r="V678" s="25"/>
      <c r="W678" s="25"/>
      <c r="X678" s="25"/>
      <c r="Y678" s="25"/>
      <c r="Z678" s="25"/>
    </row>
    <row r="679" spans="1:26" ht="15.75" customHeight="1">
      <c r="A679" s="25"/>
      <c r="B679" s="25"/>
      <c r="C679" s="25"/>
      <c r="D679" s="25"/>
      <c r="E679" s="25"/>
      <c r="F679" s="25"/>
      <c r="G679" s="25"/>
      <c r="H679" s="25"/>
      <c r="I679" s="25"/>
      <c r="J679" s="25"/>
      <c r="K679" s="25"/>
      <c r="L679" s="25"/>
      <c r="M679" s="25"/>
      <c r="N679" s="25"/>
      <c r="O679" s="25"/>
      <c r="P679" s="25"/>
      <c r="Q679" s="25"/>
      <c r="R679" s="25"/>
      <c r="S679" s="25"/>
      <c r="T679" s="25"/>
      <c r="U679" s="25"/>
      <c r="V679" s="25"/>
      <c r="W679" s="25"/>
      <c r="X679" s="25"/>
      <c r="Y679" s="25"/>
      <c r="Z679" s="25"/>
    </row>
    <row r="680" spans="1:26" ht="15.75" customHeight="1">
      <c r="A680" s="25"/>
      <c r="B680" s="25"/>
      <c r="C680" s="25"/>
      <c r="D680" s="25"/>
      <c r="E680" s="25"/>
      <c r="F680" s="25"/>
      <c r="G680" s="25"/>
      <c r="H680" s="25"/>
      <c r="I680" s="25"/>
      <c r="J680" s="25"/>
      <c r="K680" s="25"/>
      <c r="L680" s="25"/>
      <c r="M680" s="25"/>
      <c r="N680" s="25"/>
      <c r="O680" s="25"/>
      <c r="P680" s="25"/>
      <c r="Q680" s="25"/>
      <c r="R680" s="25"/>
      <c r="S680" s="25"/>
      <c r="T680" s="25"/>
      <c r="U680" s="25"/>
      <c r="V680" s="25"/>
      <c r="W680" s="25"/>
      <c r="X680" s="25"/>
      <c r="Y680" s="25"/>
      <c r="Z680" s="25"/>
    </row>
    <row r="681" spans="1:26" ht="15.75" customHeight="1">
      <c r="A681" s="25"/>
      <c r="B681" s="25"/>
      <c r="C681" s="25"/>
      <c r="D681" s="25"/>
      <c r="E681" s="25"/>
      <c r="F681" s="25"/>
      <c r="G681" s="25"/>
      <c r="H681" s="25"/>
      <c r="I681" s="25"/>
      <c r="J681" s="25"/>
      <c r="K681" s="25"/>
      <c r="L681" s="25"/>
      <c r="M681" s="25"/>
      <c r="N681" s="25"/>
      <c r="O681" s="25"/>
      <c r="P681" s="25"/>
      <c r="Q681" s="25"/>
      <c r="R681" s="25"/>
      <c r="S681" s="25"/>
      <c r="T681" s="25"/>
      <c r="U681" s="25"/>
      <c r="V681" s="25"/>
      <c r="W681" s="25"/>
      <c r="X681" s="25"/>
      <c r="Y681" s="25"/>
      <c r="Z681" s="25"/>
    </row>
    <row r="682" spans="1:26" ht="15.75" customHeight="1">
      <c r="A682" s="25"/>
      <c r="B682" s="25"/>
      <c r="C682" s="25"/>
      <c r="D682" s="25"/>
      <c r="E682" s="25"/>
      <c r="F682" s="25"/>
      <c r="G682" s="25"/>
      <c r="H682" s="25"/>
      <c r="I682" s="25"/>
      <c r="J682" s="25"/>
      <c r="K682" s="25"/>
      <c r="L682" s="25"/>
      <c r="M682" s="25"/>
      <c r="N682" s="25"/>
      <c r="O682" s="25"/>
      <c r="P682" s="25"/>
      <c r="Q682" s="25"/>
      <c r="R682" s="25"/>
      <c r="S682" s="25"/>
      <c r="T682" s="25"/>
      <c r="U682" s="25"/>
      <c r="V682" s="25"/>
      <c r="W682" s="25"/>
      <c r="X682" s="25"/>
      <c r="Y682" s="25"/>
      <c r="Z682" s="25"/>
    </row>
    <row r="683" spans="1:26" ht="15.75" customHeight="1">
      <c r="A683" s="25"/>
      <c r="B683" s="25"/>
      <c r="C683" s="25"/>
      <c r="D683" s="25"/>
      <c r="E683" s="25"/>
      <c r="F683" s="25"/>
      <c r="G683" s="25"/>
      <c r="H683" s="25"/>
      <c r="I683" s="25"/>
      <c r="J683" s="25"/>
      <c r="K683" s="25"/>
      <c r="L683" s="25"/>
      <c r="M683" s="25"/>
      <c r="N683" s="25"/>
      <c r="O683" s="25"/>
      <c r="P683" s="25"/>
      <c r="Q683" s="25"/>
      <c r="R683" s="25"/>
      <c r="S683" s="25"/>
      <c r="T683" s="25"/>
      <c r="U683" s="25"/>
      <c r="V683" s="25"/>
      <c r="W683" s="25"/>
      <c r="X683" s="25"/>
      <c r="Y683" s="25"/>
      <c r="Z683" s="25"/>
    </row>
    <row r="684" spans="1:26" ht="15.75" customHeight="1">
      <c r="A684" s="25"/>
      <c r="B684" s="25"/>
      <c r="C684" s="25"/>
      <c r="D684" s="25"/>
      <c r="E684" s="25"/>
      <c r="F684" s="25"/>
      <c r="G684" s="25"/>
      <c r="H684" s="25"/>
      <c r="I684" s="25"/>
      <c r="J684" s="25"/>
      <c r="K684" s="25"/>
      <c r="L684" s="25"/>
      <c r="M684" s="25"/>
      <c r="N684" s="25"/>
      <c r="O684" s="25"/>
      <c r="P684" s="25"/>
      <c r="Q684" s="25"/>
      <c r="R684" s="25"/>
      <c r="S684" s="25"/>
      <c r="T684" s="25"/>
      <c r="U684" s="25"/>
      <c r="V684" s="25"/>
      <c r="W684" s="25"/>
      <c r="X684" s="25"/>
      <c r="Y684" s="25"/>
      <c r="Z684" s="25"/>
    </row>
    <row r="685" spans="1:26" ht="15.75" customHeight="1">
      <c r="A685" s="25"/>
      <c r="B685" s="25"/>
      <c r="C685" s="25"/>
      <c r="D685" s="25"/>
      <c r="E685" s="25"/>
      <c r="F685" s="25"/>
      <c r="G685" s="25"/>
      <c r="H685" s="25"/>
      <c r="I685" s="25"/>
      <c r="J685" s="25"/>
      <c r="K685" s="25"/>
      <c r="L685" s="25"/>
      <c r="M685" s="25"/>
      <c r="N685" s="25"/>
      <c r="O685" s="25"/>
      <c r="P685" s="25"/>
      <c r="Q685" s="25"/>
      <c r="R685" s="25"/>
      <c r="S685" s="25"/>
      <c r="T685" s="25"/>
      <c r="U685" s="25"/>
      <c r="V685" s="25"/>
      <c r="W685" s="25"/>
      <c r="X685" s="25"/>
      <c r="Y685" s="25"/>
      <c r="Z685" s="25"/>
    </row>
    <row r="686" spans="1:26" ht="15.75" customHeight="1">
      <c r="A686" s="25"/>
      <c r="B686" s="25"/>
      <c r="C686" s="25"/>
      <c r="D686" s="25"/>
      <c r="E686" s="25"/>
      <c r="F686" s="25"/>
      <c r="G686" s="25"/>
      <c r="H686" s="25"/>
      <c r="I686" s="25"/>
      <c r="J686" s="25"/>
      <c r="K686" s="25"/>
      <c r="L686" s="25"/>
      <c r="M686" s="25"/>
      <c r="N686" s="25"/>
      <c r="O686" s="25"/>
      <c r="P686" s="25"/>
      <c r="Q686" s="25"/>
      <c r="R686" s="25"/>
      <c r="S686" s="25"/>
      <c r="T686" s="25"/>
      <c r="U686" s="25"/>
      <c r="V686" s="25"/>
      <c r="W686" s="25"/>
      <c r="X686" s="25"/>
      <c r="Y686" s="25"/>
      <c r="Z686" s="25"/>
    </row>
    <row r="687" spans="1:26" ht="15.75" customHeight="1">
      <c r="A687" s="25"/>
      <c r="B687" s="25"/>
      <c r="C687" s="25"/>
      <c r="D687" s="25"/>
      <c r="E687" s="25"/>
      <c r="F687" s="25"/>
      <c r="G687" s="25"/>
      <c r="H687" s="25"/>
      <c r="I687" s="25"/>
      <c r="J687" s="25"/>
      <c r="K687" s="25"/>
      <c r="L687" s="25"/>
      <c r="M687" s="25"/>
      <c r="N687" s="25"/>
      <c r="O687" s="25"/>
      <c r="P687" s="25"/>
      <c r="Q687" s="25"/>
      <c r="R687" s="25"/>
      <c r="S687" s="25"/>
      <c r="T687" s="25"/>
      <c r="U687" s="25"/>
      <c r="V687" s="25"/>
      <c r="W687" s="25"/>
      <c r="X687" s="25"/>
      <c r="Y687" s="25"/>
      <c r="Z687" s="25"/>
    </row>
    <row r="688" spans="1:26" ht="15.75" customHeight="1">
      <c r="A688" s="25"/>
      <c r="B688" s="25"/>
      <c r="C688" s="25"/>
      <c r="D688" s="25"/>
      <c r="E688" s="25"/>
      <c r="F688" s="25"/>
      <c r="G688" s="25"/>
      <c r="H688" s="25"/>
      <c r="I688" s="25"/>
      <c r="J688" s="25"/>
      <c r="K688" s="25"/>
      <c r="L688" s="25"/>
      <c r="M688" s="25"/>
      <c r="N688" s="25"/>
      <c r="O688" s="25"/>
      <c r="P688" s="25"/>
      <c r="Q688" s="25"/>
      <c r="R688" s="25"/>
      <c r="S688" s="25"/>
      <c r="T688" s="25"/>
      <c r="U688" s="25"/>
      <c r="V688" s="25"/>
      <c r="W688" s="25"/>
      <c r="X688" s="25"/>
      <c r="Y688" s="25"/>
      <c r="Z688" s="25"/>
    </row>
    <row r="689" spans="1:26" ht="15.75" customHeight="1">
      <c r="A689" s="25"/>
      <c r="B689" s="25"/>
      <c r="C689" s="25"/>
      <c r="D689" s="25"/>
      <c r="E689" s="25"/>
      <c r="F689" s="25"/>
      <c r="G689" s="25"/>
      <c r="H689" s="25"/>
      <c r="I689" s="25"/>
      <c r="J689" s="25"/>
      <c r="K689" s="25"/>
      <c r="L689" s="25"/>
      <c r="M689" s="25"/>
      <c r="N689" s="25"/>
      <c r="O689" s="25"/>
      <c r="P689" s="25"/>
      <c r="Q689" s="25"/>
      <c r="R689" s="25"/>
      <c r="S689" s="25"/>
      <c r="T689" s="25"/>
      <c r="U689" s="25"/>
      <c r="V689" s="25"/>
      <c r="W689" s="25"/>
      <c r="X689" s="25"/>
      <c r="Y689" s="25"/>
      <c r="Z689" s="25"/>
    </row>
    <row r="690" spans="1:26" ht="15.75" customHeight="1">
      <c r="A690" s="25"/>
      <c r="B690" s="25"/>
      <c r="C690" s="25"/>
      <c r="D690" s="25"/>
      <c r="E690" s="25"/>
      <c r="F690" s="25"/>
      <c r="G690" s="25"/>
      <c r="H690" s="25"/>
      <c r="I690" s="25"/>
      <c r="J690" s="25"/>
      <c r="K690" s="25"/>
      <c r="L690" s="25"/>
      <c r="M690" s="25"/>
      <c r="N690" s="25"/>
      <c r="O690" s="25"/>
      <c r="P690" s="25"/>
      <c r="Q690" s="25"/>
      <c r="R690" s="25"/>
      <c r="S690" s="25"/>
      <c r="T690" s="25"/>
      <c r="U690" s="25"/>
      <c r="V690" s="25"/>
      <c r="W690" s="25"/>
      <c r="X690" s="25"/>
      <c r="Y690" s="25"/>
      <c r="Z690" s="25"/>
    </row>
    <row r="691" spans="1:26" ht="15.75" customHeight="1">
      <c r="A691" s="25"/>
      <c r="B691" s="25"/>
      <c r="C691" s="25"/>
      <c r="D691" s="25"/>
      <c r="E691" s="25"/>
      <c r="F691" s="25"/>
      <c r="G691" s="25"/>
      <c r="H691" s="25"/>
      <c r="I691" s="25"/>
      <c r="J691" s="25"/>
      <c r="K691" s="25"/>
      <c r="L691" s="25"/>
      <c r="M691" s="25"/>
      <c r="N691" s="25"/>
      <c r="O691" s="25"/>
      <c r="P691" s="25"/>
      <c r="Q691" s="25"/>
      <c r="R691" s="25"/>
      <c r="S691" s="25"/>
      <c r="T691" s="25"/>
      <c r="U691" s="25"/>
      <c r="V691" s="25"/>
      <c r="W691" s="25"/>
      <c r="X691" s="25"/>
      <c r="Y691" s="25"/>
      <c r="Z691" s="25"/>
    </row>
    <row r="692" spans="1:26" ht="15.75" customHeight="1">
      <c r="A692" s="25"/>
      <c r="B692" s="25"/>
      <c r="C692" s="25"/>
      <c r="D692" s="25"/>
      <c r="E692" s="25"/>
      <c r="F692" s="25"/>
      <c r="G692" s="25"/>
      <c r="H692" s="25"/>
      <c r="I692" s="25"/>
      <c r="J692" s="25"/>
      <c r="K692" s="25"/>
      <c r="L692" s="25"/>
      <c r="M692" s="25"/>
      <c r="N692" s="25"/>
      <c r="O692" s="25"/>
      <c r="P692" s="25"/>
      <c r="Q692" s="25"/>
      <c r="R692" s="25"/>
      <c r="S692" s="25"/>
      <c r="T692" s="25"/>
      <c r="U692" s="25"/>
      <c r="V692" s="25"/>
      <c r="W692" s="25"/>
      <c r="X692" s="25"/>
      <c r="Y692" s="25"/>
      <c r="Z692" s="25"/>
    </row>
    <row r="693" spans="1:26" ht="15.75" customHeight="1">
      <c r="A693" s="25"/>
      <c r="B693" s="25"/>
      <c r="C693" s="25"/>
      <c r="D693" s="25"/>
      <c r="E693" s="25"/>
      <c r="F693" s="25"/>
      <c r="G693" s="25"/>
      <c r="H693" s="25"/>
      <c r="I693" s="25"/>
      <c r="J693" s="25"/>
      <c r="K693" s="25"/>
      <c r="L693" s="25"/>
      <c r="M693" s="25"/>
      <c r="N693" s="25"/>
      <c r="O693" s="25"/>
      <c r="P693" s="25"/>
      <c r="Q693" s="25"/>
      <c r="R693" s="25"/>
      <c r="S693" s="25"/>
      <c r="T693" s="25"/>
      <c r="U693" s="25"/>
      <c r="V693" s="25"/>
      <c r="W693" s="25"/>
      <c r="X693" s="25"/>
      <c r="Y693" s="25"/>
      <c r="Z693" s="25"/>
    </row>
    <row r="694" spans="1:26" ht="15.75" customHeight="1">
      <c r="A694" s="25"/>
      <c r="B694" s="25"/>
      <c r="C694" s="25"/>
      <c r="D694" s="25"/>
      <c r="E694" s="25"/>
      <c r="F694" s="25"/>
      <c r="G694" s="25"/>
      <c r="H694" s="25"/>
      <c r="I694" s="25"/>
      <c r="J694" s="25"/>
      <c r="K694" s="25"/>
      <c r="L694" s="25"/>
      <c r="M694" s="25"/>
      <c r="N694" s="25"/>
      <c r="O694" s="25"/>
      <c r="P694" s="25"/>
      <c r="Q694" s="25"/>
      <c r="R694" s="25"/>
      <c r="S694" s="25"/>
      <c r="T694" s="25"/>
      <c r="U694" s="25"/>
      <c r="V694" s="25"/>
      <c r="W694" s="25"/>
      <c r="X694" s="25"/>
      <c r="Y694" s="25"/>
      <c r="Z694" s="25"/>
    </row>
    <row r="695" spans="1:26" ht="15.75" customHeight="1">
      <c r="A695" s="25"/>
      <c r="B695" s="25"/>
      <c r="C695" s="25"/>
      <c r="D695" s="25"/>
      <c r="E695" s="25"/>
      <c r="F695" s="25"/>
      <c r="G695" s="25"/>
      <c r="H695" s="25"/>
      <c r="I695" s="25"/>
      <c r="J695" s="25"/>
      <c r="K695" s="25"/>
      <c r="L695" s="25"/>
      <c r="M695" s="25"/>
      <c r="N695" s="25"/>
      <c r="O695" s="25"/>
      <c r="P695" s="25"/>
      <c r="Q695" s="25"/>
      <c r="R695" s="25"/>
      <c r="S695" s="25"/>
      <c r="T695" s="25"/>
      <c r="U695" s="25"/>
      <c r="V695" s="25"/>
      <c r="W695" s="25"/>
      <c r="X695" s="25"/>
      <c r="Y695" s="25"/>
      <c r="Z695" s="25"/>
    </row>
    <row r="696" spans="1:26" ht="15.75" customHeight="1">
      <c r="A696" s="25"/>
      <c r="B696" s="25"/>
      <c r="C696" s="25"/>
      <c r="D696" s="25"/>
      <c r="E696" s="25"/>
      <c r="F696" s="25"/>
      <c r="G696" s="25"/>
      <c r="H696" s="25"/>
      <c r="I696" s="25"/>
      <c r="J696" s="25"/>
      <c r="K696" s="25"/>
      <c r="L696" s="25"/>
      <c r="M696" s="25"/>
      <c r="N696" s="25"/>
      <c r="O696" s="25"/>
      <c r="P696" s="25"/>
      <c r="Q696" s="25"/>
      <c r="R696" s="25"/>
      <c r="S696" s="25"/>
      <c r="T696" s="25"/>
      <c r="U696" s="25"/>
      <c r="V696" s="25"/>
      <c r="W696" s="25"/>
      <c r="X696" s="25"/>
      <c r="Y696" s="25"/>
      <c r="Z696" s="25"/>
    </row>
    <row r="697" spans="1:26" ht="15.75" customHeight="1">
      <c r="A697" s="25"/>
      <c r="B697" s="25"/>
      <c r="C697" s="25"/>
      <c r="D697" s="25"/>
      <c r="E697" s="25"/>
      <c r="F697" s="25"/>
      <c r="G697" s="25"/>
      <c r="H697" s="25"/>
      <c r="I697" s="25"/>
      <c r="J697" s="25"/>
      <c r="K697" s="25"/>
      <c r="L697" s="25"/>
      <c r="M697" s="25"/>
      <c r="N697" s="25"/>
      <c r="O697" s="25"/>
      <c r="P697" s="25"/>
      <c r="Q697" s="25"/>
      <c r="R697" s="25"/>
      <c r="S697" s="25"/>
      <c r="T697" s="25"/>
      <c r="U697" s="25"/>
      <c r="V697" s="25"/>
      <c r="W697" s="25"/>
      <c r="X697" s="25"/>
      <c r="Y697" s="25"/>
      <c r="Z697" s="25"/>
    </row>
    <row r="698" spans="1:26" ht="15.75" customHeight="1">
      <c r="A698" s="25"/>
      <c r="B698" s="25"/>
      <c r="C698" s="25"/>
      <c r="D698" s="25"/>
      <c r="E698" s="25"/>
      <c r="F698" s="25"/>
      <c r="G698" s="25"/>
      <c r="H698" s="25"/>
      <c r="I698" s="25"/>
      <c r="J698" s="25"/>
      <c r="K698" s="25"/>
      <c r="L698" s="25"/>
      <c r="M698" s="25"/>
      <c r="N698" s="25"/>
      <c r="O698" s="25"/>
      <c r="P698" s="25"/>
      <c r="Q698" s="25"/>
      <c r="R698" s="25"/>
      <c r="S698" s="25"/>
      <c r="T698" s="25"/>
      <c r="U698" s="25"/>
      <c r="V698" s="25"/>
      <c r="W698" s="25"/>
      <c r="X698" s="25"/>
      <c r="Y698" s="25"/>
      <c r="Z698" s="25"/>
    </row>
    <row r="699" spans="1:26" ht="15.75" customHeight="1">
      <c r="A699" s="25"/>
      <c r="B699" s="25"/>
      <c r="C699" s="25"/>
      <c r="D699" s="25"/>
      <c r="E699" s="25"/>
      <c r="F699" s="25"/>
      <c r="G699" s="25"/>
      <c r="H699" s="25"/>
      <c r="I699" s="25"/>
      <c r="J699" s="25"/>
      <c r="K699" s="25"/>
      <c r="L699" s="25"/>
      <c r="M699" s="25"/>
      <c r="N699" s="25"/>
      <c r="O699" s="25"/>
      <c r="P699" s="25"/>
      <c r="Q699" s="25"/>
      <c r="R699" s="25"/>
      <c r="S699" s="25"/>
      <c r="T699" s="25"/>
      <c r="U699" s="25"/>
      <c r="V699" s="25"/>
      <c r="W699" s="25"/>
      <c r="X699" s="25"/>
      <c r="Y699" s="25"/>
      <c r="Z699" s="25"/>
    </row>
    <row r="700" spans="1:26" ht="15.75" customHeight="1">
      <c r="A700" s="25"/>
      <c r="B700" s="25"/>
      <c r="C700" s="25"/>
      <c r="D700" s="25"/>
      <c r="E700" s="25"/>
      <c r="F700" s="25"/>
      <c r="G700" s="25"/>
      <c r="H700" s="25"/>
      <c r="I700" s="25"/>
      <c r="J700" s="25"/>
      <c r="K700" s="25"/>
      <c r="L700" s="25"/>
      <c r="M700" s="25"/>
      <c r="N700" s="25"/>
      <c r="O700" s="25"/>
      <c r="P700" s="25"/>
      <c r="Q700" s="25"/>
      <c r="R700" s="25"/>
      <c r="S700" s="25"/>
      <c r="T700" s="25"/>
      <c r="U700" s="25"/>
      <c r="V700" s="25"/>
      <c r="W700" s="25"/>
      <c r="X700" s="25"/>
      <c r="Y700" s="25"/>
      <c r="Z700" s="25"/>
    </row>
    <row r="701" spans="1:26" ht="15.75" customHeight="1">
      <c r="A701" s="25"/>
      <c r="B701" s="25"/>
      <c r="C701" s="25"/>
      <c r="D701" s="25"/>
      <c r="E701" s="25"/>
      <c r="F701" s="25"/>
      <c r="G701" s="25"/>
      <c r="H701" s="25"/>
      <c r="I701" s="25"/>
      <c r="J701" s="25"/>
      <c r="K701" s="25"/>
      <c r="L701" s="25"/>
      <c r="M701" s="25"/>
      <c r="N701" s="25"/>
      <c r="O701" s="25"/>
      <c r="P701" s="25"/>
      <c r="Q701" s="25"/>
      <c r="R701" s="25"/>
      <c r="S701" s="25"/>
      <c r="T701" s="25"/>
      <c r="U701" s="25"/>
      <c r="V701" s="25"/>
      <c r="W701" s="25"/>
      <c r="X701" s="25"/>
      <c r="Y701" s="25"/>
      <c r="Z701" s="25"/>
    </row>
    <row r="702" spans="1:26" ht="15.75" customHeight="1">
      <c r="A702" s="25"/>
      <c r="B702" s="25"/>
      <c r="C702" s="25"/>
      <c r="D702" s="25"/>
      <c r="E702" s="25"/>
      <c r="F702" s="25"/>
      <c r="G702" s="25"/>
      <c r="H702" s="25"/>
      <c r="I702" s="25"/>
      <c r="J702" s="25"/>
      <c r="K702" s="25"/>
      <c r="L702" s="25"/>
      <c r="M702" s="25"/>
      <c r="N702" s="25"/>
      <c r="O702" s="25"/>
      <c r="P702" s="25"/>
      <c r="Q702" s="25"/>
      <c r="R702" s="25"/>
      <c r="S702" s="25"/>
      <c r="T702" s="25"/>
      <c r="U702" s="25"/>
      <c r="V702" s="25"/>
      <c r="W702" s="25"/>
      <c r="X702" s="25"/>
      <c r="Y702" s="25"/>
      <c r="Z702" s="25"/>
    </row>
    <row r="703" spans="1:26" ht="15.75" customHeight="1">
      <c r="A703" s="25"/>
      <c r="B703" s="25"/>
      <c r="C703" s="25"/>
      <c r="D703" s="25"/>
      <c r="E703" s="25"/>
      <c r="F703" s="25"/>
      <c r="G703" s="25"/>
      <c r="H703" s="25"/>
      <c r="I703" s="25"/>
      <c r="J703" s="25"/>
      <c r="K703" s="25"/>
      <c r="L703" s="25"/>
      <c r="M703" s="25"/>
      <c r="N703" s="25"/>
      <c r="O703" s="25"/>
      <c r="P703" s="25"/>
      <c r="Q703" s="25"/>
      <c r="R703" s="25"/>
      <c r="S703" s="25"/>
      <c r="T703" s="25"/>
      <c r="U703" s="25"/>
      <c r="V703" s="25"/>
      <c r="W703" s="25"/>
      <c r="X703" s="25"/>
      <c r="Y703" s="25"/>
      <c r="Z703" s="25"/>
    </row>
    <row r="704" spans="1:26" ht="15.75" customHeight="1">
      <c r="A704" s="25"/>
      <c r="B704" s="25"/>
      <c r="C704" s="25"/>
      <c r="D704" s="25"/>
      <c r="E704" s="25"/>
      <c r="F704" s="25"/>
      <c r="G704" s="25"/>
      <c r="H704" s="25"/>
      <c r="I704" s="25"/>
      <c r="J704" s="25"/>
      <c r="K704" s="25"/>
      <c r="L704" s="25"/>
      <c r="M704" s="25"/>
      <c r="N704" s="25"/>
      <c r="O704" s="25"/>
      <c r="P704" s="25"/>
      <c r="Q704" s="25"/>
      <c r="R704" s="25"/>
      <c r="S704" s="25"/>
      <c r="T704" s="25"/>
      <c r="U704" s="25"/>
      <c r="V704" s="25"/>
      <c r="W704" s="25"/>
      <c r="X704" s="25"/>
      <c r="Y704" s="25"/>
      <c r="Z704" s="25"/>
    </row>
    <row r="705" spans="1:26" ht="15.75" customHeight="1">
      <c r="A705" s="25"/>
      <c r="B705" s="25"/>
      <c r="C705" s="25"/>
      <c r="D705" s="25"/>
      <c r="E705" s="25"/>
      <c r="F705" s="25"/>
      <c r="G705" s="25"/>
      <c r="H705" s="25"/>
      <c r="I705" s="25"/>
      <c r="J705" s="25"/>
      <c r="K705" s="25"/>
      <c r="L705" s="25"/>
      <c r="M705" s="25"/>
      <c r="N705" s="25"/>
      <c r="O705" s="25"/>
      <c r="P705" s="25"/>
      <c r="Q705" s="25"/>
      <c r="R705" s="25"/>
      <c r="S705" s="25"/>
      <c r="T705" s="25"/>
      <c r="U705" s="25"/>
      <c r="V705" s="25"/>
      <c r="W705" s="25"/>
      <c r="X705" s="25"/>
      <c r="Y705" s="25"/>
      <c r="Z705" s="25"/>
    </row>
    <row r="706" spans="1:26" ht="15.75" customHeight="1">
      <c r="A706" s="25"/>
      <c r="B706" s="25"/>
      <c r="C706" s="25"/>
      <c r="D706" s="25"/>
      <c r="E706" s="25"/>
      <c r="F706" s="25"/>
      <c r="G706" s="25"/>
      <c r="H706" s="25"/>
      <c r="I706" s="25"/>
      <c r="J706" s="25"/>
      <c r="K706" s="25"/>
      <c r="L706" s="25"/>
      <c r="M706" s="25"/>
      <c r="N706" s="25"/>
      <c r="O706" s="25"/>
      <c r="P706" s="25"/>
      <c r="Q706" s="25"/>
      <c r="R706" s="25"/>
      <c r="S706" s="25"/>
      <c r="T706" s="25"/>
      <c r="U706" s="25"/>
      <c r="V706" s="25"/>
      <c r="W706" s="25"/>
      <c r="X706" s="25"/>
      <c r="Y706" s="25"/>
      <c r="Z706" s="25"/>
    </row>
    <row r="707" spans="1:26" ht="15.75" customHeight="1">
      <c r="A707" s="25"/>
      <c r="B707" s="25"/>
      <c r="C707" s="25"/>
      <c r="D707" s="25"/>
      <c r="E707" s="25"/>
      <c r="F707" s="25"/>
      <c r="G707" s="25"/>
      <c r="H707" s="25"/>
      <c r="I707" s="25"/>
      <c r="J707" s="25"/>
      <c r="K707" s="25"/>
      <c r="L707" s="25"/>
      <c r="M707" s="25"/>
      <c r="N707" s="25"/>
      <c r="O707" s="25"/>
      <c r="P707" s="25"/>
      <c r="Q707" s="25"/>
      <c r="R707" s="25"/>
      <c r="S707" s="25"/>
      <c r="T707" s="25"/>
      <c r="U707" s="25"/>
      <c r="V707" s="25"/>
      <c r="W707" s="25"/>
      <c r="X707" s="25"/>
      <c r="Y707" s="25"/>
      <c r="Z707" s="25"/>
    </row>
    <row r="708" spans="1:26" ht="15.75" customHeight="1">
      <c r="A708" s="25"/>
      <c r="B708" s="25"/>
      <c r="C708" s="25"/>
      <c r="D708" s="25"/>
      <c r="E708" s="25"/>
      <c r="F708" s="25"/>
      <c r="G708" s="25"/>
      <c r="H708" s="25"/>
      <c r="I708" s="25"/>
      <c r="J708" s="25"/>
      <c r="K708" s="25"/>
      <c r="L708" s="25"/>
      <c r="M708" s="25"/>
      <c r="N708" s="25"/>
      <c r="O708" s="25"/>
      <c r="P708" s="25"/>
      <c r="Q708" s="25"/>
      <c r="R708" s="25"/>
      <c r="S708" s="25"/>
      <c r="T708" s="25"/>
      <c r="U708" s="25"/>
      <c r="V708" s="25"/>
      <c r="W708" s="25"/>
      <c r="X708" s="25"/>
      <c r="Y708" s="25"/>
      <c r="Z708" s="25"/>
    </row>
    <row r="709" spans="1:26" ht="15.75" customHeight="1">
      <c r="A709" s="25"/>
      <c r="B709" s="25"/>
      <c r="C709" s="25"/>
      <c r="D709" s="25"/>
      <c r="E709" s="25"/>
      <c r="F709" s="25"/>
      <c r="G709" s="25"/>
      <c r="H709" s="25"/>
      <c r="I709" s="25"/>
      <c r="J709" s="25"/>
      <c r="K709" s="25"/>
      <c r="L709" s="25"/>
      <c r="M709" s="25"/>
      <c r="N709" s="25"/>
      <c r="O709" s="25"/>
      <c r="P709" s="25"/>
      <c r="Q709" s="25"/>
      <c r="R709" s="25"/>
      <c r="S709" s="25"/>
      <c r="T709" s="25"/>
      <c r="U709" s="25"/>
      <c r="V709" s="25"/>
      <c r="W709" s="25"/>
      <c r="X709" s="25"/>
      <c r="Y709" s="25"/>
      <c r="Z709" s="25"/>
    </row>
    <row r="710" spans="1:26" ht="15.75" customHeight="1">
      <c r="A710" s="25"/>
      <c r="B710" s="25"/>
      <c r="C710" s="25"/>
      <c r="D710" s="25"/>
      <c r="E710" s="25"/>
      <c r="F710" s="25"/>
      <c r="G710" s="25"/>
      <c r="H710" s="25"/>
      <c r="I710" s="25"/>
      <c r="J710" s="25"/>
      <c r="K710" s="25"/>
      <c r="L710" s="25"/>
      <c r="M710" s="25"/>
      <c r="N710" s="25"/>
      <c r="O710" s="25"/>
      <c r="P710" s="25"/>
      <c r="Q710" s="25"/>
      <c r="R710" s="25"/>
      <c r="S710" s="25"/>
      <c r="T710" s="25"/>
      <c r="U710" s="25"/>
      <c r="V710" s="25"/>
      <c r="W710" s="25"/>
      <c r="X710" s="25"/>
      <c r="Y710" s="25"/>
      <c r="Z710" s="25"/>
    </row>
    <row r="711" spans="1:26" ht="15.75" customHeight="1">
      <c r="A711" s="25"/>
      <c r="B711" s="25"/>
      <c r="C711" s="25"/>
      <c r="D711" s="25"/>
      <c r="E711" s="25"/>
      <c r="F711" s="25"/>
      <c r="G711" s="25"/>
      <c r="H711" s="25"/>
      <c r="I711" s="25"/>
      <c r="J711" s="25"/>
      <c r="K711" s="25"/>
      <c r="L711" s="25"/>
      <c r="M711" s="25"/>
      <c r="N711" s="25"/>
      <c r="O711" s="25"/>
      <c r="P711" s="25"/>
      <c r="Q711" s="25"/>
      <c r="R711" s="25"/>
      <c r="S711" s="25"/>
      <c r="T711" s="25"/>
      <c r="U711" s="25"/>
      <c r="V711" s="25"/>
      <c r="W711" s="25"/>
      <c r="X711" s="25"/>
      <c r="Y711" s="25"/>
      <c r="Z711" s="25"/>
    </row>
    <row r="712" spans="1:26" ht="15.75" customHeight="1">
      <c r="A712" s="25"/>
      <c r="B712" s="25"/>
      <c r="C712" s="25"/>
      <c r="D712" s="25"/>
      <c r="E712" s="25"/>
      <c r="F712" s="25"/>
      <c r="G712" s="25"/>
      <c r="H712" s="25"/>
      <c r="I712" s="25"/>
      <c r="J712" s="25"/>
      <c r="K712" s="25"/>
      <c r="L712" s="25"/>
      <c r="M712" s="25"/>
      <c r="N712" s="25"/>
      <c r="O712" s="25"/>
      <c r="P712" s="25"/>
      <c r="Q712" s="25"/>
      <c r="R712" s="25"/>
      <c r="S712" s="25"/>
      <c r="T712" s="25"/>
      <c r="U712" s="25"/>
      <c r="V712" s="25"/>
      <c r="W712" s="25"/>
      <c r="X712" s="25"/>
      <c r="Y712" s="25"/>
      <c r="Z712" s="25"/>
    </row>
    <row r="713" spans="1:26" ht="15.75" customHeight="1">
      <c r="A713" s="25"/>
      <c r="B713" s="25"/>
      <c r="C713" s="25"/>
      <c r="D713" s="25"/>
      <c r="E713" s="25"/>
      <c r="F713" s="25"/>
      <c r="G713" s="25"/>
      <c r="H713" s="25"/>
      <c r="I713" s="25"/>
      <c r="J713" s="25"/>
      <c r="K713" s="25"/>
      <c r="L713" s="25"/>
      <c r="M713" s="25"/>
      <c r="N713" s="25"/>
      <c r="O713" s="25"/>
      <c r="P713" s="25"/>
      <c r="Q713" s="25"/>
      <c r="R713" s="25"/>
      <c r="S713" s="25"/>
      <c r="T713" s="25"/>
      <c r="U713" s="25"/>
      <c r="V713" s="25"/>
      <c r="W713" s="25"/>
      <c r="X713" s="25"/>
      <c r="Y713" s="25"/>
      <c r="Z713" s="25"/>
    </row>
    <row r="714" spans="1:26" ht="15.75" customHeight="1">
      <c r="A714" s="25"/>
      <c r="B714" s="25"/>
      <c r="C714" s="25"/>
      <c r="D714" s="25"/>
      <c r="E714" s="25"/>
      <c r="F714" s="25"/>
      <c r="G714" s="25"/>
      <c r="H714" s="25"/>
      <c r="I714" s="25"/>
      <c r="J714" s="25"/>
      <c r="K714" s="25"/>
      <c r="L714" s="25"/>
      <c r="M714" s="25"/>
      <c r="N714" s="25"/>
      <c r="O714" s="25"/>
      <c r="P714" s="25"/>
      <c r="Q714" s="25"/>
      <c r="R714" s="25"/>
      <c r="S714" s="25"/>
      <c r="T714" s="25"/>
      <c r="U714" s="25"/>
      <c r="V714" s="25"/>
      <c r="W714" s="25"/>
      <c r="X714" s="25"/>
      <c r="Y714" s="25"/>
      <c r="Z714" s="25"/>
    </row>
    <row r="715" spans="1:26" ht="15.75" customHeight="1">
      <c r="A715" s="25"/>
      <c r="B715" s="25"/>
      <c r="C715" s="25"/>
      <c r="D715" s="25"/>
      <c r="E715" s="25"/>
      <c r="F715" s="25"/>
      <c r="G715" s="25"/>
      <c r="H715" s="25"/>
      <c r="I715" s="25"/>
      <c r="J715" s="25"/>
      <c r="K715" s="25"/>
      <c r="L715" s="25"/>
      <c r="M715" s="25"/>
      <c r="N715" s="25"/>
      <c r="O715" s="25"/>
      <c r="P715" s="25"/>
      <c r="Q715" s="25"/>
      <c r="R715" s="25"/>
      <c r="S715" s="25"/>
      <c r="T715" s="25"/>
      <c r="U715" s="25"/>
      <c r="V715" s="25"/>
      <c r="W715" s="25"/>
      <c r="X715" s="25"/>
      <c r="Y715" s="25"/>
      <c r="Z715" s="25"/>
    </row>
    <row r="716" spans="1:26" ht="15.75" customHeight="1">
      <c r="A716" s="25"/>
      <c r="B716" s="25"/>
      <c r="C716" s="25"/>
      <c r="D716" s="25"/>
      <c r="E716" s="25"/>
      <c r="F716" s="25"/>
      <c r="G716" s="25"/>
      <c r="H716" s="25"/>
      <c r="I716" s="25"/>
      <c r="J716" s="25"/>
      <c r="K716" s="25"/>
      <c r="L716" s="25"/>
      <c r="M716" s="25"/>
      <c r="N716" s="25"/>
      <c r="O716" s="25"/>
      <c r="P716" s="25"/>
      <c r="Q716" s="25"/>
      <c r="R716" s="25"/>
      <c r="S716" s="25"/>
      <c r="T716" s="25"/>
      <c r="U716" s="25"/>
      <c r="V716" s="25"/>
      <c r="W716" s="25"/>
      <c r="X716" s="25"/>
      <c r="Y716" s="25"/>
      <c r="Z716" s="25"/>
    </row>
    <row r="717" spans="1:26" ht="15.75" customHeight="1">
      <c r="A717" s="25"/>
      <c r="B717" s="25"/>
      <c r="C717" s="25"/>
      <c r="D717" s="25"/>
      <c r="E717" s="25"/>
      <c r="F717" s="25"/>
      <c r="G717" s="25"/>
      <c r="H717" s="25"/>
      <c r="I717" s="25"/>
      <c r="J717" s="25"/>
      <c r="K717" s="25"/>
      <c r="L717" s="25"/>
      <c r="M717" s="25"/>
      <c r="N717" s="25"/>
      <c r="O717" s="25"/>
      <c r="P717" s="25"/>
      <c r="Q717" s="25"/>
      <c r="R717" s="25"/>
      <c r="S717" s="25"/>
      <c r="T717" s="25"/>
      <c r="U717" s="25"/>
      <c r="V717" s="25"/>
      <c r="W717" s="25"/>
      <c r="X717" s="25"/>
      <c r="Y717" s="25"/>
      <c r="Z717" s="25"/>
    </row>
    <row r="718" spans="1:26" ht="15.75" customHeight="1">
      <c r="A718" s="25"/>
      <c r="B718" s="25"/>
      <c r="C718" s="25"/>
      <c r="D718" s="25"/>
      <c r="E718" s="25"/>
      <c r="F718" s="25"/>
      <c r="G718" s="25"/>
      <c r="H718" s="25"/>
      <c r="I718" s="25"/>
      <c r="J718" s="25"/>
      <c r="K718" s="25"/>
      <c r="L718" s="25"/>
      <c r="M718" s="25"/>
      <c r="N718" s="25"/>
      <c r="O718" s="25"/>
      <c r="P718" s="25"/>
      <c r="Q718" s="25"/>
      <c r="R718" s="25"/>
      <c r="S718" s="25"/>
      <c r="T718" s="25"/>
      <c r="U718" s="25"/>
      <c r="V718" s="25"/>
      <c r="W718" s="25"/>
      <c r="X718" s="25"/>
      <c r="Y718" s="25"/>
      <c r="Z718" s="25"/>
    </row>
    <row r="719" spans="1:26" ht="15.75" customHeight="1">
      <c r="A719" s="25"/>
      <c r="B719" s="25"/>
      <c r="C719" s="25"/>
      <c r="D719" s="25"/>
      <c r="E719" s="25"/>
      <c r="F719" s="25"/>
      <c r="G719" s="25"/>
      <c r="H719" s="25"/>
      <c r="I719" s="25"/>
      <c r="J719" s="25"/>
      <c r="K719" s="25"/>
      <c r="L719" s="25"/>
      <c r="M719" s="25"/>
      <c r="N719" s="25"/>
      <c r="O719" s="25"/>
      <c r="P719" s="25"/>
      <c r="Q719" s="25"/>
      <c r="R719" s="25"/>
      <c r="S719" s="25"/>
      <c r="T719" s="25"/>
      <c r="U719" s="25"/>
      <c r="V719" s="25"/>
      <c r="W719" s="25"/>
      <c r="X719" s="25"/>
      <c r="Y719" s="25"/>
      <c r="Z719" s="25"/>
    </row>
    <row r="720" spans="1:26" ht="15.75" customHeight="1">
      <c r="A720" s="25"/>
      <c r="B720" s="25"/>
      <c r="C720" s="25"/>
      <c r="D720" s="25"/>
      <c r="E720" s="25"/>
      <c r="F720" s="25"/>
      <c r="G720" s="25"/>
      <c r="H720" s="25"/>
      <c r="I720" s="25"/>
      <c r="J720" s="25"/>
      <c r="K720" s="25"/>
      <c r="L720" s="25"/>
      <c r="M720" s="25"/>
      <c r="N720" s="25"/>
      <c r="O720" s="25"/>
      <c r="P720" s="25"/>
      <c r="Q720" s="25"/>
      <c r="R720" s="25"/>
      <c r="S720" s="25"/>
      <c r="T720" s="25"/>
      <c r="U720" s="25"/>
      <c r="V720" s="25"/>
      <c r="W720" s="25"/>
      <c r="X720" s="25"/>
      <c r="Y720" s="25"/>
      <c r="Z720" s="25"/>
    </row>
    <row r="721" spans="1:26" ht="15.75" customHeight="1">
      <c r="A721" s="25"/>
      <c r="B721" s="25"/>
      <c r="C721" s="25"/>
      <c r="D721" s="25"/>
      <c r="E721" s="25"/>
      <c r="F721" s="25"/>
      <c r="G721" s="25"/>
      <c r="H721" s="25"/>
      <c r="I721" s="25"/>
      <c r="J721" s="25"/>
      <c r="K721" s="25"/>
      <c r="L721" s="25"/>
      <c r="M721" s="25"/>
      <c r="N721" s="25"/>
      <c r="O721" s="25"/>
      <c r="P721" s="25"/>
      <c r="Q721" s="25"/>
      <c r="R721" s="25"/>
      <c r="S721" s="25"/>
      <c r="T721" s="25"/>
      <c r="U721" s="25"/>
      <c r="V721" s="25"/>
      <c r="W721" s="25"/>
      <c r="X721" s="25"/>
      <c r="Y721" s="25"/>
      <c r="Z721" s="25"/>
    </row>
    <row r="722" spans="1:26" ht="15.75" customHeight="1">
      <c r="A722" s="25"/>
      <c r="B722" s="25"/>
      <c r="C722" s="25"/>
      <c r="D722" s="25"/>
      <c r="E722" s="25"/>
      <c r="F722" s="25"/>
      <c r="G722" s="25"/>
      <c r="H722" s="25"/>
      <c r="I722" s="25"/>
      <c r="J722" s="25"/>
      <c r="K722" s="25"/>
      <c r="L722" s="25"/>
      <c r="M722" s="25"/>
      <c r="N722" s="25"/>
      <c r="O722" s="25"/>
      <c r="P722" s="25"/>
      <c r="Q722" s="25"/>
      <c r="R722" s="25"/>
      <c r="S722" s="25"/>
      <c r="T722" s="25"/>
      <c r="U722" s="25"/>
      <c r="V722" s="25"/>
      <c r="W722" s="25"/>
      <c r="X722" s="25"/>
      <c r="Y722" s="25"/>
      <c r="Z722" s="25"/>
    </row>
    <row r="723" spans="1:26" ht="15.75" customHeight="1">
      <c r="A723" s="25"/>
      <c r="B723" s="25"/>
      <c r="C723" s="25"/>
      <c r="D723" s="25"/>
      <c r="E723" s="25"/>
      <c r="F723" s="25"/>
      <c r="G723" s="25"/>
      <c r="H723" s="25"/>
      <c r="I723" s="25"/>
      <c r="J723" s="25"/>
      <c r="K723" s="25"/>
      <c r="L723" s="25"/>
      <c r="M723" s="25"/>
      <c r="N723" s="25"/>
      <c r="O723" s="25"/>
      <c r="P723" s="25"/>
      <c r="Q723" s="25"/>
      <c r="R723" s="25"/>
      <c r="S723" s="25"/>
      <c r="T723" s="25"/>
      <c r="U723" s="25"/>
      <c r="V723" s="25"/>
      <c r="W723" s="25"/>
      <c r="X723" s="25"/>
      <c r="Y723" s="25"/>
      <c r="Z723" s="25"/>
    </row>
    <row r="724" spans="1:26" ht="15.75" customHeight="1">
      <c r="A724" s="25"/>
      <c r="B724" s="25"/>
      <c r="C724" s="25"/>
      <c r="D724" s="25"/>
      <c r="E724" s="25"/>
      <c r="F724" s="25"/>
      <c r="G724" s="25"/>
      <c r="H724" s="25"/>
      <c r="I724" s="25"/>
      <c r="J724" s="25"/>
      <c r="K724" s="25"/>
      <c r="L724" s="25"/>
      <c r="M724" s="25"/>
      <c r="N724" s="25"/>
      <c r="O724" s="25"/>
      <c r="P724" s="25"/>
      <c r="Q724" s="25"/>
      <c r="R724" s="25"/>
      <c r="S724" s="25"/>
      <c r="T724" s="25"/>
      <c r="U724" s="25"/>
      <c r="V724" s="25"/>
      <c r="W724" s="25"/>
      <c r="X724" s="25"/>
      <c r="Y724" s="25"/>
      <c r="Z724" s="25"/>
    </row>
    <row r="725" spans="1:26" ht="15.75" customHeight="1">
      <c r="A725" s="25"/>
      <c r="B725" s="25"/>
      <c r="C725" s="25"/>
      <c r="D725" s="25"/>
      <c r="E725" s="25"/>
      <c r="F725" s="25"/>
      <c r="G725" s="25"/>
      <c r="H725" s="25"/>
      <c r="I725" s="25"/>
      <c r="J725" s="25"/>
      <c r="K725" s="25"/>
      <c r="L725" s="25"/>
      <c r="M725" s="25"/>
      <c r="N725" s="25"/>
      <c r="O725" s="25"/>
      <c r="P725" s="25"/>
      <c r="Q725" s="25"/>
      <c r="R725" s="25"/>
      <c r="S725" s="25"/>
      <c r="T725" s="25"/>
      <c r="U725" s="25"/>
      <c r="V725" s="25"/>
      <c r="W725" s="25"/>
      <c r="X725" s="25"/>
      <c r="Y725" s="25"/>
      <c r="Z725" s="25"/>
    </row>
    <row r="726" spans="1:26" ht="15.75" customHeight="1">
      <c r="A726" s="25"/>
      <c r="B726" s="25"/>
      <c r="C726" s="25"/>
      <c r="D726" s="25"/>
      <c r="E726" s="25"/>
      <c r="F726" s="25"/>
      <c r="G726" s="25"/>
      <c r="H726" s="25"/>
      <c r="I726" s="25"/>
      <c r="J726" s="25"/>
      <c r="K726" s="25"/>
      <c r="L726" s="25"/>
      <c r="M726" s="25"/>
      <c r="N726" s="25"/>
      <c r="O726" s="25"/>
      <c r="P726" s="25"/>
      <c r="Q726" s="25"/>
      <c r="R726" s="25"/>
      <c r="S726" s="25"/>
      <c r="T726" s="25"/>
      <c r="U726" s="25"/>
      <c r="V726" s="25"/>
      <c r="W726" s="25"/>
      <c r="X726" s="25"/>
      <c r="Y726" s="25"/>
      <c r="Z726" s="25"/>
    </row>
    <row r="727" spans="1:26" ht="15.75" customHeight="1">
      <c r="A727" s="25"/>
      <c r="B727" s="25"/>
      <c r="C727" s="25"/>
      <c r="D727" s="25"/>
      <c r="E727" s="25"/>
      <c r="F727" s="25"/>
      <c r="G727" s="25"/>
      <c r="H727" s="25"/>
      <c r="I727" s="25"/>
      <c r="J727" s="25"/>
      <c r="K727" s="25"/>
      <c r="L727" s="25"/>
      <c r="M727" s="25"/>
      <c r="N727" s="25"/>
      <c r="O727" s="25"/>
      <c r="P727" s="25"/>
      <c r="Q727" s="25"/>
      <c r="R727" s="25"/>
      <c r="S727" s="25"/>
      <c r="T727" s="25"/>
      <c r="U727" s="25"/>
      <c r="V727" s="25"/>
      <c r="W727" s="25"/>
      <c r="X727" s="25"/>
      <c r="Y727" s="25"/>
      <c r="Z727" s="25"/>
    </row>
    <row r="728" spans="1:26" ht="15.75" customHeight="1">
      <c r="A728" s="25"/>
      <c r="B728" s="25"/>
      <c r="C728" s="25"/>
      <c r="D728" s="25"/>
      <c r="E728" s="25"/>
      <c r="F728" s="25"/>
      <c r="G728" s="25"/>
      <c r="H728" s="25"/>
      <c r="I728" s="25"/>
      <c r="J728" s="25"/>
      <c r="K728" s="25"/>
      <c r="L728" s="25"/>
      <c r="M728" s="25"/>
      <c r="N728" s="25"/>
      <c r="O728" s="25"/>
      <c r="P728" s="25"/>
      <c r="Q728" s="25"/>
      <c r="R728" s="25"/>
      <c r="S728" s="25"/>
      <c r="T728" s="25"/>
      <c r="U728" s="25"/>
      <c r="V728" s="25"/>
      <c r="W728" s="25"/>
      <c r="X728" s="25"/>
      <c r="Y728" s="25"/>
      <c r="Z728" s="25"/>
    </row>
    <row r="729" spans="1:26" ht="15.75" customHeight="1">
      <c r="A729" s="25"/>
      <c r="B729" s="25"/>
      <c r="C729" s="25"/>
      <c r="D729" s="25"/>
      <c r="E729" s="25"/>
      <c r="F729" s="25"/>
      <c r="G729" s="25"/>
      <c r="H729" s="25"/>
      <c r="I729" s="25"/>
      <c r="J729" s="25"/>
      <c r="K729" s="25"/>
      <c r="L729" s="25"/>
      <c r="M729" s="25"/>
      <c r="N729" s="25"/>
      <c r="O729" s="25"/>
      <c r="P729" s="25"/>
      <c r="Q729" s="25"/>
      <c r="R729" s="25"/>
      <c r="S729" s="25"/>
      <c r="T729" s="25"/>
      <c r="U729" s="25"/>
      <c r="V729" s="25"/>
      <c r="W729" s="25"/>
      <c r="X729" s="25"/>
      <c r="Y729" s="25"/>
      <c r="Z729" s="25"/>
    </row>
    <row r="730" spans="1:26" ht="15.75" customHeight="1">
      <c r="A730" s="25"/>
      <c r="B730" s="25"/>
      <c r="C730" s="25"/>
      <c r="D730" s="25"/>
      <c r="E730" s="25"/>
      <c r="F730" s="25"/>
      <c r="G730" s="25"/>
      <c r="H730" s="25"/>
      <c r="I730" s="25"/>
      <c r="J730" s="25"/>
      <c r="K730" s="25"/>
      <c r="L730" s="25"/>
      <c r="M730" s="25"/>
      <c r="N730" s="25"/>
      <c r="O730" s="25"/>
      <c r="P730" s="25"/>
      <c r="Q730" s="25"/>
      <c r="R730" s="25"/>
      <c r="S730" s="25"/>
      <c r="T730" s="25"/>
      <c r="U730" s="25"/>
      <c r="V730" s="25"/>
      <c r="W730" s="25"/>
      <c r="X730" s="25"/>
      <c r="Y730" s="25"/>
      <c r="Z730" s="25"/>
    </row>
    <row r="731" spans="1:26" ht="15.75" customHeight="1">
      <c r="A731" s="25"/>
      <c r="B731" s="25"/>
      <c r="C731" s="25"/>
      <c r="D731" s="25"/>
      <c r="E731" s="25"/>
      <c r="F731" s="25"/>
      <c r="G731" s="25"/>
      <c r="H731" s="25"/>
      <c r="I731" s="25"/>
      <c r="J731" s="25"/>
      <c r="K731" s="25"/>
      <c r="L731" s="25"/>
      <c r="M731" s="25"/>
      <c r="N731" s="25"/>
      <c r="O731" s="25"/>
      <c r="P731" s="25"/>
      <c r="Q731" s="25"/>
      <c r="R731" s="25"/>
      <c r="S731" s="25"/>
      <c r="T731" s="25"/>
      <c r="U731" s="25"/>
      <c r="V731" s="25"/>
      <c r="W731" s="25"/>
      <c r="X731" s="25"/>
      <c r="Y731" s="25"/>
      <c r="Z731" s="25"/>
    </row>
    <row r="732" spans="1:26" ht="15.75" customHeight="1">
      <c r="A732" s="25"/>
      <c r="B732" s="25"/>
      <c r="C732" s="25"/>
      <c r="D732" s="25"/>
      <c r="E732" s="25"/>
      <c r="F732" s="25"/>
      <c r="G732" s="25"/>
      <c r="H732" s="25"/>
      <c r="I732" s="25"/>
      <c r="J732" s="25"/>
      <c r="K732" s="25"/>
      <c r="L732" s="25"/>
      <c r="M732" s="25"/>
      <c r="N732" s="25"/>
      <c r="O732" s="25"/>
      <c r="P732" s="25"/>
      <c r="Q732" s="25"/>
      <c r="R732" s="25"/>
      <c r="S732" s="25"/>
      <c r="T732" s="25"/>
      <c r="U732" s="25"/>
      <c r="V732" s="25"/>
      <c r="W732" s="25"/>
      <c r="X732" s="25"/>
      <c r="Y732" s="25"/>
      <c r="Z732" s="25"/>
    </row>
    <row r="733" spans="1:26" ht="15.75" customHeight="1">
      <c r="A733" s="25"/>
      <c r="B733" s="25"/>
      <c r="C733" s="25"/>
      <c r="D733" s="25"/>
      <c r="E733" s="25"/>
      <c r="F733" s="25"/>
      <c r="G733" s="25"/>
      <c r="H733" s="25"/>
      <c r="I733" s="25"/>
      <c r="J733" s="25"/>
      <c r="K733" s="25"/>
      <c r="L733" s="25"/>
      <c r="M733" s="25"/>
      <c r="N733" s="25"/>
      <c r="O733" s="25"/>
      <c r="P733" s="25"/>
      <c r="Q733" s="25"/>
      <c r="R733" s="25"/>
      <c r="S733" s="25"/>
      <c r="T733" s="25"/>
      <c r="U733" s="25"/>
      <c r="V733" s="25"/>
      <c r="W733" s="25"/>
      <c r="X733" s="25"/>
      <c r="Y733" s="25"/>
      <c r="Z733" s="25"/>
    </row>
    <row r="734" spans="1:26" ht="15.75" customHeight="1">
      <c r="A734" s="25"/>
      <c r="B734" s="25"/>
      <c r="C734" s="25"/>
      <c r="D734" s="25"/>
      <c r="E734" s="25"/>
      <c r="F734" s="25"/>
      <c r="G734" s="25"/>
      <c r="H734" s="25"/>
      <c r="I734" s="25"/>
      <c r="J734" s="25"/>
      <c r="K734" s="25"/>
      <c r="L734" s="25"/>
      <c r="M734" s="25"/>
      <c r="N734" s="25"/>
      <c r="O734" s="25"/>
      <c r="P734" s="25"/>
      <c r="Q734" s="25"/>
      <c r="R734" s="25"/>
      <c r="S734" s="25"/>
      <c r="T734" s="25"/>
      <c r="U734" s="25"/>
      <c r="V734" s="25"/>
      <c r="W734" s="25"/>
      <c r="X734" s="25"/>
      <c r="Y734" s="25"/>
      <c r="Z734" s="25"/>
    </row>
    <row r="735" spans="1:26" ht="15.75" customHeight="1">
      <c r="A735" s="25"/>
      <c r="B735" s="25"/>
      <c r="C735" s="25"/>
      <c r="D735" s="25"/>
      <c r="E735" s="25"/>
      <c r="F735" s="25"/>
      <c r="G735" s="25"/>
      <c r="H735" s="25"/>
      <c r="I735" s="25"/>
      <c r="J735" s="25"/>
      <c r="K735" s="25"/>
      <c r="L735" s="25"/>
      <c r="M735" s="25"/>
      <c r="N735" s="25"/>
      <c r="O735" s="25"/>
      <c r="P735" s="25"/>
      <c r="Q735" s="25"/>
      <c r="R735" s="25"/>
      <c r="S735" s="25"/>
      <c r="T735" s="25"/>
      <c r="U735" s="25"/>
      <c r="V735" s="25"/>
      <c r="W735" s="25"/>
      <c r="X735" s="25"/>
      <c r="Y735" s="25"/>
      <c r="Z735" s="25"/>
    </row>
    <row r="736" spans="1:26" ht="15.75" customHeight="1">
      <c r="A736" s="25"/>
      <c r="B736" s="25"/>
      <c r="C736" s="25"/>
      <c r="D736" s="25"/>
      <c r="E736" s="25"/>
      <c r="F736" s="25"/>
      <c r="G736" s="25"/>
      <c r="H736" s="25"/>
      <c r="I736" s="25"/>
      <c r="J736" s="25"/>
      <c r="K736" s="25"/>
      <c r="L736" s="25"/>
      <c r="M736" s="25"/>
      <c r="N736" s="25"/>
      <c r="O736" s="25"/>
      <c r="P736" s="25"/>
      <c r="Q736" s="25"/>
      <c r="R736" s="25"/>
      <c r="S736" s="25"/>
      <c r="T736" s="25"/>
      <c r="U736" s="25"/>
      <c r="V736" s="25"/>
      <c r="W736" s="25"/>
      <c r="X736" s="25"/>
      <c r="Y736" s="25"/>
      <c r="Z736" s="25"/>
    </row>
    <row r="737" spans="1:26" ht="15.75" customHeight="1">
      <c r="A737" s="25"/>
      <c r="B737" s="25"/>
      <c r="C737" s="25"/>
      <c r="D737" s="25"/>
      <c r="E737" s="25"/>
      <c r="F737" s="25"/>
      <c r="G737" s="25"/>
      <c r="H737" s="25"/>
      <c r="I737" s="25"/>
      <c r="J737" s="25"/>
      <c r="K737" s="25"/>
      <c r="L737" s="25"/>
      <c r="M737" s="25"/>
      <c r="N737" s="25"/>
      <c r="O737" s="25"/>
      <c r="P737" s="25"/>
      <c r="Q737" s="25"/>
      <c r="R737" s="25"/>
      <c r="S737" s="25"/>
      <c r="T737" s="25"/>
      <c r="U737" s="25"/>
      <c r="V737" s="25"/>
      <c r="W737" s="25"/>
      <c r="X737" s="25"/>
      <c r="Y737" s="25"/>
      <c r="Z737" s="25"/>
    </row>
    <row r="738" spans="1:26" ht="15.75" customHeight="1">
      <c r="A738" s="25"/>
      <c r="B738" s="25"/>
      <c r="C738" s="25"/>
      <c r="D738" s="25"/>
      <c r="E738" s="25"/>
      <c r="F738" s="25"/>
      <c r="G738" s="25"/>
      <c r="H738" s="25"/>
      <c r="I738" s="25"/>
      <c r="J738" s="25"/>
      <c r="K738" s="25"/>
      <c r="L738" s="25"/>
      <c r="M738" s="25"/>
      <c r="N738" s="25"/>
      <c r="O738" s="25"/>
      <c r="P738" s="25"/>
      <c r="Q738" s="25"/>
      <c r="R738" s="25"/>
      <c r="S738" s="25"/>
      <c r="T738" s="25"/>
      <c r="U738" s="25"/>
      <c r="V738" s="25"/>
      <c r="W738" s="25"/>
      <c r="X738" s="25"/>
      <c r="Y738" s="25"/>
      <c r="Z738" s="25"/>
    </row>
    <row r="739" spans="1:26" ht="15.75" customHeight="1">
      <c r="A739" s="25"/>
      <c r="B739" s="25"/>
      <c r="C739" s="25"/>
      <c r="D739" s="25"/>
      <c r="E739" s="25"/>
      <c r="F739" s="25"/>
      <c r="G739" s="25"/>
      <c r="H739" s="25"/>
      <c r="I739" s="25"/>
      <c r="J739" s="25"/>
      <c r="K739" s="25"/>
      <c r="L739" s="25"/>
      <c r="M739" s="25"/>
      <c r="N739" s="25"/>
      <c r="O739" s="25"/>
      <c r="P739" s="25"/>
      <c r="Q739" s="25"/>
      <c r="R739" s="25"/>
      <c r="S739" s="25"/>
      <c r="T739" s="25"/>
      <c r="U739" s="25"/>
      <c r="V739" s="25"/>
      <c r="W739" s="25"/>
      <c r="X739" s="25"/>
      <c r="Y739" s="25"/>
      <c r="Z739" s="25"/>
    </row>
    <row r="740" spans="1:26" ht="15.75" customHeight="1">
      <c r="A740" s="25"/>
      <c r="B740" s="25"/>
      <c r="C740" s="25"/>
      <c r="D740" s="25"/>
      <c r="E740" s="25"/>
      <c r="F740" s="25"/>
      <c r="G740" s="25"/>
      <c r="H740" s="25"/>
      <c r="I740" s="25"/>
      <c r="J740" s="25"/>
      <c r="K740" s="25"/>
      <c r="L740" s="25"/>
      <c r="M740" s="25"/>
      <c r="N740" s="25"/>
      <c r="O740" s="25"/>
      <c r="P740" s="25"/>
      <c r="Q740" s="25"/>
      <c r="R740" s="25"/>
      <c r="S740" s="25"/>
      <c r="T740" s="25"/>
      <c r="U740" s="25"/>
      <c r="V740" s="25"/>
      <c r="W740" s="25"/>
      <c r="X740" s="25"/>
      <c r="Y740" s="25"/>
      <c r="Z740" s="25"/>
    </row>
    <row r="741" spans="1:26" ht="15.75" customHeight="1">
      <c r="A741" s="25"/>
      <c r="B741" s="25"/>
      <c r="C741" s="25"/>
      <c r="D741" s="25"/>
      <c r="E741" s="25"/>
      <c r="F741" s="25"/>
      <c r="G741" s="25"/>
      <c r="H741" s="25"/>
      <c r="I741" s="25"/>
      <c r="J741" s="25"/>
      <c r="K741" s="25"/>
      <c r="L741" s="25"/>
      <c r="M741" s="25"/>
      <c r="N741" s="25"/>
      <c r="O741" s="25"/>
      <c r="P741" s="25"/>
      <c r="Q741" s="25"/>
      <c r="R741" s="25"/>
      <c r="S741" s="25"/>
      <c r="T741" s="25"/>
      <c r="U741" s="25"/>
      <c r="V741" s="25"/>
      <c r="W741" s="25"/>
      <c r="X741" s="25"/>
      <c r="Y741" s="25"/>
      <c r="Z741" s="25"/>
    </row>
    <row r="742" spans="1:26" ht="15.75" customHeight="1">
      <c r="A742" s="25"/>
      <c r="B742" s="25"/>
      <c r="C742" s="25"/>
      <c r="D742" s="25"/>
      <c r="E742" s="25"/>
      <c r="F742" s="25"/>
      <c r="G742" s="25"/>
      <c r="H742" s="25"/>
      <c r="I742" s="25"/>
      <c r="J742" s="25"/>
      <c r="K742" s="25"/>
      <c r="L742" s="25"/>
      <c r="M742" s="25"/>
      <c r="N742" s="25"/>
      <c r="O742" s="25"/>
      <c r="P742" s="25"/>
      <c r="Q742" s="25"/>
      <c r="R742" s="25"/>
      <c r="S742" s="25"/>
      <c r="T742" s="25"/>
      <c r="U742" s="25"/>
      <c r="V742" s="25"/>
      <c r="W742" s="25"/>
      <c r="X742" s="25"/>
      <c r="Y742" s="25"/>
      <c r="Z742" s="25"/>
    </row>
    <row r="743" spans="1:26" ht="15.75" customHeight="1">
      <c r="A743" s="25"/>
      <c r="B743" s="25"/>
      <c r="C743" s="25"/>
      <c r="D743" s="25"/>
      <c r="E743" s="25"/>
      <c r="F743" s="25"/>
      <c r="G743" s="25"/>
      <c r="H743" s="25"/>
      <c r="I743" s="25"/>
      <c r="J743" s="25"/>
      <c r="K743" s="25"/>
      <c r="L743" s="25"/>
      <c r="M743" s="25"/>
      <c r="N743" s="25"/>
      <c r="O743" s="25"/>
      <c r="P743" s="25"/>
      <c r="Q743" s="25"/>
      <c r="R743" s="25"/>
      <c r="S743" s="25"/>
      <c r="T743" s="25"/>
      <c r="U743" s="25"/>
      <c r="V743" s="25"/>
      <c r="W743" s="25"/>
      <c r="X743" s="25"/>
      <c r="Y743" s="25"/>
      <c r="Z743" s="25"/>
    </row>
    <row r="744" spans="1:26" ht="15.75" customHeight="1">
      <c r="A744" s="25"/>
      <c r="B744" s="25"/>
      <c r="C744" s="25"/>
      <c r="D744" s="25"/>
      <c r="E744" s="25"/>
      <c r="F744" s="25"/>
      <c r="G744" s="25"/>
      <c r="H744" s="25"/>
      <c r="I744" s="25"/>
      <c r="J744" s="25"/>
      <c r="K744" s="25"/>
      <c r="L744" s="25"/>
      <c r="M744" s="25"/>
      <c r="N744" s="25"/>
      <c r="O744" s="25"/>
      <c r="P744" s="25"/>
      <c r="Q744" s="25"/>
      <c r="R744" s="25"/>
      <c r="S744" s="25"/>
      <c r="T744" s="25"/>
      <c r="U744" s="25"/>
      <c r="V744" s="25"/>
      <c r="W744" s="25"/>
      <c r="X744" s="25"/>
      <c r="Y744" s="25"/>
      <c r="Z744" s="25"/>
    </row>
    <row r="745" spans="1:26" ht="15.75" customHeight="1">
      <c r="A745" s="25"/>
      <c r="B745" s="25"/>
      <c r="C745" s="25"/>
      <c r="D745" s="25"/>
      <c r="E745" s="25"/>
      <c r="F745" s="25"/>
      <c r="G745" s="25"/>
      <c r="H745" s="25"/>
      <c r="I745" s="25"/>
      <c r="J745" s="25"/>
      <c r="K745" s="25"/>
      <c r="L745" s="25"/>
      <c r="M745" s="25"/>
      <c r="N745" s="25"/>
      <c r="O745" s="25"/>
      <c r="P745" s="25"/>
      <c r="Q745" s="25"/>
      <c r="R745" s="25"/>
      <c r="S745" s="25"/>
      <c r="T745" s="25"/>
      <c r="U745" s="25"/>
      <c r="V745" s="25"/>
      <c r="W745" s="25"/>
      <c r="X745" s="25"/>
      <c r="Y745" s="25"/>
      <c r="Z745" s="25"/>
    </row>
    <row r="746" spans="1:26" ht="15.75" customHeight="1">
      <c r="A746" s="25"/>
      <c r="B746" s="25"/>
      <c r="C746" s="25"/>
      <c r="D746" s="25"/>
      <c r="E746" s="25"/>
      <c r="F746" s="25"/>
      <c r="G746" s="25"/>
      <c r="H746" s="25"/>
      <c r="I746" s="25"/>
      <c r="J746" s="25"/>
      <c r="K746" s="25"/>
      <c r="L746" s="25"/>
      <c r="M746" s="25"/>
      <c r="N746" s="25"/>
      <c r="O746" s="25"/>
      <c r="P746" s="25"/>
      <c r="Q746" s="25"/>
      <c r="R746" s="25"/>
      <c r="S746" s="25"/>
      <c r="T746" s="25"/>
      <c r="U746" s="25"/>
      <c r="V746" s="25"/>
      <c r="W746" s="25"/>
      <c r="X746" s="25"/>
      <c r="Y746" s="25"/>
      <c r="Z746" s="25"/>
    </row>
    <row r="747" spans="1:26" ht="15.75" customHeight="1">
      <c r="A747" s="25"/>
      <c r="B747" s="25"/>
      <c r="C747" s="25"/>
      <c r="D747" s="25"/>
      <c r="E747" s="25"/>
      <c r="F747" s="25"/>
      <c r="G747" s="25"/>
      <c r="H747" s="25"/>
      <c r="I747" s="25"/>
      <c r="J747" s="25"/>
      <c r="K747" s="25"/>
      <c r="L747" s="25"/>
      <c r="M747" s="25"/>
      <c r="N747" s="25"/>
      <c r="O747" s="25"/>
      <c r="P747" s="25"/>
      <c r="Q747" s="25"/>
      <c r="R747" s="25"/>
      <c r="S747" s="25"/>
      <c r="T747" s="25"/>
      <c r="U747" s="25"/>
      <c r="V747" s="25"/>
      <c r="W747" s="25"/>
      <c r="X747" s="25"/>
      <c r="Y747" s="25"/>
      <c r="Z747" s="25"/>
    </row>
    <row r="748" spans="1:26" ht="15.75" customHeight="1">
      <c r="A748" s="25"/>
      <c r="B748" s="25"/>
      <c r="C748" s="25"/>
      <c r="D748" s="25"/>
      <c r="E748" s="25"/>
      <c r="F748" s="25"/>
      <c r="G748" s="25"/>
      <c r="H748" s="25"/>
      <c r="I748" s="25"/>
      <c r="J748" s="25"/>
      <c r="K748" s="25"/>
      <c r="L748" s="25"/>
      <c r="M748" s="25"/>
      <c r="N748" s="25"/>
      <c r="O748" s="25"/>
      <c r="P748" s="25"/>
      <c r="Q748" s="25"/>
      <c r="R748" s="25"/>
      <c r="S748" s="25"/>
      <c r="T748" s="25"/>
      <c r="U748" s="25"/>
      <c r="V748" s="25"/>
      <c r="W748" s="25"/>
      <c r="X748" s="25"/>
      <c r="Y748" s="25"/>
      <c r="Z748" s="25"/>
    </row>
    <row r="749" spans="1:26" ht="15.75" customHeight="1">
      <c r="A749" s="25"/>
      <c r="B749" s="25"/>
      <c r="C749" s="25"/>
      <c r="D749" s="25"/>
      <c r="E749" s="25"/>
      <c r="F749" s="25"/>
      <c r="G749" s="25"/>
      <c r="H749" s="25"/>
      <c r="I749" s="25"/>
      <c r="J749" s="25"/>
      <c r="K749" s="25"/>
      <c r="L749" s="25"/>
      <c r="M749" s="25"/>
      <c r="N749" s="25"/>
      <c r="O749" s="25"/>
      <c r="P749" s="25"/>
      <c r="Q749" s="25"/>
      <c r="R749" s="25"/>
      <c r="S749" s="25"/>
      <c r="T749" s="25"/>
      <c r="U749" s="25"/>
      <c r="V749" s="25"/>
      <c r="W749" s="25"/>
      <c r="X749" s="25"/>
      <c r="Y749" s="25"/>
      <c r="Z749" s="25"/>
    </row>
    <row r="750" spans="1:26" ht="15.75" customHeight="1">
      <c r="A750" s="25"/>
      <c r="B750" s="25"/>
      <c r="C750" s="25"/>
      <c r="D750" s="25"/>
      <c r="E750" s="25"/>
      <c r="F750" s="25"/>
      <c r="G750" s="25"/>
      <c r="H750" s="25"/>
      <c r="I750" s="25"/>
      <c r="J750" s="25"/>
      <c r="K750" s="25"/>
      <c r="L750" s="25"/>
      <c r="M750" s="25"/>
      <c r="N750" s="25"/>
      <c r="O750" s="25"/>
      <c r="P750" s="25"/>
      <c r="Q750" s="25"/>
      <c r="R750" s="25"/>
      <c r="S750" s="25"/>
      <c r="T750" s="25"/>
      <c r="U750" s="25"/>
      <c r="V750" s="25"/>
      <c r="W750" s="25"/>
      <c r="X750" s="25"/>
      <c r="Y750" s="25"/>
      <c r="Z750" s="25"/>
    </row>
    <row r="751" spans="1:26" ht="15.75" customHeight="1">
      <c r="A751" s="25"/>
      <c r="B751" s="25"/>
      <c r="C751" s="25"/>
      <c r="D751" s="25"/>
      <c r="E751" s="25"/>
      <c r="F751" s="25"/>
      <c r="G751" s="25"/>
      <c r="H751" s="25"/>
      <c r="I751" s="25"/>
      <c r="J751" s="25"/>
      <c r="K751" s="25"/>
      <c r="L751" s="25"/>
      <c r="M751" s="25"/>
      <c r="N751" s="25"/>
      <c r="O751" s="25"/>
      <c r="P751" s="25"/>
      <c r="Q751" s="25"/>
      <c r="R751" s="25"/>
      <c r="S751" s="25"/>
      <c r="T751" s="25"/>
      <c r="U751" s="25"/>
      <c r="V751" s="25"/>
      <c r="W751" s="25"/>
      <c r="X751" s="25"/>
      <c r="Y751" s="25"/>
      <c r="Z751" s="25"/>
    </row>
    <row r="752" spans="1:26" ht="15.75" customHeight="1">
      <c r="A752" s="25"/>
      <c r="B752" s="25"/>
      <c r="C752" s="25"/>
      <c r="D752" s="25"/>
      <c r="E752" s="25"/>
      <c r="F752" s="25"/>
      <c r="G752" s="25"/>
      <c r="H752" s="25"/>
      <c r="I752" s="25"/>
      <c r="J752" s="25"/>
      <c r="K752" s="25"/>
      <c r="L752" s="25"/>
      <c r="M752" s="25"/>
      <c r="N752" s="25"/>
      <c r="O752" s="25"/>
      <c r="P752" s="25"/>
      <c r="Q752" s="25"/>
      <c r="R752" s="25"/>
      <c r="S752" s="25"/>
      <c r="T752" s="25"/>
      <c r="U752" s="25"/>
      <c r="V752" s="25"/>
      <c r="W752" s="25"/>
      <c r="X752" s="25"/>
      <c r="Y752" s="25"/>
      <c r="Z752" s="25"/>
    </row>
    <row r="753" spans="1:26" ht="15.75" customHeight="1">
      <c r="A753" s="25"/>
      <c r="B753" s="25"/>
      <c r="C753" s="25"/>
      <c r="D753" s="25"/>
      <c r="E753" s="25"/>
      <c r="F753" s="25"/>
      <c r="G753" s="25"/>
      <c r="H753" s="25"/>
      <c r="I753" s="25"/>
      <c r="J753" s="25"/>
      <c r="K753" s="25"/>
      <c r="L753" s="25"/>
      <c r="M753" s="25"/>
      <c r="N753" s="25"/>
      <c r="O753" s="25"/>
      <c r="P753" s="25"/>
      <c r="Q753" s="25"/>
      <c r="R753" s="25"/>
      <c r="S753" s="25"/>
      <c r="T753" s="25"/>
      <c r="U753" s="25"/>
      <c r="V753" s="25"/>
      <c r="W753" s="25"/>
      <c r="X753" s="25"/>
      <c r="Y753" s="25"/>
      <c r="Z753" s="25"/>
    </row>
    <row r="754" spans="1:26" ht="15.75" customHeight="1">
      <c r="A754" s="25"/>
      <c r="B754" s="25"/>
      <c r="C754" s="25"/>
      <c r="D754" s="25"/>
      <c r="E754" s="25"/>
      <c r="F754" s="25"/>
      <c r="G754" s="25"/>
      <c r="H754" s="25"/>
      <c r="I754" s="25"/>
      <c r="J754" s="25"/>
      <c r="K754" s="25"/>
      <c r="L754" s="25"/>
      <c r="M754" s="25"/>
      <c r="N754" s="25"/>
      <c r="O754" s="25"/>
      <c r="P754" s="25"/>
      <c r="Q754" s="25"/>
      <c r="R754" s="25"/>
      <c r="S754" s="25"/>
      <c r="T754" s="25"/>
      <c r="U754" s="25"/>
      <c r="V754" s="25"/>
      <c r="W754" s="25"/>
      <c r="X754" s="25"/>
      <c r="Y754" s="25"/>
      <c r="Z754" s="25"/>
    </row>
    <row r="755" spans="1:26" ht="15.75" customHeight="1">
      <c r="A755" s="25"/>
      <c r="B755" s="25"/>
      <c r="C755" s="25"/>
      <c r="D755" s="25"/>
      <c r="E755" s="25"/>
      <c r="F755" s="25"/>
      <c r="G755" s="25"/>
      <c r="H755" s="25"/>
      <c r="I755" s="25"/>
      <c r="J755" s="25"/>
      <c r="K755" s="25"/>
      <c r="L755" s="25"/>
      <c r="M755" s="25"/>
      <c r="N755" s="25"/>
      <c r="O755" s="25"/>
      <c r="P755" s="25"/>
      <c r="Q755" s="25"/>
      <c r="R755" s="25"/>
      <c r="S755" s="25"/>
      <c r="T755" s="25"/>
      <c r="U755" s="25"/>
      <c r="V755" s="25"/>
      <c r="W755" s="25"/>
      <c r="X755" s="25"/>
      <c r="Y755" s="25"/>
      <c r="Z755" s="25"/>
    </row>
    <row r="756" spans="1:26" ht="15.75" customHeight="1">
      <c r="A756" s="25"/>
      <c r="B756" s="25"/>
      <c r="C756" s="25"/>
      <c r="D756" s="25"/>
      <c r="E756" s="25"/>
      <c r="F756" s="25"/>
      <c r="G756" s="25"/>
      <c r="H756" s="25"/>
      <c r="I756" s="25"/>
      <c r="J756" s="25"/>
      <c r="K756" s="25"/>
      <c r="L756" s="25"/>
      <c r="M756" s="25"/>
      <c r="N756" s="25"/>
      <c r="O756" s="25"/>
      <c r="P756" s="25"/>
      <c r="Q756" s="25"/>
      <c r="R756" s="25"/>
      <c r="S756" s="25"/>
      <c r="T756" s="25"/>
      <c r="U756" s="25"/>
      <c r="V756" s="25"/>
      <c r="W756" s="25"/>
      <c r="X756" s="25"/>
      <c r="Y756" s="25"/>
      <c r="Z756" s="25"/>
    </row>
    <row r="757" spans="1:26" ht="15.75" customHeight="1">
      <c r="A757" s="25"/>
      <c r="B757" s="25"/>
      <c r="C757" s="25"/>
      <c r="D757" s="25"/>
      <c r="E757" s="25"/>
      <c r="F757" s="25"/>
      <c r="G757" s="25"/>
      <c r="H757" s="25"/>
      <c r="I757" s="25"/>
      <c r="J757" s="25"/>
      <c r="K757" s="25"/>
      <c r="L757" s="25"/>
      <c r="M757" s="25"/>
      <c r="N757" s="25"/>
      <c r="O757" s="25"/>
      <c r="P757" s="25"/>
      <c r="Q757" s="25"/>
      <c r="R757" s="25"/>
      <c r="S757" s="25"/>
      <c r="T757" s="25"/>
      <c r="U757" s="25"/>
      <c r="V757" s="25"/>
      <c r="W757" s="25"/>
      <c r="X757" s="25"/>
      <c r="Y757" s="25"/>
      <c r="Z757" s="25"/>
    </row>
    <row r="758" spans="1:26" ht="15.75" customHeight="1">
      <c r="A758" s="25"/>
      <c r="B758" s="25"/>
      <c r="C758" s="25"/>
      <c r="D758" s="25"/>
      <c r="E758" s="25"/>
      <c r="F758" s="25"/>
      <c r="G758" s="25"/>
      <c r="H758" s="25"/>
      <c r="I758" s="25"/>
      <c r="J758" s="25"/>
      <c r="K758" s="25"/>
      <c r="L758" s="25"/>
      <c r="M758" s="25"/>
      <c r="N758" s="25"/>
      <c r="O758" s="25"/>
      <c r="P758" s="25"/>
      <c r="Q758" s="25"/>
      <c r="R758" s="25"/>
      <c r="S758" s="25"/>
      <c r="T758" s="25"/>
      <c r="U758" s="25"/>
      <c r="V758" s="25"/>
      <c r="W758" s="25"/>
      <c r="X758" s="25"/>
      <c r="Y758" s="25"/>
      <c r="Z758" s="25"/>
    </row>
    <row r="759" spans="1:26" ht="15.75" customHeight="1">
      <c r="A759" s="25"/>
      <c r="B759" s="25"/>
      <c r="C759" s="25"/>
      <c r="D759" s="25"/>
      <c r="E759" s="25"/>
      <c r="F759" s="25"/>
      <c r="G759" s="25"/>
      <c r="H759" s="25"/>
      <c r="I759" s="25"/>
      <c r="J759" s="25"/>
      <c r="K759" s="25"/>
      <c r="L759" s="25"/>
      <c r="M759" s="25"/>
      <c r="N759" s="25"/>
      <c r="O759" s="25"/>
      <c r="P759" s="25"/>
      <c r="Q759" s="25"/>
      <c r="R759" s="25"/>
      <c r="S759" s="25"/>
      <c r="T759" s="25"/>
      <c r="U759" s="25"/>
      <c r="V759" s="25"/>
      <c r="W759" s="25"/>
      <c r="X759" s="25"/>
      <c r="Y759" s="25"/>
      <c r="Z759" s="25"/>
    </row>
    <row r="760" spans="1:26" ht="15.75" customHeight="1">
      <c r="A760" s="25"/>
      <c r="B760" s="25"/>
      <c r="C760" s="25"/>
      <c r="D760" s="25"/>
      <c r="E760" s="25"/>
      <c r="F760" s="25"/>
      <c r="G760" s="25"/>
      <c r="H760" s="25"/>
      <c r="I760" s="25"/>
      <c r="J760" s="25"/>
      <c r="K760" s="25"/>
      <c r="L760" s="25"/>
      <c r="M760" s="25"/>
      <c r="N760" s="25"/>
      <c r="O760" s="25"/>
      <c r="P760" s="25"/>
      <c r="Q760" s="25"/>
      <c r="R760" s="25"/>
      <c r="S760" s="25"/>
      <c r="T760" s="25"/>
      <c r="U760" s="25"/>
      <c r="V760" s="25"/>
      <c r="W760" s="25"/>
      <c r="X760" s="25"/>
      <c r="Y760" s="25"/>
      <c r="Z760" s="25"/>
    </row>
    <row r="761" spans="1:26" ht="15.75" customHeight="1">
      <c r="A761" s="25"/>
      <c r="B761" s="25"/>
      <c r="C761" s="25"/>
      <c r="D761" s="25"/>
      <c r="E761" s="25"/>
      <c r="F761" s="25"/>
      <c r="G761" s="25"/>
      <c r="H761" s="25"/>
      <c r="I761" s="25"/>
      <c r="J761" s="25"/>
      <c r="K761" s="25"/>
      <c r="L761" s="25"/>
      <c r="M761" s="25"/>
      <c r="N761" s="25"/>
      <c r="O761" s="25"/>
      <c r="P761" s="25"/>
      <c r="Q761" s="25"/>
      <c r="R761" s="25"/>
      <c r="S761" s="25"/>
      <c r="T761" s="25"/>
      <c r="U761" s="25"/>
      <c r="V761" s="25"/>
      <c r="W761" s="25"/>
      <c r="X761" s="25"/>
      <c r="Y761" s="25"/>
      <c r="Z761" s="25"/>
    </row>
    <row r="762" spans="1:26" ht="15.75" customHeight="1">
      <c r="A762" s="25"/>
      <c r="B762" s="25"/>
      <c r="C762" s="25"/>
      <c r="D762" s="25"/>
      <c r="E762" s="25"/>
      <c r="F762" s="25"/>
      <c r="G762" s="25"/>
      <c r="H762" s="25"/>
      <c r="I762" s="25"/>
      <c r="J762" s="25"/>
      <c r="K762" s="25"/>
      <c r="L762" s="25"/>
      <c r="M762" s="25"/>
      <c r="N762" s="25"/>
      <c r="O762" s="25"/>
      <c r="P762" s="25"/>
      <c r="Q762" s="25"/>
      <c r="R762" s="25"/>
      <c r="S762" s="25"/>
      <c r="T762" s="25"/>
      <c r="U762" s="25"/>
      <c r="V762" s="25"/>
      <c r="W762" s="25"/>
      <c r="X762" s="25"/>
      <c r="Y762" s="25"/>
      <c r="Z762" s="25"/>
    </row>
    <row r="763" spans="1:26" ht="15.75" customHeight="1">
      <c r="A763" s="25"/>
      <c r="B763" s="25"/>
      <c r="C763" s="25"/>
      <c r="D763" s="25"/>
      <c r="E763" s="25"/>
      <c r="F763" s="25"/>
      <c r="G763" s="25"/>
      <c r="H763" s="25"/>
      <c r="I763" s="25"/>
      <c r="J763" s="25"/>
      <c r="K763" s="25"/>
      <c r="L763" s="25"/>
      <c r="M763" s="25"/>
      <c r="N763" s="25"/>
      <c r="O763" s="25"/>
      <c r="P763" s="25"/>
      <c r="Q763" s="25"/>
      <c r="R763" s="25"/>
      <c r="S763" s="25"/>
      <c r="T763" s="25"/>
      <c r="U763" s="25"/>
      <c r="V763" s="25"/>
      <c r="W763" s="25"/>
      <c r="X763" s="25"/>
      <c r="Y763" s="25"/>
      <c r="Z763" s="25"/>
    </row>
    <row r="764" spans="1:26" ht="15.75" customHeight="1">
      <c r="A764" s="25"/>
      <c r="B764" s="25"/>
      <c r="C764" s="25"/>
      <c r="D764" s="25"/>
      <c r="E764" s="25"/>
      <c r="F764" s="25"/>
      <c r="G764" s="25"/>
      <c r="H764" s="25"/>
      <c r="I764" s="25"/>
      <c r="J764" s="25"/>
      <c r="K764" s="25"/>
      <c r="L764" s="25"/>
      <c r="M764" s="25"/>
      <c r="N764" s="25"/>
      <c r="O764" s="25"/>
      <c r="P764" s="25"/>
      <c r="Q764" s="25"/>
      <c r="R764" s="25"/>
      <c r="S764" s="25"/>
      <c r="T764" s="25"/>
      <c r="U764" s="25"/>
      <c r="V764" s="25"/>
      <c r="W764" s="25"/>
      <c r="X764" s="25"/>
      <c r="Y764" s="25"/>
      <c r="Z764" s="25"/>
    </row>
    <row r="765" spans="1:26" ht="15.75" customHeight="1">
      <c r="A765" s="25"/>
      <c r="B765" s="25"/>
      <c r="C765" s="25"/>
      <c r="D765" s="25"/>
      <c r="E765" s="25"/>
      <c r="F765" s="25"/>
      <c r="G765" s="25"/>
      <c r="H765" s="25"/>
      <c r="I765" s="25"/>
      <c r="J765" s="25"/>
      <c r="K765" s="25"/>
      <c r="L765" s="25"/>
      <c r="M765" s="25"/>
      <c r="N765" s="25"/>
      <c r="O765" s="25"/>
      <c r="P765" s="25"/>
      <c r="Q765" s="25"/>
      <c r="R765" s="25"/>
      <c r="S765" s="25"/>
      <c r="T765" s="25"/>
      <c r="U765" s="25"/>
      <c r="V765" s="25"/>
      <c r="W765" s="25"/>
      <c r="X765" s="25"/>
      <c r="Y765" s="25"/>
      <c r="Z765" s="25"/>
    </row>
    <row r="766" spans="1:26" ht="15.75" customHeight="1">
      <c r="A766" s="25"/>
      <c r="B766" s="25"/>
      <c r="C766" s="25"/>
      <c r="D766" s="25"/>
      <c r="E766" s="25"/>
      <c r="F766" s="25"/>
      <c r="G766" s="25"/>
      <c r="H766" s="25"/>
      <c r="I766" s="25"/>
      <c r="J766" s="25"/>
      <c r="K766" s="25"/>
      <c r="L766" s="25"/>
      <c r="M766" s="25"/>
      <c r="N766" s="25"/>
      <c r="O766" s="25"/>
      <c r="P766" s="25"/>
      <c r="Q766" s="25"/>
      <c r="R766" s="25"/>
      <c r="S766" s="25"/>
      <c r="T766" s="25"/>
      <c r="U766" s="25"/>
      <c r="V766" s="25"/>
      <c r="W766" s="25"/>
      <c r="X766" s="25"/>
      <c r="Y766" s="25"/>
      <c r="Z766" s="25"/>
    </row>
    <row r="767" spans="1:26" ht="15.75" customHeight="1">
      <c r="A767" s="25"/>
      <c r="B767" s="25"/>
      <c r="C767" s="25"/>
      <c r="D767" s="25"/>
      <c r="E767" s="25"/>
      <c r="F767" s="25"/>
      <c r="G767" s="25"/>
      <c r="H767" s="25"/>
      <c r="I767" s="25"/>
      <c r="J767" s="25"/>
      <c r="K767" s="25"/>
      <c r="L767" s="25"/>
      <c r="M767" s="25"/>
      <c r="N767" s="25"/>
      <c r="O767" s="25"/>
      <c r="P767" s="25"/>
      <c r="Q767" s="25"/>
      <c r="R767" s="25"/>
      <c r="S767" s="25"/>
      <c r="T767" s="25"/>
      <c r="U767" s="25"/>
      <c r="V767" s="25"/>
      <c r="W767" s="25"/>
      <c r="X767" s="25"/>
      <c r="Y767" s="25"/>
      <c r="Z767" s="25"/>
    </row>
    <row r="768" spans="1:26" ht="15.75" customHeight="1">
      <c r="A768" s="25"/>
      <c r="B768" s="25"/>
      <c r="C768" s="25"/>
      <c r="D768" s="25"/>
      <c r="E768" s="25"/>
      <c r="F768" s="25"/>
      <c r="G768" s="25"/>
      <c r="H768" s="25"/>
      <c r="I768" s="25"/>
      <c r="J768" s="25"/>
      <c r="K768" s="25"/>
      <c r="L768" s="25"/>
      <c r="M768" s="25"/>
      <c r="N768" s="25"/>
      <c r="O768" s="25"/>
      <c r="P768" s="25"/>
      <c r="Q768" s="25"/>
      <c r="R768" s="25"/>
      <c r="S768" s="25"/>
      <c r="T768" s="25"/>
      <c r="U768" s="25"/>
      <c r="V768" s="25"/>
      <c r="W768" s="25"/>
      <c r="X768" s="25"/>
      <c r="Y768" s="25"/>
      <c r="Z768" s="25"/>
    </row>
    <row r="769" spans="1:26" ht="15.75" customHeight="1">
      <c r="A769" s="25"/>
      <c r="B769" s="25"/>
      <c r="C769" s="25"/>
      <c r="D769" s="25"/>
      <c r="E769" s="25"/>
      <c r="F769" s="25"/>
      <c r="G769" s="25"/>
      <c r="H769" s="25"/>
      <c r="I769" s="25"/>
      <c r="J769" s="25"/>
      <c r="K769" s="25"/>
      <c r="L769" s="25"/>
      <c r="M769" s="25"/>
      <c r="N769" s="25"/>
      <c r="O769" s="25"/>
      <c r="P769" s="25"/>
      <c r="Q769" s="25"/>
      <c r="R769" s="25"/>
      <c r="S769" s="25"/>
      <c r="T769" s="25"/>
      <c r="U769" s="25"/>
      <c r="V769" s="25"/>
      <c r="W769" s="25"/>
      <c r="X769" s="25"/>
      <c r="Y769" s="25"/>
      <c r="Z769" s="25"/>
    </row>
    <row r="770" spans="1:26" ht="15.75" customHeight="1">
      <c r="A770" s="25"/>
      <c r="B770" s="25"/>
      <c r="C770" s="25"/>
      <c r="D770" s="25"/>
      <c r="E770" s="25"/>
      <c r="F770" s="25"/>
      <c r="G770" s="25"/>
      <c r="H770" s="25"/>
      <c r="I770" s="25"/>
      <c r="J770" s="25"/>
      <c r="K770" s="25"/>
      <c r="L770" s="25"/>
      <c r="M770" s="25"/>
      <c r="N770" s="25"/>
      <c r="O770" s="25"/>
      <c r="P770" s="25"/>
      <c r="Q770" s="25"/>
      <c r="R770" s="25"/>
      <c r="S770" s="25"/>
      <c r="T770" s="25"/>
      <c r="U770" s="25"/>
      <c r="V770" s="25"/>
      <c r="W770" s="25"/>
      <c r="X770" s="25"/>
      <c r="Y770" s="25"/>
      <c r="Z770" s="25"/>
    </row>
    <row r="771" spans="1:26" ht="15.75" customHeight="1">
      <c r="A771" s="25"/>
      <c r="B771" s="25"/>
      <c r="C771" s="25"/>
      <c r="D771" s="25"/>
      <c r="E771" s="25"/>
      <c r="F771" s="25"/>
      <c r="G771" s="25"/>
      <c r="H771" s="25"/>
      <c r="I771" s="25"/>
      <c r="J771" s="25"/>
      <c r="K771" s="25"/>
      <c r="L771" s="25"/>
      <c r="M771" s="25"/>
      <c r="N771" s="25"/>
      <c r="O771" s="25"/>
      <c r="P771" s="25"/>
      <c r="Q771" s="25"/>
      <c r="R771" s="25"/>
      <c r="S771" s="25"/>
      <c r="T771" s="25"/>
      <c r="U771" s="25"/>
      <c r="V771" s="25"/>
      <c r="W771" s="25"/>
      <c r="X771" s="25"/>
      <c r="Y771" s="25"/>
      <c r="Z771" s="25"/>
    </row>
    <row r="772" spans="1:26" ht="15.75" customHeight="1">
      <c r="A772" s="25"/>
      <c r="B772" s="25"/>
      <c r="C772" s="25"/>
      <c r="D772" s="25"/>
      <c r="E772" s="25"/>
      <c r="F772" s="25"/>
      <c r="G772" s="25"/>
      <c r="H772" s="25"/>
      <c r="I772" s="25"/>
      <c r="J772" s="25"/>
      <c r="K772" s="25"/>
      <c r="L772" s="25"/>
      <c r="M772" s="25"/>
      <c r="N772" s="25"/>
      <c r="O772" s="25"/>
      <c r="P772" s="25"/>
      <c r="Q772" s="25"/>
      <c r="R772" s="25"/>
      <c r="S772" s="25"/>
      <c r="T772" s="25"/>
      <c r="U772" s="25"/>
      <c r="V772" s="25"/>
      <c r="W772" s="25"/>
      <c r="X772" s="25"/>
      <c r="Y772" s="25"/>
      <c r="Z772" s="25"/>
    </row>
    <row r="773" spans="1:26" ht="15.75" customHeight="1">
      <c r="A773" s="25"/>
      <c r="B773" s="25"/>
      <c r="C773" s="25"/>
      <c r="D773" s="25"/>
      <c r="E773" s="25"/>
      <c r="F773" s="25"/>
      <c r="G773" s="25"/>
      <c r="H773" s="25"/>
      <c r="I773" s="25"/>
      <c r="J773" s="25"/>
      <c r="K773" s="25"/>
      <c r="L773" s="25"/>
      <c r="M773" s="25"/>
      <c r="N773" s="25"/>
      <c r="O773" s="25"/>
      <c r="P773" s="25"/>
      <c r="Q773" s="25"/>
      <c r="R773" s="25"/>
      <c r="S773" s="25"/>
      <c r="T773" s="25"/>
      <c r="U773" s="25"/>
      <c r="V773" s="25"/>
      <c r="W773" s="25"/>
      <c r="X773" s="25"/>
      <c r="Y773" s="25"/>
      <c r="Z773" s="25"/>
    </row>
    <row r="774" spans="1:26" ht="15.75" customHeight="1">
      <c r="A774" s="25"/>
      <c r="B774" s="25"/>
      <c r="C774" s="25"/>
      <c r="D774" s="25"/>
      <c r="E774" s="25"/>
      <c r="F774" s="25"/>
      <c r="G774" s="25"/>
      <c r="H774" s="25"/>
      <c r="I774" s="25"/>
      <c r="J774" s="25"/>
      <c r="K774" s="25"/>
      <c r="L774" s="25"/>
      <c r="M774" s="25"/>
      <c r="N774" s="25"/>
      <c r="O774" s="25"/>
      <c r="P774" s="25"/>
      <c r="Q774" s="25"/>
      <c r="R774" s="25"/>
      <c r="S774" s="25"/>
      <c r="T774" s="25"/>
      <c r="U774" s="25"/>
      <c r="V774" s="25"/>
      <c r="W774" s="25"/>
      <c r="X774" s="25"/>
      <c r="Y774" s="25"/>
      <c r="Z774" s="25"/>
    </row>
    <row r="775" spans="1:26" ht="15.75" customHeight="1">
      <c r="A775" s="25"/>
      <c r="B775" s="25"/>
      <c r="C775" s="25"/>
      <c r="D775" s="25"/>
      <c r="E775" s="25"/>
      <c r="F775" s="25"/>
      <c r="G775" s="25"/>
      <c r="H775" s="25"/>
      <c r="I775" s="25"/>
      <c r="J775" s="25"/>
      <c r="K775" s="25"/>
      <c r="L775" s="25"/>
      <c r="M775" s="25"/>
      <c r="N775" s="25"/>
      <c r="O775" s="25"/>
      <c r="P775" s="25"/>
      <c r="Q775" s="25"/>
      <c r="R775" s="25"/>
      <c r="S775" s="25"/>
      <c r="T775" s="25"/>
      <c r="U775" s="25"/>
      <c r="V775" s="25"/>
      <c r="W775" s="25"/>
      <c r="X775" s="25"/>
      <c r="Y775" s="25"/>
      <c r="Z775" s="25"/>
    </row>
    <row r="776" spans="1:26" ht="15.75" customHeight="1">
      <c r="A776" s="25"/>
      <c r="B776" s="25"/>
      <c r="C776" s="25"/>
      <c r="D776" s="25"/>
      <c r="E776" s="25"/>
      <c r="F776" s="25"/>
      <c r="G776" s="25"/>
      <c r="H776" s="25"/>
      <c r="I776" s="25"/>
      <c r="J776" s="25"/>
      <c r="K776" s="25"/>
      <c r="L776" s="25"/>
      <c r="M776" s="25"/>
      <c r="N776" s="25"/>
      <c r="O776" s="25"/>
      <c r="P776" s="25"/>
      <c r="Q776" s="25"/>
      <c r="R776" s="25"/>
      <c r="S776" s="25"/>
      <c r="T776" s="25"/>
      <c r="U776" s="25"/>
      <c r="V776" s="25"/>
      <c r="W776" s="25"/>
      <c r="X776" s="25"/>
      <c r="Y776" s="25"/>
      <c r="Z776" s="25"/>
    </row>
    <row r="777" spans="1:26" ht="15.75" customHeight="1">
      <c r="A777" s="25"/>
      <c r="B777" s="25"/>
      <c r="C777" s="25"/>
      <c r="D777" s="25"/>
      <c r="E777" s="25"/>
      <c r="F777" s="25"/>
      <c r="G777" s="25"/>
      <c r="H777" s="25"/>
      <c r="I777" s="25"/>
      <c r="J777" s="25"/>
      <c r="K777" s="25"/>
      <c r="L777" s="25"/>
      <c r="M777" s="25"/>
      <c r="N777" s="25"/>
      <c r="O777" s="25"/>
      <c r="P777" s="25"/>
      <c r="Q777" s="25"/>
      <c r="R777" s="25"/>
      <c r="S777" s="25"/>
      <c r="T777" s="25"/>
      <c r="U777" s="25"/>
      <c r="V777" s="25"/>
      <c r="W777" s="25"/>
      <c r="X777" s="25"/>
      <c r="Y777" s="25"/>
      <c r="Z777" s="25"/>
    </row>
    <row r="778" spans="1:26" ht="15.75" customHeight="1">
      <c r="A778" s="25"/>
      <c r="B778" s="25"/>
      <c r="C778" s="25"/>
      <c r="D778" s="25"/>
      <c r="E778" s="25"/>
      <c r="F778" s="25"/>
      <c r="G778" s="25"/>
      <c r="H778" s="25"/>
      <c r="I778" s="25"/>
      <c r="J778" s="25"/>
      <c r="K778" s="25"/>
      <c r="L778" s="25"/>
      <c r="M778" s="25"/>
      <c r="N778" s="25"/>
      <c r="O778" s="25"/>
      <c r="P778" s="25"/>
      <c r="Q778" s="25"/>
      <c r="R778" s="25"/>
      <c r="S778" s="25"/>
      <c r="T778" s="25"/>
      <c r="U778" s="25"/>
      <c r="V778" s="25"/>
      <c r="W778" s="25"/>
      <c r="X778" s="25"/>
      <c r="Y778" s="25"/>
      <c r="Z778" s="25"/>
    </row>
    <row r="779" spans="1:26" ht="15.75" customHeight="1">
      <c r="A779" s="25"/>
      <c r="B779" s="25"/>
      <c r="C779" s="25"/>
      <c r="D779" s="25"/>
      <c r="E779" s="25"/>
      <c r="F779" s="25"/>
      <c r="G779" s="25"/>
      <c r="H779" s="25"/>
      <c r="I779" s="25"/>
      <c r="J779" s="25"/>
      <c r="K779" s="25"/>
      <c r="L779" s="25"/>
      <c r="M779" s="25"/>
      <c r="N779" s="25"/>
      <c r="O779" s="25"/>
      <c r="P779" s="25"/>
      <c r="Q779" s="25"/>
      <c r="R779" s="25"/>
      <c r="S779" s="25"/>
      <c r="T779" s="25"/>
      <c r="U779" s="25"/>
      <c r="V779" s="25"/>
      <c r="W779" s="25"/>
      <c r="X779" s="25"/>
      <c r="Y779" s="25"/>
      <c r="Z779" s="25"/>
    </row>
    <row r="780" spans="1:26" ht="15.75" customHeight="1">
      <c r="A780" s="25"/>
      <c r="B780" s="25"/>
      <c r="C780" s="25"/>
      <c r="D780" s="25"/>
      <c r="E780" s="25"/>
      <c r="F780" s="25"/>
      <c r="G780" s="25"/>
      <c r="H780" s="25"/>
      <c r="I780" s="25"/>
      <c r="J780" s="25"/>
      <c r="K780" s="25"/>
      <c r="L780" s="25"/>
      <c r="M780" s="25"/>
      <c r="N780" s="25"/>
      <c r="O780" s="25"/>
      <c r="P780" s="25"/>
      <c r="Q780" s="25"/>
      <c r="R780" s="25"/>
      <c r="S780" s="25"/>
      <c r="T780" s="25"/>
      <c r="U780" s="25"/>
      <c r="V780" s="25"/>
      <c r="W780" s="25"/>
      <c r="X780" s="25"/>
      <c r="Y780" s="25"/>
      <c r="Z780" s="25"/>
    </row>
    <row r="781" spans="1:26" ht="15.75" customHeight="1">
      <c r="A781" s="25"/>
      <c r="B781" s="25"/>
      <c r="C781" s="25"/>
      <c r="D781" s="25"/>
      <c r="E781" s="25"/>
      <c r="F781" s="25"/>
      <c r="G781" s="25"/>
      <c r="H781" s="25"/>
      <c r="I781" s="25"/>
      <c r="J781" s="25"/>
      <c r="K781" s="25"/>
      <c r="L781" s="25"/>
      <c r="M781" s="25"/>
      <c r="N781" s="25"/>
      <c r="O781" s="25"/>
      <c r="P781" s="25"/>
      <c r="Q781" s="25"/>
      <c r="R781" s="25"/>
      <c r="S781" s="25"/>
      <c r="T781" s="25"/>
      <c r="U781" s="25"/>
      <c r="V781" s="25"/>
      <c r="W781" s="25"/>
      <c r="X781" s="25"/>
      <c r="Y781" s="25"/>
      <c r="Z781" s="25"/>
    </row>
    <row r="782" spans="1:26" ht="15.75" customHeight="1">
      <c r="A782" s="25"/>
      <c r="B782" s="25"/>
      <c r="C782" s="25"/>
      <c r="D782" s="25"/>
      <c r="E782" s="25"/>
      <c r="F782" s="25"/>
      <c r="G782" s="25"/>
      <c r="H782" s="25"/>
      <c r="I782" s="25"/>
      <c r="J782" s="25"/>
      <c r="K782" s="25"/>
      <c r="L782" s="25"/>
      <c r="M782" s="25"/>
      <c r="N782" s="25"/>
      <c r="O782" s="25"/>
      <c r="P782" s="25"/>
      <c r="Q782" s="25"/>
      <c r="R782" s="25"/>
      <c r="S782" s="25"/>
      <c r="T782" s="25"/>
      <c r="U782" s="25"/>
      <c r="V782" s="25"/>
      <c r="W782" s="25"/>
      <c r="X782" s="25"/>
      <c r="Y782" s="25"/>
      <c r="Z782" s="25"/>
    </row>
    <row r="783" spans="1:26" ht="15.75" customHeight="1">
      <c r="A783" s="25"/>
      <c r="B783" s="25"/>
      <c r="C783" s="25"/>
      <c r="D783" s="25"/>
      <c r="E783" s="25"/>
      <c r="F783" s="25"/>
      <c r="G783" s="25"/>
      <c r="H783" s="25"/>
      <c r="I783" s="25"/>
      <c r="J783" s="25"/>
      <c r="K783" s="25"/>
      <c r="L783" s="25"/>
      <c r="M783" s="25"/>
      <c r="N783" s="25"/>
      <c r="O783" s="25"/>
      <c r="P783" s="25"/>
      <c r="Q783" s="25"/>
      <c r="R783" s="25"/>
      <c r="S783" s="25"/>
      <c r="T783" s="25"/>
      <c r="U783" s="25"/>
      <c r="V783" s="25"/>
      <c r="W783" s="25"/>
      <c r="X783" s="25"/>
      <c r="Y783" s="25"/>
      <c r="Z783" s="25"/>
    </row>
    <row r="784" spans="1:26" ht="15.75" customHeight="1">
      <c r="A784" s="25"/>
      <c r="B784" s="25"/>
      <c r="C784" s="25"/>
      <c r="D784" s="25"/>
      <c r="E784" s="25"/>
      <c r="F784" s="25"/>
      <c r="G784" s="25"/>
      <c r="H784" s="25"/>
      <c r="I784" s="25"/>
      <c r="J784" s="25"/>
      <c r="K784" s="25"/>
      <c r="L784" s="25"/>
      <c r="M784" s="25"/>
      <c r="N784" s="25"/>
      <c r="O784" s="25"/>
      <c r="P784" s="25"/>
      <c r="Q784" s="25"/>
      <c r="R784" s="25"/>
      <c r="S784" s="25"/>
      <c r="T784" s="25"/>
      <c r="U784" s="25"/>
      <c r="V784" s="25"/>
      <c r="W784" s="25"/>
      <c r="X784" s="25"/>
      <c r="Y784" s="25"/>
      <c r="Z784" s="25"/>
    </row>
    <row r="785" spans="1:26" ht="15.75" customHeight="1">
      <c r="A785" s="25"/>
      <c r="B785" s="25"/>
      <c r="C785" s="25"/>
      <c r="D785" s="25"/>
      <c r="E785" s="25"/>
      <c r="F785" s="25"/>
      <c r="G785" s="25"/>
      <c r="H785" s="25"/>
      <c r="I785" s="25"/>
      <c r="J785" s="25"/>
      <c r="K785" s="25"/>
      <c r="L785" s="25"/>
      <c r="M785" s="25"/>
      <c r="N785" s="25"/>
      <c r="O785" s="25"/>
      <c r="P785" s="25"/>
      <c r="Q785" s="25"/>
      <c r="R785" s="25"/>
      <c r="S785" s="25"/>
      <c r="T785" s="25"/>
      <c r="U785" s="25"/>
      <c r="V785" s="25"/>
      <c r="W785" s="25"/>
      <c r="X785" s="25"/>
      <c r="Y785" s="25"/>
      <c r="Z785" s="25"/>
    </row>
    <row r="786" spans="1:26" ht="15.75" customHeight="1">
      <c r="A786" s="25"/>
      <c r="B786" s="25"/>
      <c r="C786" s="25"/>
      <c r="D786" s="25"/>
      <c r="E786" s="25"/>
      <c r="F786" s="25"/>
      <c r="G786" s="25"/>
      <c r="H786" s="25"/>
      <c r="I786" s="25"/>
      <c r="J786" s="25"/>
      <c r="K786" s="25"/>
      <c r="L786" s="25"/>
      <c r="M786" s="25"/>
      <c r="N786" s="25"/>
      <c r="O786" s="25"/>
      <c r="P786" s="25"/>
      <c r="Q786" s="25"/>
      <c r="R786" s="25"/>
      <c r="S786" s="25"/>
      <c r="T786" s="25"/>
      <c r="U786" s="25"/>
      <c r="V786" s="25"/>
      <c r="W786" s="25"/>
      <c r="X786" s="25"/>
      <c r="Y786" s="25"/>
      <c r="Z786" s="25"/>
    </row>
    <row r="787" spans="1:26" ht="15.75" customHeight="1">
      <c r="A787" s="25"/>
      <c r="B787" s="25"/>
      <c r="C787" s="25"/>
      <c r="D787" s="25"/>
      <c r="E787" s="25"/>
      <c r="F787" s="25"/>
      <c r="G787" s="25"/>
      <c r="H787" s="25"/>
      <c r="I787" s="25"/>
      <c r="J787" s="25"/>
      <c r="K787" s="25"/>
      <c r="L787" s="25"/>
      <c r="M787" s="25"/>
      <c r="N787" s="25"/>
      <c r="O787" s="25"/>
      <c r="P787" s="25"/>
      <c r="Q787" s="25"/>
      <c r="R787" s="25"/>
      <c r="S787" s="25"/>
      <c r="T787" s="25"/>
      <c r="U787" s="25"/>
      <c r="V787" s="25"/>
      <c r="W787" s="25"/>
      <c r="X787" s="25"/>
      <c r="Y787" s="25"/>
      <c r="Z787" s="25"/>
    </row>
    <row r="788" spans="1:26" ht="15.75" customHeight="1">
      <c r="A788" s="25"/>
      <c r="B788" s="25"/>
      <c r="C788" s="25"/>
      <c r="D788" s="25"/>
      <c r="E788" s="25"/>
      <c r="F788" s="25"/>
      <c r="G788" s="25"/>
      <c r="H788" s="25"/>
      <c r="I788" s="25"/>
      <c r="J788" s="25"/>
      <c r="K788" s="25"/>
      <c r="L788" s="25"/>
      <c r="M788" s="25"/>
      <c r="N788" s="25"/>
      <c r="O788" s="25"/>
      <c r="P788" s="25"/>
      <c r="Q788" s="25"/>
      <c r="R788" s="25"/>
      <c r="S788" s="25"/>
      <c r="T788" s="25"/>
      <c r="U788" s="25"/>
      <c r="V788" s="25"/>
      <c r="W788" s="25"/>
      <c r="X788" s="25"/>
      <c r="Y788" s="25"/>
      <c r="Z788" s="25"/>
    </row>
    <row r="789" spans="1:26" ht="15.75" customHeight="1">
      <c r="A789" s="25"/>
      <c r="B789" s="25"/>
      <c r="C789" s="25"/>
      <c r="D789" s="25"/>
      <c r="E789" s="25"/>
      <c r="F789" s="25"/>
      <c r="G789" s="25"/>
      <c r="H789" s="25"/>
      <c r="I789" s="25"/>
      <c r="J789" s="25"/>
      <c r="K789" s="25"/>
      <c r="L789" s="25"/>
      <c r="M789" s="25"/>
      <c r="N789" s="25"/>
      <c r="O789" s="25"/>
      <c r="P789" s="25"/>
      <c r="Q789" s="25"/>
      <c r="R789" s="25"/>
      <c r="S789" s="25"/>
      <c r="T789" s="25"/>
      <c r="U789" s="25"/>
      <c r="V789" s="25"/>
      <c r="W789" s="25"/>
      <c r="X789" s="25"/>
      <c r="Y789" s="25"/>
      <c r="Z789" s="25"/>
    </row>
    <row r="790" spans="1:26" ht="15.75" customHeight="1">
      <c r="A790" s="25"/>
      <c r="B790" s="25"/>
      <c r="C790" s="25"/>
      <c r="D790" s="25"/>
      <c r="E790" s="25"/>
      <c r="F790" s="25"/>
      <c r="G790" s="25"/>
      <c r="H790" s="25"/>
      <c r="I790" s="25"/>
      <c r="J790" s="25"/>
      <c r="K790" s="25"/>
      <c r="L790" s="25"/>
      <c r="M790" s="25"/>
      <c r="N790" s="25"/>
      <c r="O790" s="25"/>
      <c r="P790" s="25"/>
      <c r="Q790" s="25"/>
      <c r="R790" s="25"/>
      <c r="S790" s="25"/>
      <c r="T790" s="25"/>
      <c r="U790" s="25"/>
      <c r="V790" s="25"/>
      <c r="W790" s="25"/>
      <c r="X790" s="25"/>
      <c r="Y790" s="25"/>
      <c r="Z790" s="25"/>
    </row>
    <row r="791" spans="1:26" ht="15.75" customHeight="1">
      <c r="A791" s="25"/>
      <c r="B791" s="25"/>
      <c r="C791" s="25"/>
      <c r="D791" s="25"/>
      <c r="E791" s="25"/>
      <c r="F791" s="25"/>
      <c r="G791" s="25"/>
      <c r="H791" s="25"/>
      <c r="I791" s="25"/>
      <c r="J791" s="25"/>
      <c r="K791" s="25"/>
      <c r="L791" s="25"/>
      <c r="M791" s="25"/>
      <c r="N791" s="25"/>
      <c r="O791" s="25"/>
      <c r="P791" s="25"/>
      <c r="Q791" s="25"/>
      <c r="R791" s="25"/>
      <c r="S791" s="25"/>
      <c r="T791" s="25"/>
      <c r="U791" s="25"/>
      <c r="V791" s="25"/>
      <c r="W791" s="25"/>
      <c r="X791" s="25"/>
      <c r="Y791" s="25"/>
      <c r="Z791" s="25"/>
    </row>
    <row r="792" spans="1:26" ht="15.75" customHeight="1">
      <c r="A792" s="25"/>
      <c r="B792" s="25"/>
      <c r="C792" s="25"/>
      <c r="D792" s="25"/>
      <c r="E792" s="25"/>
      <c r="F792" s="25"/>
      <c r="G792" s="25"/>
      <c r="H792" s="25"/>
      <c r="I792" s="25"/>
      <c r="J792" s="25"/>
      <c r="K792" s="25"/>
      <c r="L792" s="25"/>
      <c r="M792" s="25"/>
      <c r="N792" s="25"/>
      <c r="O792" s="25"/>
      <c r="P792" s="25"/>
      <c r="Q792" s="25"/>
      <c r="R792" s="25"/>
      <c r="S792" s="25"/>
      <c r="T792" s="25"/>
      <c r="U792" s="25"/>
      <c r="V792" s="25"/>
      <c r="W792" s="25"/>
      <c r="X792" s="25"/>
      <c r="Y792" s="25"/>
      <c r="Z792" s="25"/>
    </row>
    <row r="793" spans="1:26" ht="15.75" customHeight="1">
      <c r="A793" s="25"/>
      <c r="B793" s="25"/>
      <c r="C793" s="25"/>
      <c r="D793" s="25"/>
      <c r="E793" s="25"/>
      <c r="F793" s="25"/>
      <c r="G793" s="25"/>
      <c r="H793" s="25"/>
      <c r="I793" s="25"/>
      <c r="J793" s="25"/>
      <c r="K793" s="25"/>
      <c r="L793" s="25"/>
      <c r="M793" s="25"/>
      <c r="N793" s="25"/>
      <c r="O793" s="25"/>
      <c r="P793" s="25"/>
      <c r="Q793" s="25"/>
      <c r="R793" s="25"/>
      <c r="S793" s="25"/>
      <c r="T793" s="25"/>
      <c r="U793" s="25"/>
      <c r="V793" s="25"/>
      <c r="W793" s="25"/>
      <c r="X793" s="25"/>
      <c r="Y793" s="25"/>
      <c r="Z793" s="25"/>
    </row>
    <row r="794" spans="1:26" ht="15.75" customHeight="1">
      <c r="A794" s="25"/>
      <c r="B794" s="25"/>
      <c r="C794" s="25"/>
      <c r="D794" s="25"/>
      <c r="E794" s="25"/>
      <c r="F794" s="25"/>
      <c r="G794" s="25"/>
      <c r="H794" s="25"/>
      <c r="I794" s="25"/>
      <c r="J794" s="25"/>
      <c r="K794" s="25"/>
      <c r="L794" s="25"/>
      <c r="M794" s="25"/>
      <c r="N794" s="25"/>
      <c r="O794" s="25"/>
      <c r="P794" s="25"/>
      <c r="Q794" s="25"/>
      <c r="R794" s="25"/>
      <c r="S794" s="25"/>
      <c r="T794" s="25"/>
      <c r="U794" s="25"/>
      <c r="V794" s="25"/>
      <c r="W794" s="25"/>
      <c r="X794" s="25"/>
      <c r="Y794" s="25"/>
      <c r="Z794" s="25"/>
    </row>
    <row r="795" spans="1:26" ht="15.75" customHeight="1">
      <c r="A795" s="25"/>
      <c r="B795" s="25"/>
      <c r="C795" s="25"/>
      <c r="D795" s="25"/>
      <c r="E795" s="25"/>
      <c r="F795" s="25"/>
      <c r="G795" s="25"/>
      <c r="H795" s="25"/>
      <c r="I795" s="25"/>
      <c r="J795" s="25"/>
      <c r="K795" s="25"/>
      <c r="L795" s="25"/>
      <c r="M795" s="25"/>
      <c r="N795" s="25"/>
      <c r="O795" s="25"/>
      <c r="P795" s="25"/>
      <c r="Q795" s="25"/>
      <c r="R795" s="25"/>
      <c r="S795" s="25"/>
      <c r="T795" s="25"/>
      <c r="U795" s="25"/>
      <c r="V795" s="25"/>
      <c r="W795" s="25"/>
      <c r="X795" s="25"/>
      <c r="Y795" s="25"/>
      <c r="Z795" s="25"/>
    </row>
    <row r="796" spans="1:26" ht="15.75" customHeight="1">
      <c r="A796" s="25"/>
      <c r="B796" s="25"/>
      <c r="C796" s="25"/>
      <c r="D796" s="25"/>
      <c r="E796" s="25"/>
      <c r="F796" s="25"/>
      <c r="G796" s="25"/>
      <c r="H796" s="25"/>
      <c r="I796" s="25"/>
      <c r="J796" s="25"/>
      <c r="K796" s="25"/>
      <c r="L796" s="25"/>
      <c r="M796" s="25"/>
      <c r="N796" s="25"/>
      <c r="O796" s="25"/>
      <c r="P796" s="25"/>
      <c r="Q796" s="25"/>
      <c r="R796" s="25"/>
      <c r="S796" s="25"/>
      <c r="T796" s="25"/>
      <c r="U796" s="25"/>
      <c r="V796" s="25"/>
      <c r="W796" s="25"/>
      <c r="X796" s="25"/>
      <c r="Y796" s="25"/>
      <c r="Z796" s="25"/>
    </row>
    <row r="797" spans="1:26" ht="15.75" customHeight="1">
      <c r="A797" s="25"/>
      <c r="B797" s="25"/>
      <c r="C797" s="25"/>
      <c r="D797" s="25"/>
      <c r="E797" s="25"/>
      <c r="F797" s="25"/>
      <c r="G797" s="25"/>
      <c r="H797" s="25"/>
      <c r="I797" s="25"/>
      <c r="J797" s="25"/>
      <c r="K797" s="25"/>
      <c r="L797" s="25"/>
      <c r="M797" s="25"/>
      <c r="N797" s="25"/>
      <c r="O797" s="25"/>
      <c r="P797" s="25"/>
      <c r="Q797" s="25"/>
      <c r="R797" s="25"/>
      <c r="S797" s="25"/>
      <c r="T797" s="25"/>
      <c r="U797" s="25"/>
      <c r="V797" s="25"/>
      <c r="W797" s="25"/>
      <c r="X797" s="25"/>
      <c r="Y797" s="25"/>
      <c r="Z797" s="25"/>
    </row>
    <row r="798" spans="1:26" ht="15.75" customHeight="1">
      <c r="A798" s="25"/>
      <c r="B798" s="25"/>
      <c r="C798" s="25"/>
      <c r="D798" s="25"/>
      <c r="E798" s="25"/>
      <c r="F798" s="25"/>
      <c r="G798" s="25"/>
      <c r="H798" s="25"/>
      <c r="I798" s="25"/>
      <c r="J798" s="25"/>
      <c r="K798" s="25"/>
      <c r="L798" s="25"/>
      <c r="M798" s="25"/>
      <c r="N798" s="25"/>
      <c r="O798" s="25"/>
      <c r="P798" s="25"/>
      <c r="Q798" s="25"/>
      <c r="R798" s="25"/>
      <c r="S798" s="25"/>
      <c r="T798" s="25"/>
      <c r="U798" s="25"/>
      <c r="V798" s="25"/>
      <c r="W798" s="25"/>
      <c r="X798" s="25"/>
      <c r="Y798" s="25"/>
      <c r="Z798" s="25"/>
    </row>
    <row r="799" spans="1:26" ht="15.75" customHeight="1">
      <c r="A799" s="25"/>
      <c r="B799" s="25"/>
      <c r="C799" s="25"/>
      <c r="D799" s="25"/>
      <c r="E799" s="25"/>
      <c r="F799" s="25"/>
      <c r="G799" s="25"/>
      <c r="H799" s="25"/>
      <c r="I799" s="25"/>
      <c r="J799" s="25"/>
      <c r="K799" s="25"/>
      <c r="L799" s="25"/>
      <c r="M799" s="25"/>
      <c r="N799" s="25"/>
      <c r="O799" s="25"/>
      <c r="P799" s="25"/>
      <c r="Q799" s="25"/>
      <c r="R799" s="25"/>
      <c r="S799" s="25"/>
      <c r="T799" s="25"/>
      <c r="U799" s="25"/>
      <c r="V799" s="25"/>
      <c r="W799" s="25"/>
      <c r="X799" s="25"/>
      <c r="Y799" s="25"/>
      <c r="Z799" s="25"/>
    </row>
    <row r="800" spans="1:26" ht="15.75" customHeight="1">
      <c r="A800" s="25"/>
      <c r="B800" s="25"/>
      <c r="C800" s="25"/>
      <c r="D800" s="25"/>
      <c r="E800" s="25"/>
      <c r="F800" s="25"/>
      <c r="G800" s="25"/>
      <c r="H800" s="25"/>
      <c r="I800" s="25"/>
      <c r="J800" s="25"/>
      <c r="K800" s="25"/>
      <c r="L800" s="25"/>
      <c r="M800" s="25"/>
      <c r="N800" s="25"/>
      <c r="O800" s="25"/>
      <c r="P800" s="25"/>
      <c r="Q800" s="25"/>
      <c r="R800" s="25"/>
      <c r="S800" s="25"/>
      <c r="T800" s="25"/>
      <c r="U800" s="25"/>
      <c r="V800" s="25"/>
      <c r="W800" s="25"/>
      <c r="X800" s="25"/>
      <c r="Y800" s="25"/>
      <c r="Z800" s="25"/>
    </row>
    <row r="801" spans="1:26" ht="15.75" customHeight="1">
      <c r="A801" s="25"/>
      <c r="B801" s="25"/>
      <c r="C801" s="25"/>
      <c r="D801" s="25"/>
      <c r="E801" s="25"/>
      <c r="F801" s="25"/>
      <c r="G801" s="25"/>
      <c r="H801" s="25"/>
      <c r="I801" s="25"/>
      <c r="J801" s="25"/>
      <c r="K801" s="25"/>
      <c r="L801" s="25"/>
      <c r="M801" s="25"/>
      <c r="N801" s="25"/>
      <c r="O801" s="25"/>
      <c r="P801" s="25"/>
      <c r="Q801" s="25"/>
      <c r="R801" s="25"/>
      <c r="S801" s="25"/>
      <c r="T801" s="25"/>
      <c r="U801" s="25"/>
      <c r="V801" s="25"/>
      <c r="W801" s="25"/>
      <c r="X801" s="25"/>
      <c r="Y801" s="25"/>
      <c r="Z801" s="25"/>
    </row>
    <row r="802" spans="1:26" ht="15.75" customHeight="1">
      <c r="A802" s="25"/>
      <c r="B802" s="25"/>
      <c r="C802" s="25"/>
      <c r="D802" s="25"/>
      <c r="E802" s="25"/>
      <c r="F802" s="25"/>
      <c r="G802" s="25"/>
      <c r="H802" s="25"/>
      <c r="I802" s="25"/>
      <c r="J802" s="25"/>
      <c r="K802" s="25"/>
      <c r="L802" s="25"/>
      <c r="M802" s="25"/>
      <c r="N802" s="25"/>
      <c r="O802" s="25"/>
      <c r="P802" s="25"/>
      <c r="Q802" s="25"/>
      <c r="R802" s="25"/>
      <c r="S802" s="25"/>
      <c r="T802" s="25"/>
      <c r="U802" s="25"/>
      <c r="V802" s="25"/>
      <c r="W802" s="25"/>
      <c r="X802" s="25"/>
      <c r="Y802" s="25"/>
      <c r="Z802" s="25"/>
    </row>
    <row r="803" spans="1:26" ht="15.75" customHeight="1">
      <c r="A803" s="25"/>
      <c r="B803" s="25"/>
      <c r="C803" s="25"/>
      <c r="D803" s="25"/>
      <c r="E803" s="25"/>
      <c r="F803" s="25"/>
      <c r="G803" s="25"/>
      <c r="H803" s="25"/>
      <c r="I803" s="25"/>
      <c r="J803" s="25"/>
      <c r="K803" s="25"/>
      <c r="L803" s="25"/>
      <c r="M803" s="25"/>
      <c r="N803" s="25"/>
      <c r="O803" s="25"/>
      <c r="P803" s="25"/>
      <c r="Q803" s="25"/>
      <c r="R803" s="25"/>
      <c r="S803" s="25"/>
      <c r="T803" s="25"/>
      <c r="U803" s="25"/>
      <c r="V803" s="25"/>
      <c r="W803" s="25"/>
      <c r="X803" s="25"/>
      <c r="Y803" s="25"/>
      <c r="Z803" s="25"/>
    </row>
    <row r="804" spans="1:26" ht="15.75" customHeight="1">
      <c r="A804" s="25"/>
      <c r="B804" s="25"/>
      <c r="C804" s="25"/>
      <c r="D804" s="25"/>
      <c r="E804" s="25"/>
      <c r="F804" s="25"/>
      <c r="G804" s="25"/>
      <c r="H804" s="25"/>
      <c r="I804" s="25"/>
      <c r="J804" s="25"/>
      <c r="K804" s="25"/>
      <c r="L804" s="25"/>
      <c r="M804" s="25"/>
      <c r="N804" s="25"/>
      <c r="O804" s="25"/>
      <c r="P804" s="25"/>
      <c r="Q804" s="25"/>
      <c r="R804" s="25"/>
      <c r="S804" s="25"/>
      <c r="T804" s="25"/>
      <c r="U804" s="25"/>
      <c r="V804" s="25"/>
      <c r="W804" s="25"/>
      <c r="X804" s="25"/>
      <c r="Y804" s="25"/>
      <c r="Z804" s="25"/>
    </row>
    <row r="805" spans="1:26" ht="15.75" customHeight="1">
      <c r="A805" s="25"/>
      <c r="B805" s="25"/>
      <c r="C805" s="25"/>
      <c r="D805" s="25"/>
      <c r="E805" s="25"/>
      <c r="F805" s="25"/>
      <c r="G805" s="25"/>
      <c r="H805" s="25"/>
      <c r="I805" s="25"/>
      <c r="J805" s="25"/>
      <c r="K805" s="25"/>
      <c r="L805" s="25"/>
      <c r="M805" s="25"/>
      <c r="N805" s="25"/>
      <c r="O805" s="25"/>
      <c r="P805" s="25"/>
      <c r="Q805" s="25"/>
      <c r="R805" s="25"/>
      <c r="S805" s="25"/>
      <c r="T805" s="25"/>
      <c r="U805" s="25"/>
      <c r="V805" s="25"/>
      <c r="W805" s="25"/>
      <c r="X805" s="25"/>
      <c r="Y805" s="25"/>
      <c r="Z805" s="25"/>
    </row>
    <row r="806" spans="1:26" ht="15.75" customHeight="1">
      <c r="A806" s="25"/>
      <c r="B806" s="25"/>
      <c r="C806" s="25"/>
      <c r="D806" s="25"/>
      <c r="E806" s="25"/>
      <c r="F806" s="25"/>
      <c r="G806" s="25"/>
      <c r="H806" s="25"/>
      <c r="I806" s="25"/>
      <c r="J806" s="25"/>
      <c r="K806" s="25"/>
      <c r="L806" s="25"/>
      <c r="M806" s="25"/>
      <c r="N806" s="25"/>
      <c r="O806" s="25"/>
      <c r="P806" s="25"/>
      <c r="Q806" s="25"/>
      <c r="R806" s="25"/>
      <c r="S806" s="25"/>
      <c r="T806" s="25"/>
      <c r="U806" s="25"/>
      <c r="V806" s="25"/>
      <c r="W806" s="25"/>
      <c r="X806" s="25"/>
      <c r="Y806" s="25"/>
      <c r="Z806" s="25"/>
    </row>
    <row r="807" spans="1:26" ht="15.75" customHeight="1">
      <c r="A807" s="25"/>
      <c r="B807" s="25"/>
      <c r="C807" s="25"/>
      <c r="D807" s="25"/>
      <c r="E807" s="25"/>
      <c r="F807" s="25"/>
      <c r="G807" s="25"/>
      <c r="H807" s="25"/>
      <c r="I807" s="25"/>
      <c r="J807" s="25"/>
      <c r="K807" s="25"/>
      <c r="L807" s="25"/>
      <c r="M807" s="25"/>
      <c r="N807" s="25"/>
      <c r="O807" s="25"/>
      <c r="P807" s="25"/>
      <c r="Q807" s="25"/>
      <c r="R807" s="25"/>
      <c r="S807" s="25"/>
      <c r="T807" s="25"/>
      <c r="U807" s="25"/>
      <c r="V807" s="25"/>
      <c r="W807" s="25"/>
      <c r="X807" s="25"/>
      <c r="Y807" s="25"/>
      <c r="Z807" s="25"/>
    </row>
    <row r="808" spans="1:26" ht="15.75" customHeight="1">
      <c r="A808" s="25"/>
      <c r="B808" s="25"/>
      <c r="C808" s="25"/>
      <c r="D808" s="25"/>
      <c r="E808" s="25"/>
      <c r="F808" s="25"/>
      <c r="G808" s="25"/>
      <c r="H808" s="25"/>
      <c r="I808" s="25"/>
      <c r="J808" s="25"/>
      <c r="K808" s="25"/>
      <c r="L808" s="25"/>
      <c r="M808" s="25"/>
      <c r="N808" s="25"/>
      <c r="O808" s="25"/>
      <c r="P808" s="25"/>
      <c r="Q808" s="25"/>
      <c r="R808" s="25"/>
      <c r="S808" s="25"/>
      <c r="T808" s="25"/>
      <c r="U808" s="25"/>
      <c r="V808" s="25"/>
      <c r="W808" s="25"/>
      <c r="X808" s="25"/>
      <c r="Y808" s="25"/>
      <c r="Z808" s="25"/>
    </row>
    <row r="809" spans="1:26" ht="15.75" customHeight="1">
      <c r="A809" s="25"/>
      <c r="B809" s="25"/>
      <c r="C809" s="25"/>
      <c r="D809" s="25"/>
      <c r="E809" s="25"/>
      <c r="F809" s="25"/>
      <c r="G809" s="25"/>
      <c r="H809" s="25"/>
      <c r="I809" s="25"/>
      <c r="J809" s="25"/>
      <c r="K809" s="25"/>
      <c r="L809" s="25"/>
      <c r="M809" s="25"/>
      <c r="N809" s="25"/>
      <c r="O809" s="25"/>
      <c r="P809" s="25"/>
      <c r="Q809" s="25"/>
      <c r="R809" s="25"/>
      <c r="S809" s="25"/>
      <c r="T809" s="25"/>
      <c r="U809" s="25"/>
      <c r="V809" s="25"/>
      <c r="W809" s="25"/>
      <c r="X809" s="25"/>
      <c r="Y809" s="25"/>
      <c r="Z809" s="25"/>
    </row>
    <row r="810" spans="1:26" ht="15.75" customHeight="1">
      <c r="A810" s="25"/>
      <c r="B810" s="25"/>
      <c r="C810" s="25"/>
      <c r="D810" s="25"/>
      <c r="E810" s="25"/>
      <c r="F810" s="25"/>
      <c r="G810" s="25"/>
      <c r="H810" s="25"/>
      <c r="I810" s="25"/>
      <c r="J810" s="25"/>
      <c r="K810" s="25"/>
      <c r="L810" s="25"/>
      <c r="M810" s="25"/>
      <c r="N810" s="25"/>
      <c r="O810" s="25"/>
      <c r="P810" s="25"/>
      <c r="Q810" s="25"/>
      <c r="R810" s="25"/>
      <c r="S810" s="25"/>
      <c r="T810" s="25"/>
      <c r="U810" s="25"/>
      <c r="V810" s="25"/>
      <c r="W810" s="25"/>
      <c r="X810" s="25"/>
      <c r="Y810" s="25"/>
      <c r="Z810" s="25"/>
    </row>
    <row r="811" spans="1:26" ht="15.75" customHeight="1">
      <c r="A811" s="25"/>
      <c r="B811" s="25"/>
      <c r="C811" s="25"/>
      <c r="D811" s="25"/>
      <c r="E811" s="25"/>
      <c r="F811" s="25"/>
      <c r="G811" s="25"/>
      <c r="H811" s="25"/>
      <c r="I811" s="25"/>
      <c r="J811" s="25"/>
      <c r="K811" s="25"/>
      <c r="L811" s="25"/>
      <c r="M811" s="25"/>
      <c r="N811" s="25"/>
      <c r="O811" s="25"/>
      <c r="P811" s="25"/>
      <c r="Q811" s="25"/>
      <c r="R811" s="25"/>
      <c r="S811" s="25"/>
      <c r="T811" s="25"/>
      <c r="U811" s="25"/>
      <c r="V811" s="25"/>
      <c r="W811" s="25"/>
      <c r="X811" s="25"/>
      <c r="Y811" s="25"/>
      <c r="Z811" s="25"/>
    </row>
    <row r="812" spans="1:26" ht="15.75" customHeight="1">
      <c r="A812" s="25"/>
      <c r="B812" s="25"/>
      <c r="C812" s="25"/>
      <c r="D812" s="25"/>
      <c r="E812" s="25"/>
      <c r="F812" s="25"/>
      <c r="G812" s="25"/>
      <c r="H812" s="25"/>
      <c r="I812" s="25"/>
      <c r="J812" s="25"/>
      <c r="K812" s="25"/>
      <c r="L812" s="25"/>
      <c r="M812" s="25"/>
      <c r="N812" s="25"/>
      <c r="O812" s="25"/>
      <c r="P812" s="25"/>
      <c r="Q812" s="25"/>
      <c r="R812" s="25"/>
      <c r="S812" s="25"/>
      <c r="T812" s="25"/>
      <c r="U812" s="25"/>
      <c r="V812" s="25"/>
      <c r="W812" s="25"/>
      <c r="X812" s="25"/>
      <c r="Y812" s="25"/>
      <c r="Z812" s="25"/>
    </row>
    <row r="813" spans="1:26" ht="15.75" customHeight="1">
      <c r="A813" s="25"/>
      <c r="B813" s="25"/>
      <c r="C813" s="25"/>
      <c r="D813" s="25"/>
      <c r="E813" s="25"/>
      <c r="F813" s="25"/>
      <c r="G813" s="25"/>
      <c r="H813" s="25"/>
      <c r="I813" s="25"/>
      <c r="J813" s="25"/>
      <c r="K813" s="25"/>
      <c r="L813" s="25"/>
      <c r="M813" s="25"/>
      <c r="N813" s="25"/>
      <c r="O813" s="25"/>
      <c r="P813" s="25"/>
      <c r="Q813" s="25"/>
      <c r="R813" s="25"/>
      <c r="S813" s="25"/>
      <c r="T813" s="25"/>
      <c r="U813" s="25"/>
      <c r="V813" s="25"/>
      <c r="W813" s="25"/>
      <c r="X813" s="25"/>
      <c r="Y813" s="25"/>
      <c r="Z813" s="25"/>
    </row>
    <row r="814" spans="1:26" ht="15.75" customHeight="1">
      <c r="A814" s="25"/>
      <c r="B814" s="25"/>
      <c r="C814" s="25"/>
      <c r="D814" s="25"/>
      <c r="E814" s="25"/>
      <c r="F814" s="25"/>
      <c r="G814" s="25"/>
      <c r="H814" s="25"/>
      <c r="I814" s="25"/>
      <c r="J814" s="25"/>
      <c r="K814" s="25"/>
      <c r="L814" s="25"/>
      <c r="M814" s="25"/>
      <c r="N814" s="25"/>
      <c r="O814" s="25"/>
      <c r="P814" s="25"/>
      <c r="Q814" s="25"/>
      <c r="R814" s="25"/>
      <c r="S814" s="25"/>
      <c r="T814" s="25"/>
      <c r="U814" s="25"/>
      <c r="V814" s="25"/>
      <c r="W814" s="25"/>
      <c r="X814" s="25"/>
      <c r="Y814" s="25"/>
      <c r="Z814" s="25"/>
    </row>
    <row r="815" spans="1:26" ht="15.75" customHeight="1">
      <c r="A815" s="25"/>
      <c r="B815" s="25"/>
      <c r="C815" s="25"/>
      <c r="D815" s="25"/>
      <c r="E815" s="25"/>
      <c r="F815" s="25"/>
      <c r="G815" s="25"/>
      <c r="H815" s="25"/>
      <c r="I815" s="25"/>
      <c r="J815" s="25"/>
      <c r="K815" s="25"/>
      <c r="L815" s="25"/>
      <c r="M815" s="25"/>
      <c r="N815" s="25"/>
      <c r="O815" s="25"/>
      <c r="P815" s="25"/>
      <c r="Q815" s="25"/>
      <c r="R815" s="25"/>
      <c r="S815" s="25"/>
      <c r="T815" s="25"/>
      <c r="U815" s="25"/>
      <c r="V815" s="25"/>
      <c r="W815" s="25"/>
      <c r="X815" s="25"/>
      <c r="Y815" s="25"/>
      <c r="Z815" s="25"/>
    </row>
    <row r="816" spans="1:26" ht="15.75" customHeight="1">
      <c r="A816" s="25"/>
      <c r="B816" s="25"/>
      <c r="C816" s="25"/>
      <c r="D816" s="25"/>
      <c r="E816" s="25"/>
      <c r="F816" s="25"/>
      <c r="G816" s="25"/>
      <c r="H816" s="25"/>
      <c r="I816" s="25"/>
      <c r="J816" s="25"/>
      <c r="K816" s="25"/>
      <c r="L816" s="25"/>
      <c r="M816" s="25"/>
      <c r="N816" s="25"/>
      <c r="O816" s="25"/>
      <c r="P816" s="25"/>
      <c r="Q816" s="25"/>
      <c r="R816" s="25"/>
      <c r="S816" s="25"/>
      <c r="T816" s="25"/>
      <c r="U816" s="25"/>
      <c r="V816" s="25"/>
      <c r="W816" s="25"/>
      <c r="X816" s="25"/>
      <c r="Y816" s="25"/>
      <c r="Z816" s="25"/>
    </row>
    <row r="817" spans="1:26" ht="15.75" customHeight="1">
      <c r="A817" s="25"/>
      <c r="B817" s="25"/>
      <c r="C817" s="25"/>
      <c r="D817" s="25"/>
      <c r="E817" s="25"/>
      <c r="F817" s="25"/>
      <c r="G817" s="25"/>
      <c r="H817" s="25"/>
      <c r="I817" s="25"/>
      <c r="J817" s="25"/>
      <c r="K817" s="25"/>
      <c r="L817" s="25"/>
      <c r="M817" s="25"/>
      <c r="N817" s="25"/>
      <c r="O817" s="25"/>
      <c r="P817" s="25"/>
      <c r="Q817" s="25"/>
      <c r="R817" s="25"/>
      <c r="S817" s="25"/>
      <c r="T817" s="25"/>
      <c r="U817" s="25"/>
      <c r="V817" s="25"/>
      <c r="W817" s="25"/>
      <c r="X817" s="25"/>
      <c r="Y817" s="25"/>
      <c r="Z817" s="25"/>
    </row>
    <row r="818" spans="1:26" ht="15.75" customHeight="1">
      <c r="A818" s="25"/>
      <c r="B818" s="25"/>
      <c r="C818" s="25"/>
      <c r="D818" s="25"/>
      <c r="E818" s="25"/>
      <c r="F818" s="25"/>
      <c r="G818" s="25"/>
      <c r="H818" s="25"/>
      <c r="I818" s="25"/>
      <c r="J818" s="25"/>
      <c r="K818" s="25"/>
      <c r="L818" s="25"/>
      <c r="M818" s="25"/>
      <c r="N818" s="25"/>
      <c r="O818" s="25"/>
      <c r="P818" s="25"/>
      <c r="Q818" s="25"/>
      <c r="R818" s="25"/>
      <c r="S818" s="25"/>
      <c r="T818" s="25"/>
      <c r="U818" s="25"/>
      <c r="V818" s="25"/>
      <c r="W818" s="25"/>
      <c r="X818" s="25"/>
      <c r="Y818" s="25"/>
      <c r="Z818" s="25"/>
    </row>
    <row r="819" spans="1:26" ht="15.75" customHeight="1">
      <c r="A819" s="25"/>
      <c r="B819" s="25"/>
      <c r="C819" s="25"/>
      <c r="D819" s="25"/>
      <c r="E819" s="25"/>
      <c r="F819" s="25"/>
      <c r="G819" s="25"/>
      <c r="H819" s="25"/>
      <c r="I819" s="25"/>
      <c r="J819" s="25"/>
      <c r="K819" s="25"/>
      <c r="L819" s="25"/>
      <c r="M819" s="25"/>
      <c r="N819" s="25"/>
      <c r="O819" s="25"/>
      <c r="P819" s="25"/>
      <c r="Q819" s="25"/>
      <c r="R819" s="25"/>
      <c r="S819" s="25"/>
      <c r="T819" s="25"/>
      <c r="U819" s="25"/>
      <c r="V819" s="25"/>
      <c r="W819" s="25"/>
      <c r="X819" s="25"/>
      <c r="Y819" s="25"/>
      <c r="Z819" s="25"/>
    </row>
    <row r="820" spans="1:26" ht="15.75" customHeight="1">
      <c r="A820" s="25"/>
      <c r="B820" s="25"/>
      <c r="C820" s="25"/>
      <c r="D820" s="25"/>
      <c r="E820" s="25"/>
      <c r="F820" s="25"/>
      <c r="G820" s="25"/>
      <c r="H820" s="25"/>
      <c r="I820" s="25"/>
      <c r="J820" s="25"/>
      <c r="K820" s="25"/>
      <c r="L820" s="25"/>
      <c r="M820" s="25"/>
      <c r="N820" s="25"/>
      <c r="O820" s="25"/>
      <c r="P820" s="25"/>
      <c r="Q820" s="25"/>
      <c r="R820" s="25"/>
      <c r="S820" s="25"/>
      <c r="T820" s="25"/>
      <c r="U820" s="25"/>
      <c r="V820" s="25"/>
      <c r="W820" s="25"/>
      <c r="X820" s="25"/>
      <c r="Y820" s="25"/>
      <c r="Z820" s="25"/>
    </row>
    <row r="821" spans="1:26" ht="15.75" customHeight="1">
      <c r="A821" s="25"/>
      <c r="B821" s="25"/>
      <c r="C821" s="25"/>
      <c r="D821" s="25"/>
      <c r="E821" s="25"/>
      <c r="F821" s="25"/>
      <c r="G821" s="25"/>
      <c r="H821" s="25"/>
      <c r="I821" s="25"/>
      <c r="J821" s="25"/>
      <c r="K821" s="25"/>
      <c r="L821" s="25"/>
      <c r="M821" s="25"/>
      <c r="N821" s="25"/>
      <c r="O821" s="25"/>
      <c r="P821" s="25"/>
      <c r="Q821" s="25"/>
      <c r="R821" s="25"/>
      <c r="S821" s="25"/>
      <c r="T821" s="25"/>
      <c r="U821" s="25"/>
      <c r="V821" s="25"/>
      <c r="W821" s="25"/>
      <c r="X821" s="25"/>
      <c r="Y821" s="25"/>
      <c r="Z821" s="25"/>
    </row>
    <row r="822" spans="1:26" ht="15.75" customHeight="1">
      <c r="A822" s="25"/>
      <c r="B822" s="25"/>
      <c r="C822" s="25"/>
      <c r="D822" s="25"/>
      <c r="E822" s="25"/>
      <c r="F822" s="25"/>
      <c r="G822" s="25"/>
      <c r="H822" s="25"/>
      <c r="I822" s="25"/>
      <c r="J822" s="25"/>
      <c r="K822" s="25"/>
      <c r="L822" s="25"/>
      <c r="M822" s="25"/>
      <c r="N822" s="25"/>
      <c r="O822" s="25"/>
      <c r="P822" s="25"/>
      <c r="Q822" s="25"/>
      <c r="R822" s="25"/>
      <c r="S822" s="25"/>
      <c r="T822" s="25"/>
      <c r="U822" s="25"/>
      <c r="V822" s="25"/>
      <c r="W822" s="25"/>
      <c r="X822" s="25"/>
      <c r="Y822" s="25"/>
      <c r="Z822" s="25"/>
    </row>
    <row r="823" spans="1:26" ht="15.75" customHeight="1">
      <c r="A823" s="25"/>
      <c r="B823" s="25"/>
      <c r="C823" s="25"/>
      <c r="D823" s="25"/>
      <c r="E823" s="25"/>
      <c r="F823" s="25"/>
      <c r="G823" s="25"/>
      <c r="H823" s="25"/>
      <c r="I823" s="25"/>
      <c r="J823" s="25"/>
      <c r="K823" s="25"/>
      <c r="L823" s="25"/>
      <c r="M823" s="25"/>
      <c r="N823" s="25"/>
      <c r="O823" s="25"/>
      <c r="P823" s="25"/>
      <c r="Q823" s="25"/>
      <c r="R823" s="25"/>
      <c r="S823" s="25"/>
      <c r="T823" s="25"/>
      <c r="U823" s="25"/>
      <c r="V823" s="25"/>
      <c r="W823" s="25"/>
      <c r="X823" s="25"/>
      <c r="Y823" s="25"/>
      <c r="Z823" s="25"/>
    </row>
    <row r="824" spans="1:26" ht="15.75" customHeight="1">
      <c r="A824" s="25"/>
      <c r="B824" s="25"/>
      <c r="C824" s="25"/>
      <c r="D824" s="25"/>
      <c r="E824" s="25"/>
      <c r="F824" s="25"/>
      <c r="G824" s="25"/>
      <c r="H824" s="25"/>
      <c r="I824" s="25"/>
      <c r="J824" s="25"/>
      <c r="K824" s="25"/>
      <c r="L824" s="25"/>
      <c r="M824" s="25"/>
      <c r="N824" s="25"/>
      <c r="O824" s="25"/>
      <c r="P824" s="25"/>
      <c r="Q824" s="25"/>
      <c r="R824" s="25"/>
      <c r="S824" s="25"/>
      <c r="T824" s="25"/>
      <c r="U824" s="25"/>
      <c r="V824" s="25"/>
      <c r="W824" s="25"/>
      <c r="X824" s="25"/>
      <c r="Y824" s="25"/>
      <c r="Z824" s="25"/>
    </row>
    <row r="825" spans="1:26" ht="15.75" customHeight="1">
      <c r="A825" s="25"/>
      <c r="B825" s="25"/>
      <c r="C825" s="25"/>
      <c r="D825" s="25"/>
      <c r="E825" s="25"/>
      <c r="F825" s="25"/>
      <c r="G825" s="25"/>
      <c r="H825" s="25"/>
      <c r="I825" s="25"/>
      <c r="J825" s="25"/>
      <c r="K825" s="25"/>
      <c r="L825" s="25"/>
      <c r="M825" s="25"/>
      <c r="N825" s="25"/>
      <c r="O825" s="25"/>
      <c r="P825" s="25"/>
      <c r="Q825" s="25"/>
      <c r="R825" s="25"/>
      <c r="S825" s="25"/>
      <c r="T825" s="25"/>
      <c r="U825" s="25"/>
      <c r="V825" s="25"/>
      <c r="W825" s="25"/>
      <c r="X825" s="25"/>
      <c r="Y825" s="25"/>
      <c r="Z825" s="25"/>
    </row>
    <row r="826" spans="1:26" ht="15.75" customHeight="1">
      <c r="A826" s="25"/>
      <c r="B826" s="25"/>
      <c r="C826" s="25"/>
      <c r="D826" s="25"/>
      <c r="E826" s="25"/>
      <c r="F826" s="25"/>
      <c r="G826" s="25"/>
      <c r="H826" s="25"/>
      <c r="I826" s="25"/>
      <c r="J826" s="25"/>
      <c r="K826" s="25"/>
      <c r="L826" s="25"/>
      <c r="M826" s="25"/>
      <c r="N826" s="25"/>
      <c r="O826" s="25"/>
      <c r="P826" s="25"/>
      <c r="Q826" s="25"/>
      <c r="R826" s="25"/>
      <c r="S826" s="25"/>
      <c r="T826" s="25"/>
      <c r="U826" s="25"/>
      <c r="V826" s="25"/>
      <c r="W826" s="25"/>
      <c r="X826" s="25"/>
      <c r="Y826" s="25"/>
      <c r="Z826" s="25"/>
    </row>
    <row r="827" spans="1:26" ht="15.75" customHeight="1">
      <c r="A827" s="25"/>
      <c r="B827" s="25"/>
      <c r="C827" s="25"/>
      <c r="D827" s="25"/>
      <c r="E827" s="25"/>
      <c r="F827" s="25"/>
      <c r="G827" s="25"/>
      <c r="H827" s="25"/>
      <c r="I827" s="25"/>
      <c r="J827" s="25"/>
      <c r="K827" s="25"/>
      <c r="L827" s="25"/>
      <c r="M827" s="25"/>
      <c r="N827" s="25"/>
      <c r="O827" s="25"/>
      <c r="P827" s="25"/>
      <c r="Q827" s="25"/>
      <c r="R827" s="25"/>
      <c r="S827" s="25"/>
      <c r="T827" s="25"/>
      <c r="U827" s="25"/>
      <c r="V827" s="25"/>
      <c r="W827" s="25"/>
      <c r="X827" s="25"/>
      <c r="Y827" s="25"/>
      <c r="Z827" s="25"/>
    </row>
    <row r="828" spans="1:26" ht="15.75" customHeight="1">
      <c r="A828" s="25"/>
      <c r="B828" s="25"/>
      <c r="C828" s="25"/>
      <c r="D828" s="25"/>
      <c r="E828" s="25"/>
      <c r="F828" s="25"/>
      <c r="G828" s="25"/>
      <c r="H828" s="25"/>
      <c r="I828" s="25"/>
      <c r="J828" s="25"/>
      <c r="K828" s="25"/>
      <c r="L828" s="25"/>
      <c r="M828" s="25"/>
      <c r="N828" s="25"/>
      <c r="O828" s="25"/>
      <c r="P828" s="25"/>
      <c r="Q828" s="25"/>
      <c r="R828" s="25"/>
      <c r="S828" s="25"/>
      <c r="T828" s="25"/>
      <c r="U828" s="25"/>
      <c r="V828" s="25"/>
      <c r="W828" s="25"/>
      <c r="X828" s="25"/>
      <c r="Y828" s="25"/>
      <c r="Z828" s="25"/>
    </row>
    <row r="829" spans="1:26" ht="15.75" customHeight="1">
      <c r="A829" s="25"/>
      <c r="B829" s="25"/>
      <c r="C829" s="25"/>
      <c r="D829" s="25"/>
      <c r="E829" s="25"/>
      <c r="F829" s="25"/>
      <c r="G829" s="25"/>
      <c r="H829" s="25"/>
      <c r="I829" s="25"/>
      <c r="J829" s="25"/>
      <c r="K829" s="25"/>
      <c r="L829" s="25"/>
      <c r="M829" s="25"/>
      <c r="N829" s="25"/>
      <c r="O829" s="25"/>
      <c r="P829" s="25"/>
      <c r="Q829" s="25"/>
      <c r="R829" s="25"/>
      <c r="S829" s="25"/>
      <c r="T829" s="25"/>
      <c r="U829" s="25"/>
      <c r="V829" s="25"/>
      <c r="W829" s="25"/>
      <c r="X829" s="25"/>
      <c r="Y829" s="25"/>
      <c r="Z829" s="25"/>
    </row>
    <row r="830" spans="1:26" ht="15.75" customHeight="1">
      <c r="A830" s="25"/>
      <c r="B830" s="25"/>
      <c r="C830" s="25"/>
      <c r="D830" s="25"/>
      <c r="E830" s="25"/>
      <c r="F830" s="25"/>
      <c r="G830" s="25"/>
      <c r="H830" s="25"/>
      <c r="I830" s="25"/>
      <c r="J830" s="25"/>
      <c r="K830" s="25"/>
      <c r="L830" s="25"/>
      <c r="M830" s="25"/>
      <c r="N830" s="25"/>
      <c r="O830" s="25"/>
      <c r="P830" s="25"/>
      <c r="Q830" s="25"/>
      <c r="R830" s="25"/>
      <c r="S830" s="25"/>
      <c r="T830" s="25"/>
      <c r="U830" s="25"/>
      <c r="V830" s="25"/>
      <c r="W830" s="25"/>
      <c r="X830" s="25"/>
      <c r="Y830" s="25"/>
      <c r="Z830" s="25"/>
    </row>
    <row r="831" spans="1:26" ht="15.75" customHeight="1">
      <c r="A831" s="25"/>
      <c r="B831" s="25"/>
      <c r="C831" s="25"/>
      <c r="D831" s="25"/>
      <c r="E831" s="25"/>
      <c r="F831" s="25"/>
      <c r="G831" s="25"/>
      <c r="H831" s="25"/>
      <c r="I831" s="25"/>
      <c r="J831" s="25"/>
      <c r="K831" s="25"/>
      <c r="L831" s="25"/>
      <c r="M831" s="25"/>
      <c r="N831" s="25"/>
      <c r="O831" s="25"/>
      <c r="P831" s="25"/>
      <c r="Q831" s="25"/>
      <c r="R831" s="25"/>
      <c r="S831" s="25"/>
      <c r="T831" s="25"/>
      <c r="U831" s="25"/>
      <c r="V831" s="25"/>
      <c r="W831" s="25"/>
      <c r="X831" s="25"/>
      <c r="Y831" s="25"/>
      <c r="Z831" s="25"/>
    </row>
    <row r="832" spans="1:26" ht="15.75" customHeight="1">
      <c r="A832" s="25"/>
      <c r="B832" s="25"/>
      <c r="C832" s="25"/>
      <c r="D832" s="25"/>
      <c r="E832" s="25"/>
      <c r="F832" s="25"/>
      <c r="G832" s="25"/>
      <c r="H832" s="25"/>
      <c r="I832" s="25"/>
      <c r="J832" s="25"/>
      <c r="K832" s="25"/>
      <c r="L832" s="25"/>
      <c r="M832" s="25"/>
      <c r="N832" s="25"/>
      <c r="O832" s="25"/>
      <c r="P832" s="25"/>
      <c r="Q832" s="25"/>
      <c r="R832" s="25"/>
      <c r="S832" s="25"/>
      <c r="T832" s="25"/>
      <c r="U832" s="25"/>
      <c r="V832" s="25"/>
      <c r="W832" s="25"/>
      <c r="X832" s="25"/>
      <c r="Y832" s="25"/>
      <c r="Z832" s="25"/>
    </row>
    <row r="833" spans="1:26" ht="15.75" customHeight="1">
      <c r="A833" s="25"/>
      <c r="B833" s="25"/>
      <c r="C833" s="25"/>
      <c r="D833" s="25"/>
      <c r="E833" s="25"/>
      <c r="F833" s="25"/>
      <c r="G833" s="25"/>
      <c r="H833" s="25"/>
      <c r="I833" s="25"/>
      <c r="J833" s="25"/>
      <c r="K833" s="25"/>
      <c r="L833" s="25"/>
      <c r="M833" s="25"/>
      <c r="N833" s="25"/>
      <c r="O833" s="25"/>
      <c r="P833" s="25"/>
      <c r="Q833" s="25"/>
      <c r="R833" s="25"/>
      <c r="S833" s="25"/>
      <c r="T833" s="25"/>
      <c r="U833" s="25"/>
      <c r="V833" s="25"/>
      <c r="W833" s="25"/>
      <c r="X833" s="25"/>
      <c r="Y833" s="25"/>
      <c r="Z833" s="25"/>
    </row>
    <row r="834" spans="1:26" ht="15.75" customHeight="1">
      <c r="A834" s="25"/>
      <c r="B834" s="25"/>
      <c r="C834" s="25"/>
      <c r="D834" s="25"/>
      <c r="E834" s="25"/>
      <c r="F834" s="25"/>
      <c r="G834" s="25"/>
      <c r="H834" s="25"/>
      <c r="I834" s="25"/>
      <c r="J834" s="25"/>
      <c r="K834" s="25"/>
      <c r="L834" s="25"/>
      <c r="M834" s="25"/>
      <c r="N834" s="25"/>
      <c r="O834" s="25"/>
      <c r="P834" s="25"/>
      <c r="Q834" s="25"/>
      <c r="R834" s="25"/>
      <c r="S834" s="25"/>
      <c r="T834" s="25"/>
      <c r="U834" s="25"/>
      <c r="V834" s="25"/>
      <c r="W834" s="25"/>
      <c r="X834" s="25"/>
      <c r="Y834" s="25"/>
      <c r="Z834" s="25"/>
    </row>
    <row r="835" spans="1:26" ht="15.75" customHeight="1">
      <c r="A835" s="25"/>
      <c r="B835" s="25"/>
      <c r="C835" s="25"/>
      <c r="D835" s="25"/>
      <c r="E835" s="25"/>
      <c r="F835" s="25"/>
      <c r="G835" s="25"/>
      <c r="H835" s="25"/>
      <c r="I835" s="25"/>
      <c r="J835" s="25"/>
      <c r="K835" s="25"/>
      <c r="L835" s="25"/>
      <c r="M835" s="25"/>
      <c r="N835" s="25"/>
      <c r="O835" s="25"/>
      <c r="P835" s="25"/>
      <c r="Q835" s="25"/>
      <c r="R835" s="25"/>
      <c r="S835" s="25"/>
      <c r="T835" s="25"/>
      <c r="U835" s="25"/>
      <c r="V835" s="25"/>
      <c r="W835" s="25"/>
      <c r="X835" s="25"/>
      <c r="Y835" s="25"/>
      <c r="Z835" s="25"/>
    </row>
    <row r="836" spans="1:26" ht="15.75" customHeight="1">
      <c r="A836" s="25"/>
      <c r="B836" s="25"/>
      <c r="C836" s="25"/>
      <c r="D836" s="25"/>
      <c r="E836" s="25"/>
      <c r="F836" s="25"/>
      <c r="G836" s="25"/>
      <c r="H836" s="25"/>
      <c r="I836" s="25"/>
      <c r="J836" s="25"/>
      <c r="K836" s="25"/>
      <c r="L836" s="25"/>
      <c r="M836" s="25"/>
      <c r="N836" s="25"/>
      <c r="O836" s="25"/>
      <c r="P836" s="25"/>
      <c r="Q836" s="25"/>
      <c r="R836" s="25"/>
      <c r="S836" s="25"/>
      <c r="T836" s="25"/>
      <c r="U836" s="25"/>
      <c r="V836" s="25"/>
      <c r="W836" s="25"/>
      <c r="X836" s="25"/>
      <c r="Y836" s="25"/>
      <c r="Z836" s="25"/>
    </row>
    <row r="837" spans="1:26" ht="15.75" customHeight="1">
      <c r="A837" s="25"/>
      <c r="B837" s="25"/>
      <c r="C837" s="25"/>
      <c r="D837" s="25"/>
      <c r="E837" s="25"/>
      <c r="F837" s="25"/>
      <c r="G837" s="25"/>
      <c r="H837" s="25"/>
      <c r="I837" s="25"/>
      <c r="J837" s="25"/>
      <c r="K837" s="25"/>
      <c r="L837" s="25"/>
      <c r="M837" s="25"/>
      <c r="N837" s="25"/>
      <c r="O837" s="25"/>
      <c r="P837" s="25"/>
      <c r="Q837" s="25"/>
      <c r="R837" s="25"/>
      <c r="S837" s="25"/>
      <c r="T837" s="25"/>
      <c r="U837" s="25"/>
      <c r="V837" s="25"/>
      <c r="W837" s="25"/>
      <c r="X837" s="25"/>
      <c r="Y837" s="25"/>
      <c r="Z837" s="25"/>
    </row>
    <row r="838" spans="1:26" ht="15.75" customHeight="1">
      <c r="A838" s="25"/>
      <c r="B838" s="25"/>
      <c r="C838" s="25"/>
      <c r="D838" s="25"/>
      <c r="E838" s="25"/>
      <c r="F838" s="25"/>
      <c r="G838" s="25"/>
      <c r="H838" s="25"/>
      <c r="I838" s="25"/>
      <c r="J838" s="25"/>
      <c r="K838" s="25"/>
      <c r="L838" s="25"/>
      <c r="M838" s="25"/>
      <c r="N838" s="25"/>
      <c r="O838" s="25"/>
      <c r="P838" s="25"/>
      <c r="Q838" s="25"/>
      <c r="R838" s="25"/>
      <c r="S838" s="25"/>
      <c r="T838" s="25"/>
      <c r="U838" s="25"/>
      <c r="V838" s="25"/>
      <c r="W838" s="25"/>
      <c r="X838" s="25"/>
      <c r="Y838" s="25"/>
      <c r="Z838" s="25"/>
    </row>
    <row r="839" spans="1:26" ht="15.75" customHeight="1">
      <c r="A839" s="25"/>
      <c r="B839" s="25"/>
      <c r="C839" s="25"/>
      <c r="D839" s="25"/>
      <c r="E839" s="25"/>
      <c r="F839" s="25"/>
      <c r="G839" s="25"/>
      <c r="H839" s="25"/>
      <c r="I839" s="25"/>
      <c r="J839" s="25"/>
      <c r="K839" s="25"/>
      <c r="L839" s="25"/>
      <c r="M839" s="25"/>
      <c r="N839" s="25"/>
      <c r="O839" s="25"/>
      <c r="P839" s="25"/>
      <c r="Q839" s="25"/>
      <c r="R839" s="25"/>
      <c r="S839" s="25"/>
      <c r="T839" s="25"/>
      <c r="U839" s="25"/>
      <c r="V839" s="25"/>
      <c r="W839" s="25"/>
      <c r="X839" s="25"/>
      <c r="Y839" s="25"/>
      <c r="Z839" s="25"/>
    </row>
    <row r="840" spans="1:26" ht="15.75" customHeight="1">
      <c r="A840" s="25"/>
      <c r="B840" s="25"/>
      <c r="C840" s="25"/>
      <c r="D840" s="25"/>
      <c r="E840" s="25"/>
      <c r="F840" s="25"/>
      <c r="G840" s="25"/>
      <c r="H840" s="25"/>
      <c r="I840" s="25"/>
      <c r="J840" s="25"/>
      <c r="K840" s="25"/>
      <c r="L840" s="25"/>
      <c r="M840" s="25"/>
      <c r="N840" s="25"/>
      <c r="O840" s="25"/>
      <c r="P840" s="25"/>
      <c r="Q840" s="25"/>
      <c r="R840" s="25"/>
      <c r="S840" s="25"/>
      <c r="T840" s="25"/>
      <c r="U840" s="25"/>
      <c r="V840" s="25"/>
      <c r="W840" s="25"/>
      <c r="X840" s="25"/>
      <c r="Y840" s="25"/>
      <c r="Z840" s="25"/>
    </row>
    <row r="841" spans="1:26" ht="15.75" customHeight="1">
      <c r="A841" s="25"/>
      <c r="B841" s="25"/>
      <c r="C841" s="25"/>
      <c r="D841" s="25"/>
      <c r="E841" s="25"/>
      <c r="F841" s="25"/>
      <c r="G841" s="25"/>
      <c r="H841" s="25"/>
      <c r="I841" s="25"/>
      <c r="J841" s="25"/>
      <c r="K841" s="25"/>
      <c r="L841" s="25"/>
      <c r="M841" s="25"/>
      <c r="N841" s="25"/>
      <c r="O841" s="25"/>
      <c r="P841" s="25"/>
      <c r="Q841" s="25"/>
      <c r="R841" s="25"/>
      <c r="S841" s="25"/>
      <c r="T841" s="25"/>
      <c r="U841" s="25"/>
      <c r="V841" s="25"/>
      <c r="W841" s="25"/>
      <c r="X841" s="25"/>
      <c r="Y841" s="25"/>
      <c r="Z841" s="25"/>
    </row>
    <row r="842" spans="1:26" ht="15.75" customHeight="1">
      <c r="A842" s="25"/>
      <c r="B842" s="25"/>
      <c r="C842" s="25"/>
      <c r="D842" s="25"/>
      <c r="E842" s="25"/>
      <c r="F842" s="25"/>
      <c r="G842" s="25"/>
      <c r="H842" s="25"/>
      <c r="I842" s="25"/>
      <c r="J842" s="25"/>
      <c r="K842" s="25"/>
      <c r="L842" s="25"/>
      <c r="M842" s="25"/>
      <c r="N842" s="25"/>
      <c r="O842" s="25"/>
      <c r="P842" s="25"/>
      <c r="Q842" s="25"/>
      <c r="R842" s="25"/>
      <c r="S842" s="25"/>
      <c r="T842" s="25"/>
      <c r="U842" s="25"/>
      <c r="V842" s="25"/>
      <c r="W842" s="25"/>
      <c r="X842" s="25"/>
      <c r="Y842" s="25"/>
      <c r="Z842" s="25"/>
    </row>
    <row r="843" spans="1:26" ht="15.75" customHeight="1">
      <c r="A843" s="25"/>
      <c r="B843" s="25"/>
      <c r="C843" s="25"/>
      <c r="D843" s="25"/>
      <c r="E843" s="25"/>
      <c r="F843" s="25"/>
      <c r="G843" s="25"/>
      <c r="H843" s="25"/>
      <c r="I843" s="25"/>
      <c r="J843" s="25"/>
      <c r="K843" s="25"/>
      <c r="L843" s="25"/>
      <c r="M843" s="25"/>
      <c r="N843" s="25"/>
      <c r="O843" s="25"/>
      <c r="P843" s="25"/>
      <c r="Q843" s="25"/>
      <c r="R843" s="25"/>
      <c r="S843" s="25"/>
      <c r="T843" s="25"/>
      <c r="U843" s="25"/>
      <c r="V843" s="25"/>
      <c r="W843" s="25"/>
      <c r="X843" s="25"/>
      <c r="Y843" s="25"/>
      <c r="Z843" s="25"/>
    </row>
    <row r="844" spans="1:26" ht="15.75" customHeight="1">
      <c r="A844" s="25"/>
      <c r="B844" s="25"/>
      <c r="C844" s="25"/>
      <c r="D844" s="25"/>
      <c r="E844" s="25"/>
      <c r="F844" s="25"/>
      <c r="G844" s="25"/>
      <c r="H844" s="25"/>
      <c r="I844" s="25"/>
      <c r="J844" s="25"/>
      <c r="K844" s="25"/>
      <c r="L844" s="25"/>
      <c r="M844" s="25"/>
      <c r="N844" s="25"/>
      <c r="O844" s="25"/>
      <c r="P844" s="25"/>
      <c r="Q844" s="25"/>
      <c r="R844" s="25"/>
      <c r="S844" s="25"/>
      <c r="T844" s="25"/>
      <c r="U844" s="25"/>
      <c r="V844" s="25"/>
      <c r="W844" s="25"/>
      <c r="X844" s="25"/>
      <c r="Y844" s="25"/>
      <c r="Z844" s="25"/>
    </row>
    <row r="845" spans="1:26" ht="15.75" customHeight="1">
      <c r="A845" s="25"/>
      <c r="B845" s="25"/>
      <c r="C845" s="25"/>
      <c r="D845" s="25"/>
      <c r="E845" s="25"/>
      <c r="F845" s="25"/>
      <c r="G845" s="25"/>
      <c r="H845" s="25"/>
      <c r="I845" s="25"/>
      <c r="J845" s="25"/>
      <c r="K845" s="25"/>
      <c r="L845" s="25"/>
      <c r="M845" s="25"/>
      <c r="N845" s="25"/>
      <c r="O845" s="25"/>
      <c r="P845" s="25"/>
      <c r="Q845" s="25"/>
      <c r="R845" s="25"/>
      <c r="S845" s="25"/>
      <c r="T845" s="25"/>
      <c r="U845" s="25"/>
      <c r="V845" s="25"/>
      <c r="W845" s="25"/>
      <c r="X845" s="25"/>
      <c r="Y845" s="25"/>
      <c r="Z845" s="25"/>
    </row>
    <row r="846" spans="1:26" ht="15.75" customHeight="1">
      <c r="A846" s="25"/>
      <c r="B846" s="25"/>
      <c r="C846" s="25"/>
      <c r="D846" s="25"/>
      <c r="E846" s="25"/>
      <c r="F846" s="25"/>
      <c r="G846" s="25"/>
      <c r="H846" s="25"/>
      <c r="I846" s="25"/>
      <c r="J846" s="25"/>
      <c r="K846" s="25"/>
      <c r="L846" s="25"/>
      <c r="M846" s="25"/>
      <c r="N846" s="25"/>
      <c r="O846" s="25"/>
      <c r="P846" s="25"/>
      <c r="Q846" s="25"/>
      <c r="R846" s="25"/>
      <c r="S846" s="25"/>
      <c r="T846" s="25"/>
      <c r="U846" s="25"/>
      <c r="V846" s="25"/>
      <c r="W846" s="25"/>
      <c r="X846" s="25"/>
      <c r="Y846" s="25"/>
      <c r="Z846" s="25"/>
    </row>
    <row r="847" spans="1:26" ht="15.75" customHeight="1">
      <c r="A847" s="25"/>
      <c r="B847" s="25"/>
      <c r="C847" s="25"/>
      <c r="D847" s="25"/>
      <c r="E847" s="25"/>
      <c r="F847" s="25"/>
      <c r="G847" s="25"/>
      <c r="H847" s="25"/>
      <c r="I847" s="25"/>
      <c r="J847" s="25"/>
      <c r="K847" s="25"/>
      <c r="L847" s="25"/>
      <c r="M847" s="25"/>
      <c r="N847" s="25"/>
      <c r="O847" s="25"/>
      <c r="P847" s="25"/>
      <c r="Q847" s="25"/>
      <c r="R847" s="25"/>
      <c r="S847" s="25"/>
      <c r="T847" s="25"/>
      <c r="U847" s="25"/>
      <c r="V847" s="25"/>
      <c r="W847" s="25"/>
      <c r="X847" s="25"/>
      <c r="Y847" s="25"/>
      <c r="Z847" s="25"/>
    </row>
    <row r="848" spans="1:26" ht="15.75" customHeight="1">
      <c r="A848" s="25"/>
      <c r="B848" s="25"/>
      <c r="C848" s="25"/>
      <c r="D848" s="25"/>
      <c r="E848" s="25"/>
      <c r="F848" s="25"/>
      <c r="G848" s="25"/>
      <c r="H848" s="25"/>
      <c r="I848" s="25"/>
      <c r="J848" s="25"/>
      <c r="K848" s="25"/>
      <c r="L848" s="25"/>
      <c r="M848" s="25"/>
      <c r="N848" s="25"/>
      <c r="O848" s="25"/>
      <c r="P848" s="25"/>
      <c r="Q848" s="25"/>
      <c r="R848" s="25"/>
      <c r="S848" s="25"/>
      <c r="T848" s="25"/>
      <c r="U848" s="25"/>
      <c r="V848" s="25"/>
      <c r="W848" s="25"/>
      <c r="X848" s="25"/>
      <c r="Y848" s="25"/>
      <c r="Z848" s="25"/>
    </row>
    <row r="849" spans="1:26" ht="15.75" customHeight="1">
      <c r="A849" s="25"/>
      <c r="B849" s="25"/>
      <c r="C849" s="25"/>
      <c r="D849" s="25"/>
      <c r="E849" s="25"/>
      <c r="F849" s="25"/>
      <c r="G849" s="25"/>
      <c r="H849" s="25"/>
      <c r="I849" s="25"/>
      <c r="J849" s="25"/>
      <c r="K849" s="25"/>
      <c r="L849" s="25"/>
      <c r="M849" s="25"/>
      <c r="N849" s="25"/>
      <c r="O849" s="25"/>
      <c r="P849" s="25"/>
      <c r="Q849" s="25"/>
      <c r="R849" s="25"/>
      <c r="S849" s="25"/>
      <c r="T849" s="25"/>
      <c r="U849" s="25"/>
      <c r="V849" s="25"/>
      <c r="W849" s="25"/>
      <c r="X849" s="25"/>
      <c r="Y849" s="25"/>
      <c r="Z849" s="25"/>
    </row>
    <row r="850" spans="1:26" ht="15.75" customHeight="1">
      <c r="A850" s="25"/>
      <c r="B850" s="25"/>
      <c r="C850" s="25"/>
      <c r="D850" s="25"/>
      <c r="E850" s="25"/>
      <c r="F850" s="25"/>
      <c r="G850" s="25"/>
      <c r="H850" s="25"/>
      <c r="I850" s="25"/>
      <c r="J850" s="25"/>
      <c r="K850" s="25"/>
      <c r="L850" s="25"/>
      <c r="M850" s="25"/>
      <c r="N850" s="25"/>
      <c r="O850" s="25"/>
      <c r="P850" s="25"/>
      <c r="Q850" s="25"/>
      <c r="R850" s="25"/>
      <c r="S850" s="25"/>
      <c r="T850" s="25"/>
      <c r="U850" s="25"/>
      <c r="V850" s="25"/>
      <c r="W850" s="25"/>
      <c r="X850" s="25"/>
      <c r="Y850" s="25"/>
      <c r="Z850" s="25"/>
    </row>
    <row r="851" spans="1:26" ht="15.75" customHeight="1">
      <c r="A851" s="25"/>
      <c r="B851" s="25"/>
      <c r="C851" s="25"/>
      <c r="D851" s="25"/>
      <c r="E851" s="25"/>
      <c r="F851" s="25"/>
      <c r="G851" s="25"/>
      <c r="H851" s="25"/>
      <c r="I851" s="25"/>
      <c r="J851" s="25"/>
      <c r="K851" s="25"/>
      <c r="L851" s="25"/>
      <c r="M851" s="25"/>
      <c r="N851" s="25"/>
      <c r="O851" s="25"/>
      <c r="P851" s="25"/>
      <c r="Q851" s="25"/>
      <c r="R851" s="25"/>
      <c r="S851" s="25"/>
      <c r="T851" s="25"/>
      <c r="U851" s="25"/>
      <c r="V851" s="25"/>
      <c r="W851" s="25"/>
      <c r="X851" s="25"/>
      <c r="Y851" s="25"/>
      <c r="Z851" s="25"/>
    </row>
    <row r="852" spans="1:26" ht="15.75" customHeight="1">
      <c r="A852" s="25"/>
      <c r="B852" s="25"/>
      <c r="C852" s="25"/>
      <c r="D852" s="25"/>
      <c r="E852" s="25"/>
      <c r="F852" s="25"/>
      <c r="G852" s="25"/>
      <c r="H852" s="25"/>
      <c r="I852" s="25"/>
      <c r="J852" s="25"/>
      <c r="K852" s="25"/>
      <c r="L852" s="25"/>
      <c r="M852" s="25"/>
      <c r="N852" s="25"/>
      <c r="O852" s="25"/>
      <c r="P852" s="25"/>
      <c r="Q852" s="25"/>
      <c r="R852" s="25"/>
      <c r="S852" s="25"/>
      <c r="T852" s="25"/>
      <c r="U852" s="25"/>
      <c r="V852" s="25"/>
      <c r="W852" s="25"/>
      <c r="X852" s="25"/>
      <c r="Y852" s="25"/>
      <c r="Z852" s="25"/>
    </row>
    <row r="853" spans="1:26" ht="15.75" customHeight="1">
      <c r="A853" s="25"/>
      <c r="B853" s="25"/>
      <c r="C853" s="25"/>
      <c r="D853" s="25"/>
      <c r="E853" s="25"/>
      <c r="F853" s="25"/>
      <c r="G853" s="25"/>
      <c r="H853" s="25"/>
      <c r="I853" s="25"/>
      <c r="J853" s="25"/>
      <c r="K853" s="25"/>
      <c r="L853" s="25"/>
      <c r="M853" s="25"/>
      <c r="N853" s="25"/>
      <c r="O853" s="25"/>
      <c r="P853" s="25"/>
      <c r="Q853" s="25"/>
      <c r="R853" s="25"/>
      <c r="S853" s="25"/>
      <c r="T853" s="25"/>
      <c r="U853" s="25"/>
      <c r="V853" s="25"/>
      <c r="W853" s="25"/>
      <c r="X853" s="25"/>
      <c r="Y853" s="25"/>
      <c r="Z853" s="25"/>
    </row>
    <row r="854" spans="1:26" ht="15.75" customHeight="1">
      <c r="A854" s="25"/>
      <c r="B854" s="25"/>
      <c r="C854" s="25"/>
      <c r="D854" s="25"/>
      <c r="E854" s="25"/>
      <c r="F854" s="25"/>
      <c r="G854" s="25"/>
      <c r="H854" s="25"/>
      <c r="I854" s="25"/>
      <c r="J854" s="25"/>
      <c r="K854" s="25"/>
      <c r="L854" s="25"/>
      <c r="M854" s="25"/>
      <c r="N854" s="25"/>
      <c r="O854" s="25"/>
      <c r="P854" s="25"/>
      <c r="Q854" s="25"/>
      <c r="R854" s="25"/>
      <c r="S854" s="25"/>
      <c r="T854" s="25"/>
      <c r="U854" s="25"/>
      <c r="V854" s="25"/>
      <c r="W854" s="25"/>
      <c r="X854" s="25"/>
      <c r="Y854" s="25"/>
      <c r="Z854" s="25"/>
    </row>
    <row r="855" spans="1:26" ht="15.75" customHeight="1">
      <c r="A855" s="25"/>
      <c r="B855" s="25"/>
      <c r="C855" s="25"/>
      <c r="D855" s="25"/>
      <c r="E855" s="25"/>
      <c r="F855" s="25"/>
      <c r="G855" s="25"/>
      <c r="H855" s="25"/>
      <c r="I855" s="25"/>
      <c r="J855" s="25"/>
      <c r="K855" s="25"/>
      <c r="L855" s="25"/>
      <c r="M855" s="25"/>
      <c r="N855" s="25"/>
      <c r="O855" s="25"/>
      <c r="P855" s="25"/>
      <c r="Q855" s="25"/>
      <c r="R855" s="25"/>
      <c r="S855" s="25"/>
      <c r="T855" s="25"/>
      <c r="U855" s="25"/>
      <c r="V855" s="25"/>
      <c r="W855" s="25"/>
      <c r="X855" s="25"/>
      <c r="Y855" s="25"/>
      <c r="Z855" s="25"/>
    </row>
    <row r="856" spans="1:26" ht="15.75" customHeight="1">
      <c r="A856" s="25"/>
      <c r="B856" s="25"/>
      <c r="C856" s="25"/>
      <c r="D856" s="25"/>
      <c r="E856" s="25"/>
      <c r="F856" s="25"/>
      <c r="G856" s="25"/>
      <c r="H856" s="25"/>
      <c r="I856" s="25"/>
      <c r="J856" s="25"/>
      <c r="K856" s="25"/>
      <c r="L856" s="25"/>
      <c r="M856" s="25"/>
      <c r="N856" s="25"/>
      <c r="O856" s="25"/>
      <c r="P856" s="25"/>
      <c r="Q856" s="25"/>
      <c r="R856" s="25"/>
      <c r="S856" s="25"/>
      <c r="T856" s="25"/>
      <c r="U856" s="25"/>
      <c r="V856" s="25"/>
      <c r="W856" s="25"/>
      <c r="X856" s="25"/>
      <c r="Y856" s="25"/>
      <c r="Z856" s="25"/>
    </row>
    <row r="857" spans="1:26" ht="15.75" customHeight="1">
      <c r="A857" s="25"/>
      <c r="B857" s="25"/>
      <c r="C857" s="25"/>
      <c r="D857" s="25"/>
      <c r="E857" s="25"/>
      <c r="F857" s="25"/>
      <c r="G857" s="25"/>
      <c r="H857" s="25"/>
      <c r="I857" s="25"/>
      <c r="J857" s="25"/>
      <c r="K857" s="25"/>
      <c r="L857" s="25"/>
      <c r="M857" s="25"/>
      <c r="N857" s="25"/>
      <c r="O857" s="25"/>
      <c r="P857" s="25"/>
      <c r="Q857" s="25"/>
      <c r="R857" s="25"/>
      <c r="S857" s="25"/>
      <c r="T857" s="25"/>
      <c r="U857" s="25"/>
      <c r="V857" s="25"/>
      <c r="W857" s="25"/>
      <c r="X857" s="25"/>
      <c r="Y857" s="25"/>
      <c r="Z857" s="25"/>
    </row>
    <row r="858" spans="1:26" ht="15.75" customHeight="1">
      <c r="A858" s="25"/>
      <c r="B858" s="25"/>
      <c r="C858" s="25"/>
      <c r="D858" s="25"/>
      <c r="E858" s="25"/>
      <c r="F858" s="25"/>
      <c r="G858" s="25"/>
      <c r="H858" s="25"/>
      <c r="I858" s="25"/>
      <c r="J858" s="25"/>
      <c r="K858" s="25"/>
      <c r="L858" s="25"/>
      <c r="M858" s="25"/>
      <c r="N858" s="25"/>
      <c r="O858" s="25"/>
      <c r="P858" s="25"/>
      <c r="Q858" s="25"/>
      <c r="R858" s="25"/>
      <c r="S858" s="25"/>
      <c r="T858" s="25"/>
      <c r="U858" s="25"/>
      <c r="V858" s="25"/>
      <c r="W858" s="25"/>
      <c r="X858" s="25"/>
      <c r="Y858" s="25"/>
      <c r="Z858" s="25"/>
    </row>
    <row r="859" spans="1:26" ht="15.75" customHeight="1">
      <c r="A859" s="25"/>
      <c r="B859" s="25"/>
      <c r="C859" s="25"/>
      <c r="D859" s="25"/>
      <c r="E859" s="25"/>
      <c r="F859" s="25"/>
      <c r="G859" s="25"/>
      <c r="H859" s="25"/>
      <c r="I859" s="25"/>
      <c r="J859" s="25"/>
      <c r="K859" s="25"/>
      <c r="L859" s="25"/>
      <c r="M859" s="25"/>
      <c r="N859" s="25"/>
      <c r="O859" s="25"/>
      <c r="P859" s="25"/>
      <c r="Q859" s="25"/>
      <c r="R859" s="25"/>
      <c r="S859" s="25"/>
      <c r="T859" s="25"/>
      <c r="U859" s="25"/>
      <c r="V859" s="25"/>
      <c r="W859" s="25"/>
      <c r="X859" s="25"/>
      <c r="Y859" s="25"/>
      <c r="Z859" s="25"/>
    </row>
    <row r="860" spans="1:26" ht="15.75" customHeight="1">
      <c r="A860" s="25"/>
      <c r="B860" s="25"/>
      <c r="C860" s="25"/>
      <c r="D860" s="25"/>
      <c r="E860" s="25"/>
      <c r="F860" s="25"/>
      <c r="G860" s="25"/>
      <c r="H860" s="25"/>
      <c r="I860" s="25"/>
      <c r="J860" s="25"/>
      <c r="K860" s="25"/>
      <c r="L860" s="25"/>
      <c r="M860" s="25"/>
      <c r="N860" s="25"/>
      <c r="O860" s="25"/>
      <c r="P860" s="25"/>
      <c r="Q860" s="25"/>
      <c r="R860" s="25"/>
      <c r="S860" s="25"/>
      <c r="T860" s="25"/>
      <c r="U860" s="25"/>
      <c r="V860" s="25"/>
      <c r="W860" s="25"/>
      <c r="X860" s="25"/>
      <c r="Y860" s="25"/>
      <c r="Z860" s="25"/>
    </row>
    <row r="861" spans="1:26" ht="15.75" customHeight="1">
      <c r="A861" s="25"/>
      <c r="B861" s="25"/>
      <c r="C861" s="25"/>
      <c r="D861" s="25"/>
      <c r="E861" s="25"/>
      <c r="F861" s="25"/>
      <c r="G861" s="25"/>
      <c r="H861" s="25"/>
      <c r="I861" s="25"/>
      <c r="J861" s="25"/>
      <c r="K861" s="25"/>
      <c r="L861" s="25"/>
      <c r="M861" s="25"/>
      <c r="N861" s="25"/>
      <c r="O861" s="25"/>
      <c r="P861" s="25"/>
      <c r="Q861" s="25"/>
      <c r="R861" s="25"/>
      <c r="S861" s="25"/>
      <c r="T861" s="25"/>
      <c r="U861" s="25"/>
      <c r="V861" s="25"/>
      <c r="W861" s="25"/>
      <c r="X861" s="25"/>
      <c r="Y861" s="25"/>
      <c r="Z861" s="25"/>
    </row>
    <row r="862" spans="1:26" ht="15.75" customHeight="1">
      <c r="A862" s="25"/>
      <c r="B862" s="25"/>
      <c r="C862" s="25"/>
      <c r="D862" s="25"/>
      <c r="E862" s="25"/>
      <c r="F862" s="25"/>
      <c r="G862" s="25"/>
      <c r="H862" s="25"/>
      <c r="I862" s="25"/>
      <c r="J862" s="25"/>
      <c r="K862" s="25"/>
      <c r="L862" s="25"/>
      <c r="M862" s="25"/>
      <c r="N862" s="25"/>
      <c r="O862" s="25"/>
      <c r="P862" s="25"/>
      <c r="Q862" s="25"/>
      <c r="R862" s="25"/>
      <c r="S862" s="25"/>
      <c r="T862" s="25"/>
      <c r="U862" s="25"/>
      <c r="V862" s="25"/>
      <c r="W862" s="25"/>
      <c r="X862" s="25"/>
      <c r="Y862" s="25"/>
      <c r="Z862" s="25"/>
    </row>
    <row r="863" spans="1:26" ht="15.75" customHeight="1">
      <c r="A863" s="25"/>
      <c r="B863" s="25"/>
      <c r="C863" s="25"/>
      <c r="D863" s="25"/>
      <c r="E863" s="25"/>
      <c r="F863" s="25"/>
      <c r="G863" s="25"/>
      <c r="H863" s="25"/>
      <c r="I863" s="25"/>
      <c r="J863" s="25"/>
      <c r="K863" s="25"/>
      <c r="L863" s="25"/>
      <c r="M863" s="25"/>
      <c r="N863" s="25"/>
      <c r="O863" s="25"/>
      <c r="P863" s="25"/>
      <c r="Q863" s="25"/>
      <c r="R863" s="25"/>
      <c r="S863" s="25"/>
      <c r="T863" s="25"/>
      <c r="U863" s="25"/>
      <c r="V863" s="25"/>
      <c r="W863" s="25"/>
      <c r="X863" s="25"/>
      <c r="Y863" s="25"/>
      <c r="Z863" s="25"/>
    </row>
    <row r="864" spans="1:26" ht="15.75" customHeight="1">
      <c r="A864" s="25"/>
      <c r="B864" s="25"/>
      <c r="C864" s="25"/>
      <c r="D864" s="25"/>
      <c r="E864" s="25"/>
      <c r="F864" s="25"/>
      <c r="G864" s="25"/>
      <c r="H864" s="25"/>
      <c r="I864" s="25"/>
      <c r="J864" s="25"/>
      <c r="K864" s="25"/>
      <c r="L864" s="25"/>
      <c r="M864" s="25"/>
      <c r="N864" s="25"/>
      <c r="O864" s="25"/>
      <c r="P864" s="25"/>
      <c r="Q864" s="25"/>
      <c r="R864" s="25"/>
      <c r="S864" s="25"/>
      <c r="T864" s="25"/>
      <c r="U864" s="25"/>
      <c r="V864" s="25"/>
      <c r="W864" s="25"/>
      <c r="X864" s="25"/>
      <c r="Y864" s="25"/>
      <c r="Z864" s="25"/>
    </row>
    <row r="865" spans="1:26" ht="15.75" customHeight="1">
      <c r="A865" s="25"/>
      <c r="B865" s="25"/>
      <c r="C865" s="25"/>
      <c r="D865" s="25"/>
      <c r="E865" s="25"/>
      <c r="F865" s="25"/>
      <c r="G865" s="25"/>
      <c r="H865" s="25"/>
      <c r="I865" s="25"/>
      <c r="J865" s="25"/>
      <c r="K865" s="25"/>
      <c r="L865" s="25"/>
      <c r="M865" s="25"/>
      <c r="N865" s="25"/>
      <c r="O865" s="25"/>
      <c r="P865" s="25"/>
      <c r="Q865" s="25"/>
      <c r="R865" s="25"/>
      <c r="S865" s="25"/>
      <c r="T865" s="25"/>
      <c r="U865" s="25"/>
      <c r="V865" s="25"/>
      <c r="W865" s="25"/>
      <c r="X865" s="25"/>
      <c r="Y865" s="25"/>
      <c r="Z865" s="25"/>
    </row>
    <row r="866" spans="1:26" ht="15.75" customHeight="1">
      <c r="A866" s="25"/>
      <c r="B866" s="25"/>
      <c r="C866" s="25"/>
      <c r="D866" s="25"/>
      <c r="E866" s="25"/>
      <c r="F866" s="25"/>
      <c r="G866" s="25"/>
      <c r="H866" s="25"/>
      <c r="I866" s="25"/>
      <c r="J866" s="25"/>
      <c r="K866" s="25"/>
      <c r="L866" s="25"/>
      <c r="M866" s="25"/>
      <c r="N866" s="25"/>
      <c r="O866" s="25"/>
      <c r="P866" s="25"/>
      <c r="Q866" s="25"/>
      <c r="R866" s="25"/>
      <c r="S866" s="25"/>
      <c r="T866" s="25"/>
      <c r="U866" s="25"/>
      <c r="V866" s="25"/>
      <c r="W866" s="25"/>
      <c r="X866" s="25"/>
      <c r="Y866" s="25"/>
      <c r="Z866" s="25"/>
    </row>
    <row r="867" spans="1:26" ht="15.75" customHeight="1">
      <c r="A867" s="25"/>
      <c r="B867" s="25"/>
      <c r="C867" s="25"/>
      <c r="D867" s="25"/>
      <c r="E867" s="25"/>
      <c r="F867" s="25"/>
      <c r="G867" s="25"/>
      <c r="H867" s="25"/>
      <c r="I867" s="25"/>
      <c r="J867" s="25"/>
      <c r="K867" s="25"/>
      <c r="L867" s="25"/>
      <c r="M867" s="25"/>
      <c r="N867" s="25"/>
      <c r="O867" s="25"/>
      <c r="P867" s="25"/>
      <c r="Q867" s="25"/>
      <c r="R867" s="25"/>
      <c r="S867" s="25"/>
      <c r="T867" s="25"/>
      <c r="U867" s="25"/>
      <c r="V867" s="25"/>
      <c r="W867" s="25"/>
      <c r="X867" s="25"/>
      <c r="Y867" s="25"/>
      <c r="Z867" s="25"/>
    </row>
    <row r="868" spans="1:26" ht="15.75" customHeight="1">
      <c r="A868" s="25"/>
      <c r="B868" s="25"/>
      <c r="C868" s="25"/>
      <c r="D868" s="25"/>
      <c r="E868" s="25"/>
      <c r="F868" s="25"/>
      <c r="G868" s="25"/>
      <c r="H868" s="25"/>
      <c r="I868" s="25"/>
      <c r="J868" s="25"/>
      <c r="K868" s="25"/>
      <c r="L868" s="25"/>
      <c r="M868" s="25"/>
      <c r="N868" s="25"/>
      <c r="O868" s="25"/>
      <c r="P868" s="25"/>
      <c r="Q868" s="25"/>
      <c r="R868" s="25"/>
      <c r="S868" s="25"/>
      <c r="T868" s="25"/>
      <c r="U868" s="25"/>
      <c r="V868" s="25"/>
      <c r="W868" s="25"/>
      <c r="X868" s="25"/>
      <c r="Y868" s="25"/>
      <c r="Z868" s="25"/>
    </row>
    <row r="869" spans="1:26" ht="15.75" customHeight="1">
      <c r="A869" s="25"/>
      <c r="B869" s="25"/>
      <c r="C869" s="25"/>
      <c r="D869" s="25"/>
      <c r="E869" s="25"/>
      <c r="F869" s="25"/>
      <c r="G869" s="25"/>
      <c r="H869" s="25"/>
      <c r="I869" s="25"/>
      <c r="J869" s="25"/>
      <c r="K869" s="25"/>
      <c r="L869" s="25"/>
      <c r="M869" s="25"/>
      <c r="N869" s="25"/>
      <c r="O869" s="25"/>
      <c r="P869" s="25"/>
      <c r="Q869" s="25"/>
      <c r="R869" s="25"/>
      <c r="S869" s="25"/>
      <c r="T869" s="25"/>
      <c r="U869" s="25"/>
      <c r="V869" s="25"/>
      <c r="W869" s="25"/>
      <c r="X869" s="25"/>
      <c r="Y869" s="25"/>
      <c r="Z869" s="25"/>
    </row>
    <row r="870" spans="1:26" ht="15.75" customHeight="1">
      <c r="A870" s="25"/>
      <c r="B870" s="25"/>
      <c r="C870" s="25"/>
      <c r="D870" s="25"/>
      <c r="E870" s="25"/>
      <c r="F870" s="25"/>
      <c r="G870" s="25"/>
      <c r="H870" s="25"/>
      <c r="I870" s="25"/>
      <c r="J870" s="25"/>
      <c r="K870" s="25"/>
      <c r="L870" s="25"/>
      <c r="M870" s="25"/>
      <c r="N870" s="25"/>
      <c r="O870" s="25"/>
      <c r="P870" s="25"/>
      <c r="Q870" s="25"/>
      <c r="R870" s="25"/>
      <c r="S870" s="25"/>
      <c r="T870" s="25"/>
      <c r="U870" s="25"/>
      <c r="V870" s="25"/>
      <c r="W870" s="25"/>
      <c r="X870" s="25"/>
      <c r="Y870" s="25"/>
      <c r="Z870" s="25"/>
    </row>
    <row r="871" spans="1:26" ht="15.75" customHeight="1">
      <c r="A871" s="25"/>
      <c r="B871" s="25"/>
      <c r="C871" s="25"/>
      <c r="D871" s="25"/>
      <c r="E871" s="25"/>
      <c r="F871" s="25"/>
      <c r="G871" s="25"/>
      <c r="H871" s="25"/>
      <c r="I871" s="25"/>
      <c r="J871" s="25"/>
      <c r="K871" s="25"/>
      <c r="L871" s="25"/>
      <c r="M871" s="25"/>
      <c r="N871" s="25"/>
      <c r="O871" s="25"/>
      <c r="P871" s="25"/>
      <c r="Q871" s="25"/>
      <c r="R871" s="25"/>
      <c r="S871" s="25"/>
      <c r="T871" s="25"/>
      <c r="U871" s="25"/>
      <c r="V871" s="25"/>
      <c r="W871" s="25"/>
      <c r="X871" s="25"/>
      <c r="Y871" s="25"/>
      <c r="Z871" s="25"/>
    </row>
    <row r="872" spans="1:26" ht="15.75" customHeight="1">
      <c r="A872" s="25"/>
      <c r="B872" s="25"/>
      <c r="C872" s="25"/>
      <c r="D872" s="25"/>
      <c r="E872" s="25"/>
      <c r="F872" s="25"/>
      <c r="G872" s="25"/>
      <c r="H872" s="25"/>
      <c r="I872" s="25"/>
      <c r="J872" s="25"/>
      <c r="K872" s="25"/>
      <c r="L872" s="25"/>
      <c r="M872" s="25"/>
      <c r="N872" s="25"/>
      <c r="O872" s="25"/>
      <c r="P872" s="25"/>
      <c r="Q872" s="25"/>
      <c r="R872" s="25"/>
      <c r="S872" s="25"/>
      <c r="T872" s="25"/>
      <c r="U872" s="25"/>
      <c r="V872" s="25"/>
      <c r="W872" s="25"/>
      <c r="X872" s="25"/>
      <c r="Y872" s="25"/>
      <c r="Z872" s="25"/>
    </row>
    <row r="873" spans="1:26" ht="15.75" customHeight="1">
      <c r="A873" s="25"/>
      <c r="B873" s="25"/>
      <c r="C873" s="25"/>
      <c r="D873" s="25"/>
      <c r="E873" s="25"/>
      <c r="F873" s="25"/>
      <c r="G873" s="25"/>
      <c r="H873" s="25"/>
      <c r="I873" s="25"/>
      <c r="J873" s="25"/>
      <c r="K873" s="25"/>
      <c r="L873" s="25"/>
      <c r="M873" s="25"/>
      <c r="N873" s="25"/>
      <c r="O873" s="25"/>
      <c r="P873" s="25"/>
      <c r="Q873" s="25"/>
      <c r="R873" s="25"/>
      <c r="S873" s="25"/>
      <c r="T873" s="25"/>
      <c r="U873" s="25"/>
      <c r="V873" s="25"/>
      <c r="W873" s="25"/>
      <c r="X873" s="25"/>
      <c r="Y873" s="25"/>
      <c r="Z873" s="25"/>
    </row>
    <row r="874" spans="1:26" ht="15.75" customHeight="1">
      <c r="A874" s="25"/>
      <c r="B874" s="25"/>
      <c r="C874" s="25"/>
      <c r="D874" s="25"/>
      <c r="E874" s="25"/>
      <c r="F874" s="25"/>
      <c r="G874" s="25"/>
      <c r="H874" s="25"/>
      <c r="I874" s="25"/>
      <c r="J874" s="25"/>
      <c r="K874" s="25"/>
      <c r="L874" s="25"/>
      <c r="M874" s="25"/>
      <c r="N874" s="25"/>
      <c r="O874" s="25"/>
      <c r="P874" s="25"/>
      <c r="Q874" s="25"/>
      <c r="R874" s="25"/>
      <c r="S874" s="25"/>
      <c r="T874" s="25"/>
      <c r="U874" s="25"/>
      <c r="V874" s="25"/>
      <c r="W874" s="25"/>
      <c r="X874" s="25"/>
      <c r="Y874" s="25"/>
      <c r="Z874" s="25"/>
    </row>
    <row r="875" spans="1:26" ht="15.75" customHeight="1">
      <c r="A875" s="25"/>
      <c r="B875" s="25"/>
      <c r="C875" s="25"/>
      <c r="D875" s="25"/>
      <c r="E875" s="25"/>
      <c r="F875" s="25"/>
      <c r="G875" s="25"/>
      <c r="H875" s="25"/>
      <c r="I875" s="25"/>
      <c r="J875" s="25"/>
      <c r="K875" s="25"/>
      <c r="L875" s="25"/>
      <c r="M875" s="25"/>
      <c r="N875" s="25"/>
      <c r="O875" s="25"/>
      <c r="P875" s="25"/>
      <c r="Q875" s="25"/>
      <c r="R875" s="25"/>
      <c r="S875" s="25"/>
      <c r="T875" s="25"/>
      <c r="U875" s="25"/>
      <c r="V875" s="25"/>
      <c r="W875" s="25"/>
      <c r="X875" s="25"/>
      <c r="Y875" s="25"/>
      <c r="Z875" s="25"/>
    </row>
    <row r="876" spans="1:26" ht="15.75" customHeight="1">
      <c r="A876" s="25"/>
      <c r="B876" s="25"/>
      <c r="C876" s="25"/>
      <c r="D876" s="25"/>
      <c r="E876" s="25"/>
      <c r="F876" s="25"/>
      <c r="G876" s="25"/>
      <c r="H876" s="25"/>
      <c r="I876" s="25"/>
      <c r="J876" s="25"/>
      <c r="K876" s="25"/>
      <c r="L876" s="25"/>
      <c r="M876" s="25"/>
      <c r="N876" s="25"/>
      <c r="O876" s="25"/>
      <c r="P876" s="25"/>
      <c r="Q876" s="25"/>
      <c r="R876" s="25"/>
      <c r="S876" s="25"/>
      <c r="T876" s="25"/>
      <c r="U876" s="25"/>
      <c r="V876" s="25"/>
      <c r="W876" s="25"/>
      <c r="X876" s="25"/>
      <c r="Y876" s="25"/>
      <c r="Z876" s="25"/>
    </row>
    <row r="877" spans="1:26" ht="15.75" customHeight="1">
      <c r="A877" s="25"/>
      <c r="B877" s="25"/>
      <c r="C877" s="25"/>
      <c r="D877" s="25"/>
      <c r="E877" s="25"/>
      <c r="F877" s="25"/>
      <c r="G877" s="25"/>
      <c r="H877" s="25"/>
      <c r="I877" s="25"/>
      <c r="J877" s="25"/>
      <c r="K877" s="25"/>
      <c r="L877" s="25"/>
      <c r="M877" s="25"/>
      <c r="N877" s="25"/>
      <c r="O877" s="25"/>
      <c r="P877" s="25"/>
      <c r="Q877" s="25"/>
      <c r="R877" s="25"/>
      <c r="S877" s="25"/>
      <c r="T877" s="25"/>
      <c r="U877" s="25"/>
      <c r="V877" s="25"/>
      <c r="W877" s="25"/>
      <c r="X877" s="25"/>
      <c r="Y877" s="25"/>
      <c r="Z877" s="25"/>
    </row>
    <row r="878" spans="1:26" ht="15.75" customHeight="1">
      <c r="A878" s="25"/>
      <c r="B878" s="25"/>
      <c r="C878" s="25"/>
      <c r="D878" s="25"/>
      <c r="E878" s="25"/>
      <c r="F878" s="25"/>
      <c r="G878" s="25"/>
      <c r="H878" s="25"/>
      <c r="I878" s="25"/>
      <c r="J878" s="25"/>
      <c r="K878" s="25"/>
      <c r="L878" s="25"/>
      <c r="M878" s="25"/>
      <c r="N878" s="25"/>
      <c r="O878" s="25"/>
      <c r="P878" s="25"/>
      <c r="Q878" s="25"/>
      <c r="R878" s="25"/>
      <c r="S878" s="25"/>
      <c r="T878" s="25"/>
      <c r="U878" s="25"/>
      <c r="V878" s="25"/>
      <c r="W878" s="25"/>
      <c r="X878" s="25"/>
      <c r="Y878" s="25"/>
      <c r="Z878" s="25"/>
    </row>
    <row r="879" spans="1:26" ht="15.75" customHeight="1">
      <c r="A879" s="25"/>
      <c r="B879" s="25"/>
      <c r="C879" s="25"/>
      <c r="D879" s="25"/>
      <c r="E879" s="25"/>
      <c r="F879" s="25"/>
      <c r="G879" s="25"/>
      <c r="H879" s="25"/>
      <c r="I879" s="25"/>
      <c r="J879" s="25"/>
      <c r="K879" s="25"/>
      <c r="L879" s="25"/>
      <c r="M879" s="25"/>
      <c r="N879" s="25"/>
      <c r="O879" s="25"/>
      <c r="P879" s="25"/>
      <c r="Q879" s="25"/>
      <c r="R879" s="25"/>
      <c r="S879" s="25"/>
      <c r="T879" s="25"/>
      <c r="U879" s="25"/>
      <c r="V879" s="25"/>
      <c r="W879" s="25"/>
      <c r="X879" s="25"/>
      <c r="Y879" s="25"/>
      <c r="Z879" s="25"/>
    </row>
    <row r="880" spans="1:26" ht="15.75" customHeight="1">
      <c r="A880" s="25"/>
      <c r="B880" s="25"/>
      <c r="C880" s="25"/>
      <c r="D880" s="25"/>
      <c r="E880" s="25"/>
      <c r="F880" s="25"/>
      <c r="G880" s="25"/>
      <c r="H880" s="25"/>
      <c r="I880" s="25"/>
      <c r="J880" s="25"/>
      <c r="K880" s="25"/>
      <c r="L880" s="25"/>
      <c r="M880" s="25"/>
      <c r="N880" s="25"/>
      <c r="O880" s="25"/>
      <c r="P880" s="25"/>
      <c r="Q880" s="25"/>
      <c r="R880" s="25"/>
      <c r="S880" s="25"/>
      <c r="T880" s="25"/>
      <c r="U880" s="25"/>
      <c r="V880" s="25"/>
      <c r="W880" s="25"/>
      <c r="X880" s="25"/>
      <c r="Y880" s="25"/>
      <c r="Z880" s="25"/>
    </row>
    <row r="881" spans="1:26" ht="15.75" customHeight="1">
      <c r="A881" s="25"/>
      <c r="B881" s="25"/>
      <c r="C881" s="25"/>
      <c r="D881" s="25"/>
      <c r="E881" s="25"/>
      <c r="F881" s="25"/>
      <c r="G881" s="25"/>
      <c r="H881" s="25"/>
      <c r="I881" s="25"/>
      <c r="J881" s="25"/>
      <c r="K881" s="25"/>
      <c r="L881" s="25"/>
      <c r="M881" s="25"/>
      <c r="N881" s="25"/>
      <c r="O881" s="25"/>
      <c r="P881" s="25"/>
      <c r="Q881" s="25"/>
      <c r="R881" s="25"/>
      <c r="S881" s="25"/>
      <c r="T881" s="25"/>
      <c r="U881" s="25"/>
      <c r="V881" s="25"/>
      <c r="W881" s="25"/>
      <c r="X881" s="25"/>
      <c r="Y881" s="25"/>
      <c r="Z881" s="25"/>
    </row>
    <row r="882" spans="1:26" ht="15.75" customHeight="1">
      <c r="A882" s="25"/>
      <c r="B882" s="25"/>
      <c r="C882" s="25"/>
      <c r="D882" s="25"/>
      <c r="E882" s="25"/>
      <c r="F882" s="25"/>
      <c r="G882" s="25"/>
      <c r="H882" s="25"/>
      <c r="I882" s="25"/>
      <c r="J882" s="25"/>
      <c r="K882" s="25"/>
      <c r="L882" s="25"/>
      <c r="M882" s="25"/>
      <c r="N882" s="25"/>
      <c r="O882" s="25"/>
      <c r="P882" s="25"/>
      <c r="Q882" s="25"/>
      <c r="R882" s="25"/>
      <c r="S882" s="25"/>
      <c r="T882" s="25"/>
      <c r="U882" s="25"/>
      <c r="V882" s="25"/>
      <c r="W882" s="25"/>
      <c r="X882" s="25"/>
      <c r="Y882" s="25"/>
      <c r="Z882" s="25"/>
    </row>
    <row r="883" spans="1:26" ht="15.75" customHeight="1">
      <c r="A883" s="25"/>
      <c r="B883" s="25"/>
      <c r="C883" s="25"/>
      <c r="D883" s="25"/>
      <c r="E883" s="25"/>
      <c r="F883" s="25"/>
      <c r="G883" s="25"/>
      <c r="H883" s="25"/>
      <c r="I883" s="25"/>
      <c r="J883" s="25"/>
      <c r="K883" s="25"/>
      <c r="L883" s="25"/>
      <c r="M883" s="25"/>
      <c r="N883" s="25"/>
      <c r="O883" s="25"/>
      <c r="P883" s="25"/>
      <c r="Q883" s="25"/>
      <c r="R883" s="25"/>
      <c r="S883" s="25"/>
      <c r="T883" s="25"/>
      <c r="U883" s="25"/>
      <c r="V883" s="25"/>
      <c r="W883" s="25"/>
      <c r="X883" s="25"/>
      <c r="Y883" s="25"/>
      <c r="Z883" s="25"/>
    </row>
    <row r="884" spans="1:26" ht="15.75" customHeight="1">
      <c r="A884" s="25"/>
      <c r="B884" s="25"/>
      <c r="C884" s="25"/>
      <c r="D884" s="25"/>
      <c r="E884" s="25"/>
      <c r="F884" s="25"/>
      <c r="G884" s="25"/>
      <c r="H884" s="25"/>
      <c r="I884" s="25"/>
      <c r="J884" s="25"/>
      <c r="K884" s="25"/>
      <c r="L884" s="25"/>
      <c r="M884" s="25"/>
      <c r="N884" s="25"/>
      <c r="O884" s="25"/>
      <c r="P884" s="25"/>
      <c r="Q884" s="25"/>
      <c r="R884" s="25"/>
      <c r="S884" s="25"/>
      <c r="T884" s="25"/>
      <c r="U884" s="25"/>
      <c r="V884" s="25"/>
      <c r="W884" s="25"/>
      <c r="X884" s="25"/>
      <c r="Y884" s="25"/>
      <c r="Z884" s="25"/>
    </row>
    <row r="885" spans="1:26" ht="15.75" customHeight="1">
      <c r="A885" s="25"/>
      <c r="B885" s="25"/>
      <c r="C885" s="25"/>
      <c r="D885" s="25"/>
      <c r="E885" s="25"/>
      <c r="F885" s="25"/>
      <c r="G885" s="25"/>
      <c r="H885" s="25"/>
      <c r="I885" s="25"/>
      <c r="J885" s="25"/>
      <c r="K885" s="25"/>
      <c r="L885" s="25"/>
      <c r="M885" s="25"/>
      <c r="N885" s="25"/>
      <c r="O885" s="25"/>
      <c r="P885" s="25"/>
      <c r="Q885" s="25"/>
      <c r="R885" s="25"/>
      <c r="S885" s="25"/>
      <c r="T885" s="25"/>
      <c r="U885" s="25"/>
      <c r="V885" s="25"/>
      <c r="W885" s="25"/>
      <c r="X885" s="25"/>
      <c r="Y885" s="25"/>
      <c r="Z885" s="25"/>
    </row>
    <row r="886" spans="1:26" ht="15.75" customHeight="1">
      <c r="A886" s="25"/>
      <c r="B886" s="25"/>
      <c r="C886" s="25"/>
      <c r="D886" s="25"/>
      <c r="E886" s="25"/>
      <c r="F886" s="25"/>
      <c r="G886" s="25"/>
      <c r="H886" s="25"/>
      <c r="I886" s="25"/>
      <c r="J886" s="25"/>
      <c r="K886" s="25"/>
      <c r="L886" s="25"/>
      <c r="M886" s="25"/>
      <c r="N886" s="25"/>
      <c r="O886" s="25"/>
      <c r="P886" s="25"/>
      <c r="Q886" s="25"/>
      <c r="R886" s="25"/>
      <c r="S886" s="25"/>
      <c r="T886" s="25"/>
      <c r="U886" s="25"/>
      <c r="V886" s="25"/>
      <c r="W886" s="25"/>
      <c r="X886" s="25"/>
      <c r="Y886" s="25"/>
      <c r="Z886" s="25"/>
    </row>
    <row r="887" spans="1:26" ht="15.75" customHeight="1">
      <c r="A887" s="25"/>
      <c r="B887" s="25"/>
      <c r="C887" s="25"/>
      <c r="D887" s="25"/>
      <c r="E887" s="25"/>
      <c r="F887" s="25"/>
      <c r="G887" s="25"/>
      <c r="H887" s="25"/>
      <c r="I887" s="25"/>
      <c r="J887" s="25"/>
      <c r="K887" s="25"/>
      <c r="L887" s="25"/>
      <c r="M887" s="25"/>
      <c r="N887" s="25"/>
      <c r="O887" s="25"/>
      <c r="P887" s="25"/>
      <c r="Q887" s="25"/>
      <c r="R887" s="25"/>
      <c r="S887" s="25"/>
      <c r="T887" s="25"/>
      <c r="U887" s="25"/>
      <c r="V887" s="25"/>
      <c r="W887" s="25"/>
      <c r="X887" s="25"/>
      <c r="Y887" s="25"/>
      <c r="Z887" s="25"/>
    </row>
    <row r="888" spans="1:26" ht="15.75" customHeight="1">
      <c r="A888" s="25"/>
      <c r="B888" s="25"/>
      <c r="C888" s="25"/>
      <c r="D888" s="25"/>
      <c r="E888" s="25"/>
      <c r="F888" s="25"/>
      <c r="G888" s="25"/>
      <c r="H888" s="25"/>
      <c r="I888" s="25"/>
      <c r="J888" s="25"/>
      <c r="K888" s="25"/>
      <c r="L888" s="25"/>
      <c r="M888" s="25"/>
      <c r="N888" s="25"/>
      <c r="O888" s="25"/>
      <c r="P888" s="25"/>
      <c r="Q888" s="25"/>
      <c r="R888" s="25"/>
      <c r="S888" s="25"/>
      <c r="T888" s="25"/>
      <c r="U888" s="25"/>
      <c r="V888" s="25"/>
      <c r="W888" s="25"/>
      <c r="X888" s="25"/>
      <c r="Y888" s="25"/>
      <c r="Z888" s="25"/>
    </row>
    <row r="889" spans="1:26" ht="15.75" customHeight="1">
      <c r="A889" s="25"/>
      <c r="B889" s="25"/>
      <c r="C889" s="25"/>
      <c r="D889" s="25"/>
      <c r="E889" s="25"/>
      <c r="F889" s="25"/>
      <c r="G889" s="25"/>
      <c r="H889" s="25"/>
      <c r="I889" s="25"/>
      <c r="J889" s="25"/>
      <c r="K889" s="25"/>
      <c r="L889" s="25"/>
      <c r="M889" s="25"/>
      <c r="N889" s="25"/>
      <c r="O889" s="25"/>
      <c r="P889" s="25"/>
      <c r="Q889" s="25"/>
      <c r="R889" s="25"/>
      <c r="S889" s="25"/>
      <c r="T889" s="25"/>
      <c r="U889" s="25"/>
      <c r="V889" s="25"/>
      <c r="W889" s="25"/>
      <c r="X889" s="25"/>
      <c r="Y889" s="25"/>
      <c r="Z889" s="25"/>
    </row>
    <row r="890" spans="1:26" ht="15.75" customHeight="1">
      <c r="A890" s="25"/>
      <c r="B890" s="25"/>
      <c r="C890" s="25"/>
      <c r="D890" s="25"/>
      <c r="E890" s="25"/>
      <c r="F890" s="25"/>
      <c r="G890" s="25"/>
      <c r="H890" s="25"/>
      <c r="I890" s="25"/>
      <c r="J890" s="25"/>
      <c r="K890" s="25"/>
      <c r="L890" s="25"/>
      <c r="M890" s="25"/>
      <c r="N890" s="25"/>
      <c r="O890" s="25"/>
      <c r="P890" s="25"/>
      <c r="Q890" s="25"/>
      <c r="R890" s="25"/>
      <c r="S890" s="25"/>
      <c r="T890" s="25"/>
      <c r="U890" s="25"/>
      <c r="V890" s="25"/>
      <c r="W890" s="25"/>
      <c r="X890" s="25"/>
      <c r="Y890" s="25"/>
      <c r="Z890" s="25"/>
    </row>
    <row r="891" spans="1:26" ht="15.75" customHeight="1">
      <c r="A891" s="25"/>
      <c r="B891" s="25"/>
      <c r="C891" s="25"/>
      <c r="D891" s="25"/>
      <c r="E891" s="25"/>
      <c r="F891" s="25"/>
      <c r="G891" s="25"/>
      <c r="H891" s="25"/>
      <c r="I891" s="25"/>
      <c r="J891" s="25"/>
      <c r="K891" s="25"/>
      <c r="L891" s="25"/>
      <c r="M891" s="25"/>
      <c r="N891" s="25"/>
      <c r="O891" s="25"/>
      <c r="P891" s="25"/>
      <c r="Q891" s="25"/>
      <c r="R891" s="25"/>
      <c r="S891" s="25"/>
      <c r="T891" s="25"/>
      <c r="U891" s="25"/>
      <c r="V891" s="25"/>
      <c r="W891" s="25"/>
      <c r="X891" s="25"/>
      <c r="Y891" s="25"/>
      <c r="Z891" s="25"/>
    </row>
    <row r="892" spans="1:26" ht="15.75" customHeight="1">
      <c r="A892" s="25"/>
      <c r="B892" s="25"/>
      <c r="C892" s="25"/>
      <c r="D892" s="25"/>
      <c r="E892" s="25"/>
      <c r="F892" s="25"/>
      <c r="G892" s="25"/>
      <c r="H892" s="25"/>
      <c r="I892" s="25"/>
      <c r="J892" s="25"/>
      <c r="K892" s="25"/>
      <c r="L892" s="25"/>
      <c r="M892" s="25"/>
      <c r="N892" s="25"/>
      <c r="O892" s="25"/>
      <c r="P892" s="25"/>
      <c r="Q892" s="25"/>
      <c r="R892" s="25"/>
      <c r="S892" s="25"/>
      <c r="T892" s="25"/>
      <c r="U892" s="25"/>
      <c r="V892" s="25"/>
      <c r="W892" s="25"/>
      <c r="X892" s="25"/>
      <c r="Y892" s="25"/>
      <c r="Z892" s="25"/>
    </row>
    <row r="893" spans="1:26" ht="15.75" customHeight="1">
      <c r="A893" s="25"/>
      <c r="B893" s="25"/>
      <c r="C893" s="25"/>
      <c r="D893" s="25"/>
      <c r="E893" s="25"/>
      <c r="F893" s="25"/>
      <c r="G893" s="25"/>
      <c r="H893" s="25"/>
      <c r="I893" s="25"/>
      <c r="J893" s="25"/>
      <c r="K893" s="25"/>
      <c r="L893" s="25"/>
      <c r="M893" s="25"/>
      <c r="N893" s="25"/>
      <c r="O893" s="25"/>
      <c r="P893" s="25"/>
      <c r="Q893" s="25"/>
      <c r="R893" s="25"/>
      <c r="S893" s="25"/>
      <c r="T893" s="25"/>
      <c r="U893" s="25"/>
      <c r="V893" s="25"/>
      <c r="W893" s="25"/>
      <c r="X893" s="25"/>
      <c r="Y893" s="25"/>
      <c r="Z893" s="25"/>
    </row>
    <row r="894" spans="1:26" ht="15.75" customHeight="1">
      <c r="A894" s="25"/>
      <c r="B894" s="25"/>
      <c r="C894" s="25"/>
      <c r="D894" s="25"/>
      <c r="E894" s="25"/>
      <c r="F894" s="25"/>
      <c r="G894" s="25"/>
      <c r="H894" s="25"/>
      <c r="I894" s="25"/>
      <c r="J894" s="25"/>
      <c r="K894" s="25"/>
      <c r="L894" s="25"/>
      <c r="M894" s="25"/>
      <c r="N894" s="25"/>
      <c r="O894" s="25"/>
      <c r="P894" s="25"/>
      <c r="Q894" s="25"/>
      <c r="R894" s="25"/>
      <c r="S894" s="25"/>
      <c r="T894" s="25"/>
      <c r="U894" s="25"/>
      <c r="V894" s="25"/>
      <c r="W894" s="25"/>
      <c r="X894" s="25"/>
      <c r="Y894" s="25"/>
      <c r="Z894" s="25"/>
    </row>
    <row r="895" spans="1:26" ht="15.75" customHeight="1">
      <c r="A895" s="25"/>
      <c r="B895" s="25"/>
      <c r="C895" s="25"/>
      <c r="D895" s="25"/>
      <c r="E895" s="25"/>
      <c r="F895" s="25"/>
      <c r="G895" s="25"/>
      <c r="H895" s="25"/>
      <c r="I895" s="25"/>
      <c r="J895" s="25"/>
      <c r="K895" s="25"/>
      <c r="L895" s="25"/>
      <c r="M895" s="25"/>
      <c r="N895" s="25"/>
      <c r="O895" s="25"/>
      <c r="P895" s="25"/>
      <c r="Q895" s="25"/>
      <c r="R895" s="25"/>
      <c r="S895" s="25"/>
      <c r="T895" s="25"/>
      <c r="U895" s="25"/>
      <c r="V895" s="25"/>
      <c r="W895" s="25"/>
      <c r="X895" s="25"/>
      <c r="Y895" s="25"/>
      <c r="Z895" s="25"/>
    </row>
    <row r="896" spans="1:26" ht="15.75" customHeight="1">
      <c r="A896" s="25"/>
      <c r="B896" s="25"/>
      <c r="C896" s="25"/>
      <c r="D896" s="25"/>
      <c r="E896" s="25"/>
      <c r="F896" s="25"/>
      <c r="G896" s="25"/>
      <c r="H896" s="25"/>
      <c r="I896" s="25"/>
      <c r="J896" s="25"/>
      <c r="K896" s="25"/>
      <c r="L896" s="25"/>
      <c r="M896" s="25"/>
      <c r="N896" s="25"/>
      <c r="O896" s="25"/>
      <c r="P896" s="25"/>
      <c r="Q896" s="25"/>
      <c r="R896" s="25"/>
      <c r="S896" s="25"/>
      <c r="T896" s="25"/>
      <c r="U896" s="25"/>
      <c r="V896" s="25"/>
      <c r="W896" s="25"/>
      <c r="X896" s="25"/>
      <c r="Y896" s="25"/>
      <c r="Z896" s="25"/>
    </row>
    <row r="897" spans="1:26" ht="15.75" customHeight="1">
      <c r="A897" s="25"/>
      <c r="B897" s="25"/>
      <c r="C897" s="25"/>
      <c r="D897" s="25"/>
      <c r="E897" s="25"/>
      <c r="F897" s="25"/>
      <c r="G897" s="25"/>
      <c r="H897" s="25"/>
      <c r="I897" s="25"/>
      <c r="J897" s="25"/>
      <c r="K897" s="25"/>
      <c r="L897" s="25"/>
      <c r="M897" s="25"/>
      <c r="N897" s="25"/>
      <c r="O897" s="25"/>
      <c r="P897" s="25"/>
      <c r="Q897" s="25"/>
      <c r="R897" s="25"/>
      <c r="S897" s="25"/>
      <c r="T897" s="25"/>
      <c r="U897" s="25"/>
      <c r="V897" s="25"/>
      <c r="W897" s="25"/>
      <c r="X897" s="25"/>
      <c r="Y897" s="25"/>
      <c r="Z897" s="25"/>
    </row>
    <row r="898" spans="1:26" ht="15.75" customHeight="1">
      <c r="A898" s="25"/>
      <c r="B898" s="25"/>
      <c r="C898" s="25"/>
      <c r="D898" s="25"/>
      <c r="E898" s="25"/>
      <c r="F898" s="25"/>
      <c r="G898" s="25"/>
      <c r="H898" s="25"/>
      <c r="I898" s="25"/>
      <c r="J898" s="25"/>
      <c r="K898" s="25"/>
      <c r="L898" s="25"/>
      <c r="M898" s="25"/>
      <c r="N898" s="25"/>
      <c r="O898" s="25"/>
      <c r="P898" s="25"/>
      <c r="Q898" s="25"/>
      <c r="R898" s="25"/>
      <c r="S898" s="25"/>
      <c r="T898" s="25"/>
      <c r="U898" s="25"/>
      <c r="V898" s="25"/>
      <c r="W898" s="25"/>
      <c r="X898" s="25"/>
      <c r="Y898" s="25"/>
      <c r="Z898" s="25"/>
    </row>
    <row r="899" spans="1:26" ht="15.75" customHeight="1">
      <c r="A899" s="25"/>
      <c r="B899" s="25"/>
      <c r="C899" s="25"/>
      <c r="D899" s="25"/>
      <c r="E899" s="25"/>
      <c r="F899" s="25"/>
      <c r="G899" s="25"/>
      <c r="H899" s="25"/>
      <c r="I899" s="25"/>
      <c r="J899" s="25"/>
      <c r="K899" s="25"/>
      <c r="L899" s="25"/>
      <c r="M899" s="25"/>
      <c r="N899" s="25"/>
      <c r="O899" s="25"/>
      <c r="P899" s="25"/>
      <c r="Q899" s="25"/>
      <c r="R899" s="25"/>
      <c r="S899" s="25"/>
      <c r="T899" s="25"/>
      <c r="U899" s="25"/>
      <c r="V899" s="25"/>
      <c r="W899" s="25"/>
      <c r="X899" s="25"/>
      <c r="Y899" s="25"/>
      <c r="Z899" s="25"/>
    </row>
    <row r="900" spans="1:26" ht="15.75" customHeight="1">
      <c r="A900" s="25"/>
      <c r="B900" s="25"/>
      <c r="C900" s="25"/>
      <c r="D900" s="25"/>
      <c r="E900" s="25"/>
      <c r="F900" s="25"/>
      <c r="G900" s="25"/>
      <c r="H900" s="25"/>
      <c r="I900" s="25"/>
      <c r="J900" s="25"/>
      <c r="K900" s="25"/>
      <c r="L900" s="25"/>
      <c r="M900" s="25"/>
      <c r="N900" s="25"/>
      <c r="O900" s="25"/>
      <c r="P900" s="25"/>
      <c r="Q900" s="25"/>
      <c r="R900" s="25"/>
      <c r="S900" s="25"/>
      <c r="T900" s="25"/>
      <c r="U900" s="25"/>
      <c r="V900" s="25"/>
      <c r="W900" s="25"/>
      <c r="X900" s="25"/>
      <c r="Y900" s="25"/>
      <c r="Z900" s="25"/>
    </row>
    <row r="901" spans="1:26" ht="15.75" customHeight="1">
      <c r="A901" s="25"/>
      <c r="B901" s="25"/>
      <c r="C901" s="25"/>
      <c r="D901" s="25"/>
      <c r="E901" s="25"/>
      <c r="F901" s="25"/>
      <c r="G901" s="25"/>
      <c r="H901" s="25"/>
      <c r="I901" s="25"/>
      <c r="J901" s="25"/>
      <c r="K901" s="25"/>
      <c r="L901" s="25"/>
      <c r="M901" s="25"/>
      <c r="N901" s="25"/>
      <c r="O901" s="25"/>
      <c r="P901" s="25"/>
      <c r="Q901" s="25"/>
      <c r="R901" s="25"/>
      <c r="S901" s="25"/>
      <c r="T901" s="25"/>
      <c r="U901" s="25"/>
      <c r="V901" s="25"/>
      <c r="W901" s="25"/>
      <c r="X901" s="25"/>
      <c r="Y901" s="25"/>
      <c r="Z901" s="25"/>
    </row>
    <row r="902" spans="1:26" ht="15.75" customHeight="1">
      <c r="A902" s="25"/>
      <c r="B902" s="25"/>
      <c r="C902" s="25"/>
      <c r="D902" s="25"/>
      <c r="E902" s="25"/>
      <c r="F902" s="25"/>
      <c r="G902" s="25"/>
      <c r="H902" s="25"/>
      <c r="I902" s="25"/>
      <c r="J902" s="25"/>
      <c r="K902" s="25"/>
      <c r="L902" s="25"/>
      <c r="M902" s="25"/>
      <c r="N902" s="25"/>
      <c r="O902" s="25"/>
      <c r="P902" s="25"/>
      <c r="Q902" s="25"/>
      <c r="R902" s="25"/>
      <c r="S902" s="25"/>
      <c r="T902" s="25"/>
      <c r="U902" s="25"/>
      <c r="V902" s="25"/>
      <c r="W902" s="25"/>
      <c r="X902" s="25"/>
      <c r="Y902" s="25"/>
      <c r="Z902" s="25"/>
    </row>
    <row r="903" spans="1:26" ht="15.75" customHeight="1">
      <c r="A903" s="25"/>
      <c r="B903" s="25"/>
      <c r="C903" s="25"/>
      <c r="D903" s="25"/>
      <c r="E903" s="25"/>
      <c r="F903" s="25"/>
      <c r="G903" s="25"/>
      <c r="H903" s="25"/>
      <c r="I903" s="25"/>
      <c r="J903" s="25"/>
      <c r="K903" s="25"/>
      <c r="L903" s="25"/>
      <c r="M903" s="25"/>
      <c r="N903" s="25"/>
      <c r="O903" s="25"/>
      <c r="P903" s="25"/>
      <c r="Q903" s="25"/>
      <c r="R903" s="25"/>
      <c r="S903" s="25"/>
      <c r="T903" s="25"/>
      <c r="U903" s="25"/>
      <c r="V903" s="25"/>
      <c r="W903" s="25"/>
      <c r="X903" s="25"/>
      <c r="Y903" s="25"/>
      <c r="Z903" s="25"/>
    </row>
    <row r="904" spans="1:26" ht="15.75" customHeight="1">
      <c r="A904" s="25"/>
      <c r="B904" s="25"/>
      <c r="C904" s="25"/>
      <c r="D904" s="25"/>
      <c r="E904" s="25"/>
      <c r="F904" s="25"/>
      <c r="G904" s="25"/>
      <c r="H904" s="25"/>
      <c r="I904" s="25"/>
      <c r="J904" s="25"/>
      <c r="K904" s="25"/>
      <c r="L904" s="25"/>
      <c r="M904" s="25"/>
      <c r="N904" s="25"/>
      <c r="O904" s="25"/>
      <c r="P904" s="25"/>
      <c r="Q904" s="25"/>
      <c r="R904" s="25"/>
      <c r="S904" s="25"/>
      <c r="T904" s="25"/>
      <c r="U904" s="25"/>
      <c r="V904" s="25"/>
      <c r="W904" s="25"/>
      <c r="X904" s="25"/>
      <c r="Y904" s="25"/>
      <c r="Z904" s="25"/>
    </row>
    <row r="905" spans="1:26" ht="15.75" customHeight="1">
      <c r="A905" s="25"/>
      <c r="B905" s="25"/>
      <c r="C905" s="25"/>
      <c r="D905" s="25"/>
      <c r="E905" s="25"/>
      <c r="F905" s="25"/>
      <c r="G905" s="25"/>
      <c r="H905" s="25"/>
      <c r="I905" s="25"/>
      <c r="J905" s="25"/>
      <c r="K905" s="25"/>
      <c r="L905" s="25"/>
      <c r="M905" s="25"/>
      <c r="N905" s="25"/>
      <c r="O905" s="25"/>
      <c r="P905" s="25"/>
      <c r="Q905" s="25"/>
      <c r="R905" s="25"/>
      <c r="S905" s="25"/>
      <c r="T905" s="25"/>
      <c r="U905" s="25"/>
      <c r="V905" s="25"/>
      <c r="W905" s="25"/>
      <c r="X905" s="25"/>
      <c r="Y905" s="25"/>
      <c r="Z905" s="25"/>
    </row>
    <row r="906" spans="1:26" ht="15.75" customHeight="1">
      <c r="A906" s="25"/>
      <c r="B906" s="25"/>
      <c r="C906" s="25"/>
      <c r="D906" s="25"/>
      <c r="E906" s="25"/>
      <c r="F906" s="25"/>
      <c r="G906" s="25"/>
      <c r="H906" s="25"/>
      <c r="I906" s="25"/>
      <c r="J906" s="25"/>
      <c r="K906" s="25"/>
      <c r="L906" s="25"/>
      <c r="M906" s="25"/>
      <c r="N906" s="25"/>
      <c r="O906" s="25"/>
      <c r="P906" s="25"/>
      <c r="Q906" s="25"/>
      <c r="R906" s="25"/>
      <c r="S906" s="25"/>
      <c r="T906" s="25"/>
      <c r="U906" s="25"/>
      <c r="V906" s="25"/>
      <c r="W906" s="25"/>
      <c r="X906" s="25"/>
      <c r="Y906" s="25"/>
      <c r="Z906" s="25"/>
    </row>
    <row r="907" spans="1:26" ht="15.75" customHeight="1">
      <c r="A907" s="25"/>
      <c r="B907" s="25"/>
      <c r="C907" s="25"/>
      <c r="D907" s="25"/>
      <c r="E907" s="25"/>
      <c r="F907" s="25"/>
      <c r="G907" s="25"/>
      <c r="H907" s="25"/>
      <c r="I907" s="25"/>
      <c r="J907" s="25"/>
      <c r="K907" s="25"/>
      <c r="L907" s="25"/>
      <c r="M907" s="25"/>
      <c r="N907" s="25"/>
      <c r="O907" s="25"/>
      <c r="P907" s="25"/>
      <c r="Q907" s="25"/>
      <c r="R907" s="25"/>
      <c r="S907" s="25"/>
      <c r="T907" s="25"/>
      <c r="U907" s="25"/>
      <c r="V907" s="25"/>
      <c r="W907" s="25"/>
      <c r="X907" s="25"/>
      <c r="Y907" s="25"/>
      <c r="Z907" s="25"/>
    </row>
    <row r="908" spans="1:26" ht="15.75" customHeight="1">
      <c r="A908" s="25"/>
      <c r="B908" s="25"/>
      <c r="C908" s="25"/>
      <c r="D908" s="25"/>
      <c r="E908" s="25"/>
      <c r="F908" s="25"/>
      <c r="G908" s="25"/>
      <c r="H908" s="25"/>
      <c r="I908" s="25"/>
      <c r="J908" s="25"/>
      <c r="K908" s="25"/>
      <c r="L908" s="25"/>
      <c r="M908" s="25"/>
      <c r="N908" s="25"/>
      <c r="O908" s="25"/>
      <c r="P908" s="25"/>
      <c r="Q908" s="25"/>
      <c r="R908" s="25"/>
      <c r="S908" s="25"/>
      <c r="T908" s="25"/>
      <c r="U908" s="25"/>
      <c r="V908" s="25"/>
      <c r="W908" s="25"/>
      <c r="X908" s="25"/>
      <c r="Y908" s="25"/>
      <c r="Z908" s="25"/>
    </row>
    <row r="909" spans="1:26" ht="15.75" customHeight="1">
      <c r="A909" s="25"/>
      <c r="B909" s="25"/>
      <c r="C909" s="25"/>
      <c r="D909" s="25"/>
      <c r="E909" s="25"/>
      <c r="F909" s="25"/>
      <c r="G909" s="25"/>
      <c r="H909" s="25"/>
      <c r="I909" s="25"/>
      <c r="J909" s="25"/>
      <c r="K909" s="25"/>
      <c r="L909" s="25"/>
      <c r="M909" s="25"/>
      <c r="N909" s="25"/>
      <c r="O909" s="25"/>
      <c r="P909" s="25"/>
      <c r="Q909" s="25"/>
      <c r="R909" s="25"/>
      <c r="S909" s="25"/>
      <c r="T909" s="25"/>
      <c r="U909" s="25"/>
      <c r="V909" s="25"/>
      <c r="W909" s="25"/>
      <c r="X909" s="25"/>
      <c r="Y909" s="25"/>
      <c r="Z909" s="25"/>
    </row>
    <row r="910" spans="1:26" ht="15.75" customHeight="1">
      <c r="A910" s="25"/>
      <c r="B910" s="25"/>
      <c r="C910" s="25"/>
      <c r="D910" s="25"/>
      <c r="E910" s="25"/>
      <c r="F910" s="25"/>
      <c r="G910" s="25"/>
      <c r="H910" s="25"/>
      <c r="I910" s="25"/>
      <c r="J910" s="25"/>
      <c r="K910" s="25"/>
      <c r="L910" s="25"/>
      <c r="M910" s="25"/>
      <c r="N910" s="25"/>
      <c r="O910" s="25"/>
      <c r="P910" s="25"/>
      <c r="Q910" s="25"/>
      <c r="R910" s="25"/>
      <c r="S910" s="25"/>
      <c r="T910" s="25"/>
      <c r="U910" s="25"/>
      <c r="V910" s="25"/>
      <c r="W910" s="25"/>
      <c r="X910" s="25"/>
      <c r="Y910" s="25"/>
      <c r="Z910" s="25"/>
    </row>
    <row r="911" spans="1:26" ht="15.75" customHeight="1">
      <c r="A911" s="25"/>
      <c r="B911" s="25"/>
      <c r="C911" s="25"/>
      <c r="D911" s="25"/>
      <c r="E911" s="25"/>
      <c r="F911" s="25"/>
      <c r="G911" s="25"/>
      <c r="H911" s="25"/>
      <c r="I911" s="25"/>
      <c r="J911" s="25"/>
      <c r="K911" s="25"/>
      <c r="L911" s="25"/>
      <c r="M911" s="25"/>
      <c r="N911" s="25"/>
      <c r="O911" s="25"/>
      <c r="P911" s="25"/>
      <c r="Q911" s="25"/>
      <c r="R911" s="25"/>
      <c r="S911" s="25"/>
      <c r="T911" s="25"/>
      <c r="U911" s="25"/>
      <c r="V911" s="25"/>
      <c r="W911" s="25"/>
      <c r="X911" s="25"/>
      <c r="Y911" s="25"/>
      <c r="Z911" s="25"/>
    </row>
    <row r="912" spans="1:26" ht="15.75" customHeight="1">
      <c r="A912" s="25"/>
      <c r="B912" s="25"/>
      <c r="C912" s="25"/>
      <c r="D912" s="25"/>
      <c r="E912" s="25"/>
      <c r="F912" s="25"/>
      <c r="G912" s="25"/>
      <c r="H912" s="25"/>
      <c r="I912" s="25"/>
      <c r="J912" s="25"/>
      <c r="K912" s="25"/>
      <c r="L912" s="25"/>
      <c r="M912" s="25"/>
      <c r="N912" s="25"/>
      <c r="O912" s="25"/>
      <c r="P912" s="25"/>
      <c r="Q912" s="25"/>
      <c r="R912" s="25"/>
      <c r="S912" s="25"/>
      <c r="T912" s="25"/>
      <c r="U912" s="25"/>
      <c r="V912" s="25"/>
      <c r="W912" s="25"/>
      <c r="X912" s="25"/>
      <c r="Y912" s="25"/>
      <c r="Z912" s="25"/>
    </row>
    <row r="913" spans="1:26" ht="15.75" customHeight="1">
      <c r="A913" s="25"/>
      <c r="B913" s="25"/>
      <c r="C913" s="25"/>
      <c r="D913" s="25"/>
      <c r="E913" s="25"/>
      <c r="F913" s="25"/>
      <c r="G913" s="25"/>
      <c r="H913" s="25"/>
      <c r="I913" s="25"/>
      <c r="J913" s="25"/>
      <c r="K913" s="25"/>
      <c r="L913" s="25"/>
      <c r="M913" s="25"/>
      <c r="N913" s="25"/>
      <c r="O913" s="25"/>
      <c r="P913" s="25"/>
      <c r="Q913" s="25"/>
      <c r="R913" s="25"/>
      <c r="S913" s="25"/>
      <c r="T913" s="25"/>
      <c r="U913" s="25"/>
      <c r="V913" s="25"/>
      <c r="W913" s="25"/>
      <c r="X913" s="25"/>
      <c r="Y913" s="25"/>
      <c r="Z913" s="25"/>
    </row>
    <row r="914" spans="1:26" ht="15.75" customHeight="1">
      <c r="A914" s="25"/>
      <c r="B914" s="25"/>
      <c r="C914" s="25"/>
      <c r="D914" s="25"/>
      <c r="E914" s="25"/>
      <c r="F914" s="25"/>
      <c r="G914" s="25"/>
      <c r="H914" s="25"/>
      <c r="I914" s="25"/>
      <c r="J914" s="25"/>
      <c r="K914" s="25"/>
      <c r="L914" s="25"/>
      <c r="M914" s="25"/>
      <c r="N914" s="25"/>
      <c r="O914" s="25"/>
      <c r="P914" s="25"/>
      <c r="Q914" s="25"/>
      <c r="R914" s="25"/>
      <c r="S914" s="25"/>
      <c r="T914" s="25"/>
      <c r="U914" s="25"/>
      <c r="V914" s="25"/>
      <c r="W914" s="25"/>
      <c r="X914" s="25"/>
      <c r="Y914" s="25"/>
      <c r="Z914" s="25"/>
    </row>
    <row r="915" spans="1:26" ht="15.75" customHeight="1">
      <c r="A915" s="25"/>
      <c r="B915" s="25"/>
      <c r="C915" s="25"/>
      <c r="D915" s="25"/>
      <c r="E915" s="25"/>
      <c r="F915" s="25"/>
      <c r="G915" s="25"/>
      <c r="H915" s="25"/>
      <c r="I915" s="25"/>
      <c r="J915" s="25"/>
      <c r="K915" s="25"/>
      <c r="L915" s="25"/>
      <c r="M915" s="25"/>
      <c r="N915" s="25"/>
      <c r="O915" s="25"/>
      <c r="P915" s="25"/>
      <c r="Q915" s="25"/>
      <c r="R915" s="25"/>
      <c r="S915" s="25"/>
      <c r="T915" s="25"/>
      <c r="U915" s="25"/>
      <c r="V915" s="25"/>
      <c r="W915" s="25"/>
      <c r="X915" s="25"/>
      <c r="Y915" s="25"/>
      <c r="Z915" s="25"/>
    </row>
    <row r="916" spans="1:26" ht="15.75" customHeight="1">
      <c r="A916" s="25"/>
      <c r="B916" s="25"/>
      <c r="C916" s="25"/>
      <c r="D916" s="25"/>
      <c r="E916" s="25"/>
      <c r="F916" s="25"/>
      <c r="G916" s="25"/>
      <c r="H916" s="25"/>
      <c r="I916" s="25"/>
      <c r="J916" s="25"/>
      <c r="K916" s="25"/>
      <c r="L916" s="25"/>
      <c r="M916" s="25"/>
      <c r="N916" s="25"/>
      <c r="O916" s="25"/>
      <c r="P916" s="25"/>
      <c r="Q916" s="25"/>
      <c r="R916" s="25"/>
      <c r="S916" s="25"/>
      <c r="T916" s="25"/>
      <c r="U916" s="25"/>
      <c r="V916" s="25"/>
      <c r="W916" s="25"/>
      <c r="X916" s="25"/>
      <c r="Y916" s="25"/>
      <c r="Z916" s="25"/>
    </row>
    <row r="917" spans="1:26" ht="15.75" customHeight="1">
      <c r="A917" s="25"/>
      <c r="B917" s="25"/>
      <c r="C917" s="25"/>
      <c r="D917" s="25"/>
      <c r="E917" s="25"/>
      <c r="F917" s="25"/>
      <c r="G917" s="25"/>
      <c r="H917" s="25"/>
      <c r="I917" s="25"/>
      <c r="J917" s="25"/>
      <c r="K917" s="25"/>
      <c r="L917" s="25"/>
      <c r="M917" s="25"/>
      <c r="N917" s="25"/>
      <c r="O917" s="25"/>
      <c r="P917" s="25"/>
      <c r="Q917" s="25"/>
      <c r="R917" s="25"/>
      <c r="S917" s="25"/>
      <c r="T917" s="25"/>
      <c r="U917" s="25"/>
      <c r="V917" s="25"/>
      <c r="W917" s="25"/>
      <c r="X917" s="25"/>
      <c r="Y917" s="25"/>
      <c r="Z917" s="25"/>
    </row>
    <row r="918" spans="1:26" ht="15.75" customHeight="1">
      <c r="A918" s="25"/>
      <c r="B918" s="25"/>
      <c r="C918" s="25"/>
      <c r="D918" s="25"/>
      <c r="E918" s="25"/>
      <c r="F918" s="25"/>
      <c r="G918" s="25"/>
      <c r="H918" s="25"/>
      <c r="I918" s="25"/>
      <c r="J918" s="25"/>
      <c r="K918" s="25"/>
      <c r="L918" s="25"/>
      <c r="M918" s="25"/>
      <c r="N918" s="25"/>
      <c r="O918" s="25"/>
      <c r="P918" s="25"/>
      <c r="Q918" s="25"/>
      <c r="R918" s="25"/>
      <c r="S918" s="25"/>
      <c r="T918" s="25"/>
      <c r="U918" s="25"/>
      <c r="V918" s="25"/>
      <c r="W918" s="25"/>
      <c r="X918" s="25"/>
      <c r="Y918" s="25"/>
      <c r="Z918" s="25"/>
    </row>
    <row r="919" spans="1:26" ht="15.75" customHeight="1">
      <c r="A919" s="25"/>
      <c r="B919" s="25"/>
      <c r="C919" s="25"/>
      <c r="D919" s="25"/>
      <c r="E919" s="25"/>
      <c r="F919" s="25"/>
      <c r="G919" s="25"/>
      <c r="H919" s="25"/>
      <c r="I919" s="25"/>
      <c r="J919" s="25"/>
      <c r="K919" s="25"/>
      <c r="L919" s="25"/>
      <c r="M919" s="25"/>
      <c r="N919" s="25"/>
      <c r="O919" s="25"/>
      <c r="P919" s="25"/>
      <c r="Q919" s="25"/>
      <c r="R919" s="25"/>
      <c r="S919" s="25"/>
      <c r="T919" s="25"/>
      <c r="U919" s="25"/>
      <c r="V919" s="25"/>
      <c r="W919" s="25"/>
      <c r="X919" s="25"/>
      <c r="Y919" s="25"/>
      <c r="Z919" s="25"/>
    </row>
    <row r="920" spans="1:26" ht="15.75" customHeight="1">
      <c r="A920" s="25"/>
      <c r="B920" s="25"/>
      <c r="C920" s="25"/>
      <c r="D920" s="25"/>
      <c r="E920" s="25"/>
      <c r="F920" s="25"/>
      <c r="G920" s="25"/>
      <c r="H920" s="25"/>
      <c r="I920" s="25"/>
      <c r="J920" s="25"/>
      <c r="K920" s="25"/>
      <c r="L920" s="25"/>
      <c r="M920" s="25"/>
      <c r="N920" s="25"/>
      <c r="O920" s="25"/>
      <c r="P920" s="25"/>
      <c r="Q920" s="25"/>
      <c r="R920" s="25"/>
      <c r="S920" s="25"/>
      <c r="T920" s="25"/>
      <c r="U920" s="25"/>
      <c r="V920" s="25"/>
      <c r="W920" s="25"/>
      <c r="X920" s="25"/>
      <c r="Y920" s="25"/>
      <c r="Z920" s="25"/>
    </row>
    <row r="921" spans="1:26" ht="15.75" customHeight="1">
      <c r="A921" s="25"/>
      <c r="B921" s="25"/>
      <c r="C921" s="25"/>
      <c r="D921" s="25"/>
      <c r="E921" s="25"/>
      <c r="F921" s="25"/>
      <c r="G921" s="25"/>
      <c r="H921" s="25"/>
      <c r="I921" s="25"/>
      <c r="J921" s="25"/>
      <c r="K921" s="25"/>
      <c r="L921" s="25"/>
      <c r="M921" s="25"/>
      <c r="N921" s="25"/>
      <c r="O921" s="25"/>
      <c r="P921" s="25"/>
      <c r="Q921" s="25"/>
      <c r="R921" s="25"/>
      <c r="S921" s="25"/>
      <c r="T921" s="25"/>
      <c r="U921" s="25"/>
      <c r="V921" s="25"/>
      <c r="W921" s="25"/>
      <c r="X921" s="25"/>
      <c r="Y921" s="25"/>
      <c r="Z921" s="25"/>
    </row>
    <row r="922" spans="1:26" ht="15.75" customHeight="1">
      <c r="A922" s="25"/>
      <c r="B922" s="25"/>
      <c r="C922" s="25"/>
      <c r="D922" s="25"/>
      <c r="E922" s="25"/>
      <c r="F922" s="25"/>
      <c r="G922" s="25"/>
      <c r="H922" s="25"/>
      <c r="I922" s="25"/>
      <c r="J922" s="25"/>
      <c r="K922" s="25"/>
      <c r="L922" s="25"/>
      <c r="M922" s="25"/>
      <c r="N922" s="25"/>
      <c r="O922" s="25"/>
      <c r="P922" s="25"/>
      <c r="Q922" s="25"/>
      <c r="R922" s="25"/>
      <c r="S922" s="25"/>
      <c r="T922" s="25"/>
      <c r="U922" s="25"/>
      <c r="V922" s="25"/>
      <c r="W922" s="25"/>
      <c r="X922" s="25"/>
      <c r="Y922" s="25"/>
      <c r="Z922" s="25"/>
    </row>
    <row r="923" spans="1:26" ht="15.75" customHeight="1">
      <c r="A923" s="25"/>
      <c r="B923" s="25"/>
      <c r="C923" s="25"/>
      <c r="D923" s="25"/>
      <c r="E923" s="25"/>
      <c r="F923" s="25"/>
      <c r="G923" s="25"/>
      <c r="H923" s="25"/>
      <c r="I923" s="25"/>
      <c r="J923" s="25"/>
      <c r="K923" s="25"/>
      <c r="L923" s="25"/>
      <c r="M923" s="25"/>
      <c r="N923" s="25"/>
      <c r="O923" s="25"/>
      <c r="P923" s="25"/>
      <c r="Q923" s="25"/>
      <c r="R923" s="25"/>
      <c r="S923" s="25"/>
      <c r="T923" s="25"/>
      <c r="U923" s="25"/>
      <c r="V923" s="25"/>
      <c r="W923" s="25"/>
      <c r="X923" s="25"/>
      <c r="Y923" s="25"/>
      <c r="Z923" s="25"/>
    </row>
    <row r="924" spans="1:26" ht="15.75" customHeight="1">
      <c r="A924" s="25"/>
      <c r="B924" s="25"/>
      <c r="C924" s="25"/>
      <c r="D924" s="25"/>
      <c r="E924" s="25"/>
      <c r="F924" s="25"/>
      <c r="G924" s="25"/>
      <c r="H924" s="25"/>
      <c r="I924" s="25"/>
      <c r="J924" s="25"/>
      <c r="K924" s="25"/>
      <c r="L924" s="25"/>
      <c r="M924" s="25"/>
      <c r="N924" s="25"/>
      <c r="O924" s="25"/>
      <c r="P924" s="25"/>
      <c r="Q924" s="25"/>
      <c r="R924" s="25"/>
      <c r="S924" s="25"/>
      <c r="T924" s="25"/>
      <c r="U924" s="25"/>
      <c r="V924" s="25"/>
      <c r="W924" s="25"/>
      <c r="X924" s="25"/>
      <c r="Y924" s="25"/>
      <c r="Z924" s="25"/>
    </row>
    <row r="925" spans="1:26" ht="15.75" customHeight="1">
      <c r="A925" s="25"/>
      <c r="B925" s="25"/>
      <c r="C925" s="25"/>
      <c r="D925" s="25"/>
      <c r="E925" s="25"/>
      <c r="F925" s="25"/>
      <c r="G925" s="25"/>
      <c r="H925" s="25"/>
      <c r="I925" s="25"/>
      <c r="J925" s="25"/>
      <c r="K925" s="25"/>
      <c r="L925" s="25"/>
      <c r="M925" s="25"/>
      <c r="N925" s="25"/>
      <c r="O925" s="25"/>
      <c r="P925" s="25"/>
      <c r="Q925" s="25"/>
      <c r="R925" s="25"/>
      <c r="S925" s="25"/>
      <c r="T925" s="25"/>
      <c r="U925" s="25"/>
      <c r="V925" s="25"/>
      <c r="W925" s="25"/>
      <c r="X925" s="25"/>
      <c r="Y925" s="25"/>
      <c r="Z925" s="25"/>
    </row>
    <row r="926" spans="1:26" ht="15.75" customHeight="1">
      <c r="A926" s="25"/>
      <c r="B926" s="25"/>
      <c r="C926" s="25"/>
      <c r="D926" s="25"/>
      <c r="E926" s="25"/>
      <c r="F926" s="25"/>
      <c r="G926" s="25"/>
      <c r="H926" s="25"/>
      <c r="I926" s="25"/>
      <c r="J926" s="25"/>
      <c r="K926" s="25"/>
      <c r="L926" s="25"/>
      <c r="M926" s="25"/>
      <c r="N926" s="25"/>
      <c r="O926" s="25"/>
      <c r="P926" s="25"/>
      <c r="Q926" s="25"/>
      <c r="R926" s="25"/>
      <c r="S926" s="25"/>
      <c r="T926" s="25"/>
      <c r="U926" s="25"/>
      <c r="V926" s="25"/>
      <c r="W926" s="25"/>
      <c r="X926" s="25"/>
      <c r="Y926" s="25"/>
      <c r="Z926" s="25"/>
    </row>
    <row r="927" spans="1:26" ht="15.75" customHeight="1">
      <c r="A927" s="25"/>
      <c r="B927" s="25"/>
      <c r="C927" s="25"/>
      <c r="D927" s="25"/>
      <c r="E927" s="25"/>
      <c r="F927" s="25"/>
      <c r="G927" s="25"/>
      <c r="H927" s="25"/>
      <c r="I927" s="25"/>
      <c r="J927" s="25"/>
      <c r="K927" s="25"/>
      <c r="L927" s="25"/>
      <c r="M927" s="25"/>
      <c r="N927" s="25"/>
      <c r="O927" s="25"/>
      <c r="P927" s="25"/>
      <c r="Q927" s="25"/>
      <c r="R927" s="25"/>
      <c r="S927" s="25"/>
      <c r="T927" s="25"/>
      <c r="U927" s="25"/>
      <c r="V927" s="25"/>
      <c r="W927" s="25"/>
      <c r="X927" s="25"/>
      <c r="Y927" s="25"/>
      <c r="Z927" s="25"/>
    </row>
    <row r="928" spans="1:26" ht="15.75" customHeight="1">
      <c r="A928" s="25"/>
      <c r="B928" s="25"/>
      <c r="C928" s="25"/>
      <c r="D928" s="25"/>
      <c r="E928" s="25"/>
      <c r="F928" s="25"/>
      <c r="G928" s="25"/>
      <c r="H928" s="25"/>
      <c r="I928" s="25"/>
      <c r="J928" s="25"/>
      <c r="K928" s="25"/>
      <c r="L928" s="25"/>
      <c r="M928" s="25"/>
      <c r="N928" s="25"/>
      <c r="O928" s="25"/>
      <c r="P928" s="25"/>
      <c r="Q928" s="25"/>
      <c r="R928" s="25"/>
      <c r="S928" s="25"/>
      <c r="T928" s="25"/>
      <c r="U928" s="25"/>
      <c r="V928" s="25"/>
      <c r="W928" s="25"/>
      <c r="X928" s="25"/>
      <c r="Y928" s="25"/>
      <c r="Z928" s="25"/>
    </row>
    <row r="929" spans="1:26" ht="15.75" customHeight="1">
      <c r="A929" s="25"/>
      <c r="B929" s="25"/>
      <c r="C929" s="25"/>
      <c r="D929" s="25"/>
      <c r="E929" s="25"/>
      <c r="F929" s="25"/>
      <c r="G929" s="25"/>
      <c r="H929" s="25"/>
      <c r="I929" s="25"/>
      <c r="J929" s="25"/>
      <c r="K929" s="25"/>
      <c r="L929" s="25"/>
      <c r="M929" s="25"/>
      <c r="N929" s="25"/>
      <c r="O929" s="25"/>
      <c r="P929" s="25"/>
      <c r="Q929" s="25"/>
      <c r="R929" s="25"/>
      <c r="S929" s="25"/>
      <c r="T929" s="25"/>
      <c r="U929" s="25"/>
      <c r="V929" s="25"/>
      <c r="W929" s="25"/>
      <c r="X929" s="25"/>
      <c r="Y929" s="25"/>
      <c r="Z929" s="25"/>
    </row>
    <row r="930" spans="1:26" ht="15.75" customHeight="1">
      <c r="A930" s="25"/>
      <c r="B930" s="25"/>
      <c r="C930" s="25"/>
      <c r="D930" s="25"/>
      <c r="E930" s="25"/>
      <c r="F930" s="25"/>
      <c r="G930" s="25"/>
      <c r="H930" s="25"/>
      <c r="I930" s="25"/>
      <c r="J930" s="25"/>
      <c r="K930" s="25"/>
      <c r="L930" s="25"/>
      <c r="M930" s="25"/>
      <c r="N930" s="25"/>
      <c r="O930" s="25"/>
      <c r="P930" s="25"/>
      <c r="Q930" s="25"/>
      <c r="R930" s="25"/>
      <c r="S930" s="25"/>
      <c r="T930" s="25"/>
      <c r="U930" s="25"/>
      <c r="V930" s="25"/>
      <c r="W930" s="25"/>
      <c r="X930" s="25"/>
      <c r="Y930" s="25"/>
      <c r="Z930" s="25"/>
    </row>
    <row r="931" spans="1:26" ht="15.75" customHeight="1">
      <c r="A931" s="25"/>
      <c r="B931" s="25"/>
      <c r="C931" s="25"/>
      <c r="D931" s="25"/>
      <c r="E931" s="25"/>
      <c r="F931" s="25"/>
      <c r="G931" s="25"/>
      <c r="H931" s="25"/>
      <c r="I931" s="25"/>
      <c r="J931" s="25"/>
      <c r="K931" s="25"/>
      <c r="L931" s="25"/>
      <c r="M931" s="25"/>
      <c r="N931" s="25"/>
      <c r="O931" s="25"/>
      <c r="P931" s="25"/>
      <c r="Q931" s="25"/>
      <c r="R931" s="25"/>
      <c r="S931" s="25"/>
      <c r="T931" s="25"/>
      <c r="U931" s="25"/>
      <c r="V931" s="25"/>
      <c r="W931" s="25"/>
      <c r="X931" s="25"/>
      <c r="Y931" s="25"/>
      <c r="Z931" s="25"/>
    </row>
    <row r="932" spans="1:26" ht="15.75" customHeight="1">
      <c r="A932" s="25"/>
      <c r="B932" s="25"/>
      <c r="C932" s="25"/>
      <c r="D932" s="25"/>
      <c r="E932" s="25"/>
      <c r="F932" s="25"/>
      <c r="G932" s="25"/>
      <c r="H932" s="25"/>
      <c r="I932" s="25"/>
      <c r="J932" s="25"/>
      <c r="K932" s="25"/>
      <c r="L932" s="25"/>
      <c r="M932" s="25"/>
      <c r="N932" s="25"/>
      <c r="O932" s="25"/>
      <c r="P932" s="25"/>
      <c r="Q932" s="25"/>
      <c r="R932" s="25"/>
      <c r="S932" s="25"/>
      <c r="T932" s="25"/>
      <c r="U932" s="25"/>
      <c r="V932" s="25"/>
      <c r="W932" s="25"/>
      <c r="X932" s="25"/>
      <c r="Y932" s="25"/>
      <c r="Z932" s="25"/>
    </row>
    <row r="933" spans="1:26" ht="15.75" customHeight="1">
      <c r="A933" s="25"/>
      <c r="B933" s="25"/>
      <c r="C933" s="25"/>
      <c r="D933" s="25"/>
      <c r="E933" s="25"/>
      <c r="F933" s="25"/>
      <c r="G933" s="25"/>
      <c r="H933" s="25"/>
      <c r="I933" s="25"/>
      <c r="J933" s="25"/>
      <c r="K933" s="25"/>
      <c r="L933" s="25"/>
      <c r="M933" s="25"/>
      <c r="N933" s="25"/>
      <c r="O933" s="25"/>
      <c r="P933" s="25"/>
      <c r="Q933" s="25"/>
      <c r="R933" s="25"/>
      <c r="S933" s="25"/>
      <c r="T933" s="25"/>
      <c r="U933" s="25"/>
      <c r="V933" s="25"/>
      <c r="W933" s="25"/>
      <c r="X933" s="25"/>
      <c r="Y933" s="25"/>
      <c r="Z933" s="25"/>
    </row>
    <row r="934" spans="1:26" ht="15.75" customHeight="1">
      <c r="A934" s="25"/>
      <c r="B934" s="25"/>
      <c r="C934" s="25"/>
      <c r="D934" s="25"/>
      <c r="E934" s="25"/>
      <c r="F934" s="25"/>
      <c r="G934" s="25"/>
      <c r="H934" s="25"/>
      <c r="I934" s="25"/>
      <c r="J934" s="25"/>
      <c r="K934" s="25"/>
      <c r="L934" s="25"/>
      <c r="M934" s="25"/>
      <c r="N934" s="25"/>
      <c r="O934" s="25"/>
      <c r="P934" s="25"/>
      <c r="Q934" s="25"/>
      <c r="R934" s="25"/>
      <c r="S934" s="25"/>
      <c r="T934" s="25"/>
      <c r="U934" s="25"/>
      <c r="V934" s="25"/>
      <c r="W934" s="25"/>
      <c r="X934" s="25"/>
      <c r="Y934" s="25"/>
      <c r="Z934" s="25"/>
    </row>
    <row r="935" spans="1:26" ht="15.75" customHeight="1">
      <c r="A935" s="25"/>
      <c r="B935" s="25"/>
      <c r="C935" s="25"/>
      <c r="D935" s="25"/>
      <c r="E935" s="25"/>
      <c r="F935" s="25"/>
      <c r="G935" s="25"/>
      <c r="H935" s="25"/>
      <c r="I935" s="25"/>
      <c r="J935" s="25"/>
      <c r="K935" s="25"/>
      <c r="L935" s="25"/>
      <c r="M935" s="25"/>
      <c r="N935" s="25"/>
      <c r="O935" s="25"/>
      <c r="P935" s="25"/>
      <c r="Q935" s="25"/>
      <c r="R935" s="25"/>
      <c r="S935" s="25"/>
      <c r="T935" s="25"/>
      <c r="U935" s="25"/>
      <c r="V935" s="25"/>
      <c r="W935" s="25"/>
      <c r="X935" s="25"/>
      <c r="Y935" s="25"/>
      <c r="Z935" s="25"/>
    </row>
    <row r="936" spans="1:26" ht="15.75" customHeight="1">
      <c r="A936" s="25"/>
      <c r="B936" s="25"/>
      <c r="C936" s="25"/>
      <c r="D936" s="25"/>
      <c r="E936" s="25"/>
      <c r="F936" s="25"/>
      <c r="G936" s="25"/>
      <c r="H936" s="25"/>
      <c r="I936" s="25"/>
      <c r="J936" s="25"/>
      <c r="K936" s="25"/>
      <c r="L936" s="25"/>
      <c r="M936" s="25"/>
      <c r="N936" s="25"/>
      <c r="O936" s="25"/>
      <c r="P936" s="25"/>
      <c r="Q936" s="25"/>
      <c r="R936" s="25"/>
      <c r="S936" s="25"/>
      <c r="T936" s="25"/>
      <c r="U936" s="25"/>
      <c r="V936" s="25"/>
      <c r="W936" s="25"/>
      <c r="X936" s="25"/>
      <c r="Y936" s="25"/>
      <c r="Z936" s="25"/>
    </row>
    <row r="937" spans="1:26" ht="15.75" customHeight="1">
      <c r="A937" s="25"/>
      <c r="B937" s="25"/>
      <c r="C937" s="25"/>
      <c r="D937" s="25"/>
      <c r="E937" s="25"/>
      <c r="F937" s="25"/>
      <c r="G937" s="25"/>
      <c r="H937" s="25"/>
      <c r="I937" s="25"/>
      <c r="J937" s="25"/>
      <c r="K937" s="25"/>
      <c r="L937" s="25"/>
      <c r="M937" s="25"/>
      <c r="N937" s="25"/>
      <c r="O937" s="25"/>
      <c r="P937" s="25"/>
      <c r="Q937" s="25"/>
      <c r="R937" s="25"/>
      <c r="S937" s="25"/>
      <c r="T937" s="25"/>
      <c r="U937" s="25"/>
      <c r="V937" s="25"/>
      <c r="W937" s="25"/>
      <c r="X937" s="25"/>
      <c r="Y937" s="25"/>
      <c r="Z937" s="25"/>
    </row>
    <row r="938" spans="1:26" ht="15.75" customHeight="1">
      <c r="A938" s="25"/>
      <c r="B938" s="25"/>
      <c r="C938" s="25"/>
      <c r="D938" s="25"/>
      <c r="E938" s="25"/>
      <c r="F938" s="25"/>
      <c r="G938" s="25"/>
      <c r="H938" s="25"/>
      <c r="I938" s="25"/>
      <c r="J938" s="25"/>
      <c r="K938" s="25"/>
      <c r="L938" s="25"/>
      <c r="M938" s="25"/>
      <c r="N938" s="25"/>
      <c r="O938" s="25"/>
      <c r="P938" s="25"/>
      <c r="Q938" s="25"/>
      <c r="R938" s="25"/>
      <c r="S938" s="25"/>
      <c r="T938" s="25"/>
      <c r="U938" s="25"/>
      <c r="V938" s="25"/>
      <c r="W938" s="25"/>
      <c r="X938" s="25"/>
      <c r="Y938" s="25"/>
      <c r="Z938" s="25"/>
    </row>
    <row r="939" spans="1:26" ht="15.75" customHeight="1">
      <c r="A939" s="25"/>
      <c r="B939" s="25"/>
      <c r="C939" s="25"/>
      <c r="D939" s="25"/>
      <c r="E939" s="25"/>
      <c r="F939" s="25"/>
      <c r="G939" s="25"/>
      <c r="H939" s="25"/>
      <c r="I939" s="25"/>
      <c r="J939" s="25"/>
      <c r="K939" s="25"/>
      <c r="L939" s="25"/>
      <c r="M939" s="25"/>
      <c r="N939" s="25"/>
      <c r="O939" s="25"/>
      <c r="P939" s="25"/>
      <c r="Q939" s="25"/>
      <c r="R939" s="25"/>
      <c r="S939" s="25"/>
      <c r="T939" s="25"/>
      <c r="U939" s="25"/>
      <c r="V939" s="25"/>
      <c r="W939" s="25"/>
      <c r="X939" s="25"/>
      <c r="Y939" s="25"/>
      <c r="Z939" s="25"/>
    </row>
    <row r="940" spans="1:26" ht="15.75" customHeight="1">
      <c r="A940" s="25"/>
      <c r="B940" s="25"/>
      <c r="C940" s="25"/>
      <c r="D940" s="25"/>
      <c r="E940" s="25"/>
      <c r="F940" s="25"/>
      <c r="G940" s="25"/>
      <c r="H940" s="25"/>
      <c r="I940" s="25"/>
      <c r="J940" s="25"/>
      <c r="K940" s="25"/>
      <c r="L940" s="25"/>
      <c r="M940" s="25"/>
      <c r="N940" s="25"/>
      <c r="O940" s="25"/>
      <c r="P940" s="25"/>
      <c r="Q940" s="25"/>
      <c r="R940" s="25"/>
      <c r="S940" s="25"/>
      <c r="T940" s="25"/>
      <c r="U940" s="25"/>
      <c r="V940" s="25"/>
      <c r="W940" s="25"/>
      <c r="X940" s="25"/>
      <c r="Y940" s="25"/>
      <c r="Z940" s="25"/>
    </row>
    <row r="941" spans="1:26" ht="15.75" customHeight="1">
      <c r="A941" s="25"/>
      <c r="B941" s="25"/>
      <c r="C941" s="25"/>
      <c r="D941" s="25"/>
      <c r="E941" s="25"/>
      <c r="F941" s="25"/>
      <c r="G941" s="25"/>
      <c r="H941" s="25"/>
      <c r="I941" s="25"/>
      <c r="J941" s="25"/>
      <c r="K941" s="25"/>
      <c r="L941" s="25"/>
      <c r="M941" s="25"/>
      <c r="N941" s="25"/>
      <c r="O941" s="25"/>
      <c r="P941" s="25"/>
      <c r="Q941" s="25"/>
      <c r="R941" s="25"/>
      <c r="S941" s="25"/>
      <c r="T941" s="25"/>
      <c r="U941" s="25"/>
      <c r="V941" s="25"/>
      <c r="W941" s="25"/>
      <c r="X941" s="25"/>
      <c r="Y941" s="25"/>
      <c r="Z941" s="25"/>
    </row>
    <row r="942" spans="1:26" ht="15.75" customHeight="1">
      <c r="A942" s="25"/>
      <c r="B942" s="25"/>
      <c r="C942" s="25"/>
      <c r="D942" s="25"/>
      <c r="E942" s="25"/>
      <c r="F942" s="25"/>
      <c r="G942" s="25"/>
      <c r="H942" s="25"/>
      <c r="I942" s="25"/>
      <c r="J942" s="25"/>
      <c r="K942" s="25"/>
      <c r="L942" s="25"/>
      <c r="M942" s="25"/>
      <c r="N942" s="25"/>
      <c r="O942" s="25"/>
      <c r="P942" s="25"/>
      <c r="Q942" s="25"/>
      <c r="R942" s="25"/>
      <c r="S942" s="25"/>
      <c r="T942" s="25"/>
      <c r="U942" s="25"/>
      <c r="V942" s="25"/>
      <c r="W942" s="25"/>
      <c r="X942" s="25"/>
      <c r="Y942" s="25"/>
      <c r="Z942" s="25"/>
    </row>
    <row r="943" spans="1:26" ht="15.75" customHeight="1">
      <c r="A943" s="25"/>
      <c r="B943" s="25"/>
      <c r="C943" s="25"/>
      <c r="D943" s="25"/>
      <c r="E943" s="25"/>
      <c r="F943" s="25"/>
      <c r="G943" s="25"/>
      <c r="H943" s="25"/>
      <c r="I943" s="25"/>
      <c r="J943" s="25"/>
      <c r="K943" s="25"/>
      <c r="L943" s="25"/>
      <c r="M943" s="25"/>
      <c r="N943" s="25"/>
      <c r="O943" s="25"/>
      <c r="P943" s="25"/>
      <c r="Q943" s="25"/>
      <c r="R943" s="25"/>
      <c r="S943" s="25"/>
      <c r="T943" s="25"/>
      <c r="U943" s="25"/>
      <c r="V943" s="25"/>
      <c r="W943" s="25"/>
      <c r="X943" s="25"/>
      <c r="Y943" s="25"/>
      <c r="Z943" s="25"/>
    </row>
    <row r="944" spans="1:26" ht="15.75" customHeight="1">
      <c r="A944" s="25"/>
      <c r="B944" s="25"/>
      <c r="C944" s="25"/>
      <c r="D944" s="25"/>
      <c r="E944" s="25"/>
      <c r="F944" s="25"/>
      <c r="G944" s="25"/>
      <c r="H944" s="25"/>
      <c r="I944" s="25"/>
      <c r="J944" s="25"/>
      <c r="K944" s="25"/>
      <c r="L944" s="25"/>
      <c r="M944" s="25"/>
      <c r="N944" s="25"/>
      <c r="O944" s="25"/>
      <c r="P944" s="25"/>
      <c r="Q944" s="25"/>
      <c r="R944" s="25"/>
      <c r="S944" s="25"/>
      <c r="T944" s="25"/>
      <c r="U944" s="25"/>
      <c r="V944" s="25"/>
      <c r="W944" s="25"/>
      <c r="X944" s="25"/>
      <c r="Y944" s="25"/>
      <c r="Z944" s="25"/>
    </row>
    <row r="945" spans="1:26" ht="15.75" customHeight="1">
      <c r="A945" s="25"/>
      <c r="B945" s="25"/>
      <c r="C945" s="25"/>
      <c r="D945" s="25"/>
      <c r="E945" s="25"/>
      <c r="F945" s="25"/>
      <c r="G945" s="25"/>
      <c r="H945" s="25"/>
      <c r="I945" s="25"/>
      <c r="J945" s="25"/>
      <c r="K945" s="25"/>
      <c r="L945" s="25"/>
      <c r="M945" s="25"/>
      <c r="N945" s="25"/>
      <c r="O945" s="25"/>
      <c r="P945" s="25"/>
      <c r="Q945" s="25"/>
      <c r="R945" s="25"/>
      <c r="S945" s="25"/>
      <c r="T945" s="25"/>
      <c r="U945" s="25"/>
      <c r="V945" s="25"/>
      <c r="W945" s="25"/>
      <c r="X945" s="25"/>
      <c r="Y945" s="25"/>
      <c r="Z945" s="25"/>
    </row>
    <row r="946" spans="1:26" ht="15.75" customHeight="1">
      <c r="A946" s="25"/>
      <c r="B946" s="25"/>
      <c r="C946" s="25"/>
      <c r="D946" s="25"/>
      <c r="E946" s="25"/>
      <c r="F946" s="25"/>
      <c r="G946" s="25"/>
      <c r="H946" s="25"/>
      <c r="I946" s="25"/>
      <c r="J946" s="25"/>
      <c r="K946" s="25"/>
      <c r="L946" s="25"/>
      <c r="M946" s="25"/>
      <c r="N946" s="25"/>
      <c r="O946" s="25"/>
      <c r="P946" s="25"/>
      <c r="Q946" s="25"/>
      <c r="R946" s="25"/>
      <c r="S946" s="25"/>
      <c r="T946" s="25"/>
      <c r="U946" s="25"/>
      <c r="V946" s="25"/>
      <c r="W946" s="25"/>
      <c r="X946" s="25"/>
      <c r="Y946" s="25"/>
      <c r="Z946" s="25"/>
    </row>
    <row r="947" spans="1:26" ht="15.75" customHeight="1">
      <c r="A947" s="25"/>
      <c r="B947" s="25"/>
      <c r="C947" s="25"/>
      <c r="D947" s="25"/>
      <c r="E947" s="25"/>
      <c r="F947" s="25"/>
      <c r="G947" s="25"/>
      <c r="H947" s="25"/>
      <c r="I947" s="25"/>
      <c r="J947" s="25"/>
      <c r="K947" s="25"/>
      <c r="L947" s="25"/>
      <c r="M947" s="25"/>
      <c r="N947" s="25"/>
      <c r="O947" s="25"/>
      <c r="P947" s="25"/>
      <c r="Q947" s="25"/>
      <c r="R947" s="25"/>
      <c r="S947" s="25"/>
      <c r="T947" s="25"/>
      <c r="U947" s="25"/>
      <c r="V947" s="25"/>
      <c r="W947" s="25"/>
      <c r="X947" s="25"/>
      <c r="Y947" s="25"/>
      <c r="Z947" s="25"/>
    </row>
    <row r="948" spans="1:26" ht="15.75" customHeight="1">
      <c r="A948" s="25"/>
      <c r="B948" s="25"/>
      <c r="C948" s="25"/>
      <c r="D948" s="25"/>
      <c r="E948" s="25"/>
      <c r="F948" s="25"/>
      <c r="G948" s="25"/>
      <c r="H948" s="25"/>
      <c r="I948" s="25"/>
      <c r="J948" s="25"/>
      <c r="K948" s="25"/>
      <c r="L948" s="25"/>
      <c r="M948" s="25"/>
      <c r="N948" s="25"/>
      <c r="O948" s="25"/>
      <c r="P948" s="25"/>
      <c r="Q948" s="25"/>
      <c r="R948" s="25"/>
      <c r="S948" s="25"/>
      <c r="T948" s="25"/>
      <c r="U948" s="25"/>
      <c r="V948" s="25"/>
      <c r="W948" s="25"/>
      <c r="X948" s="25"/>
      <c r="Y948" s="25"/>
      <c r="Z948" s="25"/>
    </row>
    <row r="949" spans="1:26" ht="15.75" customHeight="1">
      <c r="A949" s="25"/>
      <c r="B949" s="25"/>
      <c r="C949" s="25"/>
      <c r="D949" s="25"/>
      <c r="E949" s="25"/>
      <c r="F949" s="25"/>
      <c r="G949" s="25"/>
      <c r="H949" s="25"/>
      <c r="I949" s="25"/>
      <c r="J949" s="25"/>
      <c r="K949" s="25"/>
      <c r="L949" s="25"/>
      <c r="M949" s="25"/>
      <c r="N949" s="25"/>
      <c r="O949" s="25"/>
      <c r="P949" s="25"/>
      <c r="Q949" s="25"/>
      <c r="R949" s="25"/>
      <c r="S949" s="25"/>
      <c r="T949" s="25"/>
      <c r="U949" s="25"/>
      <c r="V949" s="25"/>
      <c r="W949" s="25"/>
      <c r="X949" s="25"/>
      <c r="Y949" s="25"/>
      <c r="Z949" s="25"/>
    </row>
    <row r="950" spans="1:26" ht="15.75" customHeight="1">
      <c r="A950" s="25"/>
      <c r="B950" s="25"/>
      <c r="C950" s="25"/>
      <c r="D950" s="25"/>
      <c r="E950" s="25"/>
      <c r="F950" s="25"/>
      <c r="G950" s="25"/>
      <c r="H950" s="25"/>
      <c r="I950" s="25"/>
      <c r="J950" s="25"/>
      <c r="K950" s="25"/>
      <c r="L950" s="25"/>
      <c r="M950" s="25"/>
      <c r="N950" s="25"/>
      <c r="O950" s="25"/>
      <c r="P950" s="25"/>
      <c r="Q950" s="25"/>
      <c r="R950" s="25"/>
      <c r="S950" s="25"/>
      <c r="T950" s="25"/>
      <c r="U950" s="25"/>
      <c r="V950" s="25"/>
      <c r="W950" s="25"/>
      <c r="X950" s="25"/>
      <c r="Y950" s="25"/>
      <c r="Z950" s="25"/>
    </row>
    <row r="951" spans="1:26" ht="15.75" customHeight="1">
      <c r="A951" s="25"/>
      <c r="B951" s="25"/>
      <c r="C951" s="25"/>
      <c r="D951" s="25"/>
      <c r="E951" s="25"/>
      <c r="F951" s="25"/>
      <c r="G951" s="25"/>
      <c r="H951" s="25"/>
      <c r="I951" s="25"/>
      <c r="J951" s="25"/>
      <c r="K951" s="25"/>
      <c r="L951" s="25"/>
      <c r="M951" s="25"/>
      <c r="N951" s="25"/>
      <c r="O951" s="25"/>
      <c r="P951" s="25"/>
      <c r="Q951" s="25"/>
      <c r="R951" s="25"/>
      <c r="S951" s="25"/>
      <c r="T951" s="25"/>
      <c r="U951" s="25"/>
      <c r="V951" s="25"/>
      <c r="W951" s="25"/>
      <c r="X951" s="25"/>
      <c r="Y951" s="25"/>
      <c r="Z951" s="25"/>
    </row>
    <row r="952" spans="1:26" ht="15.75" customHeight="1">
      <c r="A952" s="25"/>
      <c r="B952" s="25"/>
      <c r="C952" s="25"/>
      <c r="D952" s="25"/>
      <c r="E952" s="25"/>
      <c r="F952" s="25"/>
      <c r="G952" s="25"/>
      <c r="H952" s="25"/>
      <c r="I952" s="25"/>
      <c r="J952" s="25"/>
      <c r="K952" s="25"/>
      <c r="L952" s="25"/>
      <c r="M952" s="25"/>
      <c r="N952" s="25"/>
      <c r="O952" s="25"/>
      <c r="P952" s="25"/>
      <c r="Q952" s="25"/>
      <c r="R952" s="25"/>
      <c r="S952" s="25"/>
      <c r="T952" s="25"/>
      <c r="U952" s="25"/>
      <c r="V952" s="25"/>
      <c r="W952" s="25"/>
      <c r="X952" s="25"/>
      <c r="Y952" s="25"/>
      <c r="Z952" s="25"/>
    </row>
    <row r="953" spans="1:26" ht="15.75" customHeight="1">
      <c r="A953" s="25"/>
      <c r="B953" s="25"/>
      <c r="C953" s="25"/>
      <c r="D953" s="25"/>
      <c r="E953" s="25"/>
      <c r="F953" s="25"/>
      <c r="G953" s="25"/>
      <c r="H953" s="25"/>
      <c r="I953" s="25"/>
      <c r="J953" s="25"/>
      <c r="K953" s="25"/>
      <c r="L953" s="25"/>
      <c r="M953" s="25"/>
      <c r="N953" s="25"/>
      <c r="O953" s="25"/>
      <c r="P953" s="25"/>
      <c r="Q953" s="25"/>
      <c r="R953" s="25"/>
      <c r="S953" s="25"/>
      <c r="T953" s="25"/>
      <c r="U953" s="25"/>
      <c r="V953" s="25"/>
      <c r="W953" s="25"/>
      <c r="X953" s="25"/>
      <c r="Y953" s="25"/>
      <c r="Z953" s="25"/>
    </row>
    <row r="954" spans="1:26" ht="15.75" customHeight="1">
      <c r="A954" s="25"/>
      <c r="B954" s="25"/>
      <c r="C954" s="25"/>
      <c r="D954" s="25"/>
      <c r="E954" s="25"/>
      <c r="F954" s="25"/>
      <c r="G954" s="25"/>
      <c r="H954" s="25"/>
      <c r="I954" s="25"/>
      <c r="J954" s="25"/>
      <c r="K954" s="25"/>
      <c r="L954" s="25"/>
      <c r="M954" s="25"/>
      <c r="N954" s="25"/>
      <c r="O954" s="25"/>
      <c r="P954" s="25"/>
      <c r="Q954" s="25"/>
      <c r="R954" s="25"/>
      <c r="S954" s="25"/>
      <c r="T954" s="25"/>
      <c r="U954" s="25"/>
      <c r="V954" s="25"/>
      <c r="W954" s="25"/>
      <c r="X954" s="25"/>
      <c r="Y954" s="25"/>
      <c r="Z954" s="25"/>
    </row>
    <row r="955" spans="1:26" ht="15.75" customHeight="1">
      <c r="A955" s="25"/>
      <c r="B955" s="25"/>
      <c r="C955" s="25"/>
      <c r="D955" s="25"/>
      <c r="E955" s="25"/>
      <c r="F955" s="25"/>
      <c r="G955" s="25"/>
      <c r="H955" s="25"/>
      <c r="I955" s="25"/>
      <c r="J955" s="25"/>
      <c r="K955" s="25"/>
      <c r="L955" s="25"/>
      <c r="M955" s="25"/>
      <c r="N955" s="25"/>
      <c r="O955" s="25"/>
      <c r="P955" s="25"/>
      <c r="Q955" s="25"/>
      <c r="R955" s="25"/>
      <c r="S955" s="25"/>
      <c r="T955" s="25"/>
      <c r="U955" s="25"/>
      <c r="V955" s="25"/>
      <c r="W955" s="25"/>
      <c r="X955" s="25"/>
      <c r="Y955" s="25"/>
      <c r="Z955" s="25"/>
    </row>
    <row r="956" spans="1:26" ht="15.75" customHeight="1">
      <c r="A956" s="25"/>
      <c r="B956" s="25"/>
      <c r="C956" s="25"/>
      <c r="D956" s="25"/>
      <c r="E956" s="25"/>
      <c r="F956" s="25"/>
      <c r="G956" s="25"/>
      <c r="H956" s="25"/>
      <c r="I956" s="25"/>
      <c r="J956" s="25"/>
      <c r="K956" s="25"/>
      <c r="L956" s="25"/>
      <c r="M956" s="25"/>
      <c r="N956" s="25"/>
      <c r="O956" s="25"/>
      <c r="P956" s="25"/>
      <c r="Q956" s="25"/>
      <c r="R956" s="25"/>
      <c r="S956" s="25"/>
      <c r="T956" s="25"/>
      <c r="U956" s="25"/>
      <c r="V956" s="25"/>
      <c r="W956" s="25"/>
      <c r="X956" s="25"/>
      <c r="Y956" s="25"/>
      <c r="Z956" s="25"/>
    </row>
    <row r="957" spans="1:26" ht="15.75" customHeight="1">
      <c r="A957" s="25"/>
      <c r="B957" s="25"/>
      <c r="C957" s="25"/>
      <c r="D957" s="25"/>
      <c r="E957" s="25"/>
      <c r="F957" s="25"/>
      <c r="G957" s="25"/>
      <c r="H957" s="25"/>
      <c r="I957" s="25"/>
      <c r="J957" s="25"/>
      <c r="K957" s="25"/>
      <c r="L957" s="25"/>
      <c r="M957" s="25"/>
      <c r="N957" s="25"/>
      <c r="O957" s="25"/>
      <c r="P957" s="25"/>
      <c r="Q957" s="25"/>
      <c r="R957" s="25"/>
      <c r="S957" s="25"/>
      <c r="T957" s="25"/>
      <c r="U957" s="25"/>
      <c r="V957" s="25"/>
      <c r="W957" s="25"/>
      <c r="X957" s="25"/>
      <c r="Y957" s="25"/>
      <c r="Z957" s="25"/>
    </row>
    <row r="958" spans="1:26" ht="15.75" customHeight="1">
      <c r="A958" s="25"/>
      <c r="B958" s="25"/>
      <c r="C958" s="25"/>
      <c r="D958" s="25"/>
      <c r="E958" s="25"/>
      <c r="F958" s="25"/>
      <c r="G958" s="25"/>
      <c r="H958" s="25"/>
      <c r="I958" s="25"/>
      <c r="J958" s="25"/>
      <c r="K958" s="25"/>
      <c r="L958" s="25"/>
      <c r="M958" s="25"/>
      <c r="N958" s="25"/>
      <c r="O958" s="25"/>
      <c r="P958" s="25"/>
      <c r="Q958" s="25"/>
      <c r="R958" s="25"/>
      <c r="S958" s="25"/>
      <c r="T958" s="25"/>
      <c r="U958" s="25"/>
      <c r="V958" s="25"/>
      <c r="W958" s="25"/>
      <c r="X958" s="25"/>
      <c r="Y958" s="25"/>
      <c r="Z958" s="25"/>
    </row>
    <row r="959" spans="1:26" ht="15.75" customHeight="1">
      <c r="A959" s="25"/>
      <c r="B959" s="25"/>
      <c r="C959" s="25"/>
      <c r="D959" s="25"/>
      <c r="E959" s="25"/>
      <c r="F959" s="25"/>
      <c r="G959" s="25"/>
      <c r="H959" s="25"/>
      <c r="I959" s="25"/>
      <c r="J959" s="25"/>
      <c r="K959" s="25"/>
      <c r="L959" s="25"/>
      <c r="M959" s="25"/>
      <c r="N959" s="25"/>
      <c r="O959" s="25"/>
      <c r="P959" s="25"/>
      <c r="Q959" s="25"/>
      <c r="R959" s="25"/>
      <c r="S959" s="25"/>
      <c r="T959" s="25"/>
      <c r="U959" s="25"/>
      <c r="V959" s="25"/>
      <c r="W959" s="25"/>
      <c r="X959" s="25"/>
      <c r="Y959" s="25"/>
      <c r="Z959" s="25"/>
    </row>
    <row r="960" spans="1:26" ht="15.75" customHeight="1">
      <c r="A960" s="25"/>
      <c r="B960" s="25"/>
      <c r="C960" s="25"/>
      <c r="D960" s="25"/>
      <c r="E960" s="25"/>
      <c r="F960" s="25"/>
      <c r="G960" s="25"/>
      <c r="H960" s="25"/>
      <c r="I960" s="25"/>
      <c r="J960" s="25"/>
      <c r="K960" s="25"/>
      <c r="L960" s="25"/>
      <c r="M960" s="25"/>
      <c r="N960" s="25"/>
      <c r="O960" s="25"/>
      <c r="P960" s="25"/>
      <c r="Q960" s="25"/>
      <c r="R960" s="25"/>
      <c r="S960" s="25"/>
      <c r="T960" s="25"/>
      <c r="U960" s="25"/>
      <c r="V960" s="25"/>
      <c r="W960" s="25"/>
      <c r="X960" s="25"/>
      <c r="Y960" s="25"/>
      <c r="Z960" s="25"/>
    </row>
    <row r="961" spans="1:26" ht="15.75" customHeight="1">
      <c r="A961" s="25"/>
      <c r="B961" s="25"/>
      <c r="C961" s="25"/>
      <c r="D961" s="25"/>
      <c r="E961" s="25"/>
      <c r="F961" s="25"/>
      <c r="G961" s="25"/>
      <c r="H961" s="25"/>
      <c r="I961" s="25"/>
      <c r="J961" s="25"/>
      <c r="K961" s="25"/>
      <c r="L961" s="25"/>
      <c r="M961" s="25"/>
      <c r="N961" s="25"/>
      <c r="O961" s="25"/>
      <c r="P961" s="25"/>
      <c r="Q961" s="25"/>
      <c r="R961" s="25"/>
      <c r="S961" s="25"/>
      <c r="T961" s="25"/>
      <c r="U961" s="25"/>
      <c r="V961" s="25"/>
      <c r="W961" s="25"/>
      <c r="X961" s="25"/>
      <c r="Y961" s="25"/>
      <c r="Z961" s="25"/>
    </row>
    <row r="962" spans="1:26" ht="15.75" customHeight="1">
      <c r="A962" s="25"/>
      <c r="B962" s="25"/>
      <c r="C962" s="25"/>
      <c r="D962" s="25"/>
      <c r="E962" s="25"/>
      <c r="F962" s="25"/>
      <c r="G962" s="25"/>
      <c r="H962" s="25"/>
      <c r="I962" s="25"/>
      <c r="J962" s="25"/>
      <c r="K962" s="25"/>
      <c r="L962" s="25"/>
      <c r="M962" s="25"/>
      <c r="N962" s="25"/>
      <c r="O962" s="25"/>
      <c r="P962" s="25"/>
      <c r="Q962" s="25"/>
      <c r="R962" s="25"/>
      <c r="S962" s="25"/>
      <c r="T962" s="25"/>
      <c r="U962" s="25"/>
      <c r="V962" s="25"/>
      <c r="W962" s="25"/>
      <c r="X962" s="25"/>
      <c r="Y962" s="25"/>
      <c r="Z962" s="25"/>
    </row>
    <row r="963" spans="1:26" ht="15.75" customHeight="1">
      <c r="A963" s="25"/>
      <c r="B963" s="25"/>
      <c r="C963" s="25"/>
      <c r="D963" s="25"/>
      <c r="E963" s="25"/>
      <c r="F963" s="25"/>
      <c r="G963" s="25"/>
      <c r="H963" s="25"/>
      <c r="I963" s="25"/>
      <c r="J963" s="25"/>
      <c r="K963" s="25"/>
      <c r="L963" s="25"/>
      <c r="M963" s="25"/>
      <c r="N963" s="25"/>
      <c r="O963" s="25"/>
      <c r="P963" s="25"/>
      <c r="Q963" s="25"/>
      <c r="R963" s="25"/>
      <c r="S963" s="25"/>
      <c r="T963" s="25"/>
      <c r="U963" s="25"/>
      <c r="V963" s="25"/>
      <c r="W963" s="25"/>
      <c r="X963" s="25"/>
      <c r="Y963" s="25"/>
      <c r="Z963" s="25"/>
    </row>
    <row r="964" spans="1:26" ht="15.75" customHeight="1">
      <c r="A964" s="25"/>
      <c r="B964" s="25"/>
      <c r="C964" s="25"/>
      <c r="D964" s="25"/>
      <c r="E964" s="25"/>
      <c r="F964" s="25"/>
      <c r="G964" s="25"/>
      <c r="H964" s="25"/>
      <c r="I964" s="25"/>
      <c r="J964" s="25"/>
      <c r="K964" s="25"/>
      <c r="L964" s="25"/>
      <c r="M964" s="25"/>
      <c r="N964" s="25"/>
      <c r="O964" s="25"/>
      <c r="P964" s="25"/>
      <c r="Q964" s="25"/>
      <c r="R964" s="25"/>
      <c r="S964" s="25"/>
      <c r="T964" s="25"/>
      <c r="U964" s="25"/>
      <c r="V964" s="25"/>
      <c r="W964" s="25"/>
      <c r="X964" s="25"/>
      <c r="Y964" s="25"/>
      <c r="Z964" s="25"/>
    </row>
    <row r="965" spans="1:26" ht="15.75" customHeight="1">
      <c r="A965" s="25"/>
      <c r="B965" s="25"/>
      <c r="C965" s="25"/>
      <c r="D965" s="25"/>
      <c r="E965" s="25"/>
      <c r="F965" s="25"/>
      <c r="G965" s="25"/>
      <c r="H965" s="25"/>
      <c r="I965" s="25"/>
      <c r="J965" s="25"/>
      <c r="K965" s="25"/>
      <c r="L965" s="25"/>
      <c r="M965" s="25"/>
      <c r="N965" s="25"/>
      <c r="O965" s="25"/>
      <c r="P965" s="25"/>
      <c r="Q965" s="25"/>
      <c r="R965" s="25"/>
      <c r="S965" s="25"/>
      <c r="T965" s="25"/>
      <c r="U965" s="25"/>
      <c r="V965" s="25"/>
      <c r="W965" s="25"/>
      <c r="X965" s="25"/>
      <c r="Y965" s="25"/>
      <c r="Z965" s="25"/>
    </row>
    <row r="966" spans="1:26" ht="15.75" customHeight="1">
      <c r="A966" s="25"/>
      <c r="B966" s="25"/>
      <c r="C966" s="25"/>
      <c r="D966" s="25"/>
      <c r="E966" s="25"/>
      <c r="F966" s="25"/>
      <c r="G966" s="25"/>
      <c r="H966" s="25"/>
      <c r="I966" s="25"/>
      <c r="J966" s="25"/>
      <c r="K966" s="25"/>
      <c r="L966" s="25"/>
      <c r="M966" s="25"/>
      <c r="N966" s="25"/>
      <c r="O966" s="25"/>
      <c r="P966" s="25"/>
      <c r="Q966" s="25"/>
      <c r="R966" s="25"/>
      <c r="S966" s="25"/>
      <c r="T966" s="25"/>
      <c r="U966" s="25"/>
      <c r="V966" s="25"/>
      <c r="W966" s="25"/>
      <c r="X966" s="25"/>
      <c r="Y966" s="25"/>
      <c r="Z966" s="25"/>
    </row>
    <row r="967" spans="1:26" ht="15.75" customHeight="1">
      <c r="A967" s="25"/>
      <c r="B967" s="25"/>
      <c r="C967" s="25"/>
      <c r="D967" s="25"/>
      <c r="E967" s="25"/>
      <c r="F967" s="25"/>
      <c r="G967" s="25"/>
      <c r="H967" s="25"/>
      <c r="I967" s="25"/>
      <c r="J967" s="25"/>
      <c r="K967" s="25"/>
      <c r="L967" s="25"/>
      <c r="M967" s="25"/>
      <c r="N967" s="25"/>
      <c r="O967" s="25"/>
      <c r="P967" s="25"/>
      <c r="Q967" s="25"/>
      <c r="R967" s="25"/>
      <c r="S967" s="25"/>
      <c r="T967" s="25"/>
      <c r="U967" s="25"/>
      <c r="V967" s="25"/>
      <c r="W967" s="25"/>
      <c r="X967" s="25"/>
      <c r="Y967" s="25"/>
      <c r="Z967" s="25"/>
    </row>
    <row r="968" spans="1:26" ht="15.75" customHeight="1">
      <c r="A968" s="25"/>
      <c r="B968" s="25"/>
      <c r="C968" s="25"/>
      <c r="D968" s="25"/>
      <c r="E968" s="25"/>
      <c r="F968" s="25"/>
      <c r="G968" s="25"/>
      <c r="H968" s="25"/>
      <c r="I968" s="25"/>
      <c r="J968" s="25"/>
      <c r="K968" s="25"/>
      <c r="L968" s="25"/>
      <c r="M968" s="25"/>
      <c r="N968" s="25"/>
      <c r="O968" s="25"/>
      <c r="P968" s="25"/>
      <c r="Q968" s="25"/>
      <c r="R968" s="25"/>
      <c r="S968" s="25"/>
      <c r="T968" s="25"/>
      <c r="U968" s="25"/>
      <c r="V968" s="25"/>
      <c r="W968" s="25"/>
      <c r="X968" s="25"/>
      <c r="Y968" s="25"/>
      <c r="Z968" s="25"/>
    </row>
    <row r="969" spans="1:26" ht="15.75" customHeight="1">
      <c r="A969" s="25"/>
      <c r="B969" s="25"/>
      <c r="C969" s="25"/>
      <c r="D969" s="25"/>
      <c r="E969" s="25"/>
      <c r="F969" s="25"/>
      <c r="G969" s="25"/>
      <c r="H969" s="25"/>
      <c r="I969" s="25"/>
      <c r="J969" s="25"/>
      <c r="K969" s="25"/>
      <c r="L969" s="25"/>
      <c r="M969" s="25"/>
      <c r="N969" s="25"/>
      <c r="O969" s="25"/>
      <c r="P969" s="25"/>
      <c r="Q969" s="25"/>
      <c r="R969" s="25"/>
      <c r="S969" s="25"/>
      <c r="T969" s="25"/>
      <c r="U969" s="25"/>
      <c r="V969" s="25"/>
      <c r="W969" s="25"/>
      <c r="X969" s="25"/>
      <c r="Y969" s="25"/>
      <c r="Z969" s="25"/>
    </row>
    <row r="970" spans="1:26" ht="15.75" customHeight="1">
      <c r="A970" s="25"/>
      <c r="B970" s="25"/>
      <c r="C970" s="25"/>
      <c r="D970" s="25"/>
      <c r="E970" s="25"/>
      <c r="F970" s="25"/>
      <c r="G970" s="25"/>
      <c r="H970" s="25"/>
      <c r="I970" s="25"/>
      <c r="J970" s="25"/>
      <c r="K970" s="25"/>
      <c r="L970" s="25"/>
      <c r="M970" s="25"/>
      <c r="N970" s="25"/>
      <c r="O970" s="25"/>
      <c r="P970" s="25"/>
      <c r="Q970" s="25"/>
      <c r="R970" s="25"/>
      <c r="S970" s="25"/>
      <c r="T970" s="25"/>
      <c r="U970" s="25"/>
      <c r="V970" s="25"/>
      <c r="W970" s="25"/>
      <c r="X970" s="25"/>
      <c r="Y970" s="25"/>
      <c r="Z970" s="25"/>
    </row>
    <row r="971" spans="1:26" ht="15.75" customHeight="1">
      <c r="A971" s="25"/>
      <c r="B971" s="25"/>
      <c r="C971" s="25"/>
      <c r="D971" s="25"/>
      <c r="E971" s="25"/>
      <c r="F971" s="25"/>
      <c r="G971" s="25"/>
      <c r="H971" s="25"/>
      <c r="I971" s="25"/>
      <c r="J971" s="25"/>
      <c r="K971" s="25"/>
      <c r="L971" s="25"/>
      <c r="M971" s="25"/>
      <c r="N971" s="25"/>
      <c r="O971" s="25"/>
      <c r="P971" s="25"/>
      <c r="Q971" s="25"/>
      <c r="R971" s="25"/>
      <c r="S971" s="25"/>
      <c r="T971" s="25"/>
      <c r="U971" s="25"/>
      <c r="V971" s="25"/>
      <c r="W971" s="25"/>
      <c r="X971" s="25"/>
      <c r="Y971" s="25"/>
      <c r="Z971" s="25"/>
    </row>
    <row r="972" spans="1:26" ht="15.75" customHeight="1">
      <c r="A972" s="25"/>
      <c r="B972" s="25"/>
      <c r="C972" s="25"/>
      <c r="D972" s="25"/>
      <c r="E972" s="25"/>
      <c r="F972" s="25"/>
      <c r="G972" s="25"/>
      <c r="H972" s="25"/>
      <c r="I972" s="25"/>
      <c r="J972" s="25"/>
      <c r="K972" s="25"/>
      <c r="L972" s="25"/>
      <c r="M972" s="25"/>
      <c r="N972" s="25"/>
      <c r="O972" s="25"/>
      <c r="P972" s="25"/>
      <c r="Q972" s="25"/>
      <c r="R972" s="25"/>
      <c r="S972" s="25"/>
      <c r="T972" s="25"/>
      <c r="U972" s="25"/>
      <c r="V972" s="25"/>
      <c r="W972" s="25"/>
      <c r="X972" s="25"/>
      <c r="Y972" s="25"/>
      <c r="Z972" s="25"/>
    </row>
    <row r="973" spans="1:26" ht="15.75" customHeight="1">
      <c r="A973" s="25"/>
      <c r="B973" s="25"/>
      <c r="C973" s="25"/>
      <c r="D973" s="25"/>
      <c r="E973" s="25"/>
      <c r="F973" s="25"/>
      <c r="G973" s="25"/>
      <c r="H973" s="25"/>
      <c r="I973" s="25"/>
      <c r="J973" s="25"/>
      <c r="K973" s="25"/>
      <c r="L973" s="25"/>
      <c r="M973" s="25"/>
      <c r="N973" s="25"/>
      <c r="O973" s="25"/>
      <c r="P973" s="25"/>
      <c r="Q973" s="25"/>
      <c r="R973" s="25"/>
      <c r="S973" s="25"/>
      <c r="T973" s="25"/>
      <c r="U973" s="25"/>
      <c r="V973" s="25"/>
      <c r="W973" s="25"/>
      <c r="X973" s="25"/>
      <c r="Y973" s="25"/>
      <c r="Z973" s="25"/>
    </row>
    <row r="974" spans="1:26" ht="15.75" customHeight="1">
      <c r="A974" s="25"/>
      <c r="B974" s="25"/>
      <c r="C974" s="25"/>
      <c r="D974" s="25"/>
      <c r="E974" s="25"/>
      <c r="F974" s="25"/>
      <c r="G974" s="25"/>
      <c r="H974" s="25"/>
      <c r="I974" s="25"/>
      <c r="J974" s="25"/>
      <c r="K974" s="25"/>
      <c r="L974" s="25"/>
      <c r="M974" s="25"/>
      <c r="N974" s="25"/>
      <c r="O974" s="25"/>
      <c r="P974" s="25"/>
      <c r="Q974" s="25"/>
      <c r="R974" s="25"/>
      <c r="S974" s="25"/>
      <c r="T974" s="25"/>
      <c r="U974" s="25"/>
      <c r="V974" s="25"/>
      <c r="W974" s="25"/>
      <c r="X974" s="25"/>
      <c r="Y974" s="25"/>
      <c r="Z974" s="25"/>
    </row>
    <row r="975" spans="1:26" ht="15.75" customHeight="1">
      <c r="A975" s="25"/>
      <c r="B975" s="25"/>
      <c r="C975" s="25"/>
      <c r="D975" s="25"/>
      <c r="E975" s="25"/>
      <c r="F975" s="25"/>
      <c r="G975" s="25"/>
      <c r="H975" s="25"/>
      <c r="I975" s="25"/>
      <c r="J975" s="25"/>
      <c r="K975" s="25"/>
      <c r="L975" s="25"/>
      <c r="M975" s="25"/>
      <c r="N975" s="25"/>
      <c r="O975" s="25"/>
      <c r="P975" s="25"/>
      <c r="Q975" s="25"/>
      <c r="R975" s="25"/>
      <c r="S975" s="25"/>
      <c r="T975" s="25"/>
      <c r="U975" s="25"/>
      <c r="V975" s="25"/>
      <c r="W975" s="25"/>
      <c r="X975" s="25"/>
      <c r="Y975" s="25"/>
      <c r="Z975" s="25"/>
    </row>
    <row r="976" spans="1:26" ht="15.75" customHeight="1">
      <c r="A976" s="25"/>
      <c r="B976" s="25"/>
      <c r="C976" s="25"/>
      <c r="D976" s="25"/>
      <c r="E976" s="25"/>
      <c r="F976" s="25"/>
      <c r="G976" s="25"/>
      <c r="H976" s="25"/>
      <c r="I976" s="25"/>
      <c r="J976" s="25"/>
      <c r="K976" s="25"/>
      <c r="L976" s="25"/>
      <c r="M976" s="25"/>
      <c r="N976" s="25"/>
      <c r="O976" s="25"/>
      <c r="P976" s="25"/>
      <c r="Q976" s="25"/>
      <c r="R976" s="25"/>
      <c r="S976" s="25"/>
      <c r="T976" s="25"/>
      <c r="U976" s="25"/>
      <c r="V976" s="25"/>
      <c r="W976" s="25"/>
      <c r="X976" s="25"/>
      <c r="Y976" s="25"/>
      <c r="Z976" s="25"/>
    </row>
    <row r="977" spans="1:26" ht="15.75" customHeight="1">
      <c r="A977" s="25"/>
      <c r="B977" s="25"/>
      <c r="C977" s="25"/>
      <c r="D977" s="25"/>
      <c r="E977" s="25"/>
      <c r="F977" s="25"/>
      <c r="G977" s="25"/>
      <c r="H977" s="25"/>
      <c r="I977" s="25"/>
      <c r="J977" s="25"/>
      <c r="K977" s="25"/>
      <c r="L977" s="25"/>
      <c r="M977" s="25"/>
      <c r="N977" s="25"/>
      <c r="O977" s="25"/>
      <c r="P977" s="25"/>
      <c r="Q977" s="25"/>
      <c r="R977" s="25"/>
      <c r="S977" s="25"/>
      <c r="T977" s="25"/>
      <c r="U977" s="25"/>
      <c r="V977" s="25"/>
      <c r="W977" s="25"/>
      <c r="X977" s="25"/>
      <c r="Y977" s="25"/>
      <c r="Z977" s="25"/>
    </row>
    <row r="978" spans="1:26" ht="15.75" customHeight="1">
      <c r="A978" s="25"/>
      <c r="B978" s="25"/>
      <c r="C978" s="25"/>
      <c r="D978" s="25"/>
      <c r="E978" s="25"/>
      <c r="F978" s="25"/>
      <c r="G978" s="25"/>
      <c r="H978" s="25"/>
      <c r="I978" s="25"/>
      <c r="J978" s="25"/>
      <c r="K978" s="25"/>
      <c r="L978" s="25"/>
      <c r="M978" s="25"/>
      <c r="N978" s="25"/>
      <c r="O978" s="25"/>
      <c r="P978" s="25"/>
      <c r="Q978" s="25"/>
      <c r="R978" s="25"/>
      <c r="S978" s="25"/>
      <c r="T978" s="25"/>
      <c r="U978" s="25"/>
      <c r="V978" s="25"/>
      <c r="W978" s="25"/>
      <c r="X978" s="25"/>
      <c r="Y978" s="25"/>
      <c r="Z978" s="25"/>
    </row>
    <row r="979" spans="1:26" ht="15.75" customHeight="1">
      <c r="A979" s="25"/>
      <c r="B979" s="25"/>
      <c r="C979" s="25"/>
      <c r="D979" s="25"/>
      <c r="E979" s="25"/>
      <c r="F979" s="25"/>
      <c r="G979" s="25"/>
      <c r="H979" s="25"/>
      <c r="I979" s="25"/>
      <c r="J979" s="25"/>
      <c r="K979" s="25"/>
      <c r="L979" s="25"/>
      <c r="M979" s="25"/>
      <c r="N979" s="25"/>
      <c r="O979" s="25"/>
      <c r="P979" s="25"/>
      <c r="Q979" s="25"/>
      <c r="R979" s="25"/>
      <c r="S979" s="25"/>
      <c r="T979" s="25"/>
      <c r="U979" s="25"/>
      <c r="V979" s="25"/>
      <c r="W979" s="25"/>
      <c r="X979" s="25"/>
      <c r="Y979" s="25"/>
      <c r="Z979" s="25"/>
    </row>
    <row r="980" spans="1:26" ht="15.75" customHeight="1">
      <c r="A980" s="25"/>
      <c r="B980" s="25"/>
      <c r="C980" s="25"/>
      <c r="D980" s="25"/>
      <c r="E980" s="25"/>
      <c r="F980" s="25"/>
      <c r="G980" s="25"/>
      <c r="H980" s="25"/>
      <c r="I980" s="25"/>
      <c r="J980" s="25"/>
      <c r="K980" s="25"/>
      <c r="L980" s="25"/>
      <c r="M980" s="25"/>
      <c r="N980" s="25"/>
      <c r="O980" s="25"/>
      <c r="P980" s="25"/>
      <c r="Q980" s="25"/>
      <c r="R980" s="25"/>
      <c r="S980" s="25"/>
      <c r="T980" s="25"/>
      <c r="U980" s="25"/>
      <c r="V980" s="25"/>
      <c r="W980" s="25"/>
      <c r="X980" s="25"/>
      <c r="Y980" s="25"/>
      <c r="Z980" s="25"/>
    </row>
    <row r="981" spans="1:26" ht="15.75" customHeight="1">
      <c r="A981" s="25"/>
      <c r="B981" s="25"/>
      <c r="C981" s="25"/>
      <c r="D981" s="25"/>
      <c r="E981" s="25"/>
      <c r="F981" s="25"/>
      <c r="G981" s="25"/>
      <c r="H981" s="25"/>
      <c r="I981" s="25"/>
      <c r="J981" s="25"/>
      <c r="K981" s="25"/>
      <c r="L981" s="25"/>
      <c r="M981" s="25"/>
      <c r="N981" s="25"/>
      <c r="O981" s="25"/>
      <c r="P981" s="25"/>
      <c r="Q981" s="25"/>
      <c r="R981" s="25"/>
      <c r="S981" s="25"/>
      <c r="T981" s="25"/>
      <c r="U981" s="25"/>
      <c r="V981" s="25"/>
      <c r="W981" s="25"/>
      <c r="X981" s="25"/>
      <c r="Y981" s="25"/>
      <c r="Z981" s="25"/>
    </row>
    <row r="982" spans="1:26" ht="15.75" customHeight="1">
      <c r="A982" s="25"/>
      <c r="B982" s="25"/>
      <c r="C982" s="25"/>
      <c r="D982" s="25"/>
      <c r="E982" s="25"/>
      <c r="F982" s="25"/>
      <c r="G982" s="25"/>
      <c r="H982" s="25"/>
      <c r="I982" s="25"/>
      <c r="J982" s="25"/>
      <c r="K982" s="25"/>
      <c r="L982" s="25"/>
      <c r="M982" s="25"/>
      <c r="N982" s="25"/>
      <c r="O982" s="25"/>
      <c r="P982" s="25"/>
      <c r="Q982" s="25"/>
      <c r="R982" s="25"/>
      <c r="S982" s="25"/>
      <c r="T982" s="25"/>
      <c r="U982" s="25"/>
      <c r="V982" s="25"/>
      <c r="W982" s="25"/>
      <c r="X982" s="25"/>
      <c r="Y982" s="25"/>
      <c r="Z982" s="25"/>
    </row>
    <row r="983" spans="1:26" ht="15.75" customHeight="1">
      <c r="A983" s="25"/>
      <c r="B983" s="25"/>
      <c r="C983" s="25"/>
      <c r="D983" s="25"/>
      <c r="E983" s="25"/>
      <c r="F983" s="25"/>
      <c r="G983" s="25"/>
      <c r="H983" s="25"/>
      <c r="I983" s="25"/>
      <c r="J983" s="25"/>
      <c r="K983" s="25"/>
      <c r="L983" s="25"/>
      <c r="M983" s="25"/>
      <c r="N983" s="25"/>
      <c r="O983" s="25"/>
      <c r="P983" s="25"/>
      <c r="Q983" s="25"/>
      <c r="R983" s="25"/>
      <c r="S983" s="25"/>
      <c r="T983" s="25"/>
      <c r="U983" s="25"/>
      <c r="V983" s="25"/>
      <c r="W983" s="25"/>
      <c r="X983" s="25"/>
      <c r="Y983" s="25"/>
      <c r="Z983" s="25"/>
    </row>
    <row r="984" spans="1:26" ht="15.75" customHeight="1">
      <c r="A984" s="25"/>
      <c r="B984" s="25"/>
      <c r="C984" s="25"/>
      <c r="D984" s="25"/>
      <c r="E984" s="25"/>
      <c r="F984" s="25"/>
      <c r="G984" s="25"/>
      <c r="H984" s="25"/>
      <c r="I984" s="25"/>
      <c r="J984" s="25"/>
      <c r="K984" s="25"/>
      <c r="L984" s="25"/>
      <c r="M984" s="25"/>
      <c r="N984" s="25"/>
      <c r="O984" s="25"/>
      <c r="P984" s="25"/>
      <c r="Q984" s="25"/>
      <c r="R984" s="25"/>
      <c r="S984" s="25"/>
      <c r="T984" s="25"/>
      <c r="U984" s="25"/>
      <c r="V984" s="25"/>
      <c r="W984" s="25"/>
      <c r="X984" s="25"/>
      <c r="Y984" s="25"/>
      <c r="Z984" s="25"/>
    </row>
    <row r="985" spans="1:26" ht="15.75" customHeight="1">
      <c r="A985" s="25"/>
      <c r="B985" s="25"/>
      <c r="C985" s="25"/>
      <c r="D985" s="25"/>
      <c r="E985" s="25"/>
      <c r="F985" s="25"/>
      <c r="G985" s="25"/>
      <c r="H985" s="25"/>
      <c r="I985" s="25"/>
      <c r="J985" s="25"/>
      <c r="K985" s="25"/>
      <c r="L985" s="25"/>
      <c r="M985" s="25"/>
      <c r="N985" s="25"/>
      <c r="O985" s="25"/>
      <c r="P985" s="25"/>
      <c r="Q985" s="25"/>
      <c r="R985" s="25"/>
      <c r="S985" s="25"/>
      <c r="T985" s="25"/>
      <c r="U985" s="25"/>
      <c r="V985" s="25"/>
      <c r="W985" s="25"/>
      <c r="X985" s="25"/>
      <c r="Y985" s="25"/>
      <c r="Z985" s="25"/>
    </row>
    <row r="986" spans="1:26" ht="15.75" customHeight="1">
      <c r="A986" s="25"/>
      <c r="B986" s="25"/>
      <c r="C986" s="25"/>
      <c r="D986" s="25"/>
      <c r="E986" s="25"/>
      <c r="F986" s="25"/>
      <c r="G986" s="25"/>
      <c r="H986" s="25"/>
      <c r="I986" s="25"/>
      <c r="J986" s="25"/>
      <c r="K986" s="25"/>
      <c r="L986" s="25"/>
      <c r="M986" s="25"/>
      <c r="N986" s="25"/>
      <c r="O986" s="25"/>
      <c r="P986" s="25"/>
      <c r="Q986" s="25"/>
      <c r="R986" s="25"/>
      <c r="S986" s="25"/>
      <c r="T986" s="25"/>
      <c r="U986" s="25"/>
      <c r="V986" s="25"/>
      <c r="W986" s="25"/>
      <c r="X986" s="25"/>
      <c r="Y986" s="25"/>
      <c r="Z986" s="25"/>
    </row>
    <row r="987" spans="1:26" ht="15.75" customHeight="1">
      <c r="A987" s="25"/>
      <c r="B987" s="25"/>
      <c r="C987" s="25"/>
      <c r="D987" s="25"/>
      <c r="E987" s="25"/>
      <c r="F987" s="25"/>
      <c r="G987" s="25"/>
      <c r="H987" s="25"/>
      <c r="I987" s="25"/>
      <c r="J987" s="25"/>
      <c r="K987" s="25"/>
      <c r="L987" s="25"/>
      <c r="M987" s="25"/>
      <c r="N987" s="25"/>
      <c r="O987" s="25"/>
      <c r="P987" s="25"/>
      <c r="Q987" s="25"/>
      <c r="R987" s="25"/>
      <c r="S987" s="25"/>
      <c r="T987" s="25"/>
      <c r="U987" s="25"/>
      <c r="V987" s="25"/>
      <c r="W987" s="25"/>
      <c r="X987" s="25"/>
      <c r="Y987" s="25"/>
      <c r="Z987" s="25"/>
    </row>
    <row r="988" spans="1:26" ht="15.75" customHeight="1">
      <c r="A988" s="25"/>
      <c r="B988" s="25"/>
      <c r="C988" s="25"/>
      <c r="D988" s="25"/>
      <c r="E988" s="25"/>
      <c r="F988" s="25"/>
      <c r="G988" s="25"/>
      <c r="H988" s="25"/>
      <c r="I988" s="25"/>
      <c r="J988" s="25"/>
      <c r="K988" s="25"/>
      <c r="L988" s="25"/>
      <c r="M988" s="25"/>
      <c r="N988" s="25"/>
      <c r="O988" s="25"/>
      <c r="P988" s="25"/>
      <c r="Q988" s="25"/>
      <c r="R988" s="25"/>
      <c r="S988" s="25"/>
      <c r="T988" s="25"/>
      <c r="U988" s="25"/>
      <c r="V988" s="25"/>
      <c r="W988" s="25"/>
      <c r="X988" s="25"/>
      <c r="Y988" s="25"/>
      <c r="Z988" s="25"/>
    </row>
    <row r="989" spans="1:26" ht="15.75" customHeight="1">
      <c r="A989" s="25"/>
      <c r="B989" s="25"/>
      <c r="C989" s="25"/>
      <c r="D989" s="25"/>
      <c r="E989" s="25"/>
      <c r="F989" s="25"/>
      <c r="G989" s="25"/>
      <c r="H989" s="25"/>
      <c r="I989" s="25"/>
      <c r="J989" s="25"/>
      <c r="K989" s="25"/>
      <c r="L989" s="25"/>
      <c r="M989" s="25"/>
      <c r="N989" s="25"/>
      <c r="O989" s="25"/>
      <c r="P989" s="25"/>
      <c r="Q989" s="25"/>
      <c r="R989" s="25"/>
      <c r="S989" s="25"/>
      <c r="T989" s="25"/>
      <c r="U989" s="25"/>
      <c r="V989" s="25"/>
      <c r="W989" s="25"/>
      <c r="X989" s="25"/>
      <c r="Y989" s="25"/>
      <c r="Z989" s="25"/>
    </row>
    <row r="990" spans="1:26" ht="15.75" customHeight="1">
      <c r="A990" s="25"/>
      <c r="B990" s="25"/>
      <c r="C990" s="25"/>
      <c r="D990" s="25"/>
      <c r="E990" s="25"/>
      <c r="F990" s="25"/>
      <c r="G990" s="25"/>
      <c r="H990" s="25"/>
      <c r="I990" s="25"/>
      <c r="J990" s="25"/>
      <c r="K990" s="25"/>
      <c r="L990" s="25"/>
      <c r="M990" s="25"/>
      <c r="N990" s="25"/>
      <c r="O990" s="25"/>
      <c r="P990" s="25"/>
      <c r="Q990" s="25"/>
      <c r="R990" s="25"/>
      <c r="S990" s="25"/>
      <c r="T990" s="25"/>
      <c r="U990" s="25"/>
      <c r="V990" s="25"/>
      <c r="W990" s="25"/>
      <c r="X990" s="25"/>
      <c r="Y990" s="25"/>
      <c r="Z990" s="25"/>
    </row>
    <row r="991" spans="1:26" ht="15.75" customHeight="1">
      <c r="A991" s="25"/>
      <c r="B991" s="25"/>
      <c r="C991" s="25"/>
      <c r="D991" s="25"/>
      <c r="E991" s="25"/>
      <c r="F991" s="25"/>
      <c r="G991" s="25"/>
      <c r="H991" s="25"/>
      <c r="I991" s="25"/>
      <c r="J991" s="25"/>
      <c r="K991" s="25"/>
      <c r="L991" s="25"/>
      <c r="M991" s="25"/>
      <c r="N991" s="25"/>
      <c r="O991" s="25"/>
      <c r="P991" s="25"/>
      <c r="Q991" s="25"/>
      <c r="R991" s="25"/>
      <c r="S991" s="25"/>
      <c r="T991" s="25"/>
      <c r="U991" s="25"/>
      <c r="V991" s="25"/>
      <c r="W991" s="25"/>
      <c r="X991" s="25"/>
      <c r="Y991" s="25"/>
      <c r="Z991" s="25"/>
    </row>
    <row r="992" spans="1:26" ht="15.75" customHeight="1">
      <c r="A992" s="25"/>
      <c r="B992" s="25"/>
      <c r="C992" s="25"/>
      <c r="D992" s="25"/>
      <c r="E992" s="25"/>
      <c r="F992" s="25"/>
      <c r="G992" s="25"/>
      <c r="H992" s="25"/>
      <c r="I992" s="25"/>
      <c r="J992" s="25"/>
      <c r="K992" s="25"/>
      <c r="L992" s="25"/>
      <c r="M992" s="25"/>
      <c r="N992" s="25"/>
      <c r="O992" s="25"/>
      <c r="P992" s="25"/>
      <c r="Q992" s="25"/>
      <c r="R992" s="25"/>
      <c r="S992" s="25"/>
      <c r="T992" s="25"/>
      <c r="U992" s="25"/>
      <c r="V992" s="25"/>
      <c r="W992" s="25"/>
      <c r="X992" s="25"/>
      <c r="Y992" s="25"/>
      <c r="Z992" s="25"/>
    </row>
    <row r="993" spans="1:26" ht="15.75" customHeight="1">
      <c r="A993" s="25"/>
      <c r="B993" s="25"/>
      <c r="C993" s="25"/>
      <c r="D993" s="25"/>
      <c r="E993" s="25"/>
      <c r="F993" s="25"/>
      <c r="G993" s="25"/>
      <c r="H993" s="25"/>
      <c r="I993" s="25"/>
      <c r="J993" s="25"/>
      <c r="K993" s="25"/>
      <c r="L993" s="25"/>
      <c r="M993" s="25"/>
      <c r="N993" s="25"/>
      <c r="O993" s="25"/>
      <c r="P993" s="25"/>
      <c r="Q993" s="25"/>
      <c r="R993" s="25"/>
      <c r="S993" s="25"/>
      <c r="T993" s="25"/>
      <c r="U993" s="25"/>
      <c r="V993" s="25"/>
      <c r="W993" s="25"/>
      <c r="X993" s="25"/>
      <c r="Y993" s="25"/>
      <c r="Z993" s="25"/>
    </row>
    <row r="994" spans="1:26" ht="15.75" customHeight="1">
      <c r="A994" s="25"/>
      <c r="B994" s="25"/>
      <c r="C994" s="25"/>
      <c r="D994" s="25"/>
      <c r="E994" s="25"/>
      <c r="F994" s="25"/>
      <c r="G994" s="25"/>
      <c r="H994" s="25"/>
      <c r="I994" s="25"/>
      <c r="J994" s="25"/>
      <c r="K994" s="25"/>
      <c r="L994" s="25"/>
      <c r="M994" s="25"/>
      <c r="N994" s="25"/>
      <c r="O994" s="25"/>
      <c r="P994" s="25"/>
      <c r="Q994" s="25"/>
      <c r="R994" s="25"/>
      <c r="S994" s="25"/>
      <c r="T994" s="25"/>
      <c r="U994" s="25"/>
      <c r="V994" s="25"/>
      <c r="W994" s="25"/>
      <c r="X994" s="25"/>
      <c r="Y994" s="25"/>
      <c r="Z994" s="25"/>
    </row>
    <row r="995" spans="1:26" ht="15.75" customHeight="1">
      <c r="A995" s="25"/>
      <c r="B995" s="25"/>
      <c r="C995" s="25"/>
      <c r="D995" s="25"/>
      <c r="E995" s="25"/>
      <c r="F995" s="25"/>
      <c r="G995" s="25"/>
      <c r="H995" s="25"/>
      <c r="I995" s="25"/>
      <c r="J995" s="25"/>
      <c r="K995" s="25"/>
      <c r="L995" s="25"/>
      <c r="M995" s="25"/>
      <c r="N995" s="25"/>
      <c r="O995" s="25"/>
      <c r="P995" s="25"/>
      <c r="Q995" s="25"/>
      <c r="R995" s="25"/>
      <c r="S995" s="25"/>
      <c r="T995" s="25"/>
      <c r="U995" s="25"/>
      <c r="V995" s="25"/>
      <c r="W995" s="25"/>
      <c r="X995" s="25"/>
      <c r="Y995" s="25"/>
      <c r="Z995" s="25"/>
    </row>
    <row r="996" spans="1:26" ht="15.75" customHeight="1">
      <c r="A996" s="25"/>
      <c r="B996" s="25"/>
      <c r="C996" s="25"/>
      <c r="D996" s="25"/>
      <c r="E996" s="25"/>
      <c r="F996" s="25"/>
      <c r="G996" s="25"/>
      <c r="H996" s="25"/>
      <c r="I996" s="25"/>
      <c r="J996" s="25"/>
      <c r="K996" s="25"/>
      <c r="L996" s="25"/>
      <c r="M996" s="25"/>
      <c r="N996" s="25"/>
      <c r="O996" s="25"/>
      <c r="P996" s="25"/>
      <c r="Q996" s="25"/>
      <c r="R996" s="25"/>
      <c r="S996" s="25"/>
      <c r="T996" s="25"/>
      <c r="U996" s="25"/>
      <c r="V996" s="25"/>
      <c r="W996" s="25"/>
      <c r="X996" s="25"/>
      <c r="Y996" s="25"/>
      <c r="Z996" s="25"/>
    </row>
    <row r="997" spans="1:26" ht="15.75" customHeight="1">
      <c r="A997" s="25"/>
      <c r="B997" s="25"/>
      <c r="C997" s="25"/>
      <c r="D997" s="25"/>
      <c r="E997" s="25"/>
      <c r="F997" s="25"/>
      <c r="G997" s="25"/>
      <c r="H997" s="25"/>
      <c r="I997" s="25"/>
      <c r="J997" s="25"/>
      <c r="K997" s="25"/>
      <c r="L997" s="25"/>
      <c r="M997" s="25"/>
      <c r="N997" s="25"/>
      <c r="O997" s="25"/>
      <c r="P997" s="25"/>
      <c r="Q997" s="25"/>
      <c r="R997" s="25"/>
      <c r="S997" s="25"/>
      <c r="T997" s="25"/>
      <c r="U997" s="25"/>
      <c r="V997" s="25"/>
      <c r="W997" s="25"/>
      <c r="X997" s="25"/>
      <c r="Y997" s="25"/>
      <c r="Z997" s="25"/>
    </row>
    <row r="998" spans="1:26" ht="15.75" customHeight="1">
      <c r="A998" s="25"/>
      <c r="B998" s="25"/>
      <c r="C998" s="25"/>
      <c r="D998" s="25"/>
      <c r="E998" s="25"/>
      <c r="F998" s="25"/>
      <c r="G998" s="25"/>
      <c r="H998" s="25"/>
      <c r="I998" s="25"/>
      <c r="J998" s="25"/>
      <c r="K998" s="25"/>
      <c r="L998" s="25"/>
      <c r="M998" s="25"/>
      <c r="N998" s="25"/>
      <c r="O998" s="25"/>
      <c r="P998" s="25"/>
      <c r="Q998" s="25"/>
      <c r="R998" s="25"/>
      <c r="S998" s="25"/>
      <c r="T998" s="25"/>
      <c r="U998" s="25"/>
      <c r="V998" s="25"/>
      <c r="W998" s="25"/>
      <c r="X998" s="25"/>
      <c r="Y998" s="25"/>
      <c r="Z998" s="25"/>
    </row>
    <row r="999" spans="1:26" ht="15.75" customHeight="1">
      <c r="A999" s="25"/>
      <c r="B999" s="25"/>
      <c r="C999" s="25"/>
      <c r="D999" s="25"/>
      <c r="E999" s="25"/>
      <c r="F999" s="25"/>
      <c r="G999" s="25"/>
      <c r="H999" s="25"/>
      <c r="I999" s="25"/>
      <c r="J999" s="25"/>
      <c r="K999" s="25"/>
      <c r="L999" s="25"/>
      <c r="M999" s="25"/>
      <c r="N999" s="25"/>
      <c r="O999" s="25"/>
      <c r="P999" s="25"/>
      <c r="Q999" s="25"/>
      <c r="R999" s="25"/>
      <c r="S999" s="25"/>
      <c r="T999" s="25"/>
      <c r="U999" s="25"/>
      <c r="V999" s="25"/>
      <c r="W999" s="25"/>
      <c r="X999" s="25"/>
      <c r="Y999" s="25"/>
      <c r="Z999" s="25"/>
    </row>
    <row r="1000" spans="1:26" ht="15.75" customHeight="1">
      <c r="A1000" s="25"/>
      <c r="B1000" s="25"/>
      <c r="C1000" s="25"/>
      <c r="D1000" s="25"/>
      <c r="E1000" s="25"/>
      <c r="F1000" s="25"/>
      <c r="G1000" s="25"/>
      <c r="H1000" s="25"/>
      <c r="I1000" s="25"/>
      <c r="J1000" s="25"/>
      <c r="K1000" s="25"/>
      <c r="L1000" s="25"/>
      <c r="M1000" s="25"/>
      <c r="N1000" s="25"/>
      <c r="O1000" s="25"/>
      <c r="P1000" s="25"/>
      <c r="Q1000" s="25"/>
      <c r="R1000" s="25"/>
      <c r="S1000" s="25"/>
      <c r="T1000" s="25"/>
      <c r="U1000" s="25"/>
      <c r="V1000" s="25"/>
      <c r="W1000" s="25"/>
      <c r="X1000" s="25"/>
      <c r="Y1000" s="25"/>
      <c r="Z1000" s="25"/>
    </row>
  </sheetData>
  <mergeCells count="9">
    <mergeCell ref="V2:W2"/>
    <mergeCell ref="V3:W3"/>
    <mergeCell ref="D2:K3"/>
    <mergeCell ref="M2:N2"/>
    <mergeCell ref="P2:Q2"/>
    <mergeCell ref="S2:T2"/>
    <mergeCell ref="M3:N3"/>
    <mergeCell ref="P3:Q3"/>
    <mergeCell ref="S3:T3"/>
  </mergeCells>
  <pageMargins left="0.7" right="0.7" top="0.75" bottom="0.75" header="0" footer="0"/>
  <pageSetup orientation="landscape"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Quach</dc:creator>
  <cp:lastModifiedBy>Cha Rish</cp:lastModifiedBy>
  <dcterms:created xsi:type="dcterms:W3CDTF">2022-04-21T14:05:43Z</dcterms:created>
  <dcterms:modified xsi:type="dcterms:W3CDTF">2023-07-15T15:26:54Z</dcterms:modified>
</cp:coreProperties>
</file>