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<sst xmlns="http://schemas.openxmlformats.org/spreadsheetml/2006/main" count="77" uniqueCount="52">
  <si>
    <t>运营销售团队2019.08月度奖金(上海)</t>
  </si>
  <si>
    <t>8月份华师大店月度完成度为99.3%，佣金在原有比例基础上*1</t>
  </si>
  <si>
    <t>排序</t>
  </si>
  <si>
    <t>房间号</t>
  </si>
  <si>
    <t>姓名</t>
  </si>
  <si>
    <t xml:space="preserve">签约日期 </t>
  </si>
  <si>
    <t>合同编号</t>
  </si>
  <si>
    <t>门市价</t>
  </si>
  <si>
    <t>出房价</t>
  </si>
  <si>
    <t>租约/月</t>
  </si>
  <si>
    <t>销售额</t>
  </si>
  <si>
    <t>奖金</t>
  </si>
  <si>
    <t>销售星级</t>
  </si>
  <si>
    <t>奖金系数</t>
  </si>
  <si>
    <t>是否中介成交</t>
  </si>
  <si>
    <t>是否溢价</t>
  </si>
  <si>
    <t>刘亚兰2019.08月度业绩</t>
  </si>
  <si>
    <t>上海华师大店 2203</t>
  </si>
  <si>
    <t>李跃</t>
  </si>
  <si>
    <t>2019.8.15</t>
  </si>
  <si>
    <t>20190815200337763</t>
  </si>
  <si>
    <t>二星</t>
  </si>
  <si>
    <t>否</t>
  </si>
  <si>
    <t>上海华师大店 2303</t>
  </si>
  <si>
    <t>蔡瑾</t>
  </si>
  <si>
    <t>2019.8.1</t>
  </si>
  <si>
    <t>20190801115412777</t>
  </si>
  <si>
    <t>合计</t>
  </si>
  <si>
    <t>刘亚兰2019.08月度奖金=645</t>
  </si>
  <si>
    <t>张洪镇2019.08月度业绩</t>
  </si>
  <si>
    <t>华师大店 2603</t>
  </si>
  <si>
    <t>周鲁浩</t>
  </si>
  <si>
    <t>20190812185924889</t>
  </si>
  <si>
    <t>是</t>
  </si>
  <si>
    <t>华师大店 1303</t>
  </si>
  <si>
    <t>闵瑞</t>
  </si>
  <si>
    <t>20190815195037268</t>
  </si>
  <si>
    <t>华师大店 1403</t>
  </si>
  <si>
    <t>朱喜兵</t>
  </si>
  <si>
    <t>20190819142355879</t>
  </si>
  <si>
    <t>华师大店 2502</t>
  </si>
  <si>
    <t>孙孟红</t>
  </si>
  <si>
    <t>20190830191854981</t>
  </si>
  <si>
    <t>张洪镇2019.08月度奖金=1342.5</t>
  </si>
  <si>
    <t>中介成交销售额</t>
  </si>
  <si>
    <t>非中介成交销售额</t>
  </si>
  <si>
    <t>刘亚兰2019.08上海销售额</t>
  </si>
  <si>
    <t>张洪镇2019.08上海销售额</t>
  </si>
  <si>
    <t>运营销售2019.08月上海销售总额</t>
  </si>
  <si>
    <t>销售经理对应奖金</t>
  </si>
  <si>
    <t>陈嘉2019.08月度奖金=1325</t>
  </si>
  <si>
    <t>备注：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</si>
</sst>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yyyy&quot;年&quot;m&quot;月&quot;d&quot;日&quot;;@"/>
  </numFmts>
  <fonts count="25">
    <font>
      <sz val="11"/>
      <color theme="1"/>
      <name val="等线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49" fontId="2" fillId="0" borderId="1" xfId="49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49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topLeftCell="A4" workbookViewId="0">
      <selection activeCell="A22" sqref="A22:G22"/>
    </sheetView>
  </sheetViews>
  <sheetFormatPr defaultColWidth="9" defaultRowHeight="14.25"/>
  <cols>
    <col min="2" max="2" width="19.75" customWidth="1"/>
    <col min="4" max="4" width="15.875" customWidth="1"/>
    <col min="5" max="5" width="21.625" customWidth="1"/>
    <col min="6" max="6" width="17.125" customWidth="1"/>
    <col min="12" max="12" width="9.625" customWidth="1"/>
    <col min="13" max="13" width="14" customWidth="1"/>
  </cols>
  <sheetData>
    <row r="1" ht="18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2" customHeight="1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8" spans="1:14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6" t="s">
        <v>12</v>
      </c>
      <c r="L3" s="26" t="s">
        <v>13</v>
      </c>
      <c r="M3" s="26" t="s">
        <v>14</v>
      </c>
      <c r="N3" s="26" t="s">
        <v>15</v>
      </c>
    </row>
    <row r="4" ht="18" spans="1:14">
      <c r="A4" s="3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9" customHeight="1" spans="1:14">
      <c r="A5" s="5">
        <v>1</v>
      </c>
      <c r="B5" s="6" t="s">
        <v>17</v>
      </c>
      <c r="C5" s="7" t="s">
        <v>18</v>
      </c>
      <c r="D5" s="8" t="s">
        <v>19</v>
      </c>
      <c r="E5" s="7" t="s">
        <v>20</v>
      </c>
      <c r="F5" s="9">
        <v>10100</v>
      </c>
      <c r="G5" s="9">
        <v>8500</v>
      </c>
      <c r="H5" s="9">
        <v>4</v>
      </c>
      <c r="I5" s="27">
        <f>G5*H5</f>
        <v>34000</v>
      </c>
      <c r="J5" s="28">
        <f>I5*L5+H5*(N5/2)</f>
        <v>510</v>
      </c>
      <c r="K5" s="5" t="s">
        <v>21</v>
      </c>
      <c r="L5" s="29">
        <v>0.015</v>
      </c>
      <c r="M5" s="5" t="s">
        <v>22</v>
      </c>
      <c r="N5" s="5">
        <v>0</v>
      </c>
    </row>
    <row r="6" ht="19" customHeight="1" spans="1:14">
      <c r="A6" s="5">
        <v>2</v>
      </c>
      <c r="B6" s="6" t="s">
        <v>23</v>
      </c>
      <c r="C6" s="7" t="s">
        <v>24</v>
      </c>
      <c r="D6" s="8" t="s">
        <v>25</v>
      </c>
      <c r="E6" s="7" t="s">
        <v>26</v>
      </c>
      <c r="F6" s="9">
        <v>10200</v>
      </c>
      <c r="G6" s="9">
        <v>9000</v>
      </c>
      <c r="H6" s="9">
        <v>1</v>
      </c>
      <c r="I6" s="5">
        <f>G6*H6</f>
        <v>9000</v>
      </c>
      <c r="J6" s="28">
        <f>I6*L6+H6*(N6/2)</f>
        <v>135</v>
      </c>
      <c r="K6" s="5" t="s">
        <v>21</v>
      </c>
      <c r="L6" s="29">
        <v>0.015</v>
      </c>
      <c r="M6" s="5" t="s">
        <v>22</v>
      </c>
      <c r="N6" s="5">
        <v>0</v>
      </c>
    </row>
    <row r="7" ht="18" spans="1:14">
      <c r="A7" s="10" t="s">
        <v>27</v>
      </c>
      <c r="B7" s="10"/>
      <c r="C7" s="10"/>
      <c r="D7" s="10"/>
      <c r="E7" s="10"/>
      <c r="F7" s="10"/>
      <c r="G7" s="10"/>
      <c r="H7" s="10"/>
      <c r="I7" s="3">
        <f>I5+I6</f>
        <v>43000</v>
      </c>
      <c r="J7" s="3">
        <f>J5+J6</f>
        <v>645</v>
      </c>
      <c r="K7" s="30"/>
      <c r="L7" s="5"/>
      <c r="M7" s="30"/>
      <c r="N7" s="30"/>
    </row>
    <row r="8" ht="18" spans="1:14">
      <c r="A8" s="11" t="s">
        <v>28</v>
      </c>
      <c r="B8" s="11"/>
      <c r="C8" s="11"/>
      <c r="D8" s="11"/>
      <c r="E8" s="11"/>
      <c r="F8" s="11"/>
      <c r="G8" s="11"/>
      <c r="H8" s="11"/>
      <c r="I8" s="11"/>
      <c r="J8" s="11"/>
      <c r="K8" s="30"/>
      <c r="L8" s="30"/>
      <c r="M8" s="30"/>
      <c r="N8" s="30"/>
    </row>
    <row r="9" ht="18" spans="1:14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15</v>
      </c>
    </row>
    <row r="10" ht="18" spans="1:14">
      <c r="A10" s="12" t="s">
        <v>29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1"/>
    </row>
    <row r="11" ht="17.25" spans="1:14">
      <c r="A11" s="5">
        <v>1</v>
      </c>
      <c r="B11" s="5" t="s">
        <v>30</v>
      </c>
      <c r="C11" s="5" t="s">
        <v>31</v>
      </c>
      <c r="D11" s="14">
        <v>43689</v>
      </c>
      <c r="E11" s="5" t="s">
        <v>32</v>
      </c>
      <c r="F11" s="5">
        <v>10500</v>
      </c>
      <c r="G11" s="5">
        <v>8500</v>
      </c>
      <c r="H11" s="5">
        <v>10</v>
      </c>
      <c r="I11" s="5">
        <f>G11*H11</f>
        <v>85000</v>
      </c>
      <c r="J11" s="5">
        <f>I11*L11</f>
        <v>637.5</v>
      </c>
      <c r="K11" s="5" t="s">
        <v>21</v>
      </c>
      <c r="L11" s="29">
        <v>0.0075</v>
      </c>
      <c r="M11" s="5" t="s">
        <v>33</v>
      </c>
      <c r="N11" s="5">
        <v>0</v>
      </c>
    </row>
    <row r="12" ht="17.25" spans="1:14">
      <c r="A12" s="5">
        <v>2</v>
      </c>
      <c r="B12" s="5" t="s">
        <v>34</v>
      </c>
      <c r="C12" s="5" t="s">
        <v>35</v>
      </c>
      <c r="D12" s="14">
        <v>43692</v>
      </c>
      <c r="E12" s="5" t="s">
        <v>36</v>
      </c>
      <c r="F12" s="5">
        <v>10200</v>
      </c>
      <c r="G12" s="5">
        <v>8500</v>
      </c>
      <c r="H12" s="5">
        <v>4</v>
      </c>
      <c r="I12" s="5">
        <f>G12*H12</f>
        <v>34000</v>
      </c>
      <c r="J12" s="5">
        <f>I12*L12</f>
        <v>255</v>
      </c>
      <c r="K12" s="5" t="s">
        <v>21</v>
      </c>
      <c r="L12" s="29">
        <v>0.0075</v>
      </c>
      <c r="M12" s="5" t="s">
        <v>33</v>
      </c>
      <c r="N12" s="5">
        <v>0</v>
      </c>
    </row>
    <row r="13" ht="17.25" spans="1:14">
      <c r="A13" s="5">
        <v>3</v>
      </c>
      <c r="B13" s="5" t="s">
        <v>37</v>
      </c>
      <c r="C13" s="5" t="s">
        <v>38</v>
      </c>
      <c r="D13" s="14">
        <v>43696</v>
      </c>
      <c r="E13" s="5" t="s">
        <v>39</v>
      </c>
      <c r="F13" s="5">
        <v>10300</v>
      </c>
      <c r="G13" s="5">
        <v>9000</v>
      </c>
      <c r="H13" s="5">
        <v>1</v>
      </c>
      <c r="I13" s="5">
        <f>G13*H13</f>
        <v>9000</v>
      </c>
      <c r="J13" s="5">
        <f>I13*L13</f>
        <v>67.5</v>
      </c>
      <c r="K13" s="5" t="s">
        <v>21</v>
      </c>
      <c r="L13" s="29">
        <v>0.0075</v>
      </c>
      <c r="M13" s="5" t="s">
        <v>33</v>
      </c>
      <c r="N13" s="5">
        <v>0</v>
      </c>
    </row>
    <row r="14" ht="17.25" spans="1:14">
      <c r="A14" s="5">
        <v>4</v>
      </c>
      <c r="B14" s="5" t="s">
        <v>40</v>
      </c>
      <c r="C14" s="5" t="s">
        <v>41</v>
      </c>
      <c r="D14" s="14">
        <v>43707</v>
      </c>
      <c r="E14" s="5" t="s">
        <v>42</v>
      </c>
      <c r="F14" s="5">
        <v>9400</v>
      </c>
      <c r="G14" s="5">
        <v>8500</v>
      </c>
      <c r="H14" s="5">
        <v>6</v>
      </c>
      <c r="I14" s="5">
        <f>G14*H14</f>
        <v>51000</v>
      </c>
      <c r="J14" s="5">
        <f>I14*L14</f>
        <v>382.5</v>
      </c>
      <c r="K14" s="5" t="s">
        <v>21</v>
      </c>
      <c r="L14" s="29">
        <v>0.0075</v>
      </c>
      <c r="M14" s="5" t="s">
        <v>33</v>
      </c>
      <c r="N14" s="5">
        <v>0</v>
      </c>
    </row>
    <row r="15" ht="19" customHeight="1" spans="1:14">
      <c r="A15" s="5" t="s">
        <v>27</v>
      </c>
      <c r="B15" s="15"/>
      <c r="C15" s="16"/>
      <c r="D15" s="16"/>
      <c r="E15" s="16"/>
      <c r="F15" s="16"/>
      <c r="G15" s="16"/>
      <c r="H15" s="17"/>
      <c r="I15" s="5">
        <f>SUM(I11:I14)</f>
        <v>179000</v>
      </c>
      <c r="J15" s="5">
        <f>SUM(J11:J14)</f>
        <v>1342.5</v>
      </c>
      <c r="K15" s="5"/>
      <c r="L15" s="5"/>
      <c r="M15" s="5"/>
      <c r="N15" s="5"/>
    </row>
    <row r="16" ht="23" customHeight="1" spans="1:14">
      <c r="A16" s="18" t="s">
        <v>43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ht="17.25" spans="1:7">
      <c r="A17" s="5"/>
      <c r="B17" s="5"/>
      <c r="C17" s="5"/>
      <c r="D17" s="5"/>
      <c r="E17" s="5" t="s">
        <v>44</v>
      </c>
      <c r="F17" s="5" t="s">
        <v>45</v>
      </c>
      <c r="G17" s="5" t="s">
        <v>27</v>
      </c>
    </row>
    <row r="18" ht="17.25" spans="1:7">
      <c r="A18" s="5" t="s">
        <v>46</v>
      </c>
      <c r="B18" s="5"/>
      <c r="C18" s="5"/>
      <c r="D18" s="5"/>
      <c r="E18" s="5">
        <v>0</v>
      </c>
      <c r="F18" s="5">
        <f>I7</f>
        <v>43000</v>
      </c>
      <c r="G18" s="5">
        <f>I7</f>
        <v>43000</v>
      </c>
    </row>
    <row r="19" ht="17.25" spans="1:7">
      <c r="A19" s="5" t="s">
        <v>47</v>
      </c>
      <c r="B19" s="5"/>
      <c r="C19" s="5"/>
      <c r="D19" s="5"/>
      <c r="E19" s="5">
        <f>I15</f>
        <v>179000</v>
      </c>
      <c r="F19" s="5">
        <v>0</v>
      </c>
      <c r="G19" s="5">
        <f>I15</f>
        <v>179000</v>
      </c>
    </row>
    <row r="20" ht="17.25" spans="1:7">
      <c r="A20" s="5" t="s">
        <v>48</v>
      </c>
      <c r="B20" s="5"/>
      <c r="C20" s="5"/>
      <c r="D20" s="5"/>
      <c r="E20" s="5">
        <f>SUM(E18:E19)</f>
        <v>179000</v>
      </c>
      <c r="F20" s="5">
        <f>SUM(F18:F19)</f>
        <v>43000</v>
      </c>
      <c r="G20" s="5">
        <f>SUM(G18:G19)</f>
        <v>222000</v>
      </c>
    </row>
    <row r="21" ht="17.25" spans="1:7">
      <c r="A21" s="5" t="s">
        <v>49</v>
      </c>
      <c r="B21" s="5"/>
      <c r="C21" s="5"/>
      <c r="D21" s="5"/>
      <c r="E21" s="5">
        <f>E20*0.5%</f>
        <v>895</v>
      </c>
      <c r="F21" s="5">
        <f>F20*1%</f>
        <v>430</v>
      </c>
      <c r="G21" s="19">
        <f>E21+F21</f>
        <v>1325</v>
      </c>
    </row>
    <row r="22" ht="18" spans="1:7">
      <c r="A22" s="20" t="s">
        <v>50</v>
      </c>
      <c r="B22" s="21"/>
      <c r="C22" s="21"/>
      <c r="D22" s="21"/>
      <c r="E22" s="21"/>
      <c r="F22" s="21"/>
      <c r="G22" s="22"/>
    </row>
    <row r="23" ht="17.25" spans="1:7">
      <c r="A23" s="23" t="s">
        <v>51</v>
      </c>
      <c r="B23" s="24"/>
      <c r="C23" s="24"/>
      <c r="D23" s="24"/>
      <c r="E23" s="24"/>
      <c r="F23" s="24"/>
      <c r="G23" s="25"/>
    </row>
  </sheetData>
  <mergeCells count="15">
    <mergeCell ref="A1:N1"/>
    <mergeCell ref="A2:N2"/>
    <mergeCell ref="A4:N4"/>
    <mergeCell ref="B7:H7"/>
    <mergeCell ref="A8:I8"/>
    <mergeCell ref="A10:N10"/>
    <mergeCell ref="B15:H15"/>
    <mergeCell ref="A16:N16"/>
    <mergeCell ref="A17:D17"/>
    <mergeCell ref="A18:D18"/>
    <mergeCell ref="A19:D19"/>
    <mergeCell ref="A20:D20"/>
    <mergeCell ref="A21:D21"/>
    <mergeCell ref="A22:G22"/>
    <mergeCell ref="A23:G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13523</dc:creator>
  <cp:lastModifiedBy>Junior</cp:lastModifiedBy>
  <dcterms:created xsi:type="dcterms:W3CDTF">2019-09-05T02:52:00Z</dcterms:created>
  <dcterms:modified xsi:type="dcterms:W3CDTF">2019-09-09T05:29:40Z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