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amese3/code/SavvyCoders/Homework/"/>
    </mc:Choice>
  </mc:AlternateContent>
  <xr:revisionPtr revIDLastSave="0" documentId="13_ncr:1_{F66DEB6B-FCEA-9344-ACEB-54F70E7D87A5}" xr6:coauthVersionLast="47" xr6:coauthVersionMax="47" xr10:uidLastSave="{00000000-0000-0000-0000-000000000000}"/>
  <bookViews>
    <workbookView xWindow="-1520" yWindow="-21100" windowWidth="38340" windowHeight="21100" xr2:uid="{00000000-000D-0000-FFFF-FFFF00000000}"/>
  </bookViews>
  <sheets>
    <sheet name="Payments" sheetId="6" r:id="rId1"/>
    <sheet name="Expenses" sheetId="1" r:id="rId2"/>
    <sheet name="Roster" sheetId="2" r:id="rId3"/>
    <sheet name="Credit Card Debt" sheetId="3" r:id="rId4"/>
  </sheets>
  <definedNames>
    <definedName name="_xlchart.v1.0" hidden="1">'Credit Card Debt'!$A$3:$A$8</definedName>
    <definedName name="_xlchart.v1.1" hidden="1">'Credit Card Debt'!$A$3:$A$9</definedName>
    <definedName name="_xlchart.v1.10" hidden="1">'Credit Card Debt'!$B$10</definedName>
    <definedName name="_xlchart.v1.11" hidden="1">'Credit Card Debt'!$G$3:$G$8</definedName>
    <definedName name="_xlchart.v1.2" hidden="1">'Credit Card Debt'!$B$10</definedName>
    <definedName name="_xlchart.v1.3" hidden="1">'Credit Card Debt'!$G$3:$G$8</definedName>
    <definedName name="_xlchart.v1.4" hidden="1">'Credit Card Debt'!$A$3:$A$8</definedName>
    <definedName name="_xlchart.v1.5" hidden="1">'Credit Card Debt'!$A$3:$A$9</definedName>
    <definedName name="_xlchart.v1.6" hidden="1">'Credit Card Debt'!$B$10</definedName>
    <definedName name="_xlchart.v1.7" hidden="1">'Credit Card Debt'!$G$3:$G$8</definedName>
    <definedName name="_xlchart.v1.8" hidden="1">'Credit Card Debt'!$A$3:$A$8</definedName>
    <definedName name="_xlchart.v1.9" hidden="1">'Credit Card Debt'!$A$3:$A$9</definedName>
  </definedNames>
  <calcPr calcId="191028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E5" i="3"/>
  <c r="F5" i="3" s="1"/>
  <c r="G5" i="3" s="1"/>
  <c r="E6" i="3"/>
  <c r="F6" i="3" s="1"/>
  <c r="G6" i="3" s="1"/>
  <c r="E7" i="3"/>
  <c r="F7" i="3" s="1"/>
  <c r="G7" i="3" s="1"/>
  <c r="E8" i="3"/>
  <c r="F8" i="3" s="1"/>
  <c r="E4" i="3"/>
  <c r="F4" i="3" s="1"/>
  <c r="G4" i="3" s="1"/>
  <c r="D20" i="2"/>
  <c r="D19" i="2"/>
  <c r="D18" i="2"/>
  <c r="D17" i="2"/>
  <c r="D16" i="2"/>
  <c r="B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<sst xmlns="http://schemas.openxmlformats.org/spreadsheetml/2006/main" count="1321" uniqueCount="177">
  <si>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</si>
  <si>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</si>
  <si>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</si>
  <si>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</si>
  <si>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</si>
  <si>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</si>
  <si>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</si>
  <si>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</si>
  <si>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</si>
  <si>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</si>
  <si>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</si>
  <si>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</si>
  <si>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</si>
  <si>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</si>
  <si>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</si>
  <si>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</si>
  <si>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</si>
  <si>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</si>
  <si>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</si>
  <si>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</si>
  <si>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</si>
  <si>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</si>
  <si>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</si>
  <si>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</si>
  <si>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</si>
  <si>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</si>
  <si>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</si>
  <si>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</si>
  <si>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</si>
  <si>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</si>
  <si>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</si>
  <si>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</si>
  <si>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</si>
  <si>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</si>
  <si>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</si>
  <si>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</si>
  <si>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</si>
  <si>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</si>
  <si>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</si>
  <si>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</si>
  <si>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</si>
  <si>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</si>
  <si>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</si>
  <si>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</si>
  <si>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</si>
  <si>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</si>
  <si>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</si>
  <si>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</si>
  <si>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</si>
  <si>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</si>
  <si>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</si>
  <si>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</si>
  <si>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</si>
  <si>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</si>
  <si>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</si>
  <si>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</si>
  <si>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</si>
  <si>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</si>
  <si>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</si>
  <si>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</si>
  <si>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</si>
  <si>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</si>
  <si>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</si>
  <si>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</si>
  <si>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</si>
  <si>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</si>
  <si>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</si>
  <si>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</si>
  <si>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</si>
  <si>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</si>
  <si>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</si>
  <si>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</si>
  <si>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</si>
  <si>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</si>
  <si>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</si>
  <si>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</si>
  <si>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</si>
  <si>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</si>
  <si>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</si>
  <si>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</si>
  <si>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</si>
  <si>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</si>
  <si>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</si>
  <si>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</si>
  <si>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</si>
  <si>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</si>
  <si>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</si>
  <si>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</si>
  <si>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</si>
  <si>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</si>
  <si>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</si>
  <si>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</si>
  <si>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</si>
  <si>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</si>
  <si>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</si>
  <si>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</si>
  <si>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</si>
  <si>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</si>
  <si>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</si>
  <si>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</si>
  <si>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</si>
  <si>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</si>
  <si>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</si>
  <si>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</si>
  <si>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</si>
  <si>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</si>
  <si>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</si>
  <si>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</si>
  <si>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</si>
  <si>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</si>
  <si>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</si>
  <si>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</si>
  <si>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</si>
  <si>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</si>
  <si>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</si>
  <si>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</si>
  <si>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</si>
  <si>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</si>
  <si>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</si>
  <si>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</si>
  <si>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</si>
  <si>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</si>
  <si>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</si>
  <si>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</si>
  <si>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</si>
  <si>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</si>
  <si>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</si>
  <si>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</si>
  <si>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</si>
  <si>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</si>
  <si>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</si>
  <si>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</si>
  <si>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</si>
  <si>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</si>
  <si>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</si>
  <si>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</si>
  <si>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</si>
  <si>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</si>
  <si>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</si>
  <si>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</si>
  <si>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</si>
  <si>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</si>
  <si>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</si>
  <si>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</si>
  <si>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</si>
  <si>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</si>
  <si>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</si>
  <si>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</si>
  <si>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</si>
  <si>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</si>
  <si>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</si>
  <si>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</si>
  <si>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</si>
  <si>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</si>
  <si>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</si>
  <si>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</si>
  <si>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</si>
  <si>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</si>
  <si>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</si>
  <si>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</si>
  <si>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</si>
  <si>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</si>
  <si>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</si>
  <si>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</si>
  <si>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</si>
  <si>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</si>
  <si>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</si>
  <si>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Column1</t>
  </si>
  <si>
    <t>Sum of Tax Inclusive Amount</t>
  </si>
  <si>
    <t>Count of Payment Date</t>
  </si>
  <si>
    <t>&lt;3/2/11</t>
  </si>
  <si>
    <t>2011</t>
  </si>
  <si>
    <t>Qtr1</t>
  </si>
  <si>
    <t>2012</t>
  </si>
  <si>
    <t>Column Labels</t>
  </si>
  <si>
    <t>Total Sum of Tax Inclusive Amount</t>
  </si>
  <si>
    <t>Total Count of 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</si>
</sst>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6" fillId="0" borderId="1" xfId="0" applyFont="1" applyBorder="1"/>
    <xf numFmtId="0" fontId="6" fillId="3" borderId="1" xfId="0" applyFont="1" applyFill="1" applyBorder="1"/>
    <xf numFmtId="0" fontId="0" fillId="4" borderId="1" xfId="0" applyFill="1" applyBorder="1" applyAlignment="1">
      <alignment horizontal="center"/>
    </xf>
    <xf numFmtId="2" fontId="0" fillId="0" borderId="1" xfId="0" applyNumberFormat="1" applyBorder="1"/>
    <xf numFmtId="176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wrapText="1"/>
    </xf>
    <xf numFmtId="0" fontId="7" fillId="2" borderId="2" xfId="1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left" indent="1"/>
    </xf>
    <xf numFmtId="176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3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[CharlesCalamese_Week2Homework.xlsx]Payments!PivotTable3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88888888888888"/>
          <c:y val="2.5416666666666667E-2"/>
          <c:w val="0.45166666666666666"/>
          <c:h val="0.86347258675998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Payments!$B$3:$B$5</c:f>
              <c:strCache>
                <c:ptCount val="1"/>
                <c:pt idx="0">
                  <c:v>Sum of Tax Inclusive Amount - 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Payments!$A$6:$A$10</c:f>
              <c:multiLvlStrCache>
                <c:ptCount val="3"/>
                <c:lvl>
                  <c:pt idx="2">
                    <c:v>Qtr1</c:v>
                  </c:pt>
                </c:lvl>
                <c:lvl>
                  <c:pt idx="0">
                    <c:v>&lt;3/2/11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Payments!$B$6:$B$10</c:f>
              <c:numCache>
                <c:formatCode>"$"#,##0.00</c:formatCode>
                <c:ptCount val="3"/>
                <c:pt idx="0">
                  <c:v>11468</c:v>
                </c:pt>
                <c:pt idx="1">
                  <c:v>356959.48</c:v>
                </c:pt>
                <c:pt idx="2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CE42-8541-A72D66E9C70B}"/>
            </c:ext>
          </c:extLst>
        </c:ser>
        <c:ser>
          <c:idx val="1"/>
          <c:order val="1"/>
          <c:tx>
            <c:strRef>
              <c:f>Payments!$C$3:$C$5</c:f>
              <c:strCache>
                <c:ptCount val="1"/>
                <c:pt idx="0">
                  <c:v>Sum of Tax Inclusive Amount - 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Payments!$A$6:$A$10</c:f>
              <c:multiLvlStrCache>
                <c:ptCount val="3"/>
                <c:lvl>
                  <c:pt idx="2">
                    <c:v>Qtr1</c:v>
                  </c:pt>
                </c:lvl>
                <c:lvl>
                  <c:pt idx="0">
                    <c:v>&lt;3/2/11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Payments!$C$6:$C$10</c:f>
              <c:numCache>
                <c:formatCode>"$"#,##0.00</c:formatCode>
                <c:ptCount val="3"/>
                <c:pt idx="1">
                  <c:v>-1650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CE42-8541-A72D66E9C70B}"/>
            </c:ext>
          </c:extLst>
        </c:ser>
        <c:ser>
          <c:idx val="2"/>
          <c:order val="2"/>
          <c:tx>
            <c:strRef>
              <c:f>Payments!$D$3:$D$5</c:f>
              <c:strCache>
                <c:ptCount val="1"/>
                <c:pt idx="0">
                  <c:v>Sum of Tax Inclusive Amount - 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Payments!$A$6:$A$10</c:f>
              <c:multiLvlStrCache>
                <c:ptCount val="3"/>
                <c:lvl>
                  <c:pt idx="2">
                    <c:v>Qtr1</c:v>
                  </c:pt>
                </c:lvl>
                <c:lvl>
                  <c:pt idx="0">
                    <c:v>&lt;3/2/11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Payments!$D$6:$D$10</c:f>
              <c:numCache>
                <c:formatCode>"$"#,##0.00</c:formatCode>
                <c:ptCount val="3"/>
                <c:pt idx="1">
                  <c:v>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CE42-8541-A72D66E9C70B}"/>
            </c:ext>
          </c:extLst>
        </c:ser>
        <c:ser>
          <c:idx val="3"/>
          <c:order val="3"/>
          <c:tx>
            <c:strRef>
              <c:f>Payments!$E$3:$E$5</c:f>
              <c:strCache>
                <c:ptCount val="1"/>
                <c:pt idx="0">
                  <c:v>Count of Payment Date - B1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Payments!$A$6:$A$10</c:f>
              <c:multiLvlStrCache>
                <c:ptCount val="3"/>
                <c:lvl>
                  <c:pt idx="2">
                    <c:v>Qtr1</c:v>
                  </c:pt>
                </c:lvl>
                <c:lvl>
                  <c:pt idx="0">
                    <c:v>&lt;3/2/11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Payments!$E$6:$E$10</c:f>
              <c:numCache>
                <c:formatCode>General</c:formatCode>
                <c:ptCount val="3"/>
                <c:pt idx="1">
                  <c:v>117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4-CE42-8541-A72D66E9C70B}"/>
            </c:ext>
          </c:extLst>
        </c:ser>
        <c:ser>
          <c:idx val="4"/>
          <c:order val="4"/>
          <c:tx>
            <c:strRef>
              <c:f>Payments!$F$3:$F$5</c:f>
              <c:strCache>
                <c:ptCount val="1"/>
                <c:pt idx="0">
                  <c:v>Count of Payment Date - B2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Payments!$A$6:$A$10</c:f>
              <c:multiLvlStrCache>
                <c:ptCount val="3"/>
                <c:lvl>
                  <c:pt idx="2">
                    <c:v>Qtr1</c:v>
                  </c:pt>
                </c:lvl>
                <c:lvl>
                  <c:pt idx="0">
                    <c:v>&lt;3/2/11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Payments!$F$6:$F$10</c:f>
              <c:numCache>
                <c:formatCode>General</c:formatCode>
                <c:ptCount val="3"/>
                <c:pt idx="1">
                  <c:v>30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14-CE42-8541-A72D66E9C70B}"/>
            </c:ext>
          </c:extLst>
        </c:ser>
        <c:ser>
          <c:idx val="5"/>
          <c:order val="5"/>
          <c:tx>
            <c:strRef>
              <c:f>Payments!$G$3:$G$5</c:f>
              <c:strCache>
                <c:ptCount val="1"/>
                <c:pt idx="0">
                  <c:v>Count of Payment Date - 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Payments!$A$6:$A$10</c:f>
              <c:multiLvlStrCache>
                <c:ptCount val="3"/>
                <c:lvl>
                  <c:pt idx="2">
                    <c:v>Qtr1</c:v>
                  </c:pt>
                </c:lvl>
                <c:lvl>
                  <c:pt idx="0">
                    <c:v>&lt;3/2/11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Payments!$G$6:$G$10</c:f>
              <c:numCache>
                <c:formatCode>General</c:formatCode>
                <c:ptCount val="3"/>
                <c:pt idx="1">
                  <c:v>22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14-CE42-8541-A72D66E9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081536"/>
        <c:axId val="981083264"/>
      </c:barChart>
      <c:catAx>
        <c:axId val="9810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83264"/>
        <c:crosses val="autoZero"/>
        <c:auto val="1"/>
        <c:lblAlgn val="ctr"/>
        <c:lblOffset val="100"/>
        <c:noMultiLvlLbl val="0"/>
      </c:catAx>
      <c:valAx>
        <c:axId val="9810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E344-AB73-B8851545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32672"/>
        <c:axId val="443934400"/>
      </c:barChart>
      <c:catAx>
        <c:axId val="4439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4400"/>
        <c:crosses val="autoZero"/>
        <c:auto val="1"/>
        <c:lblAlgn val="ctr"/>
        <c:lblOffset val="100"/>
        <c:noMultiLvlLbl val="0"/>
      </c:catAx>
      <c:valAx>
        <c:axId val="443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2-0142-86E8-C7288E14D934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2-0142-86E8-C7288E14D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77312"/>
        <c:axId val="443953392"/>
      </c:lineChart>
      <c:catAx>
        <c:axId val="4440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3392"/>
        <c:crosses val="autoZero"/>
        <c:auto val="1"/>
        <c:lblAlgn val="ctr"/>
        <c:lblOffset val="100"/>
        <c:noMultiLvlLbl val="0"/>
      </c:catAx>
      <c:valAx>
        <c:axId val="4439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</xdr:row>
      <xdr:rowOff>0</xdr:rowOff>
    </xdr:from>
    <xdr:to>
      <xdr:col>19</xdr:col>
      <xdr:colOff>711200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53D3E-6052-3B07-3512-E83A323C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525638</xdr:colOff>
      <xdr:row>11</xdr:row>
      <xdr:rowOff>4234</xdr:rowOff>
    </xdr:from>
    <xdr:to>
      <xdr:col>5</xdr:col>
      <xdr:colOff>970138</xdr:colOff>
      <xdr:row>25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022FF-704F-2115-B150-DC833106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716139</xdr:colOff>
      <xdr:row>10</xdr:row>
      <xdr:rowOff>180622</xdr:rowOff>
    </xdr:from>
    <xdr:to>
      <xdr:col>12</xdr:col>
      <xdr:colOff>45861</xdr:colOff>
      <xdr:row>25</xdr:row>
      <xdr:rowOff>66322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79EB2-3472-4FA7-B52E-C19D1E70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C. Calamese III" refreshedDate="45144.747856018519" createdVersion="8" refreshedVersion="8" minRefreshableVersion="3" recordCount="208" xr:uid="{85659FE6-B3CA-1145-A913-DE3341A9557A}">
  <cacheSource type="worksheet">
    <worksheetSource name="Table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72E61-22A3-AE4A-83F1-E07E69CE11F4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0" firstHeaderRow="1" firstDataRow="3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dataFiel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3">
    <field x="10"/>
    <field x="9"/>
    <field x="8"/>
  </rowFields>
  <rowItems count="5">
    <i>
      <x/>
    </i>
    <i>
      <x v="1"/>
    </i>
    <i>
      <x v="2"/>
    </i>
    <i r="1">
      <x v="1"/>
    </i>
    <i t="grand">
      <x/>
    </i>
  </rowItems>
  <colFields count="2">
    <field x="-2"/>
    <field x="6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Tax Inclusive Amount" fld="4" baseField="0" baseItem="0" numFmtId="176"/>
    <dataField name="Count of Payment Date" fld="8" subtotal="count" baseField="0" baseItem="0"/>
  </dataFields>
  <formats count="5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3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B6650-9015-CE47-A79E-5C1E46F4CED4}" name="Table2" displayName="Table2" ref="A2:I210" totalsRowShown="0" headerRowDxfId="18" dataDxfId="19" headerRowBorderDxfId="29" tableBorderDxfId="30">
  <autoFilter ref="A2:I210" xr:uid="{180B6650-9015-CE47-A79E-5C1E46F4CED4}"/>
  <tableColumns count="9">
    <tableColumn id="1" xr3:uid="{58D48478-18DC-E94B-9251-733F9C882B65}" name="Document Date" dataDxfId="28"/>
    <tableColumn id="2" xr3:uid="{84DF83B7-FD05-0C48-A209-B2E660D0E48C}" name="Supplier" dataDxfId="27"/>
    <tableColumn id="3" xr3:uid="{DEE8A70C-D7EF-9940-AF58-177D1E21035C}" name="Reference" dataDxfId="26"/>
    <tableColumn id="4" xr3:uid="{B0CCC905-BE35-734A-9358-524E28E326FC}" name="Description" dataDxfId="25"/>
    <tableColumn id="5" xr3:uid="{CC1D69D4-1650-AC42-B462-B616F8EA748F}" name="Tax Inclusive Amount" dataDxfId="24" dataCellStyle="Comma"/>
    <tableColumn id="6" xr3:uid="{5D8E9C89-7734-EB41-9D55-DF717D7348EC}" name="Column1" dataDxfId="23"/>
    <tableColumn id="7" xr3:uid="{275B4EDA-BCEB-1144-9F79-F1314F89AC7F}" name="Bank Code" dataDxfId="22"/>
    <tableColumn id="8" xr3:uid="{AA337D44-525E-7445-9AD0-AD163E0C33A7}" name="Account Code" dataDxfId="21"/>
    <tableColumn id="9" xr3:uid="{06020C2D-F71C-2D44-B851-AF171A122A3C}" name="Payment Date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A9C4-E97F-4F4C-B3BB-8ED2324F3024}">
  <dimension ref="A3:I10"/>
  <sheetViews>
    <sheetView tabSelected="1" workbookViewId="0">
      <selection activeCell="O38" sqref="O38"/>
    </sheetView>
  </sheetViews>
  <sheetFormatPr baseColWidth="10" defaultRowHeight="15" x14ac:dyDescent="0.2"/>
  <cols>
    <col min="1" max="1" width="12.1640625" bestFit="1" customWidth="1"/>
    <col min="2" max="2" width="16.83203125" customWidth="1"/>
    <col min="3" max="3" width="9.6640625" bestFit="1" customWidth="1"/>
    <col min="4" max="4" width="6.1640625" bestFit="1" customWidth="1"/>
    <col min="5" max="5" width="16.83203125" customWidth="1"/>
    <col min="6" max="7" width="3.1640625" bestFit="1" customWidth="1"/>
    <col min="8" max="8" width="17.1640625" customWidth="1"/>
    <col min="9" max="9" width="16.83203125" customWidth="1"/>
  </cols>
  <sheetData>
    <row r="3" spans="1:9" x14ac:dyDescent="0.2">
      <c r="B3" s="22" t="s">
        <v>174</v>
      </c>
    </row>
    <row r="4" spans="1:9" ht="32" x14ac:dyDescent="0.2">
      <c r="B4" s="14" t="s">
        <v>168</v>
      </c>
      <c r="C4" s="14"/>
      <c r="D4" s="14"/>
      <c r="E4" s="14" t="s">
        <v>169</v>
      </c>
      <c r="H4" s="14" t="s">
        <v>175</v>
      </c>
      <c r="I4" s="14" t="s">
        <v>176</v>
      </c>
    </row>
    <row r="5" spans="1:9" x14ac:dyDescent="0.2">
      <c r="A5" s="22" t="s">
        <v>165</v>
      </c>
      <c r="B5" t="s">
        <v>13</v>
      </c>
      <c r="C5" t="s">
        <v>31</v>
      </c>
      <c r="D5" t="s">
        <v>39</v>
      </c>
      <c r="E5" t="s">
        <v>13</v>
      </c>
      <c r="F5" t="s">
        <v>31</v>
      </c>
      <c r="G5" t="s">
        <v>39</v>
      </c>
    </row>
    <row r="6" spans="1:9" x14ac:dyDescent="0.2">
      <c r="A6" s="23" t="s">
        <v>170</v>
      </c>
      <c r="B6" s="30">
        <v>11468</v>
      </c>
      <c r="C6" s="30"/>
      <c r="D6" s="30"/>
      <c r="E6" s="28"/>
      <c r="F6" s="28"/>
      <c r="G6" s="28"/>
      <c r="H6" s="30">
        <v>11468</v>
      </c>
      <c r="I6" s="28"/>
    </row>
    <row r="7" spans="1:9" x14ac:dyDescent="0.2">
      <c r="A7" s="23" t="s">
        <v>171</v>
      </c>
      <c r="B7" s="30">
        <v>356959.48</v>
      </c>
      <c r="C7" s="30">
        <v>-1650</v>
      </c>
      <c r="D7" s="30">
        <v>-2</v>
      </c>
      <c r="E7" s="28">
        <v>117</v>
      </c>
      <c r="F7" s="28">
        <v>30</v>
      </c>
      <c r="G7" s="28">
        <v>22</v>
      </c>
      <c r="H7" s="30">
        <v>355307.48</v>
      </c>
      <c r="I7" s="28">
        <v>169</v>
      </c>
    </row>
    <row r="8" spans="1:9" x14ac:dyDescent="0.2">
      <c r="A8" s="23" t="s">
        <v>173</v>
      </c>
      <c r="B8" s="30">
        <v>64894.25</v>
      </c>
      <c r="C8" s="30">
        <v>70</v>
      </c>
      <c r="D8" s="30">
        <v>1</v>
      </c>
      <c r="E8" s="28">
        <v>24</v>
      </c>
      <c r="F8" s="28">
        <v>6</v>
      </c>
      <c r="G8" s="28">
        <v>5</v>
      </c>
      <c r="H8" s="30">
        <v>64965.25</v>
      </c>
      <c r="I8" s="28">
        <v>35</v>
      </c>
    </row>
    <row r="9" spans="1:9" x14ac:dyDescent="0.2">
      <c r="A9" s="29" t="s">
        <v>172</v>
      </c>
      <c r="B9" s="30">
        <v>64894.25</v>
      </c>
      <c r="C9" s="30">
        <v>70</v>
      </c>
      <c r="D9" s="30">
        <v>1</v>
      </c>
      <c r="E9" s="28">
        <v>24</v>
      </c>
      <c r="F9" s="28">
        <v>6</v>
      </c>
      <c r="G9" s="28">
        <v>5</v>
      </c>
      <c r="H9" s="30">
        <v>64965.25</v>
      </c>
      <c r="I9" s="28">
        <v>35</v>
      </c>
    </row>
    <row r="10" spans="1:9" x14ac:dyDescent="0.2">
      <c r="A10" s="23" t="s">
        <v>166</v>
      </c>
      <c r="B10" s="30">
        <v>433321.73</v>
      </c>
      <c r="C10" s="30">
        <v>-1580</v>
      </c>
      <c r="D10" s="30">
        <v>-1</v>
      </c>
      <c r="E10" s="28">
        <v>141</v>
      </c>
      <c r="F10" s="28">
        <v>36</v>
      </c>
      <c r="G10" s="28">
        <v>27</v>
      </c>
      <c r="H10" s="30">
        <v>431740.73</v>
      </c>
      <c r="I10" s="28">
        <v>204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5.5" style="2" bestFit="1" customWidth="1"/>
    <col min="4" max="4" width="28.6640625" style="2" bestFit="1" customWidth="1"/>
    <col min="5" max="5" width="27" style="12" bestFit="1" customWidth="1"/>
    <col min="6" max="6" width="14.6640625" style="4" bestFit="1" customWidth="1"/>
    <col min="7" max="7" width="16.6640625" style="4" bestFit="1" customWidth="1"/>
    <col min="8" max="8" width="19.6640625" style="4" bestFit="1" customWidth="1"/>
    <col min="9" max="9" width="19.6640625" style="13" bestFit="1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7" x14ac:dyDescent="0.2">
      <c r="A2" s="24" t="s">
        <v>1</v>
      </c>
      <c r="B2" s="25" t="s">
        <v>2</v>
      </c>
      <c r="C2" s="25" t="s">
        <v>3</v>
      </c>
      <c r="D2" s="25" t="s">
        <v>4</v>
      </c>
      <c r="E2" s="26" t="s">
        <v>5</v>
      </c>
      <c r="F2" s="27" t="s">
        <v>167</v>
      </c>
      <c r="G2" s="27" t="s">
        <v>6</v>
      </c>
      <c r="H2" s="27" t="s">
        <v>7</v>
      </c>
      <c r="I2" s="2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757D-F1F3-ED4D-BF3A-89DDB42F8D75}">
  <dimension ref="A1:E21"/>
  <sheetViews>
    <sheetView zoomScale="190" zoomScaleNormal="190" workbookViewId="0">
      <selection activeCell="H21" sqref="H21"/>
    </sheetView>
  </sheetViews>
  <sheetFormatPr baseColWidth="10" defaultRowHeight="15" x14ac:dyDescent="0.2"/>
  <cols>
    <col min="2" max="2" width="17.6640625" bestFit="1" customWidth="1"/>
    <col min="3" max="3" width="5.6640625" bestFit="1" customWidth="1"/>
  </cols>
  <sheetData>
    <row r="1" spans="1:5" x14ac:dyDescent="0.2">
      <c r="A1" s="18" t="s">
        <v>145</v>
      </c>
      <c r="B1" s="18"/>
    </row>
    <row r="3" spans="1:5" x14ac:dyDescent="0.2">
      <c r="B3" s="17" t="s">
        <v>129</v>
      </c>
      <c r="C3" s="17" t="s">
        <v>130</v>
      </c>
      <c r="D3" s="17" t="s">
        <v>131</v>
      </c>
      <c r="E3" s="17" t="s">
        <v>132</v>
      </c>
    </row>
    <row r="4" spans="1:5" x14ac:dyDescent="0.2">
      <c r="B4" s="15" t="s">
        <v>133</v>
      </c>
      <c r="C4" s="15">
        <v>12</v>
      </c>
      <c r="D4" s="15">
        <v>85</v>
      </c>
      <c r="E4" s="15" t="s">
        <v>144</v>
      </c>
    </row>
    <row r="5" spans="1:5" x14ac:dyDescent="0.2">
      <c r="B5" s="15" t="s">
        <v>134</v>
      </c>
      <c r="C5" s="15">
        <v>11</v>
      </c>
      <c r="D5" s="15">
        <v>72</v>
      </c>
      <c r="E5" s="15" t="s">
        <v>144</v>
      </c>
    </row>
    <row r="6" spans="1:5" x14ac:dyDescent="0.2">
      <c r="B6" s="15" t="s">
        <v>135</v>
      </c>
      <c r="C6" s="15">
        <v>13</v>
      </c>
      <c r="D6" s="15">
        <v>60</v>
      </c>
      <c r="E6" s="15" t="s">
        <v>144</v>
      </c>
    </row>
    <row r="7" spans="1:5" x14ac:dyDescent="0.2">
      <c r="B7" s="15" t="s">
        <v>136</v>
      </c>
      <c r="C7" s="15">
        <v>12</v>
      </c>
      <c r="D7" s="15">
        <v>95</v>
      </c>
      <c r="E7" s="15" t="s">
        <v>144</v>
      </c>
    </row>
    <row r="8" spans="1:5" x14ac:dyDescent="0.2">
      <c r="B8" s="15" t="s">
        <v>137</v>
      </c>
      <c r="C8" s="15">
        <v>14</v>
      </c>
      <c r="D8" s="15">
        <v>88</v>
      </c>
      <c r="E8" s="15" t="s">
        <v>144</v>
      </c>
    </row>
    <row r="9" spans="1:5" x14ac:dyDescent="0.2">
      <c r="B9" s="15" t="s">
        <v>138</v>
      </c>
      <c r="C9" s="15">
        <v>12</v>
      </c>
      <c r="D9" s="15">
        <v>99</v>
      </c>
      <c r="E9" s="15" t="s">
        <v>144</v>
      </c>
    </row>
    <row r="10" spans="1:5" x14ac:dyDescent="0.2">
      <c r="B10" s="15" t="s">
        <v>139</v>
      </c>
      <c r="C10" s="15">
        <v>11</v>
      </c>
      <c r="D10" s="15">
        <v>75</v>
      </c>
      <c r="E10" s="15" t="s">
        <v>144</v>
      </c>
    </row>
    <row r="11" spans="1:5" x14ac:dyDescent="0.2">
      <c r="B11" s="15" t="s">
        <v>140</v>
      </c>
      <c r="C11" s="15">
        <v>13</v>
      </c>
      <c r="D11" s="15">
        <v>100</v>
      </c>
      <c r="E11" s="15" t="s">
        <v>144</v>
      </c>
    </row>
    <row r="12" spans="1:5" x14ac:dyDescent="0.2">
      <c r="B12" s="15" t="s">
        <v>141</v>
      </c>
      <c r="C12" s="15">
        <v>13</v>
      </c>
      <c r="D12" s="15">
        <v>75</v>
      </c>
      <c r="E12" s="15" t="s">
        <v>144</v>
      </c>
    </row>
    <row r="13" spans="1:5" x14ac:dyDescent="0.2">
      <c r="B13" s="15" t="s">
        <v>142</v>
      </c>
      <c r="C13" s="15">
        <v>15</v>
      </c>
      <c r="D13" s="15">
        <v>85</v>
      </c>
      <c r="E13" s="15" t="s">
        <v>144</v>
      </c>
    </row>
    <row r="14" spans="1:5" x14ac:dyDescent="0.2">
      <c r="B14" s="15" t="s">
        <v>143</v>
      </c>
      <c r="C14" s="15">
        <v>11</v>
      </c>
      <c r="D14" s="15">
        <v>85</v>
      </c>
      <c r="E14" s="15" t="s">
        <v>144</v>
      </c>
    </row>
    <row r="16" spans="1:5" x14ac:dyDescent="0.2">
      <c r="A16" s="16" t="s">
        <v>146</v>
      </c>
      <c r="B16" s="15"/>
      <c r="C16" s="15">
        <f>MIN(C4:C14)</f>
        <v>11</v>
      </c>
      <c r="D16" s="15">
        <f>MIN(D4:D14)</f>
        <v>60</v>
      </c>
    </row>
    <row r="17" spans="1:4" x14ac:dyDescent="0.2">
      <c r="A17" s="16" t="s">
        <v>147</v>
      </c>
      <c r="B17" s="15"/>
      <c r="C17" s="15">
        <f>MAX(C4:C14)</f>
        <v>15</v>
      </c>
      <c r="D17" s="15">
        <f>MAX(D4:D14)</f>
        <v>100</v>
      </c>
    </row>
    <row r="18" spans="1:4" x14ac:dyDescent="0.2">
      <c r="A18" s="16" t="s">
        <v>148</v>
      </c>
      <c r="B18" s="15"/>
      <c r="C18" s="19">
        <f>AVERAGE(C4:C14)</f>
        <v>12.454545454545455</v>
      </c>
      <c r="D18" s="19">
        <f>AVERAGE(D4:D14)</f>
        <v>83.545454545454547</v>
      </c>
    </row>
    <row r="19" spans="1:4" x14ac:dyDescent="0.2">
      <c r="A19" s="16" t="s">
        <v>149</v>
      </c>
      <c r="B19" s="15"/>
      <c r="C19" s="15">
        <f>MODE(C4:C14)</f>
        <v>12</v>
      </c>
      <c r="D19" s="15">
        <f>MODE(D4:D14)</f>
        <v>85</v>
      </c>
    </row>
    <row r="20" spans="1:4" x14ac:dyDescent="0.2">
      <c r="A20" s="16" t="s">
        <v>150</v>
      </c>
      <c r="B20" s="15"/>
      <c r="C20" s="15">
        <f>MEDIAN(C4:C14)</f>
        <v>12</v>
      </c>
      <c r="D20" s="15">
        <f>MEDIAN(D4:D14)</f>
        <v>85</v>
      </c>
    </row>
    <row r="21" spans="1:4" x14ac:dyDescent="0.2">
      <c r="A21" s="16" t="s">
        <v>151</v>
      </c>
      <c r="B21" s="15">
        <f>COUNT(B4:B14)</f>
        <v>0</v>
      </c>
      <c r="C21" s="15"/>
      <c r="D21" s="15"/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B972-6100-BB49-980F-743104E3296A}">
  <dimension ref="A1:G8"/>
  <sheetViews>
    <sheetView zoomScale="180" zoomScaleNormal="180" workbookViewId="0">
      <selection activeCell="N12" sqref="N12"/>
    </sheetView>
  </sheetViews>
  <sheetFormatPr baseColWidth="10" defaultRowHeight="15" x14ac:dyDescent="0.2"/>
  <cols>
    <col min="6" max="6" width="15.83203125" bestFit="1" customWidth="1"/>
    <col min="7" max="7" width="14.6640625" bestFit="1" customWidth="1"/>
  </cols>
  <sheetData>
    <row r="1" spans="1:7" x14ac:dyDescent="0.2">
      <c r="A1" t="s">
        <v>152</v>
      </c>
    </row>
    <row r="3" spans="1:7" x14ac:dyDescent="0.2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">
      <c r="A4" t="s">
        <v>160</v>
      </c>
      <c r="B4" s="20">
        <v>2000</v>
      </c>
      <c r="C4" s="21">
        <v>0.21</v>
      </c>
      <c r="D4">
        <v>3</v>
      </c>
      <c r="E4" s="20">
        <f>B4*C4</f>
        <v>420</v>
      </c>
      <c r="F4" s="20">
        <f>E4+B4</f>
        <v>2420</v>
      </c>
      <c r="G4" s="20">
        <f>F4/D4</f>
        <v>806.66666666666663</v>
      </c>
    </row>
    <row r="5" spans="1:7" x14ac:dyDescent="0.2">
      <c r="A5" t="s">
        <v>161</v>
      </c>
      <c r="B5" s="20">
        <v>450</v>
      </c>
      <c r="C5" s="21">
        <v>0.25</v>
      </c>
      <c r="D5">
        <v>3</v>
      </c>
      <c r="E5" s="20">
        <f t="shared" ref="E5:E8" si="0">B5*C5</f>
        <v>112.5</v>
      </c>
      <c r="F5" s="20">
        <f t="shared" ref="F5:F8" si="1">E5+B5</f>
        <v>562.5</v>
      </c>
      <c r="G5" s="20">
        <f t="shared" ref="G5:G8" si="2">F5/D5</f>
        <v>187.5</v>
      </c>
    </row>
    <row r="6" spans="1:7" x14ac:dyDescent="0.2">
      <c r="A6" t="s">
        <v>162</v>
      </c>
      <c r="B6" s="20">
        <v>975</v>
      </c>
      <c r="C6" s="21">
        <v>0.27</v>
      </c>
      <c r="D6">
        <v>3</v>
      </c>
      <c r="E6" s="20">
        <f t="shared" si="0"/>
        <v>263.25</v>
      </c>
      <c r="F6" s="20">
        <f t="shared" si="1"/>
        <v>1238.25</v>
      </c>
      <c r="G6" s="20">
        <f t="shared" si="2"/>
        <v>412.75</v>
      </c>
    </row>
    <row r="7" spans="1:7" x14ac:dyDescent="0.2">
      <c r="A7" t="s">
        <v>163</v>
      </c>
      <c r="B7" s="20">
        <v>1500</v>
      </c>
      <c r="C7" s="21">
        <v>0.15</v>
      </c>
      <c r="D7">
        <v>3</v>
      </c>
      <c r="E7" s="20">
        <f t="shared" si="0"/>
        <v>225</v>
      </c>
      <c r="F7" s="20">
        <f t="shared" si="1"/>
        <v>1725</v>
      </c>
      <c r="G7" s="20">
        <f t="shared" si="2"/>
        <v>575</v>
      </c>
    </row>
    <row r="8" spans="1:7" x14ac:dyDescent="0.2">
      <c r="A8" t="s">
        <v>164</v>
      </c>
      <c r="B8" s="20">
        <v>780</v>
      </c>
      <c r="C8" s="21">
        <v>0.25</v>
      </c>
      <c r="D8">
        <v>3</v>
      </c>
      <c r="E8" s="20">
        <f t="shared" si="0"/>
        <v>195</v>
      </c>
      <c r="F8" s="20">
        <f t="shared" si="1"/>
        <v>975</v>
      </c>
      <c r="G8" s="20">
        <f t="shared" si="2"/>
        <v>325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C. Calamese III</cp:lastModifiedBy>
  <cp:revision/>
  <dcterms:created xsi:type="dcterms:W3CDTF">2023-04-22T13:58:31Z</dcterms:created>
  <dcterms:modified xsi:type="dcterms:W3CDTF">2023-08-06T22:22:25Z</dcterms:modified>
  <cp:category/>
  <cp:contentStatus/>
</cp:coreProperties>
</file>