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Google Drive\!!!ICO\!Countries!\!! MM\Launch plan\"/>
    </mc:Choice>
  </mc:AlternateContent>
  <bookViews>
    <workbookView xWindow="810" yWindow="450" windowWidth="20250" windowHeight="6570" tabRatio="808" firstSheet="1" activeTab="1"/>
  </bookViews>
  <sheets>
    <sheet name="Project plan (Initial)" sheetId="7" state="hidden" r:id="rId1"/>
    <sheet name="Launch plan - Phase 1" sheetId="1" r:id="rId2"/>
    <sheet name="Launch plan - Phase 2" sheetId="8" r:id="rId3"/>
    <sheet name="Headcount Funnel" sheetId="4" state="hidden" r:id="rId4"/>
    <sheet name="KPI" sheetId="5" state="hidden" r:id="rId5"/>
    <sheet name="Launch team" sheetId="6" state="hidden" r:id="rId6"/>
    <sheet name="_" sheetId="10" r:id="rId7"/>
  </sheets>
  <definedNames>
    <definedName name="_xlnm._FilterDatabase" localSheetId="1" hidden="1">'Launch plan - Phase 1'!$A$4:$P$156</definedName>
    <definedName name="_xlnm._FilterDatabase" localSheetId="2" hidden="1">'Launch plan - Phase 2'!$A$4:$O$114</definedName>
    <definedName name="BusinessLines">_!$A$2:$A$10</definedName>
    <definedName name="E" localSheetId="2">'Launch plan - Phase 2'!#REF!</definedName>
    <definedName name="E">'Launch plan - Phase 1'!$E$78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6" i="1" l="1"/>
  <c r="N116" i="1"/>
  <c r="O116" i="1"/>
  <c r="M116" i="1"/>
  <c r="L116" i="1"/>
  <c r="P115" i="1"/>
  <c r="N115" i="1"/>
  <c r="O115" i="1"/>
  <c r="M115" i="1"/>
  <c r="L115" i="1"/>
  <c r="P114" i="1"/>
  <c r="N114" i="1"/>
  <c r="O114" i="1"/>
  <c r="M114" i="1"/>
  <c r="L114" i="1"/>
  <c r="P113" i="1"/>
  <c r="N113" i="1"/>
  <c r="O113" i="1"/>
  <c r="M113" i="1"/>
  <c r="L113" i="1"/>
  <c r="L20" i="8"/>
  <c r="J21" i="8"/>
  <c r="L80" i="8"/>
  <c r="J81" i="8"/>
  <c r="L81" i="8"/>
  <c r="J109" i="8"/>
  <c r="L82" i="8"/>
  <c r="J83" i="8"/>
  <c r="L83" i="8"/>
  <c r="J110" i="8"/>
  <c r="L85" i="8"/>
  <c r="J86" i="8"/>
  <c r="L86" i="8"/>
  <c r="J111" i="8"/>
  <c r="J108" i="8"/>
  <c r="N58" i="1"/>
  <c r="O58" i="1"/>
  <c r="P60" i="1"/>
  <c r="N60" i="1"/>
  <c r="O60" i="1"/>
  <c r="M60" i="1"/>
  <c r="L60" i="1"/>
  <c r="P27" i="1"/>
  <c r="O27" i="1"/>
  <c r="N27" i="1"/>
  <c r="M27" i="1"/>
  <c r="L27" i="1"/>
  <c r="P33" i="1"/>
  <c r="N33" i="1"/>
  <c r="O33" i="1"/>
  <c r="M33" i="1"/>
  <c r="L33" i="1"/>
  <c r="P32" i="1"/>
  <c r="N32" i="1"/>
  <c r="O32" i="1"/>
  <c r="M32" i="1"/>
  <c r="L32" i="1"/>
  <c r="P31" i="1"/>
  <c r="N31" i="1"/>
  <c r="O31" i="1"/>
  <c r="M31" i="1"/>
  <c r="L31" i="1"/>
  <c r="P30" i="1"/>
  <c r="N30" i="1"/>
  <c r="O30" i="1"/>
  <c r="M30" i="1"/>
  <c r="L30" i="1"/>
  <c r="P29" i="1"/>
  <c r="N29" i="1"/>
  <c r="O29" i="1"/>
  <c r="M29" i="1"/>
  <c r="L29" i="1"/>
  <c r="P28" i="1"/>
  <c r="N28" i="1"/>
  <c r="O28" i="1"/>
  <c r="M28" i="1"/>
  <c r="L28" i="1"/>
  <c r="P34" i="1"/>
  <c r="N34" i="1"/>
  <c r="O34" i="1"/>
  <c r="M34" i="1"/>
  <c r="L34" i="1"/>
  <c r="J127" i="1"/>
  <c r="C108" i="8"/>
  <c r="P80" i="8"/>
  <c r="Q80" i="8"/>
  <c r="P81" i="8"/>
  <c r="Q81" i="8"/>
  <c r="P82" i="8"/>
  <c r="Q82" i="8"/>
  <c r="P83" i="8"/>
  <c r="Q83" i="8"/>
  <c r="L79" i="8"/>
  <c r="J79" i="8"/>
  <c r="C79" i="8"/>
  <c r="P85" i="8"/>
  <c r="Q85" i="8"/>
  <c r="P86" i="8"/>
  <c r="Q86" i="8"/>
  <c r="L84" i="8"/>
  <c r="J84" i="8"/>
  <c r="C84" i="8"/>
  <c r="L19" i="8"/>
  <c r="P19" i="8"/>
  <c r="Q19" i="8"/>
  <c r="P20" i="8"/>
  <c r="Q20" i="8"/>
  <c r="L21" i="8"/>
  <c r="P21" i="8"/>
  <c r="Q21" i="8"/>
  <c r="L6" i="8"/>
  <c r="J7" i="8"/>
  <c r="L7" i="8"/>
  <c r="J22" i="8"/>
  <c r="L22" i="8"/>
  <c r="P22" i="8"/>
  <c r="Q22" i="8"/>
  <c r="J23" i="8"/>
  <c r="L23" i="8"/>
  <c r="P23" i="8"/>
  <c r="Q23" i="8"/>
  <c r="C17" i="8"/>
  <c r="J11" i="8"/>
  <c r="L11" i="8"/>
  <c r="P11" i="8"/>
  <c r="Q11" i="8"/>
  <c r="J12" i="8"/>
  <c r="L12" i="8"/>
  <c r="P12" i="8"/>
  <c r="Q12" i="8"/>
  <c r="J13" i="8"/>
  <c r="L13" i="8"/>
  <c r="P13" i="8"/>
  <c r="Q13" i="8"/>
  <c r="J14" i="8"/>
  <c r="L14" i="8"/>
  <c r="P14" i="8"/>
  <c r="Q14" i="8"/>
  <c r="J15" i="8"/>
  <c r="L15" i="8"/>
  <c r="P15" i="8"/>
  <c r="Q15" i="8"/>
  <c r="J16" i="8"/>
  <c r="L16" i="8"/>
  <c r="P16" i="8"/>
  <c r="Q16" i="8"/>
  <c r="L10" i="8"/>
  <c r="J10" i="8"/>
  <c r="C10" i="8"/>
  <c r="P6" i="8"/>
  <c r="Q6" i="8"/>
  <c r="P7" i="8"/>
  <c r="Q7" i="8"/>
  <c r="J8" i="8"/>
  <c r="L8" i="8"/>
  <c r="P8" i="8"/>
  <c r="Q8" i="8"/>
  <c r="J9" i="8"/>
  <c r="L9" i="8"/>
  <c r="P9" i="8"/>
  <c r="Q9" i="8"/>
  <c r="L5" i="8"/>
  <c r="J5" i="8"/>
  <c r="C5" i="8"/>
  <c r="L88" i="8"/>
  <c r="P88" i="8"/>
  <c r="Q88" i="8"/>
  <c r="J89" i="8"/>
  <c r="L89" i="8"/>
  <c r="P89" i="8"/>
  <c r="Q89" i="8"/>
  <c r="L90" i="8"/>
  <c r="P90" i="8"/>
  <c r="Q90" i="8"/>
  <c r="J91" i="8"/>
  <c r="L91" i="8"/>
  <c r="P91" i="8"/>
  <c r="Q91" i="8"/>
  <c r="L87" i="8"/>
  <c r="J87" i="8"/>
  <c r="C87" i="8"/>
  <c r="J93" i="8"/>
  <c r="L93" i="8"/>
  <c r="P93" i="8"/>
  <c r="Q93" i="8"/>
  <c r="J94" i="8"/>
  <c r="L94" i="8"/>
  <c r="P94" i="8"/>
  <c r="Q94" i="8"/>
  <c r="J95" i="8"/>
  <c r="L95" i="8"/>
  <c r="P95" i="8"/>
  <c r="Q95" i="8"/>
  <c r="J96" i="8"/>
  <c r="L96" i="8"/>
  <c r="P96" i="8"/>
  <c r="Q96" i="8"/>
  <c r="J97" i="8"/>
  <c r="L97" i="8"/>
  <c r="P97" i="8"/>
  <c r="Q97" i="8"/>
  <c r="J98" i="8"/>
  <c r="L98" i="8"/>
  <c r="P98" i="8"/>
  <c r="Q98" i="8"/>
  <c r="J99" i="8"/>
  <c r="L99" i="8"/>
  <c r="P99" i="8"/>
  <c r="Q99" i="8"/>
  <c r="J100" i="8"/>
  <c r="L100" i="8"/>
  <c r="P100" i="8"/>
  <c r="Q100" i="8"/>
  <c r="L111" i="8"/>
  <c r="J101" i="8"/>
  <c r="L101" i="8"/>
  <c r="P101" i="8"/>
  <c r="Q101" i="8"/>
  <c r="J102" i="8"/>
  <c r="L102" i="8"/>
  <c r="P102" i="8"/>
  <c r="Q102" i="8"/>
  <c r="L112" i="8"/>
  <c r="J103" i="8"/>
  <c r="L103" i="8"/>
  <c r="P103" i="8"/>
  <c r="Q103" i="8"/>
  <c r="J104" i="8"/>
  <c r="L104" i="8"/>
  <c r="P104" i="8"/>
  <c r="Q104" i="8"/>
  <c r="J105" i="8"/>
  <c r="L105" i="8"/>
  <c r="P105" i="8"/>
  <c r="Q105" i="8"/>
  <c r="J106" i="8"/>
  <c r="L106" i="8"/>
  <c r="P106" i="8"/>
  <c r="Q106" i="8"/>
  <c r="J107" i="8"/>
  <c r="L107" i="8"/>
  <c r="P107" i="8"/>
  <c r="Q107" i="8"/>
  <c r="L92" i="8"/>
  <c r="J92" i="8"/>
  <c r="C92" i="8"/>
  <c r="J67" i="8"/>
  <c r="L67" i="8"/>
  <c r="P67" i="8"/>
  <c r="Q67" i="8"/>
  <c r="J68" i="8"/>
  <c r="L68" i="8"/>
  <c r="P68" i="8"/>
  <c r="Q68" i="8"/>
  <c r="J69" i="8"/>
  <c r="L69" i="8"/>
  <c r="P69" i="8"/>
  <c r="Q69" i="8"/>
  <c r="J70" i="8"/>
  <c r="L70" i="8"/>
  <c r="P70" i="8"/>
  <c r="Q70" i="8"/>
  <c r="J71" i="8"/>
  <c r="L71" i="8"/>
  <c r="P71" i="8"/>
  <c r="Q71" i="8"/>
  <c r="J72" i="8"/>
  <c r="L72" i="8"/>
  <c r="P72" i="8"/>
  <c r="Q72" i="8"/>
  <c r="J73" i="8"/>
  <c r="L73" i="8"/>
  <c r="P73" i="8"/>
  <c r="Q73" i="8"/>
  <c r="J74" i="8"/>
  <c r="L74" i="8"/>
  <c r="P74" i="8"/>
  <c r="Q74" i="8"/>
  <c r="J75" i="8"/>
  <c r="L75" i="8"/>
  <c r="P75" i="8"/>
  <c r="Q75" i="8"/>
  <c r="J76" i="8"/>
  <c r="L76" i="8"/>
  <c r="P76" i="8"/>
  <c r="Q76" i="8"/>
  <c r="J77" i="8"/>
  <c r="L77" i="8"/>
  <c r="P77" i="8"/>
  <c r="Q77" i="8"/>
  <c r="J78" i="8"/>
  <c r="L78" i="8"/>
  <c r="P78" i="8"/>
  <c r="Q78" i="8"/>
  <c r="L66" i="8"/>
  <c r="J66" i="8"/>
  <c r="C66" i="8"/>
  <c r="L54" i="8"/>
  <c r="P54" i="8"/>
  <c r="Q54" i="8"/>
  <c r="J55" i="8"/>
  <c r="L55" i="8"/>
  <c r="P55" i="8"/>
  <c r="Q55" i="8"/>
  <c r="J56" i="8"/>
  <c r="L56" i="8"/>
  <c r="P56" i="8"/>
  <c r="Q56" i="8"/>
  <c r="J57" i="8"/>
  <c r="L57" i="8"/>
  <c r="P57" i="8"/>
  <c r="Q57" i="8"/>
  <c r="J58" i="8"/>
  <c r="L58" i="8"/>
  <c r="P58" i="8"/>
  <c r="Q58" i="8"/>
  <c r="J59" i="8"/>
  <c r="L59" i="8"/>
  <c r="P59" i="8"/>
  <c r="Q59" i="8"/>
  <c r="J60" i="8"/>
  <c r="L60" i="8"/>
  <c r="P60" i="8"/>
  <c r="Q60" i="8"/>
  <c r="J61" i="8"/>
  <c r="L61" i="8"/>
  <c r="P61" i="8"/>
  <c r="Q61" i="8"/>
  <c r="J62" i="8"/>
  <c r="L62" i="8"/>
  <c r="P62" i="8"/>
  <c r="Q62" i="8"/>
  <c r="J63" i="8"/>
  <c r="L63" i="8"/>
  <c r="P63" i="8"/>
  <c r="Q63" i="8"/>
  <c r="J64" i="8"/>
  <c r="L64" i="8"/>
  <c r="P64" i="8"/>
  <c r="Q64" i="8"/>
  <c r="J65" i="8"/>
  <c r="L65" i="8"/>
  <c r="P65" i="8"/>
  <c r="Q65" i="8"/>
  <c r="L53" i="8"/>
  <c r="J53" i="8"/>
  <c r="C53" i="8"/>
  <c r="L25" i="8"/>
  <c r="P25" i="8"/>
  <c r="Q25" i="8"/>
  <c r="L26" i="8"/>
  <c r="P26" i="8"/>
  <c r="Q26" i="8"/>
  <c r="L27" i="8"/>
  <c r="P27" i="8"/>
  <c r="Q27" i="8"/>
  <c r="L28" i="8"/>
  <c r="P28" i="8"/>
  <c r="Q28" i="8"/>
  <c r="L29" i="8"/>
  <c r="P29" i="8"/>
  <c r="Q29" i="8"/>
  <c r="J30" i="8"/>
  <c r="L30" i="8"/>
  <c r="P30" i="8"/>
  <c r="Q30" i="8"/>
  <c r="L24" i="8"/>
  <c r="J24" i="8"/>
  <c r="C24" i="8"/>
  <c r="N68" i="1"/>
  <c r="O68" i="1"/>
  <c r="N69" i="1"/>
  <c r="O69" i="1"/>
  <c r="N70" i="1"/>
  <c r="O70" i="1"/>
  <c r="N71" i="1"/>
  <c r="O71" i="1"/>
  <c r="N72" i="1"/>
  <c r="O72" i="1"/>
  <c r="C67" i="1"/>
  <c r="N25" i="1"/>
  <c r="O25" i="1"/>
  <c r="N26" i="1"/>
  <c r="O26" i="1"/>
  <c r="O23" i="1"/>
  <c r="O24" i="1"/>
  <c r="O22" i="1"/>
  <c r="C22" i="1"/>
  <c r="N21" i="1"/>
  <c r="O21" i="1"/>
  <c r="O20" i="1"/>
  <c r="C20" i="1"/>
  <c r="N125" i="1"/>
  <c r="O125" i="1"/>
  <c r="K91" i="1"/>
  <c r="I126" i="1"/>
  <c r="N126" i="1"/>
  <c r="O126" i="1"/>
  <c r="N127" i="1"/>
  <c r="O127" i="1"/>
  <c r="N128" i="1"/>
  <c r="O128" i="1"/>
  <c r="N129" i="1"/>
  <c r="O129" i="1"/>
  <c r="O124" i="1"/>
  <c r="C123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64" i="1"/>
  <c r="O64" i="1"/>
  <c r="N65" i="1"/>
  <c r="O65" i="1"/>
  <c r="N66" i="1"/>
  <c r="O66" i="1"/>
  <c r="O63" i="1"/>
  <c r="N82" i="1"/>
  <c r="O82" i="1"/>
  <c r="N83" i="1"/>
  <c r="O83" i="1"/>
  <c r="N84" i="1"/>
  <c r="O84" i="1"/>
  <c r="O80" i="1"/>
  <c r="O81" i="1"/>
  <c r="O79" i="1"/>
  <c r="N47" i="1"/>
  <c r="O47" i="1"/>
  <c r="N49" i="1"/>
  <c r="O49" i="1"/>
  <c r="N50" i="1"/>
  <c r="O50" i="1"/>
  <c r="N52" i="1"/>
  <c r="O52" i="1"/>
  <c r="N53" i="1"/>
  <c r="O53" i="1"/>
  <c r="N54" i="1"/>
  <c r="O54" i="1"/>
  <c r="N55" i="1"/>
  <c r="O55" i="1"/>
  <c r="O56" i="1"/>
  <c r="N57" i="1"/>
  <c r="O57" i="1"/>
  <c r="N59" i="1"/>
  <c r="O59" i="1"/>
  <c r="N61" i="1"/>
  <c r="O61" i="1"/>
  <c r="N62" i="1"/>
  <c r="O62" i="1"/>
  <c r="O48" i="1"/>
  <c r="N51" i="1"/>
  <c r="O51" i="1"/>
  <c r="C46" i="1"/>
  <c r="B20" i="7"/>
  <c r="C79" i="1"/>
  <c r="O17" i="1"/>
  <c r="O18" i="1"/>
  <c r="O19" i="1"/>
  <c r="O16" i="1"/>
  <c r="C16" i="1"/>
  <c r="N87" i="1"/>
  <c r="O87" i="1"/>
  <c r="N88" i="1"/>
  <c r="O88" i="1"/>
  <c r="N89" i="1"/>
  <c r="O89" i="1"/>
  <c r="N92" i="1"/>
  <c r="O92" i="1"/>
  <c r="N93" i="1"/>
  <c r="O93" i="1"/>
  <c r="N94" i="1"/>
  <c r="O94" i="1"/>
  <c r="N95" i="1"/>
  <c r="O95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86" i="1"/>
  <c r="O86" i="1"/>
  <c r="O90" i="1"/>
  <c r="O91" i="1"/>
  <c r="O96" i="1"/>
  <c r="O97" i="1"/>
  <c r="C85" i="1"/>
  <c r="N135" i="1"/>
  <c r="O135" i="1"/>
  <c r="N136" i="1"/>
  <c r="O136" i="1"/>
  <c r="N137" i="1"/>
  <c r="O137" i="1"/>
  <c r="O131" i="1"/>
  <c r="O132" i="1"/>
  <c r="O133" i="1"/>
  <c r="O134" i="1"/>
  <c r="C130" i="1"/>
  <c r="N107" i="1"/>
  <c r="O107" i="1"/>
  <c r="N108" i="1"/>
  <c r="O108" i="1"/>
  <c r="N110" i="1"/>
  <c r="O110" i="1"/>
  <c r="N111" i="1"/>
  <c r="O111" i="1"/>
  <c r="N112" i="1"/>
  <c r="O112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O106" i="1"/>
  <c r="O109" i="1"/>
  <c r="C105" i="1"/>
  <c r="N155" i="1"/>
  <c r="O155" i="1"/>
  <c r="O154" i="1"/>
  <c r="C154" i="1"/>
  <c r="O13" i="1"/>
  <c r="O14" i="1"/>
  <c r="O15" i="1"/>
  <c r="O12" i="1"/>
  <c r="C12" i="1"/>
  <c r="N151" i="1"/>
  <c r="O151" i="1"/>
  <c r="N152" i="1"/>
  <c r="O152" i="1"/>
  <c r="N153" i="1"/>
  <c r="O153" i="1"/>
  <c r="C150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C138" i="1"/>
  <c r="O6" i="1"/>
  <c r="O7" i="1"/>
  <c r="O9" i="1"/>
  <c r="O10" i="1"/>
  <c r="O11" i="1"/>
  <c r="O5" i="1"/>
  <c r="C5" i="1"/>
  <c r="N146" i="1"/>
  <c r="O146" i="1"/>
  <c r="N147" i="1"/>
  <c r="O147" i="1"/>
  <c r="N148" i="1"/>
  <c r="O148" i="1"/>
  <c r="N149" i="1"/>
  <c r="O149" i="1"/>
  <c r="C145" i="1"/>
  <c r="C73" i="1"/>
  <c r="L109" i="8"/>
  <c r="P109" i="8"/>
  <c r="Q109" i="8"/>
  <c r="L110" i="8"/>
  <c r="P110" i="8"/>
  <c r="Q110" i="8"/>
  <c r="P111" i="8"/>
  <c r="Q111" i="8"/>
  <c r="P112" i="8"/>
  <c r="Q112" i="8"/>
  <c r="L108" i="8"/>
  <c r="C31" i="8"/>
  <c r="N74" i="1"/>
  <c r="O74" i="1"/>
  <c r="N75" i="1"/>
  <c r="O75" i="1"/>
  <c r="N76" i="1"/>
  <c r="O76" i="1"/>
  <c r="N77" i="1"/>
  <c r="O77" i="1"/>
  <c r="N78" i="1"/>
  <c r="O78" i="1"/>
  <c r="E65" i="7"/>
  <c r="D65" i="7"/>
  <c r="E63" i="7"/>
  <c r="D63" i="7"/>
  <c r="E61" i="7"/>
  <c r="D61" i="7"/>
  <c r="B67" i="7"/>
  <c r="C69" i="7"/>
  <c r="B69" i="7"/>
  <c r="C65" i="7"/>
  <c r="B65" i="7"/>
  <c r="C63" i="7"/>
  <c r="B63" i="7"/>
  <c r="C61" i="7"/>
  <c r="B61" i="7"/>
  <c r="B59" i="7"/>
  <c r="B57" i="7"/>
  <c r="B55" i="7"/>
  <c r="B53" i="7"/>
  <c r="B49" i="7"/>
  <c r="C51" i="7"/>
  <c r="B51" i="7"/>
  <c r="B47" i="7"/>
  <c r="P10" i="8"/>
  <c r="P24" i="8"/>
  <c r="P53" i="8"/>
  <c r="P66" i="8"/>
  <c r="P79" i="8"/>
  <c r="P84" i="8"/>
  <c r="P87" i="8"/>
  <c r="M6" i="1"/>
  <c r="M7" i="1"/>
  <c r="M8" i="1"/>
  <c r="M9" i="1"/>
  <c r="M10" i="1"/>
  <c r="M11" i="1"/>
  <c r="M13" i="1"/>
  <c r="M14" i="1"/>
  <c r="M15" i="1"/>
  <c r="M17" i="1"/>
  <c r="M18" i="1"/>
  <c r="M19" i="1"/>
  <c r="M21" i="1"/>
  <c r="M23" i="1"/>
  <c r="M24" i="1"/>
  <c r="M25" i="1"/>
  <c r="M26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8" i="1"/>
  <c r="M69" i="1"/>
  <c r="M70" i="1"/>
  <c r="M71" i="1"/>
  <c r="M72" i="1"/>
  <c r="M74" i="1"/>
  <c r="M75" i="1"/>
  <c r="M76" i="1"/>
  <c r="M77" i="1"/>
  <c r="M78" i="1"/>
  <c r="M80" i="1"/>
  <c r="M81" i="1"/>
  <c r="M82" i="1"/>
  <c r="M83" i="1"/>
  <c r="M84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7" i="1"/>
  <c r="M118" i="1"/>
  <c r="M119" i="1"/>
  <c r="M120" i="1"/>
  <c r="M121" i="1"/>
  <c r="M122" i="1"/>
  <c r="M124" i="1"/>
  <c r="M125" i="1"/>
  <c r="M126" i="1"/>
  <c r="M127" i="1"/>
  <c r="M128" i="1"/>
  <c r="M129" i="1"/>
  <c r="M131" i="1"/>
  <c r="M132" i="1"/>
  <c r="M133" i="1"/>
  <c r="M134" i="1"/>
  <c r="M135" i="1"/>
  <c r="M136" i="1"/>
  <c r="M137" i="1"/>
  <c r="M139" i="1"/>
  <c r="M140" i="1"/>
  <c r="M141" i="1"/>
  <c r="M142" i="1"/>
  <c r="M143" i="1"/>
  <c r="M144" i="1"/>
  <c r="M146" i="1"/>
  <c r="M147" i="1"/>
  <c r="M148" i="1"/>
  <c r="M149" i="1"/>
  <c r="M151" i="1"/>
  <c r="M152" i="1"/>
  <c r="M153" i="1"/>
  <c r="M155" i="1"/>
  <c r="M156" i="1"/>
  <c r="L6" i="1"/>
  <c r="L7" i="1"/>
  <c r="L8" i="1"/>
  <c r="L9" i="1"/>
  <c r="L10" i="1"/>
  <c r="L11" i="1"/>
  <c r="L13" i="1"/>
  <c r="L14" i="1"/>
  <c r="L15" i="1"/>
  <c r="L17" i="1"/>
  <c r="L18" i="1"/>
  <c r="L19" i="1"/>
  <c r="L21" i="1"/>
  <c r="L23" i="1"/>
  <c r="L24" i="1"/>
  <c r="L25" i="1"/>
  <c r="L26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8" i="1"/>
  <c r="L69" i="1"/>
  <c r="L70" i="1"/>
  <c r="L71" i="1"/>
  <c r="L72" i="1"/>
  <c r="L74" i="1"/>
  <c r="L75" i="1"/>
  <c r="L76" i="1"/>
  <c r="L77" i="1"/>
  <c r="L78" i="1"/>
  <c r="L80" i="1"/>
  <c r="L81" i="1"/>
  <c r="L82" i="1"/>
  <c r="L83" i="1"/>
  <c r="L84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7" i="1"/>
  <c r="L118" i="1"/>
  <c r="L119" i="1"/>
  <c r="L120" i="1"/>
  <c r="L121" i="1"/>
  <c r="L122" i="1"/>
  <c r="L124" i="1"/>
  <c r="L125" i="1"/>
  <c r="L126" i="1"/>
  <c r="L127" i="1"/>
  <c r="L128" i="1"/>
  <c r="L129" i="1"/>
  <c r="L131" i="1"/>
  <c r="L132" i="1"/>
  <c r="L133" i="1"/>
  <c r="L134" i="1"/>
  <c r="L135" i="1"/>
  <c r="L136" i="1"/>
  <c r="L137" i="1"/>
  <c r="L139" i="1"/>
  <c r="L140" i="1"/>
  <c r="L141" i="1"/>
  <c r="L142" i="1"/>
  <c r="L143" i="1"/>
  <c r="L144" i="1"/>
  <c r="L146" i="1"/>
  <c r="L147" i="1"/>
  <c r="L148" i="1"/>
  <c r="L149" i="1"/>
  <c r="L151" i="1"/>
  <c r="L152" i="1"/>
  <c r="L153" i="1"/>
  <c r="L155" i="1"/>
  <c r="L156" i="1"/>
  <c r="O6" i="8"/>
  <c r="O7" i="8"/>
  <c r="O8" i="8"/>
  <c r="O9" i="8"/>
  <c r="O11" i="8"/>
  <c r="O12" i="8"/>
  <c r="O13" i="8"/>
  <c r="O14" i="8"/>
  <c r="O15" i="8"/>
  <c r="O16" i="8"/>
  <c r="O18" i="8"/>
  <c r="O19" i="8"/>
  <c r="O20" i="8"/>
  <c r="O21" i="8"/>
  <c r="O22" i="8"/>
  <c r="O23" i="8"/>
  <c r="O25" i="8"/>
  <c r="O26" i="8"/>
  <c r="O27" i="8"/>
  <c r="O28" i="8"/>
  <c r="O29" i="8"/>
  <c r="O30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4" i="8"/>
  <c r="O55" i="8"/>
  <c r="O56" i="8"/>
  <c r="O57" i="8"/>
  <c r="O58" i="8"/>
  <c r="O59" i="8"/>
  <c r="O60" i="8"/>
  <c r="O61" i="8"/>
  <c r="O62" i="8"/>
  <c r="O63" i="8"/>
  <c r="O64" i="8"/>
  <c r="O65" i="8"/>
  <c r="O67" i="8"/>
  <c r="O68" i="8"/>
  <c r="O69" i="8"/>
  <c r="O70" i="8"/>
  <c r="O71" i="8"/>
  <c r="O72" i="8"/>
  <c r="O73" i="8"/>
  <c r="O74" i="8"/>
  <c r="O75" i="8"/>
  <c r="O76" i="8"/>
  <c r="O77" i="8"/>
  <c r="O78" i="8"/>
  <c r="O80" i="8"/>
  <c r="O81" i="8"/>
  <c r="O82" i="8"/>
  <c r="O83" i="8"/>
  <c r="O85" i="8"/>
  <c r="O86" i="8"/>
  <c r="O88" i="8"/>
  <c r="O89" i="8"/>
  <c r="O90" i="8"/>
  <c r="O91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9" i="8"/>
  <c r="O110" i="8"/>
  <c r="O111" i="8"/>
  <c r="O112" i="8"/>
  <c r="O114" i="8"/>
  <c r="N6" i="8"/>
  <c r="N7" i="8"/>
  <c r="N8" i="8"/>
  <c r="N9" i="8"/>
  <c r="N11" i="8"/>
  <c r="N12" i="8"/>
  <c r="N13" i="8"/>
  <c r="N14" i="8"/>
  <c r="N15" i="8"/>
  <c r="N16" i="8"/>
  <c r="N18" i="8"/>
  <c r="N19" i="8"/>
  <c r="N20" i="8"/>
  <c r="N21" i="8"/>
  <c r="N22" i="8"/>
  <c r="N23" i="8"/>
  <c r="N25" i="8"/>
  <c r="N26" i="8"/>
  <c r="N27" i="8"/>
  <c r="N28" i="8"/>
  <c r="N29" i="8"/>
  <c r="N30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4" i="8"/>
  <c r="N55" i="8"/>
  <c r="N56" i="8"/>
  <c r="N57" i="8"/>
  <c r="N58" i="8"/>
  <c r="N59" i="8"/>
  <c r="N60" i="8"/>
  <c r="N61" i="8"/>
  <c r="N62" i="8"/>
  <c r="N63" i="8"/>
  <c r="N64" i="8"/>
  <c r="N65" i="8"/>
  <c r="N67" i="8"/>
  <c r="N68" i="8"/>
  <c r="N69" i="8"/>
  <c r="N70" i="8"/>
  <c r="N71" i="8"/>
  <c r="N72" i="8"/>
  <c r="N73" i="8"/>
  <c r="N74" i="8"/>
  <c r="N75" i="8"/>
  <c r="N76" i="8"/>
  <c r="N77" i="8"/>
  <c r="N78" i="8"/>
  <c r="N80" i="8"/>
  <c r="N81" i="8"/>
  <c r="N82" i="8"/>
  <c r="N83" i="8"/>
  <c r="N85" i="8"/>
  <c r="N86" i="8"/>
  <c r="N88" i="8"/>
  <c r="N89" i="8"/>
  <c r="N90" i="8"/>
  <c r="N91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9" i="8"/>
  <c r="N110" i="8"/>
  <c r="N111" i="8"/>
  <c r="N112" i="8"/>
  <c r="N114" i="8"/>
  <c r="O4" i="8"/>
  <c r="B40" i="7"/>
  <c r="C40" i="7"/>
  <c r="D40" i="7"/>
  <c r="E40" i="7"/>
  <c r="D38" i="7"/>
  <c r="E38" i="7"/>
  <c r="B38" i="7"/>
  <c r="C38" i="7"/>
  <c r="E44" i="7"/>
  <c r="D44" i="7"/>
  <c r="C44" i="7"/>
  <c r="B44" i="7"/>
  <c r="E42" i="7"/>
  <c r="D42" i="7"/>
  <c r="C42" i="7"/>
  <c r="B42" i="7"/>
  <c r="B36" i="7"/>
  <c r="E34" i="7"/>
  <c r="D34" i="7"/>
  <c r="C34" i="7"/>
  <c r="B34" i="7"/>
  <c r="B32" i="7"/>
  <c r="E30" i="7"/>
  <c r="D30" i="7"/>
  <c r="C30" i="7"/>
  <c r="B30" i="7"/>
  <c r="B28" i="7"/>
  <c r="E26" i="7"/>
  <c r="D26" i="7"/>
  <c r="C26" i="7"/>
  <c r="B26" i="7"/>
  <c r="B24" i="7"/>
  <c r="F22" i="7"/>
  <c r="E22" i="7"/>
  <c r="D22" i="7"/>
  <c r="C22" i="7"/>
  <c r="B22" i="7"/>
  <c r="C20" i="7"/>
  <c r="E18" i="7"/>
  <c r="D18" i="7"/>
  <c r="C18" i="7"/>
  <c r="B18" i="7"/>
  <c r="F12" i="7"/>
  <c r="F10" i="7"/>
  <c r="F8" i="7"/>
  <c r="F16" i="7"/>
  <c r="E16" i="7"/>
  <c r="D16" i="7"/>
  <c r="C16" i="7"/>
  <c r="B16" i="7"/>
  <c r="E14" i="7"/>
  <c r="D14" i="7"/>
  <c r="C14" i="7"/>
  <c r="B14" i="7"/>
  <c r="E12" i="7"/>
  <c r="D12" i="7"/>
  <c r="C12" i="7"/>
  <c r="B12" i="7"/>
  <c r="E10" i="7"/>
  <c r="D10" i="7"/>
  <c r="C10" i="7"/>
  <c r="B10" i="7"/>
  <c r="B8" i="7"/>
  <c r="N134" i="1"/>
  <c r="N35" i="1"/>
  <c r="N48" i="1"/>
  <c r="N63" i="1"/>
  <c r="N67" i="1"/>
  <c r="N73" i="1"/>
  <c r="N79" i="1"/>
  <c r="N80" i="1"/>
  <c r="N81" i="1"/>
  <c r="N85" i="1"/>
  <c r="N90" i="1"/>
  <c r="N91" i="1"/>
  <c r="N96" i="1"/>
  <c r="N97" i="1"/>
  <c r="N105" i="1"/>
  <c r="N106" i="1"/>
  <c r="N109" i="1"/>
  <c r="N123" i="1"/>
  <c r="N124" i="1"/>
  <c r="N130" i="1"/>
  <c r="N131" i="1"/>
  <c r="N132" i="1"/>
  <c r="N133" i="1"/>
  <c r="N145" i="1"/>
  <c r="N138" i="1"/>
  <c r="N150" i="1"/>
  <c r="N154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P140" i="1"/>
  <c r="P141" i="1"/>
  <c r="P8" i="1"/>
  <c r="P18" i="1"/>
  <c r="J18" i="1"/>
  <c r="P124" i="1"/>
  <c r="P74" i="1"/>
  <c r="P75" i="1"/>
  <c r="P76" i="1"/>
  <c r="P77" i="1"/>
  <c r="P5" i="8"/>
  <c r="N6" i="1"/>
  <c r="EC6" i="7"/>
  <c r="EC5" i="7"/>
  <c r="DV6" i="7"/>
  <c r="DV5" i="7"/>
  <c r="DO6" i="7"/>
  <c r="DO5" i="7"/>
  <c r="DH6" i="7"/>
  <c r="DH5" i="7"/>
  <c r="DA6" i="7"/>
  <c r="DA5" i="7"/>
  <c r="CT6" i="7"/>
  <c r="CT5" i="7"/>
  <c r="CM6" i="7"/>
  <c r="CM5" i="7"/>
  <c r="CF6" i="7"/>
  <c r="CF5" i="7"/>
  <c r="BY6" i="7"/>
  <c r="BY5" i="7"/>
  <c r="BR6" i="7"/>
  <c r="BR5" i="7"/>
  <c r="BK6" i="7"/>
  <c r="BK5" i="7"/>
  <c r="BD6" i="7"/>
  <c r="BD5" i="7"/>
  <c r="AW6" i="7"/>
  <c r="AW5" i="7"/>
  <c r="AP6" i="7"/>
  <c r="AP5" i="7"/>
  <c r="AI6" i="7"/>
  <c r="AI5" i="7"/>
  <c r="AB6" i="7"/>
  <c r="AB5" i="7"/>
  <c r="U6" i="7"/>
  <c r="U5" i="7"/>
  <c r="N6" i="7"/>
  <c r="N5" i="7"/>
  <c r="G6" i="7"/>
  <c r="G5" i="7"/>
  <c r="C24" i="7"/>
  <c r="J135" i="1"/>
  <c r="J86" i="1"/>
  <c r="J65" i="1"/>
  <c r="J62" i="1"/>
  <c r="J61" i="1"/>
  <c r="J53" i="1"/>
  <c r="J49" i="1"/>
  <c r="DX2" i="7"/>
  <c r="DY2" i="7"/>
  <c r="DZ2" i="7"/>
  <c r="EA2" i="7"/>
  <c r="EB2" i="7"/>
  <c r="EC2" i="7"/>
  <c r="ED2" i="7"/>
  <c r="EE2" i="7"/>
  <c r="EF2" i="7"/>
  <c r="EG2" i="7"/>
  <c r="EH2" i="7"/>
  <c r="EI2" i="7"/>
  <c r="C59" i="7"/>
  <c r="C57" i="7"/>
  <c r="C55" i="7"/>
  <c r="E53" i="7"/>
  <c r="D53" i="7"/>
  <c r="C53" i="7"/>
  <c r="E49" i="7"/>
  <c r="D49" i="7"/>
  <c r="C49" i="7"/>
  <c r="C67" i="7"/>
  <c r="E47" i="7"/>
  <c r="D47" i="7"/>
  <c r="C47" i="7"/>
  <c r="P103" i="1"/>
  <c r="P104" i="1"/>
  <c r="E36" i="7"/>
  <c r="D36" i="7"/>
  <c r="C36" i="7"/>
  <c r="E32" i="7"/>
  <c r="D32" i="7"/>
  <c r="C32" i="7"/>
  <c r="C28" i="7"/>
  <c r="C8" i="7"/>
  <c r="D3" i="7"/>
  <c r="D2" i="7"/>
  <c r="D1" i="7"/>
  <c r="R71" i="8"/>
  <c r="R72" i="8"/>
  <c r="R73" i="8"/>
  <c r="R74" i="8"/>
  <c r="R75" i="8"/>
  <c r="R76" i="8"/>
  <c r="R77" i="8"/>
  <c r="R78" i="8"/>
  <c r="R70" i="8"/>
  <c r="R69" i="8"/>
  <c r="R68" i="8"/>
  <c r="R67" i="8"/>
  <c r="R23" i="8"/>
  <c r="R22" i="8"/>
  <c r="R65" i="8"/>
  <c r="R64" i="8"/>
  <c r="R63" i="8"/>
  <c r="R62" i="8"/>
  <c r="R61" i="8"/>
  <c r="R60" i="8"/>
  <c r="R59" i="8"/>
  <c r="R58" i="8"/>
  <c r="R57" i="8"/>
  <c r="R56" i="8"/>
  <c r="R55" i="8"/>
  <c r="R54" i="8"/>
  <c r="R21" i="8"/>
  <c r="R20" i="8"/>
  <c r="R19" i="8"/>
  <c r="R30" i="8"/>
  <c r="R29" i="8"/>
  <c r="R28" i="8"/>
  <c r="R27" i="8"/>
  <c r="R26" i="8"/>
  <c r="R25" i="8"/>
  <c r="R16" i="8"/>
  <c r="R15" i="8"/>
  <c r="R14" i="8"/>
  <c r="R13" i="8"/>
  <c r="R12" i="8"/>
  <c r="R11" i="8"/>
  <c r="R107" i="8"/>
  <c r="R91" i="8"/>
  <c r="R90" i="8"/>
  <c r="R106" i="8"/>
  <c r="R105" i="8"/>
  <c r="R89" i="8"/>
  <c r="R88" i="8"/>
  <c r="R104" i="8"/>
  <c r="R103" i="8"/>
  <c r="R112" i="8"/>
  <c r="R102" i="8"/>
  <c r="R101" i="8"/>
  <c r="R111" i="8"/>
  <c r="R86" i="8"/>
  <c r="R85" i="8"/>
  <c r="R100" i="8"/>
  <c r="R99" i="8"/>
  <c r="R98" i="8"/>
  <c r="R97" i="8"/>
  <c r="R110" i="8"/>
  <c r="R83" i="8"/>
  <c r="R82" i="8"/>
  <c r="R96" i="8"/>
  <c r="R95" i="8"/>
  <c r="R94" i="8"/>
  <c r="R93" i="8"/>
  <c r="R109" i="8"/>
  <c r="R81" i="8"/>
  <c r="R80" i="8"/>
  <c r="R7" i="8"/>
  <c r="R8" i="8"/>
  <c r="R9" i="8"/>
  <c r="R6" i="8"/>
  <c r="P48" i="1"/>
  <c r="P49" i="1"/>
  <c r="P50" i="1"/>
  <c r="P51" i="1"/>
  <c r="P52" i="1"/>
  <c r="P53" i="1"/>
  <c r="P54" i="1"/>
  <c r="P55" i="1"/>
  <c r="P57" i="1"/>
  <c r="P59" i="1"/>
  <c r="P61" i="1"/>
  <c r="P62" i="1"/>
  <c r="P63" i="1"/>
  <c r="P64" i="1"/>
  <c r="P65" i="1"/>
  <c r="P66" i="1"/>
  <c r="P68" i="1"/>
  <c r="P69" i="1"/>
  <c r="P70" i="1"/>
  <c r="P71" i="1"/>
  <c r="P72" i="1"/>
  <c r="P47" i="1"/>
  <c r="P80" i="1"/>
  <c r="P81" i="1"/>
  <c r="P82" i="1"/>
  <c r="P83" i="1"/>
  <c r="P84" i="1"/>
  <c r="P86" i="1"/>
  <c r="P87" i="1"/>
  <c r="P125" i="1"/>
  <c r="P88" i="1"/>
  <c r="P89" i="1"/>
  <c r="P90" i="1"/>
  <c r="P91" i="1"/>
  <c r="P92" i="1"/>
  <c r="P126" i="1"/>
  <c r="P93" i="1"/>
  <c r="P94" i="1"/>
  <c r="P95" i="1"/>
  <c r="P96" i="1"/>
  <c r="P97" i="1"/>
  <c r="P98" i="1"/>
  <c r="P127" i="1"/>
  <c r="P99" i="1"/>
  <c r="P100" i="1"/>
  <c r="P101" i="1"/>
  <c r="P102" i="1"/>
  <c r="P106" i="1"/>
  <c r="P107" i="1"/>
  <c r="P108" i="1"/>
  <c r="P128" i="1"/>
  <c r="P109" i="1"/>
  <c r="P110" i="1"/>
  <c r="P111" i="1"/>
  <c r="P112" i="1"/>
  <c r="P117" i="1"/>
  <c r="P118" i="1"/>
  <c r="P119" i="1"/>
  <c r="P129" i="1"/>
  <c r="P120" i="1"/>
  <c r="P121" i="1"/>
  <c r="P122" i="1"/>
  <c r="P131" i="1"/>
  <c r="P133" i="1"/>
  <c r="P134" i="1"/>
  <c r="P135" i="1"/>
  <c r="P139" i="1"/>
  <c r="P136" i="1"/>
  <c r="P137" i="1"/>
  <c r="P142" i="1"/>
  <c r="P143" i="1"/>
  <c r="P146" i="1"/>
  <c r="P147" i="1"/>
  <c r="P148" i="1"/>
  <c r="P149" i="1"/>
  <c r="P144" i="1"/>
  <c r="P151" i="1"/>
  <c r="P152" i="1"/>
  <c r="P153" i="1"/>
  <c r="J91" i="1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P41" i="1"/>
  <c r="P42" i="1"/>
  <c r="P43" i="1"/>
  <c r="P44" i="1"/>
  <c r="P45" i="1"/>
  <c r="P23" i="1"/>
  <c r="P24" i="1"/>
  <c r="P25" i="1"/>
  <c r="P26" i="1"/>
  <c r="P36" i="1"/>
  <c r="P37" i="1"/>
  <c r="P38" i="1"/>
  <c r="P39" i="1"/>
  <c r="P40" i="1"/>
  <c r="P21" i="1"/>
  <c r="P7" i="1"/>
  <c r="P9" i="1"/>
  <c r="P17" i="1"/>
  <c r="P132" i="1"/>
  <c r="P13" i="1"/>
  <c r="P14" i="1"/>
  <c r="P15" i="1"/>
  <c r="P19" i="1"/>
  <c r="P10" i="1"/>
  <c r="P11" i="1"/>
  <c r="P78" i="1"/>
  <c r="P155" i="1"/>
  <c r="P6" i="1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F1" i="4"/>
  <c r="G1" i="4"/>
  <c r="E1" i="4"/>
  <c r="M4" i="1"/>
  <c r="F28" i="7"/>
  <c r="E8" i="7"/>
  <c r="E24" i="7"/>
  <c r="D24" i="7"/>
  <c r="D8" i="7"/>
  <c r="E28" i="7"/>
  <c r="D28" i="7"/>
  <c r="D57" i="7"/>
  <c r="E57" i="7"/>
  <c r="D59" i="7"/>
  <c r="E59" i="7"/>
  <c r="D69" i="7"/>
  <c r="P108" i="8"/>
  <c r="E69" i="7"/>
  <c r="E67" i="7"/>
  <c r="P92" i="8"/>
  <c r="D67" i="7"/>
  <c r="J18" i="8"/>
  <c r="N56" i="1"/>
  <c r="P56" i="1"/>
  <c r="P58" i="1"/>
  <c r="D20" i="7"/>
  <c r="Q53" i="8"/>
  <c r="O150" i="1"/>
  <c r="Q87" i="8"/>
  <c r="Q66" i="8"/>
  <c r="Q84" i="8"/>
  <c r="F63" i="7"/>
  <c r="O46" i="1"/>
  <c r="Q79" i="8"/>
  <c r="F61" i="7"/>
  <c r="Q108" i="8"/>
  <c r="F69" i="7"/>
  <c r="O35" i="1"/>
  <c r="F18" i="7"/>
  <c r="O73" i="1"/>
  <c r="F26" i="7"/>
  <c r="O67" i="1"/>
  <c r="F24" i="7"/>
  <c r="Q5" i="8"/>
  <c r="F47" i="7"/>
  <c r="Q10" i="8"/>
  <c r="F49" i="7"/>
  <c r="O145" i="1"/>
  <c r="F40" i="7"/>
  <c r="O138" i="1"/>
  <c r="O130" i="1"/>
  <c r="F36" i="7"/>
  <c r="Q24" i="8"/>
  <c r="F53" i="7"/>
  <c r="O105" i="1"/>
  <c r="O85" i="1"/>
  <c r="O123" i="1"/>
  <c r="Q92" i="8"/>
  <c r="F44" i="7"/>
  <c r="F14" i="7"/>
  <c r="E20" i="7"/>
  <c r="N46" i="1"/>
  <c r="L18" i="8"/>
  <c r="J17" i="8"/>
  <c r="F20" i="7"/>
  <c r="F59" i="7"/>
  <c r="F38" i="7"/>
  <c r="F57" i="7"/>
  <c r="F42" i="7"/>
  <c r="F65" i="7"/>
  <c r="F67" i="7"/>
  <c r="F34" i="7"/>
  <c r="F30" i="7"/>
  <c r="F32" i="7"/>
  <c r="D51" i="7"/>
  <c r="J32" i="8"/>
  <c r="J36" i="8"/>
  <c r="L36" i="8"/>
  <c r="L17" i="8"/>
  <c r="J39" i="8"/>
  <c r="L39" i="8"/>
  <c r="R18" i="8"/>
  <c r="J37" i="8"/>
  <c r="L37" i="8"/>
  <c r="J35" i="8"/>
  <c r="L35" i="8"/>
  <c r="P18" i="8"/>
  <c r="Q18" i="8"/>
  <c r="Q17" i="8"/>
  <c r="J34" i="8"/>
  <c r="L34" i="8"/>
  <c r="J38" i="8"/>
  <c r="L38" i="8"/>
  <c r="P34" i="8"/>
  <c r="Q34" i="8"/>
  <c r="R34" i="8"/>
  <c r="L32" i="8"/>
  <c r="F51" i="7"/>
  <c r="J40" i="8"/>
  <c r="L40" i="8"/>
  <c r="P39" i="8"/>
  <c r="Q39" i="8"/>
  <c r="R39" i="8"/>
  <c r="R35" i="8"/>
  <c r="P35" i="8"/>
  <c r="Q35" i="8"/>
  <c r="E51" i="7"/>
  <c r="P17" i="8"/>
  <c r="P38" i="8"/>
  <c r="Q38" i="8"/>
  <c r="R38" i="8"/>
  <c r="R37" i="8"/>
  <c r="P37" i="8"/>
  <c r="Q37" i="8"/>
  <c r="R36" i="8"/>
  <c r="P36" i="8"/>
  <c r="Q36" i="8"/>
  <c r="R40" i="8"/>
  <c r="J41" i="8"/>
  <c r="L41" i="8"/>
  <c r="P40" i="8"/>
  <c r="Q40" i="8"/>
  <c r="R32" i="8"/>
  <c r="P32" i="8"/>
  <c r="Q32" i="8"/>
  <c r="J33" i="8"/>
  <c r="L33" i="8"/>
  <c r="P41" i="8"/>
  <c r="Q41" i="8"/>
  <c r="J42" i="8"/>
  <c r="L42" i="8"/>
  <c r="R41" i="8"/>
  <c r="P42" i="8"/>
  <c r="Q42" i="8"/>
  <c r="J43" i="8"/>
  <c r="L43" i="8"/>
  <c r="R42" i="8"/>
  <c r="R33" i="8"/>
  <c r="P33" i="8"/>
  <c r="Q33" i="8"/>
  <c r="J44" i="8"/>
  <c r="L44" i="8"/>
  <c r="J48" i="8"/>
  <c r="L48" i="8"/>
  <c r="J52" i="8"/>
  <c r="L52" i="8"/>
  <c r="J51" i="8"/>
  <c r="L51" i="8"/>
  <c r="R43" i="8"/>
  <c r="J50" i="8"/>
  <c r="L50" i="8"/>
  <c r="P43" i="8"/>
  <c r="Q43" i="8"/>
  <c r="J45" i="8"/>
  <c r="L45" i="8"/>
  <c r="J49" i="8"/>
  <c r="L49" i="8"/>
  <c r="J47" i="8"/>
  <c r="L47" i="8"/>
  <c r="J46" i="8"/>
  <c r="L46" i="8"/>
  <c r="P50" i="8"/>
  <c r="Q50" i="8"/>
  <c r="R50" i="8"/>
  <c r="R48" i="8"/>
  <c r="P48" i="8"/>
  <c r="Q48" i="8"/>
  <c r="R44" i="8"/>
  <c r="P44" i="8"/>
  <c r="Q44" i="8"/>
  <c r="L31" i="8"/>
  <c r="J31" i="8"/>
  <c r="R45" i="8"/>
  <c r="P45" i="8"/>
  <c r="Q45" i="8"/>
  <c r="R51" i="8"/>
  <c r="P51" i="8"/>
  <c r="Q51" i="8"/>
  <c r="P46" i="8"/>
  <c r="Q46" i="8"/>
  <c r="R46" i="8"/>
  <c r="R52" i="8"/>
  <c r="P52" i="8"/>
  <c r="Q52" i="8"/>
  <c r="P47" i="8"/>
  <c r="Q47" i="8"/>
  <c r="R47" i="8"/>
  <c r="R49" i="8"/>
  <c r="P49" i="8"/>
  <c r="Q49" i="8"/>
  <c r="Q31" i="8"/>
  <c r="D55" i="7"/>
  <c r="E55" i="7"/>
  <c r="P31" i="8"/>
  <c r="F55" i="7"/>
</calcChain>
</file>

<file path=xl/sharedStrings.xml><?xml version="1.0" encoding="utf-8"?>
<sst xmlns="http://schemas.openxmlformats.org/spreadsheetml/2006/main" count="1834" uniqueCount="686">
  <si>
    <t>№</t>
  </si>
  <si>
    <t>Task</t>
  </si>
  <si>
    <t>Manager</t>
  </si>
  <si>
    <t>Progress</t>
  </si>
  <si>
    <t>Company</t>
  </si>
  <si>
    <t>Status</t>
  </si>
  <si>
    <t>Done</t>
  </si>
  <si>
    <t>Head of Legal</t>
  </si>
  <si>
    <t>Marketing manager</t>
  </si>
  <si>
    <t>Mass</t>
  </si>
  <si>
    <t>IT Manager</t>
  </si>
  <si>
    <t>Head of HR Section</t>
  </si>
  <si>
    <t>Legal</t>
  </si>
  <si>
    <t>Office equipment (computers + org technics) deployed</t>
  </si>
  <si>
    <t>Landline phonelines. Delivered</t>
  </si>
  <si>
    <t>Landline phonelines Test the phone on hunting line, inbound &amp; outbound call</t>
  </si>
  <si>
    <t>Staff move</t>
  </si>
  <si>
    <t>UAT Test for CCTV</t>
  </si>
  <si>
    <t>UAT Test for Access System</t>
  </si>
  <si>
    <t>Sms provider. UAT Test done</t>
  </si>
  <si>
    <t>Sms provider. Deployed</t>
  </si>
  <si>
    <t>Data center for Telephony + TS. UAT Test done</t>
  </si>
  <si>
    <t>Payroll &amp; HR</t>
  </si>
  <si>
    <t>Marketing</t>
  </si>
  <si>
    <t>Social Media</t>
  </si>
  <si>
    <t>Corp card linked to FB, Google account</t>
  </si>
  <si>
    <t>Install Google Tag Manager</t>
  </si>
  <si>
    <t>Install MouseStat</t>
  </si>
  <si>
    <t>Install Hotjar</t>
  </si>
  <si>
    <t>Call Center</t>
  </si>
  <si>
    <t>Timing per call</t>
  </si>
  <si>
    <t>Rejection reasons</t>
  </si>
  <si>
    <t>Data Checkers</t>
  </si>
  <si>
    <t>Head of Call Centre</t>
  </si>
  <si>
    <t>CV</t>
  </si>
  <si>
    <t>Interviews offered</t>
  </si>
  <si>
    <t>Interviews done</t>
  </si>
  <si>
    <t>Assessment</t>
  </si>
  <si>
    <t>Offers</t>
  </si>
  <si>
    <t>Start</t>
  </si>
  <si>
    <t>Head of Operations</t>
  </si>
  <si>
    <t>Head of HR</t>
  </si>
  <si>
    <t>Head of Logistics</t>
  </si>
  <si>
    <t>Head of Collection</t>
  </si>
  <si>
    <t>Head Of Marketing</t>
  </si>
  <si>
    <t>Business Analyst</t>
  </si>
  <si>
    <t>Call Center Customer Service</t>
  </si>
  <si>
    <t>Assessment offered</t>
  </si>
  <si>
    <t>Trainings + materials done</t>
  </si>
  <si>
    <t>Tests provided</t>
  </si>
  <si>
    <t>Tests done</t>
  </si>
  <si>
    <t>Phone Verificators</t>
  </si>
  <si>
    <t>Inbound</t>
  </si>
  <si>
    <t>Calls</t>
  </si>
  <si>
    <t>Calls missed</t>
  </si>
  <si>
    <t>total</t>
  </si>
  <si>
    <t>by hours</t>
  </si>
  <si>
    <t>Call back Sales Funnel Plan/Fact</t>
  </si>
  <si>
    <t>Customer reached</t>
  </si>
  <si>
    <t>Calls to Applications</t>
  </si>
  <si>
    <t>Head of Call Center</t>
  </si>
  <si>
    <t>Outbound Sales operator</t>
  </si>
  <si>
    <t>Customer Support operator</t>
  </si>
  <si>
    <t>Inbound Sales operator</t>
  </si>
  <si>
    <t>Phone Verificator</t>
  </si>
  <si>
    <t>Accountant</t>
  </si>
  <si>
    <t>Soft Collector</t>
  </si>
  <si>
    <t>Hard Collector</t>
  </si>
  <si>
    <t>Head Of phone verification (Head of Section)</t>
  </si>
  <si>
    <t>Disbursement Agent - Contract received</t>
  </si>
  <si>
    <t>Disbursement Agent - Sign Contract done</t>
  </si>
  <si>
    <t>Disbursement Agent  Update in AC Account Done</t>
  </si>
  <si>
    <t>Disbursement Agent  Production deployment done</t>
  </si>
  <si>
    <t>Repayment Agent  Sign Contract Received</t>
  </si>
  <si>
    <t>Repayment Agent  Sign Contract Done</t>
  </si>
  <si>
    <t>Repayment Agent  Production deployment done</t>
  </si>
  <si>
    <t>done</t>
  </si>
  <si>
    <t>DR</t>
  </si>
  <si>
    <t>LAT</t>
  </si>
  <si>
    <t>Getting tokens and sending it to RH</t>
  </si>
  <si>
    <t>Initial amount for Business development received</t>
  </si>
  <si>
    <t>Initial amount for Portfolio financing received</t>
  </si>
  <si>
    <t>in progress</t>
  </si>
  <si>
    <t>СOО, including Risk Analyse functions</t>
  </si>
  <si>
    <t>IT manager</t>
  </si>
  <si>
    <t>DR Start team</t>
  </si>
  <si>
    <t>LAT Start team</t>
  </si>
  <si>
    <t>Chief accountant</t>
  </si>
  <si>
    <t>Head of Marketing</t>
  </si>
  <si>
    <t>not started</t>
  </si>
  <si>
    <t>Printing forms</t>
  </si>
  <si>
    <t>SMS content</t>
  </si>
  <si>
    <t>Head of Digitl Marketing</t>
  </si>
  <si>
    <t>Head Of Call Centre</t>
  </si>
  <si>
    <t>Head of Legal and Complience</t>
  </si>
  <si>
    <t>Head of Accounting</t>
  </si>
  <si>
    <t>Soft collectors</t>
  </si>
  <si>
    <t xml:space="preserve">Head of Marketing </t>
  </si>
  <si>
    <t xml:space="preserve">Head of Accounting </t>
  </si>
  <si>
    <t xml:space="preserve">Head of Collection Dept </t>
  </si>
  <si>
    <t>Disbursement&amp;repayment manager</t>
  </si>
  <si>
    <t>Business line</t>
  </si>
  <si>
    <t>Sub line</t>
  </si>
  <si>
    <t>Start
plan</t>
  </si>
  <si>
    <t>Start
fact</t>
  </si>
  <si>
    <t>Finish
plan</t>
  </si>
  <si>
    <t>Finish
fact</t>
  </si>
  <si>
    <r>
      <rPr>
        <b/>
        <sz val="14"/>
        <color theme="1"/>
        <rFont val="Calibri"/>
        <family val="2"/>
        <scheme val="minor"/>
      </rPr>
      <t xml:space="preserve">End of Phase 2 </t>
    </r>
    <r>
      <rPr>
        <sz val="12"/>
        <color theme="1"/>
        <rFont val="Calibri (Body)"/>
      </rPr>
      <t>(Operations are set, 100 loans disbursed)</t>
    </r>
  </si>
  <si>
    <r>
      <t xml:space="preserve">End of Phase 1 </t>
    </r>
    <r>
      <rPr>
        <sz val="12"/>
        <color theme="1"/>
        <rFont val="Calibri (Body)"/>
      </rPr>
      <t>(First loan to be disbursed)</t>
    </r>
  </si>
  <si>
    <r>
      <t xml:space="preserve">Start date </t>
    </r>
    <r>
      <rPr>
        <sz val="12"/>
        <color theme="1"/>
        <rFont val="Calibri (Body)"/>
      </rPr>
      <t>(First task to be initiated)</t>
    </r>
  </si>
  <si>
    <t>Software Customization</t>
  </si>
  <si>
    <t>Loan application</t>
  </si>
  <si>
    <t>Internal &amp; Public credit policies</t>
  </si>
  <si>
    <t>Verification procedures</t>
  </si>
  <si>
    <t>MCM Batch file</t>
  </si>
  <si>
    <t>Duration, days</t>
  </si>
  <si>
    <t>Document/ Link</t>
  </si>
  <si>
    <t>W 1</t>
  </si>
  <si>
    <t>Office Renovation</t>
  </si>
  <si>
    <t>Staff management standards</t>
  </si>
  <si>
    <t>CC Job descriptions</t>
  </si>
  <si>
    <t>CC KPI</t>
  </si>
  <si>
    <t>CC Scripts</t>
  </si>
  <si>
    <t>CC working schedule</t>
  </si>
  <si>
    <t>CC Instructions</t>
  </si>
  <si>
    <t>CC Trainings</t>
  </si>
  <si>
    <t>CC Reports</t>
  </si>
  <si>
    <t>PHV KPI</t>
  </si>
  <si>
    <t>PHV Scripts</t>
  </si>
  <si>
    <t>PHV Working schedule</t>
  </si>
  <si>
    <t>PHV Instructions</t>
  </si>
  <si>
    <t>PHV Trainings</t>
  </si>
  <si>
    <t>PHV Reports</t>
  </si>
  <si>
    <t>Collection. Job descriptions</t>
  </si>
  <si>
    <t>Collection. Training</t>
  </si>
  <si>
    <t>Collection. KPI</t>
  </si>
  <si>
    <t>Collection. Scripts</t>
  </si>
  <si>
    <t>Working Collection. schedule</t>
  </si>
  <si>
    <t>Collection. Instructions</t>
  </si>
  <si>
    <t>Collection. Procedure</t>
  </si>
  <si>
    <t>Collection. Trainings</t>
  </si>
  <si>
    <t>Collection. Reports</t>
  </si>
  <si>
    <t>Days to the end of Phase 1</t>
  </si>
  <si>
    <t>Launch plan - Phase 2</t>
  </si>
  <si>
    <t>IT</t>
  </si>
  <si>
    <t xml:space="preserve">Sub-lines </t>
  </si>
  <si>
    <t>Finish</t>
  </si>
  <si>
    <t>Phase 1</t>
  </si>
  <si>
    <r>
      <t xml:space="preserve">Start date </t>
    </r>
    <r>
      <rPr>
        <sz val="10"/>
        <color theme="1"/>
        <rFont val="Times New Roman"/>
      </rPr>
      <t>(First task to be initiated)</t>
    </r>
  </si>
  <si>
    <r>
      <t xml:space="preserve">End of Phase 1 </t>
    </r>
    <r>
      <rPr>
        <sz val="10"/>
        <color theme="1"/>
        <rFont val="Times New Roman"/>
      </rPr>
      <t>(First loan to be disbursed)</t>
    </r>
  </si>
  <si>
    <r>
      <rPr>
        <b/>
        <sz val="12"/>
        <color theme="1"/>
        <rFont val="Times New Roman"/>
      </rPr>
      <t xml:space="preserve">End of Phase 2 </t>
    </r>
    <r>
      <rPr>
        <sz val="10"/>
        <color theme="1"/>
        <rFont val="Times New Roman"/>
      </rPr>
      <t>(Operations are set, 100 loans disbursed)</t>
    </r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</si>
  <si>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</si>
  <si>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</si>
  <si>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</si>
  <si>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</si>
  <si>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</si>
  <si>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</si>
  <si>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</si>
  <si>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</si>
  <si>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</si>
  <si>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</si>
  <si>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</si>
  <si>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</si>
  <si>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</si>
  <si>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W 15</t>
  </si>
  <si>
    <t>W 16</t>
  </si>
  <si>
    <t>W 17</t>
  </si>
  <si>
    <t>W18</t>
  </si>
  <si>
    <t>Phase 2</t>
  </si>
  <si>
    <t xml:space="preserve">Initial Collection team </t>
  </si>
  <si>
    <t>W 19</t>
  </si>
  <si>
    <t>Project Plan</t>
  </si>
  <si>
    <t>Launch plan - Phase 1</t>
  </si>
  <si>
    <t>Lease agreement</t>
  </si>
  <si>
    <t>Dialog Axiata</t>
  </si>
  <si>
    <t>Internet leased circuit</t>
  </si>
  <si>
    <t>Customer agreement - TextWare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</si>
  <si>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</si>
  <si>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</si>
  <si>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</si>
  <si>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</si>
  <si>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</si>
  <si>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</si>
  <si>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</si>
  <si>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</si>
  <si>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</si>
  <si>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3.1</t>
  </si>
  <si>
    <t>3.2</t>
  </si>
  <si>
    <t>3.3</t>
  </si>
  <si>
    <t>4.1</t>
  </si>
  <si>
    <t>5.1</t>
  </si>
  <si>
    <t>5.2</t>
  </si>
  <si>
    <t>5.3</t>
  </si>
  <si>
    <t>5.4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</si>
  <si>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</si>
  <si>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</si>
  <si>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</si>
  <si>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</si>
  <si>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</si>
  <si>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</si>
  <si>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</si>
  <si>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</si>
  <si>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</si>
  <si>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</si>
  <si>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</si>
  <si>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</si>
  <si>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</si>
  <si>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</si>
  <si>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</si>
  <si>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</si>
  <si>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</si>
  <si>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</si>
  <si>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</si>
  <si>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</si>
  <si>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</si>
  <si>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</si>
  <si>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</si>
  <si>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</si>
  <si>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</si>
  <si>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9.1</t>
  </si>
  <si>
    <t>9.2</t>
  </si>
  <si>
    <t>9.3</t>
  </si>
  <si>
    <t>9.4</t>
  </si>
  <si>
    <t>10.1</t>
  </si>
  <si>
    <t>10.2</t>
  </si>
  <si>
    <t>10.3</t>
  </si>
  <si>
    <t>10.4</t>
  </si>
  <si>
    <t>10.5</t>
  </si>
  <si>
    <t>11.1</t>
  </si>
  <si>
    <t>11.2</t>
  </si>
  <si>
    <t>11.4</t>
  </si>
  <si>
    <t>11.5</t>
  </si>
  <si>
    <t>11.6</t>
  </si>
  <si>
    <t>12.1</t>
  </si>
  <si>
    <t>12.2</t>
  </si>
  <si>
    <t>12.3</t>
  </si>
  <si>
    <t>12.4</t>
  </si>
  <si>
    <t>12.5</t>
  </si>
  <si>
    <t>12.6</t>
  </si>
  <si>
    <t>12.7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</si>
  <si>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</si>
  <si>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</si>
  <si>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</si>
  <si>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</si>
  <si>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</si>
  <si>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</si>
  <si>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</si>
  <si>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</si>
  <si>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</si>
  <si>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</si>
  <si>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</si>
  <si>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</si>
  <si>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</si>
  <si>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14.1</t>
  </si>
  <si>
    <t>14.2</t>
  </si>
  <si>
    <t>14.3</t>
  </si>
  <si>
    <t>14.4</t>
  </si>
  <si>
    <t>14.5</t>
  </si>
  <si>
    <t>14.6</t>
  </si>
  <si>
    <t>15.1</t>
  </si>
  <si>
    <t>15.2</t>
  </si>
  <si>
    <t>15.3</t>
  </si>
  <si>
    <t>15.4</t>
  </si>
  <si>
    <t>15.5</t>
  </si>
  <si>
    <t>15.6</t>
  </si>
  <si>
    <t>15.7</t>
  </si>
  <si>
    <t>Specifications</t>
  </si>
  <si>
    <t>Task status</t>
  </si>
  <si>
    <t xml:space="preserve">Digital Sales </t>
  </si>
  <si>
    <t>HR</t>
  </si>
  <si>
    <t>Finance</t>
  </si>
  <si>
    <t>Task Status</t>
  </si>
  <si>
    <t>Legend:</t>
  </si>
  <si>
    <t>Risk</t>
  </si>
  <si>
    <t>Operations</t>
  </si>
  <si>
    <t>BusinessLines</t>
  </si>
  <si>
    <t>to design Email content considering printing form</t>
  </si>
  <si>
    <t>Product&amp;BP</t>
  </si>
  <si>
    <t>Internet. Vendor to setup Internet line</t>
  </si>
  <si>
    <t>Internet. UAT deployed</t>
  </si>
  <si>
    <t>Internet. Deployed</t>
  </si>
  <si>
    <t xml:space="preserve">Invoice </t>
  </si>
  <si>
    <t>Dmitry provides the keywords &amp; the banners examples</t>
  </si>
  <si>
    <t>Recruit Head of Collection - Job offer signed</t>
  </si>
  <si>
    <t>Head of Legal and complience officially joined the team</t>
  </si>
  <si>
    <t>Head of Digital Marketing officially joined the team</t>
  </si>
  <si>
    <t>Head of Accounting  officially joined the team</t>
  </si>
  <si>
    <t>Head of Call Center officially joined the team</t>
  </si>
  <si>
    <t>2 Outbound Sales operators officially joined the team</t>
  </si>
  <si>
    <t>2 Customer Support operators officially joined the team</t>
  </si>
  <si>
    <t>2 Inbound Sales operators officially joined the team</t>
  </si>
  <si>
    <t>Head of HR officially joined the team</t>
  </si>
  <si>
    <t>IT Manager officially joined the team</t>
  </si>
  <si>
    <t>Head of Collection officially joined the team</t>
  </si>
  <si>
    <t>2 Hard Collectors officially joined the team</t>
  </si>
  <si>
    <t>2 Soft Collectors officially joined the team</t>
  </si>
  <si>
    <t>General Ledger (GL) Auto Count for DR - Payment done</t>
  </si>
  <si>
    <t>General Ledger (GL) Auto Count for LAT - Payment done</t>
  </si>
  <si>
    <t>Website development</t>
  </si>
  <si>
    <t>Local directories, translations, and batch files</t>
  </si>
  <si>
    <t>Recruit Head of Digital Marketing  - Job offer signed</t>
  </si>
  <si>
    <t>Recruit Head of Accounting Offer - Job offer signed</t>
  </si>
  <si>
    <t>Recruit Head of Call Center  - Job offer signed</t>
  </si>
  <si>
    <t>Recruit Head of HR - Job offer signed</t>
  </si>
  <si>
    <t>Recruit IT Manager - Job offer signed</t>
  </si>
  <si>
    <t>Office Infrastructure development</t>
  </si>
  <si>
    <t>Media plan</t>
  </si>
  <si>
    <t>Test the operation of the website</t>
  </si>
  <si>
    <t>Website is ready</t>
  </si>
  <si>
    <t>Media content</t>
  </si>
  <si>
    <t>9.5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</si>
  <si>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</si>
  <si>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</si>
  <si>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</si>
  <si>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</si>
  <si>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</si>
  <si>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</si>
  <si>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</si>
  <si>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</si>
  <si>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</si>
  <si>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</si>
  <si>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</si>
  <si>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</si>
  <si>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16.1</t>
  </si>
  <si>
    <t>16.2</t>
  </si>
  <si>
    <t>16.3</t>
  </si>
  <si>
    <t>16.4</t>
  </si>
  <si>
    <t>17.1</t>
  </si>
  <si>
    <t>17.2</t>
  </si>
  <si>
    <t>17.3</t>
  </si>
  <si>
    <t>17.4</t>
  </si>
  <si>
    <t>17.5</t>
  </si>
  <si>
    <t>17.6</t>
  </si>
  <si>
    <t>18.1</t>
  </si>
  <si>
    <t>18.2</t>
  </si>
  <si>
    <t>18.3</t>
  </si>
  <si>
    <t>19.1</t>
  </si>
  <si>
    <t>General Ledger implementation</t>
  </si>
  <si>
    <t>Mass team recruitment and training</t>
  </si>
  <si>
    <t>Reports &amp; Analitics</t>
  </si>
  <si>
    <t>Agreement with disbursement &amp; repayment agents</t>
  </si>
  <si>
    <t>20.1</t>
  </si>
  <si>
    <t>20.2</t>
  </si>
  <si>
    <t>20.3</t>
  </si>
  <si>
    <t>20.4</t>
  </si>
  <si>
    <t>21.1</t>
  </si>
  <si>
    <t>21.2</t>
  </si>
  <si>
    <t>21.3</t>
  </si>
  <si>
    <t>21.4</t>
  </si>
  <si>
    <t>21.5</t>
  </si>
  <si>
    <t>21.6</t>
  </si>
  <si>
    <t>22.2</t>
  </si>
  <si>
    <t>22.1</t>
  </si>
  <si>
    <t>22.3</t>
  </si>
  <si>
    <t>22.4</t>
  </si>
  <si>
    <t>22.5</t>
  </si>
  <si>
    <t>22.6</t>
  </si>
  <si>
    <t>23.1</t>
  </si>
  <si>
    <t>23.2</t>
  </si>
  <si>
    <t>23.3</t>
  </si>
  <si>
    <t>23.4</t>
  </si>
  <si>
    <t>23.5</t>
  </si>
  <si>
    <t>23.6</t>
  </si>
  <si>
    <t>24.1</t>
  </si>
  <si>
    <t>24.2</t>
  </si>
  <si>
    <t>24.3</t>
  </si>
  <si>
    <t>24.4</t>
  </si>
  <si>
    <t>24.5</t>
  </si>
  <si>
    <t>24.6</t>
  </si>
  <si>
    <t>24.7</t>
  </si>
  <si>
    <t>24.8</t>
  </si>
  <si>
    <t>24.9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</si>
  <si>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</si>
  <si>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</si>
  <si>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</si>
  <si>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</si>
  <si>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</si>
  <si>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</si>
  <si>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</si>
  <si>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</si>
  <si>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</si>
  <si>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</si>
  <si>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</si>
  <si>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24.22</t>
  </si>
  <si>
    <t>25.1</t>
  </si>
  <si>
    <t>25.2</t>
  </si>
  <si>
    <t>25.3</t>
  </si>
  <si>
    <t>25.4</t>
  </si>
  <si>
    <t>25.5</t>
  </si>
  <si>
    <t>25.6</t>
  </si>
  <si>
    <t>25.7</t>
  </si>
  <si>
    <t>25.8</t>
  </si>
  <si>
    <t>25.9</t>
  </si>
  <si>
    <t>25.10</t>
  </si>
  <si>
    <t>25.11</t>
  </si>
  <si>
    <t>25.12</t>
  </si>
  <si>
    <t>26.1</t>
  </si>
  <si>
    <t>26.2</t>
  </si>
  <si>
    <t>26.3</t>
  </si>
  <si>
    <t>26.4</t>
  </si>
  <si>
    <t>26.5</t>
  </si>
  <si>
    <t>26.6</t>
  </si>
  <si>
    <t>26.7</t>
  </si>
  <si>
    <t>26.8</t>
  </si>
  <si>
    <t>26.9</t>
  </si>
  <si>
    <t>26.10</t>
  </si>
  <si>
    <t>26.11</t>
  </si>
  <si>
    <t>26.12</t>
  </si>
  <si>
    <t>27.1</t>
  </si>
  <si>
    <t>27.2</t>
  </si>
  <si>
    <t>27.3</t>
  </si>
  <si>
    <t>27.4</t>
  </si>
  <si>
    <t>28.1</t>
  </si>
  <si>
    <t>28.2</t>
  </si>
  <si>
    <t>29.1</t>
  </si>
  <si>
    <t>29.2</t>
  </si>
  <si>
    <t>29.3</t>
  </si>
  <si>
    <t>29.4</t>
  </si>
  <si>
    <t>30.1</t>
  </si>
  <si>
    <t>30.2</t>
  </si>
  <si>
    <t>30.3</t>
  </si>
  <si>
    <t>30.4</t>
  </si>
  <si>
    <t>30.5</t>
  </si>
  <si>
    <t>30.6</t>
  </si>
  <si>
    <t>30.7</t>
  </si>
  <si>
    <t>30.8</t>
  </si>
  <si>
    <t>30.9</t>
  </si>
  <si>
    <t>30.10</t>
  </si>
  <si>
    <t>30.11</t>
  </si>
  <si>
    <t>30.12</t>
  </si>
  <si>
    <t>30.13</t>
  </si>
  <si>
    <t>30.14</t>
  </si>
  <si>
    <t>30.15</t>
  </si>
  <si>
    <t>31.1</t>
  </si>
  <si>
    <t>31.2</t>
  </si>
  <si>
    <t>31.3</t>
  </si>
  <si>
    <t>31.4</t>
  </si>
  <si>
    <t>Payments for IT infrastructure</t>
  </si>
  <si>
    <t>Green bar represents sublines where more than 50% of tasks performed according to schedule</t>
  </si>
  <si>
    <t>Red bar represents sublines where there are 50% of tasks to be finilized within 3 days or delayed</t>
  </si>
  <si>
    <t>Dark Gray vertical line shows current date</t>
  </si>
  <si>
    <t>Pink vertical line shows the end of Phase 1</t>
  </si>
  <si>
    <t>Yellow bar represents sublines where there are 50% of tasks to be finilized within max 7 days (pay attention)</t>
  </si>
  <si>
    <t>Media content (banners, campaings, etc.) is developed</t>
  </si>
  <si>
    <t>Product and business process are defined</t>
  </si>
  <si>
    <t>Media plan is prepared</t>
  </si>
  <si>
    <t>Social media presence is set up</t>
  </si>
  <si>
    <t>Credit policy and related documents are defined</t>
  </si>
  <si>
    <t>Terrasoft Software is customized for local market</t>
  </si>
  <si>
    <t>Initial IT infrastructure (SMS gateway, Data center) is set</t>
  </si>
  <si>
    <t>Website is  developed</t>
  </si>
  <si>
    <t>Office Infrastructure is set</t>
  </si>
  <si>
    <t>Office Renovation is finished</t>
  </si>
  <si>
    <t>Accounts are opened and funded</t>
  </si>
  <si>
    <t>Local companies are legally set-up</t>
  </si>
  <si>
    <t xml:space="preserve">Customer &amp; Entities Legal agreements are drafted </t>
  </si>
  <si>
    <t>Initial Collection team  is hired</t>
  </si>
  <si>
    <t>Staff management standards are implemented</t>
  </si>
  <si>
    <t>Mass team recruitment and training is arranged</t>
  </si>
  <si>
    <t>Call Center Team performance is handled</t>
  </si>
  <si>
    <t>Collection team performance is handled</t>
  </si>
  <si>
    <t>Agreement with Payroll agent is signed</t>
  </si>
  <si>
    <t>Agreements with disbursement &amp; repayment agents are signed</t>
  </si>
  <si>
    <t>IT infrastructure is completed</t>
  </si>
  <si>
    <t>Payments for IT infrastructure is made</t>
  </si>
  <si>
    <t>LAT Management Start team</t>
  </si>
  <si>
    <t>LAT Mass Start team</t>
  </si>
  <si>
    <t>Legal entities relations</t>
  </si>
  <si>
    <t>Customer docs</t>
  </si>
  <si>
    <t>User-friendly design for customer docs is created</t>
  </si>
  <si>
    <t>SMS gateway provider</t>
  </si>
  <si>
    <t>Data Center provider</t>
  </si>
  <si>
    <t>Ad-hoc payments</t>
  </si>
  <si>
    <t>IT infrastructure</t>
  </si>
  <si>
    <t>Product Parameters Document are created and approved</t>
  </si>
  <si>
    <t>First Sale Business Process are created and approved</t>
  </si>
  <si>
    <t>Repeat Sale Business Process are created and approved</t>
  </si>
  <si>
    <t>Loan application form in XLS is created and approved</t>
  </si>
  <si>
    <t xml:space="preserve">a List of parameters for Printing forms is created </t>
  </si>
  <si>
    <t>SMS content is created</t>
  </si>
  <si>
    <t>Credit policy is created and approved</t>
  </si>
  <si>
    <t>Phone Verification manual is created and approved</t>
  </si>
  <si>
    <t>Calling policy is created and approved</t>
  </si>
  <si>
    <t>Loan application &amp; catalogues are translated into local language</t>
  </si>
  <si>
    <t>Batch file template (required for loan disbursement) is created</t>
  </si>
  <si>
    <t>Bank account for OPEX is opened</t>
  </si>
  <si>
    <t>Bank account that to be used to disburse loans is opened</t>
  </si>
  <si>
    <t>Bank account that to be used to collect payments is opened</t>
  </si>
  <si>
    <t>Employment agreement is drafted</t>
  </si>
  <si>
    <t>Welcome letter (Customer docs) is drafted</t>
  </si>
  <si>
    <t>Tariffs (Customer docs) are drafted</t>
  </si>
  <si>
    <t>Welcome letter as an email template is created</t>
  </si>
  <si>
    <t>proper design for Tariffs are created</t>
  </si>
  <si>
    <t>Lease agreement is signed</t>
  </si>
  <si>
    <t>Partitioning (Renovation if required) is done</t>
  </si>
  <si>
    <t>Office furniture is set</t>
  </si>
  <si>
    <t>Office equipment (computers + org technics). Quotation is received</t>
  </si>
  <si>
    <t>Office equipment (computers + org technics) Quotation is approved</t>
  </si>
  <si>
    <t>Landline phonelines. Quotations is received</t>
  </si>
  <si>
    <t>Landline phonelines. Operator is chosen</t>
  </si>
  <si>
    <t>Landline phonelines. Contract is signed</t>
  </si>
  <si>
    <t>Landline phonelines Deployed</t>
  </si>
  <si>
    <t>Internet. Quotations is received</t>
  </si>
  <si>
    <t>Internet. Vendor is chosen</t>
  </si>
  <si>
    <t>Internet. Contract is signed</t>
  </si>
  <si>
    <t>Sms provider. Contract is received</t>
  </si>
  <si>
    <t>Sms provider. Contract is approved (Legal, CM, PS)</t>
  </si>
  <si>
    <t>Sms provider. Contract is signed</t>
  </si>
  <si>
    <t>Sms provider. API information is provided to TS</t>
  </si>
  <si>
    <t>Sms provider. Integration is done</t>
  </si>
  <si>
    <t>Data center for Telephony + TS. Contract is received</t>
  </si>
  <si>
    <t>Data center for Telephony + TS. Contract is approved (Legal, CM, PS)</t>
  </si>
  <si>
    <t>Data center for Telephony + TS. Contract is signed</t>
  </si>
  <si>
    <t>Data center for Telephony + TS. Communication is established</t>
  </si>
  <si>
    <t>Data center for Telephony + TS. Production Deployment is done</t>
  </si>
  <si>
    <t>Office equipment (computers + org technics) is paid</t>
  </si>
  <si>
    <t>Advanced payment for the office is done</t>
  </si>
  <si>
    <t>Upfront payment to Sms provider for gateway setup is done</t>
  </si>
  <si>
    <t>Domain is registered (if needed)</t>
  </si>
  <si>
    <t>Website concept is developed</t>
  </si>
  <si>
    <t>Website concept is approved by RH (Alex Isaev, Dima Eg)</t>
  </si>
  <si>
    <t>Website is developed (First Content)</t>
  </si>
  <si>
    <t>Website in Google Analytics is registered</t>
  </si>
  <si>
    <t>Payment corp card is issued</t>
  </si>
  <si>
    <t>Keywords is adopted</t>
  </si>
  <si>
    <t>Budget for FaceBook and Google campaigns is approved</t>
  </si>
  <si>
    <t>Messages for the banners is created</t>
  </si>
  <si>
    <t>Banners are developed</t>
  </si>
  <si>
    <t xml:space="preserve">Face Book campaign is created </t>
  </si>
  <si>
    <t>Google campaign is created</t>
  </si>
  <si>
    <t>FaceBook fanpage + Content in English is done</t>
  </si>
  <si>
    <t>Budget for Social media (fanpages) is approved</t>
  </si>
  <si>
    <t>Terrasoft CRM is customized (details in IT project plan)</t>
  </si>
  <si>
    <t>the procedure for hiring employees is drafted</t>
  </si>
  <si>
    <t>the procedure for firing employees is drafted</t>
  </si>
  <si>
    <t>Corporate standards (sick leave, compensatory leave, annual leave) is created</t>
  </si>
  <si>
    <t>Corporate standards (dress code, working time, sick leave, compensatory leave, leave) is created</t>
  </si>
  <si>
    <t>Orientation Program is created</t>
  </si>
  <si>
    <t>The procedure for registration of employees in the system and lock systems is created</t>
  </si>
  <si>
    <t>Call Center - Calendar plan of recruitment and training is made</t>
  </si>
  <si>
    <t>PH verifiers - Calendar plan of recruitment and training is made</t>
  </si>
  <si>
    <t>Collection - Calendar plan of recruitment and training is made</t>
  </si>
  <si>
    <t>Team for collection is recruited</t>
  </si>
  <si>
    <t>Daily Sales funnel template is made</t>
  </si>
  <si>
    <t>Start reports are created</t>
  </si>
  <si>
    <t>Job descriptions (operator, manager, assistant) are made</t>
  </si>
  <si>
    <t>KPI &amp; Motivation scheme are developed</t>
  </si>
  <si>
    <t>Customer Support Scripts (Routing tree) are created</t>
  </si>
  <si>
    <t>Inbound Scripts are created</t>
  </si>
  <si>
    <t>Script for working with objections are created</t>
  </si>
  <si>
    <t>Call back scripts (outbound) are created</t>
  </si>
  <si>
    <t>Prolongation scripts (outbound) are created</t>
  </si>
  <si>
    <t>Repeat sales scripts (outbound) are created</t>
  </si>
  <si>
    <t>Working schedule is arranged</t>
  </si>
  <si>
    <t>Instruction for working in CRM is created</t>
  </si>
  <si>
    <t>Training materials are created</t>
  </si>
  <si>
    <t>Trainings are done</t>
  </si>
  <si>
    <t>Timesheets report is set-up</t>
  </si>
  <si>
    <t>% Of received and missed calls / Service level report is set-up</t>
  </si>
  <si>
    <t>Timing per call report is set-up</t>
  </si>
  <si>
    <t>Inbound: Calls to Applications report is set-up</t>
  </si>
  <si>
    <t>Inbound: Call back Sales Funnel Plan/Fact report is set-up</t>
  </si>
  <si>
    <t>Inbound: Rejection reasons report is set up</t>
  </si>
  <si>
    <t>Outbound: Load, plan / fact report is set-up</t>
  </si>
  <si>
    <t>Outbound: Repeat Sales Funnel, plan / fact report is set-up</t>
  </si>
  <si>
    <t>Outbound: Rejection reasons report is set-up</t>
  </si>
  <si>
    <t>Verification Script is created</t>
  </si>
  <si>
    <t>Load, plan / fact report is set-up</t>
  </si>
  <si>
    <t>Funnel, plan / fact report is set-up</t>
  </si>
  <si>
    <t>Rejection reasons report is set-up</t>
  </si>
  <si>
    <t>Overdue report is set-up</t>
  </si>
  <si>
    <t>Soft Collection Scripts is created</t>
  </si>
  <si>
    <t>Field Collection Procedure is created</t>
  </si>
  <si>
    <t>Soft Collection Funnel, plan / fact report is set-up</t>
  </si>
  <si>
    <t>Hard Collection Funnel, plan / fact report is set-up</t>
  </si>
  <si>
    <t>Local catalogues and batch file templates are developed and translated</t>
  </si>
  <si>
    <t>a list of catalogues (Cities, Banks, Dial numbers, etc.) for Terrasoft is developed</t>
  </si>
  <si>
    <t>Accounting policy is formulated</t>
  </si>
  <si>
    <t>Recruit a Head of Legal and compliance - Job offer signed</t>
  </si>
  <si>
    <t>2 Phone Verifiers officially joined the team</t>
  </si>
  <si>
    <t>proper design for Loan Agreement is created</t>
  </si>
  <si>
    <t>proper design for Service Agreement is created</t>
  </si>
  <si>
    <t>Communications (cables electricity, CCTV, internet cables) is arranged</t>
  </si>
  <si>
    <t xml:space="preserve"> json format in XLS is created (web transfer json format to TS with actual codes)</t>
  </si>
  <si>
    <t>Team of Call Center is recruited</t>
  </si>
  <si>
    <t>Team of Phone verifiers is recruited</t>
  </si>
  <si>
    <t>Reports &amp; Analytics are set up</t>
  </si>
  <si>
    <t>Install Google Analytics</t>
  </si>
  <si>
    <t>Phone Verification Team performance is handled</t>
  </si>
  <si>
    <t>Agreement with General Ledger is signed</t>
  </si>
  <si>
    <t>Phone Verification Team</t>
  </si>
  <si>
    <t>Ad-hoc payments are provided (lease, equipment, Internet, SMS, DC)</t>
  </si>
  <si>
    <t>Advance payment for the Internet is paid (setup is free, no advance payment required)</t>
  </si>
  <si>
    <t>Product Parameters</t>
  </si>
  <si>
    <t>First Sale BP</t>
  </si>
  <si>
    <t>Dziatkovskiy</t>
  </si>
  <si>
    <t>Sai Hnin Aung</t>
  </si>
  <si>
    <t>Calling policy</t>
  </si>
  <si>
    <t>Directories</t>
  </si>
  <si>
    <t>Myo Min</t>
  </si>
  <si>
    <t>Lead Generation Company</t>
  </si>
  <si>
    <t>Company Registration</t>
  </si>
  <si>
    <t>Nominee for Pawnshop License</t>
  </si>
  <si>
    <t xml:space="preserve">Pawnshop license granted </t>
  </si>
  <si>
    <t>documents of incorporation</t>
  </si>
  <si>
    <t>Sai Hnin Aug</t>
  </si>
  <si>
    <t>NEW Company Registration - 2 director names , their passport copies,  addresses</t>
  </si>
  <si>
    <t>Amount of authorized capital injected (50k)</t>
  </si>
  <si>
    <t xml:space="preserve">Company registration certification </t>
  </si>
  <si>
    <t>Company address</t>
  </si>
  <si>
    <t>Company letter head</t>
  </si>
  <si>
    <t>Proposed 3 different names for new company in Myanmar</t>
  </si>
  <si>
    <t>NEW Company Registration ( for Pawnshop funding) - Myanmar advanced technology (MAT)</t>
  </si>
  <si>
    <t>Pawnshop (PS)</t>
  </si>
  <si>
    <t>Local citizen for a position of Pawnshop Nominee is defined</t>
  </si>
  <si>
    <t>Recruit СOО - Job offer signed</t>
  </si>
  <si>
    <t>July Phoo</t>
  </si>
  <si>
    <t>СOО joined the team</t>
  </si>
  <si>
    <t>Lead Generation Company (LGC) Start team is hired</t>
  </si>
  <si>
    <t>Service agreement with LGC bilingual(Customer docs) is drafted</t>
  </si>
  <si>
    <t>Loan Agreement with Pawnshop bilingual (Customer docs) is drafted</t>
  </si>
  <si>
    <t>Service contract between Pawnshop &amp; LGC (entities relations) is drafted</t>
  </si>
  <si>
    <t>Cabling (2 powers sockets&amp; 1LAN per WS) is done</t>
  </si>
  <si>
    <t>Responsible 
MM</t>
  </si>
  <si>
    <t>GSM gateway. Quotation is received and paid</t>
  </si>
  <si>
    <t>GSM gateway. Deployed</t>
  </si>
  <si>
    <t>Telephony</t>
  </si>
  <si>
    <t>Payment for GSM gateway for telephony is done</t>
  </si>
  <si>
    <t>www.doctorkyat.com.mm</t>
  </si>
  <si>
    <t>JSON</t>
  </si>
  <si>
    <t xml:space="preserve"> Site concept</t>
  </si>
  <si>
    <t>Head of Dig Marketing</t>
  </si>
  <si>
    <t>General Ledger (GL) Auto Count for MAT - Contract received</t>
  </si>
  <si>
    <t>General Ledger (GL) Auto Count  for MAT - Contract sign</t>
  </si>
  <si>
    <t>General Ledger (GL) Auto Count-Contract for LGC received</t>
  </si>
  <si>
    <t>General Ledger (GL) Auto Count-Contract for LGC signed</t>
  </si>
  <si>
    <t>Payroll Quotation for LGC Received</t>
  </si>
  <si>
    <t>Payroll Contract for LGC signed </t>
  </si>
  <si>
    <t>General Ledger (GL) Auto Count for (LGC). API detail passed to TS</t>
  </si>
  <si>
    <t>General Ledger (GL) Auto Count for (LGC). Api integration done with TS</t>
  </si>
  <si>
    <t>General Ledger (GL) Auto Count for (LGC). UAT Test done</t>
  </si>
  <si>
    <t>General Ledger (GL) Auto Count for (LGC) Production deployment done</t>
  </si>
  <si>
    <t>Payroll Contract for (LGC) - UAT Test done</t>
  </si>
  <si>
    <t>Payroll Contract for (LGC) - Deployed done</t>
  </si>
  <si>
    <t>General Ledger (GL) Auto Count for MAT. API detail passed to TS</t>
  </si>
  <si>
    <t>General Ledger (GL) Auto Count for MAT. Api integration done with TS</t>
  </si>
  <si>
    <t>General Ledger (GL) Auto Count for MAT. UAT Test done</t>
  </si>
  <si>
    <t>General Ledger (GL) Auto Count Production for MAT deployment done</t>
  </si>
  <si>
    <t>Payroll Contract for MAT - UAT Test done</t>
  </si>
  <si>
    <t>Payroll Contract for MAT Deployed done</t>
  </si>
  <si>
    <t>Payroll Contract  payment done</t>
  </si>
  <si>
    <t>FaceBook fanpage Content + Site texts in Burmese is done</t>
  </si>
  <si>
    <t>5.5</t>
  </si>
  <si>
    <t>5.6</t>
  </si>
  <si>
    <t>5.7</t>
  </si>
  <si>
    <t>5.8</t>
  </si>
  <si>
    <t>5.9</t>
  </si>
  <si>
    <t>5.10</t>
  </si>
  <si>
    <t>5.11</t>
  </si>
  <si>
    <t>5.12</t>
  </si>
  <si>
    <t>7.16</t>
  </si>
  <si>
    <t>7.17</t>
  </si>
  <si>
    <t>7.18</t>
  </si>
  <si>
    <t>7.19</t>
  </si>
  <si>
    <t>7.20</t>
  </si>
  <si>
    <t>13.14</t>
  </si>
  <si>
    <t>13.15</t>
  </si>
  <si>
    <t>Server for GSM gateway. Quotation is received and paid</t>
  </si>
  <si>
    <t>Server for GSM gateway. Deployed</t>
  </si>
  <si>
    <t>13.16</t>
  </si>
  <si>
    <t>13.17</t>
  </si>
  <si>
    <t>Doctor Kyat (LGC) staff docs</t>
  </si>
  <si>
    <t>Doctor Kyat (LGC) Management Start team</t>
  </si>
  <si>
    <t>Doctor Kyat (LGC) Mass Start team</t>
  </si>
  <si>
    <t>Thar Htet Aung</t>
  </si>
  <si>
    <t>J P Nan Tong</t>
  </si>
  <si>
    <t>M Zaw Naw</t>
  </si>
  <si>
    <t>Zin Mar Htwe</t>
  </si>
  <si>
    <t>Aung Pyay Thein</t>
  </si>
  <si>
    <t>Kyaw Swe Myint</t>
  </si>
  <si>
    <t>Head of legal</t>
  </si>
  <si>
    <t>Office equipment (computers + org technics) payd and delivered</t>
  </si>
  <si>
    <t>Landline phonelines is paid</t>
  </si>
  <si>
    <t>Hnin Wai, Yu Yu</t>
  </si>
  <si>
    <t>Htet Aung Kyaw, Aeint Aeint Thu</t>
  </si>
  <si>
    <t>Chaw Hsu Hsu Thant, Zin Phyo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</si>
</sst>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[$-409]d\-mmm;@"/>
    <numFmt numFmtId="166" formatCode="[$-409]d\-mmm\-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sz val="12"/>
      <color theme="1"/>
      <name val="Calibri (Body)"/>
    </font>
    <font>
      <b/>
      <sz val="18"/>
      <color theme="1"/>
      <name val="Calibri"/>
      <family val="2"/>
      <scheme val="minor"/>
    </font>
    <font>
      <b/>
      <sz val="12"/>
      <color theme="1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6"/>
      <color theme="1"/>
      <name val="Times New Roman"/>
    </font>
    <font>
      <b/>
      <sz val="12"/>
      <color theme="0"/>
      <name val="Times New Roman"/>
    </font>
    <font>
      <b/>
      <sz val="14"/>
      <color theme="1"/>
      <name val="Times New Roman"/>
    </font>
    <font>
      <b/>
      <sz val="18"/>
      <color theme="1"/>
      <name val="Times New Roman"/>
    </font>
    <font>
      <b/>
      <sz val="11"/>
      <color theme="1"/>
      <name val="Times New Roman"/>
    </font>
    <font>
      <b/>
      <u/>
      <sz val="12"/>
      <color theme="10"/>
      <name val="Calibri"/>
      <scheme val="minor"/>
    </font>
    <font>
      <sz val="8"/>
      <color theme="0"/>
      <name val="Times New Roman"/>
    </font>
    <font>
      <sz val="6"/>
      <color theme="0"/>
      <name val="Times New Roman"/>
    </font>
    <font>
      <sz val="11"/>
      <color theme="6" tint="0.39997558519241921"/>
      <name val="Calibri"/>
      <family val="2"/>
      <scheme val="minor"/>
    </font>
    <font>
      <b/>
      <sz val="11"/>
      <color theme="6" tint="0.39997558519241921"/>
      <name val="Calibri"/>
      <family val="2"/>
      <scheme val="minor"/>
    </font>
    <font>
      <sz val="11"/>
      <color theme="0"/>
      <name val="Times New Roman"/>
    </font>
    <font>
      <b/>
      <sz val="9"/>
      <color theme="1"/>
      <name val="Times New Roman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B09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2" fillId="2" borderId="1" xfId="0" applyFont="1" applyFill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 wrapText="1"/>
    </xf>
    <xf numFmtId="9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0" fillId="0" borderId="1" xfId="0" applyNumberFormat="1" applyBorder="1"/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2" fillId="2" borderId="0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/>
    <xf numFmtId="0" fontId="0" fillId="0" borderId="1" xfId="0" applyFill="1" applyBorder="1" applyAlignment="1">
      <alignment horizontal="left" vertical="center"/>
    </xf>
    <xf numFmtId="0" fontId="6" fillId="4" borderId="4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3" fillId="0" borderId="3" xfId="5" applyFill="1" applyBorder="1" applyAlignment="1">
      <alignment horizontal="left" vertical="center" wrapText="1"/>
    </xf>
    <xf numFmtId="16" fontId="0" fillId="0" borderId="1" xfId="0" applyNumberForma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3" fillId="0" borderId="1" xfId="5" applyFill="1" applyBorder="1" applyAlignment="1">
      <alignment horizontal="left" vertical="center" wrapText="1"/>
    </xf>
    <xf numFmtId="9" fontId="0" fillId="0" borderId="4" xfId="1" applyFont="1" applyBorder="1" applyAlignment="1">
      <alignment horizontal="left" vertical="center" wrapText="1"/>
    </xf>
    <xf numFmtId="0" fontId="3" fillId="0" borderId="1" xfId="5" applyBorder="1" applyAlignment="1">
      <alignment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14" fontId="8" fillId="5" borderId="0" xfId="0" applyNumberFormat="1" applyFont="1" applyFill="1" applyAlignment="1">
      <alignment horizontal="left"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14" fillId="5" borderId="0" xfId="0" applyFont="1" applyFill="1"/>
    <xf numFmtId="0" fontId="14" fillId="0" borderId="0" xfId="0" applyFont="1"/>
    <xf numFmtId="0" fontId="17" fillId="8" borderId="0" xfId="0" applyFont="1" applyFill="1" applyAlignment="1">
      <alignment vertical="center"/>
    </xf>
    <xf numFmtId="0" fontId="17" fillId="8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66" fontId="14" fillId="5" borderId="0" xfId="0" applyNumberFormat="1" applyFont="1" applyFill="1"/>
    <xf numFmtId="165" fontId="16" fillId="2" borderId="0" xfId="0" applyNumberFormat="1" applyFont="1" applyFill="1" applyBorder="1" applyAlignment="1">
      <alignment horizontal="center" vertical="center" textRotation="90"/>
    </xf>
    <xf numFmtId="0" fontId="14" fillId="5" borderId="0" xfId="0" applyFont="1" applyFill="1" applyBorder="1"/>
    <xf numFmtId="165" fontId="16" fillId="2" borderId="9" xfId="0" applyNumberFormat="1" applyFont="1" applyFill="1" applyBorder="1" applyAlignment="1">
      <alignment horizontal="center" vertical="center" textRotation="90"/>
    </xf>
    <xf numFmtId="165" fontId="16" fillId="2" borderId="10" xfId="0" applyNumberFormat="1" applyFont="1" applyFill="1" applyBorder="1" applyAlignment="1">
      <alignment horizontal="center" vertical="center" textRotation="90"/>
    </xf>
    <xf numFmtId="0" fontId="14" fillId="5" borderId="9" xfId="0" applyFont="1" applyFill="1" applyBorder="1"/>
    <xf numFmtId="0" fontId="14" fillId="5" borderId="10" xfId="0" applyFont="1" applyFill="1" applyBorder="1"/>
    <xf numFmtId="0" fontId="14" fillId="5" borderId="11" xfId="0" applyFont="1" applyFill="1" applyBorder="1"/>
    <xf numFmtId="0" fontId="14" fillId="5" borderId="12" xfId="0" applyFont="1" applyFill="1" applyBorder="1"/>
    <xf numFmtId="0" fontId="14" fillId="5" borderId="13" xfId="0" applyFont="1" applyFill="1" applyBorder="1"/>
    <xf numFmtId="166" fontId="14" fillId="5" borderId="12" xfId="0" applyNumberFormat="1" applyFont="1" applyFill="1" applyBorder="1"/>
    <xf numFmtId="166" fontId="14" fillId="5" borderId="13" xfId="0" applyNumberFormat="1" applyFont="1" applyFill="1" applyBorder="1"/>
    <xf numFmtId="0" fontId="19" fillId="5" borderId="0" xfId="0" applyFont="1" applyFill="1"/>
    <xf numFmtId="0" fontId="14" fillId="2" borderId="0" xfId="0" applyFont="1" applyFill="1"/>
    <xf numFmtId="0" fontId="3" fillId="0" borderId="1" xfId="5" applyBorder="1" applyAlignment="1">
      <alignment horizontal="left" vertical="center" wrapText="1"/>
    </xf>
    <xf numFmtId="0" fontId="3" fillId="0" borderId="1" xfId="5" applyFill="1" applyBorder="1" applyAlignment="1">
      <alignment horizontal="left"/>
    </xf>
    <xf numFmtId="0" fontId="21" fillId="2" borderId="0" xfId="5" applyFont="1" applyFill="1" applyAlignment="1">
      <alignment vertical="center"/>
    </xf>
    <xf numFmtId="0" fontId="2" fillId="5" borderId="0" xfId="0" applyFont="1" applyFill="1" applyBorder="1" applyAlignment="1">
      <alignment horizontal="center" vertical="center" wrapText="1"/>
    </xf>
    <xf numFmtId="0" fontId="22" fillId="5" borderId="0" xfId="0" applyFont="1" applyFill="1"/>
    <xf numFmtId="165" fontId="23" fillId="5" borderId="0" xfId="0" applyNumberFormat="1" applyFont="1" applyFill="1" applyAlignment="1">
      <alignment horizontal="center" vertical="center" textRotation="90"/>
    </xf>
    <xf numFmtId="1" fontId="0" fillId="0" borderId="0" xfId="0" applyNumberForma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2" borderId="0" xfId="0" applyFont="1" applyFill="1" applyAlignment="1">
      <alignment vertical="center" wrapText="1"/>
    </xf>
    <xf numFmtId="0" fontId="24" fillId="2" borderId="0" xfId="0" applyFont="1" applyFill="1" applyAlignment="1">
      <alignment vertical="center" wrapText="1"/>
    </xf>
    <xf numFmtId="1" fontId="14" fillId="5" borderId="0" xfId="0" applyNumberFormat="1" applyFont="1" applyFill="1" applyBorder="1" applyAlignment="1">
      <alignment vertical="center"/>
    </xf>
    <xf numFmtId="1" fontId="14" fillId="5" borderId="0" xfId="0" applyNumberFormat="1" applyFont="1" applyFill="1" applyBorder="1"/>
    <xf numFmtId="1" fontId="18" fillId="2" borderId="0" xfId="0" applyNumberFormat="1" applyFont="1" applyFill="1" applyAlignment="1">
      <alignment horizontal="center" vertical="center"/>
    </xf>
    <xf numFmtId="1" fontId="14" fillId="5" borderId="12" xfId="0" applyNumberFormat="1" applyFont="1" applyFill="1" applyBorder="1"/>
    <xf numFmtId="1" fontId="26" fillId="5" borderId="0" xfId="0" applyNumberFormat="1" applyFont="1" applyFill="1" applyBorder="1" applyAlignment="1">
      <alignment vertical="center"/>
    </xf>
    <xf numFmtId="0" fontId="20" fillId="5" borderId="0" xfId="0" applyFont="1" applyFill="1"/>
    <xf numFmtId="0" fontId="2" fillId="0" borderId="0" xfId="0" applyFont="1"/>
    <xf numFmtId="0" fontId="0" fillId="0" borderId="1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0" fillId="0" borderId="15" xfId="0" applyFont="1" applyFill="1" applyBorder="1" applyAlignment="1">
      <alignment horizontal="center" vertical="center" wrapText="1"/>
    </xf>
    <xf numFmtId="165" fontId="0" fillId="0" borderId="15" xfId="0" applyNumberFormat="1" applyFont="1" applyFill="1" applyBorder="1" applyAlignment="1">
      <alignment horizontal="center" vertical="center" wrapText="1"/>
    </xf>
    <xf numFmtId="0" fontId="15" fillId="5" borderId="6" xfId="0" applyFont="1" applyFill="1" applyBorder="1"/>
    <xf numFmtId="0" fontId="15" fillId="5" borderId="8" xfId="0" applyFont="1" applyFill="1" applyBorder="1" applyAlignment="1">
      <alignment vertical="center"/>
    </xf>
    <xf numFmtId="0" fontId="15" fillId="5" borderId="9" xfId="0" applyFont="1" applyFill="1" applyBorder="1"/>
    <xf numFmtId="0" fontId="15" fillId="5" borderId="10" xfId="0" applyFont="1" applyFill="1" applyBorder="1" applyAlignment="1">
      <alignment vertical="center"/>
    </xf>
    <xf numFmtId="0" fontId="15" fillId="5" borderId="6" xfId="0" applyFont="1" applyFill="1" applyBorder="1" applyAlignment="1">
      <alignment vertical="center"/>
    </xf>
    <xf numFmtId="0" fontId="15" fillId="5" borderId="9" xfId="0" applyFont="1" applyFill="1" applyBorder="1" applyAlignment="1">
      <alignment vertical="center"/>
    </xf>
    <xf numFmtId="0" fontId="14" fillId="5" borderId="11" xfId="0" applyFont="1" applyFill="1" applyBorder="1" applyAlignment="1">
      <alignment vertical="center"/>
    </xf>
    <xf numFmtId="0" fontId="15" fillId="5" borderId="13" xfId="0" applyFont="1" applyFill="1" applyBorder="1" applyAlignment="1">
      <alignment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165" fontId="13" fillId="5" borderId="7" xfId="0" applyNumberFormat="1" applyFont="1" applyFill="1" applyBorder="1" applyAlignment="1">
      <alignment vertical="center"/>
    </xf>
    <xf numFmtId="165" fontId="13" fillId="5" borderId="8" xfId="0" applyNumberFormat="1" applyFont="1" applyFill="1" applyBorder="1" applyAlignment="1">
      <alignment vertical="center"/>
    </xf>
    <xf numFmtId="165" fontId="13" fillId="5" borderId="0" xfId="0" applyNumberFormat="1" applyFont="1" applyFill="1" applyBorder="1" applyAlignment="1">
      <alignment vertical="center"/>
    </xf>
    <xf numFmtId="165" fontId="13" fillId="5" borderId="10" xfId="0" applyNumberFormat="1" applyFont="1" applyFill="1" applyBorder="1" applyAlignment="1">
      <alignment vertical="center"/>
    </xf>
    <xf numFmtId="165" fontId="14" fillId="5" borderId="12" xfId="0" applyNumberFormat="1" applyFont="1" applyFill="1" applyBorder="1"/>
    <xf numFmtId="165" fontId="14" fillId="5" borderId="13" xfId="0" applyNumberFormat="1" applyFont="1" applyFill="1" applyBorder="1"/>
    <xf numFmtId="0" fontId="14" fillId="5" borderId="6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5" fillId="5" borderId="11" xfId="0" applyFont="1" applyFill="1" applyBorder="1"/>
    <xf numFmtId="0" fontId="14" fillId="9" borderId="0" xfId="0" applyFont="1" applyFill="1"/>
    <xf numFmtId="0" fontId="14" fillId="10" borderId="0" xfId="0" applyFont="1" applyFill="1"/>
    <xf numFmtId="0" fontId="14" fillId="11" borderId="0" xfId="0" applyFont="1" applyFill="1"/>
    <xf numFmtId="0" fontId="14" fillId="12" borderId="0" xfId="0" applyFont="1" applyFill="1"/>
    <xf numFmtId="0" fontId="14" fillId="13" borderId="0" xfId="0" applyFont="1" applyFill="1"/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3" xfId="5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3" fillId="0" borderId="1" xfId="5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5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4" fontId="8" fillId="5" borderId="0" xfId="0" applyNumberFormat="1" applyFont="1" applyFill="1" applyAlignment="1">
      <alignment horizontal="left" vertical="center" wrapText="1"/>
    </xf>
    <xf numFmtId="0" fontId="0" fillId="0" borderId="1" xfId="0" applyFont="1" applyFill="1" applyBorder="1" applyAlignment="1">
      <alignment horizontal="left" wrapText="1"/>
    </xf>
    <xf numFmtId="0" fontId="3" fillId="0" borderId="1" xfId="5" applyFill="1" applyBorder="1" applyAlignment="1">
      <alignment vertical="center" wrapText="1"/>
    </xf>
    <xf numFmtId="0" fontId="3" fillId="0" borderId="1" xfId="5" applyBorder="1" applyAlignment="1">
      <alignment horizontal="left" vertical="center" wrapText="1"/>
    </xf>
    <xf numFmtId="0" fontId="3" fillId="0" borderId="3" xfId="5" applyFill="1" applyBorder="1" applyAlignment="1">
      <alignment horizontal="left" vertical="center" wrapText="1"/>
    </xf>
    <xf numFmtId="0" fontId="3" fillId="0" borderId="1" xfId="5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0" fillId="0" borderId="0" xfId="0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wrapText="1"/>
    </xf>
    <xf numFmtId="0" fontId="3" fillId="0" borderId="1" xfId="5" applyBorder="1" applyAlignment="1">
      <alignment horizontal="left" vertical="center" wrapText="1"/>
    </xf>
    <xf numFmtId="0" fontId="29" fillId="0" borderId="1" xfId="0" applyFont="1" applyBorder="1" applyAlignment="1">
      <alignment vertical="center" wrapText="1"/>
    </xf>
    <xf numFmtId="0" fontId="29" fillId="0" borderId="0" xfId="0" applyFont="1" applyFill="1"/>
    <xf numFmtId="0" fontId="30" fillId="0" borderId="1" xfId="0" applyFont="1" applyBorder="1" applyAlignment="1">
      <alignment horizontal="left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4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0" fillId="7" borderId="7" xfId="0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20" fillId="6" borderId="7" xfId="0" applyFont="1" applyFill="1" applyBorder="1" applyAlignment="1">
      <alignment horizontal="center"/>
    </xf>
    <xf numFmtId="0" fontId="20" fillId="6" borderId="8" xfId="0" applyFont="1" applyFill="1" applyBorder="1" applyAlignment="1">
      <alignment horizontal="center"/>
    </xf>
    <xf numFmtId="165" fontId="27" fillId="6" borderId="9" xfId="0" applyNumberFormat="1" applyFont="1" applyFill="1" applyBorder="1" applyAlignment="1">
      <alignment horizontal="center"/>
    </xf>
    <xf numFmtId="165" fontId="27" fillId="6" borderId="0" xfId="0" applyNumberFormat="1" applyFont="1" applyFill="1" applyBorder="1" applyAlignment="1">
      <alignment horizontal="center"/>
    </xf>
    <xf numFmtId="165" fontId="27" fillId="6" borderId="10" xfId="0" applyNumberFormat="1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/>
    </xf>
    <xf numFmtId="0" fontId="27" fillId="6" borderId="10" xfId="0" applyFont="1" applyFill="1" applyBorder="1" applyAlignment="1">
      <alignment horizontal="center"/>
    </xf>
    <xf numFmtId="165" fontId="27" fillId="7" borderId="9" xfId="0" applyNumberFormat="1" applyFont="1" applyFill="1" applyBorder="1" applyAlignment="1">
      <alignment horizontal="center"/>
    </xf>
    <xf numFmtId="165" fontId="27" fillId="7" borderId="0" xfId="0" applyNumberFormat="1" applyFont="1" applyFill="1" applyBorder="1" applyAlignment="1">
      <alignment horizontal="center"/>
    </xf>
    <xf numFmtId="165" fontId="27" fillId="7" borderId="10" xfId="0" applyNumberFormat="1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/>
    </xf>
    <xf numFmtId="0" fontId="27" fillId="7" borderId="10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5"/>
    <cellStyle name="Normal" xfId="0" builtinId="0"/>
    <cellStyle name="Percent" xfId="1" builtinId="5"/>
  </cellStyles>
  <dxfs count="6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7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rgb="FFFFC7CE"/>
        </patternFill>
      </fill>
      <border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</border>
    </dxf>
    <dxf>
      <font>
        <color rgb="FF9C0006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9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theme="7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rgb="FFFFC7CE"/>
        </patternFill>
      </fill>
      <border>
        <left style="dotted">
          <color theme="0" tint="-0.14996795556505021"/>
        </left>
        <right style="dotted">
          <color theme="0" tint="-0.14996795556505021"/>
        </right>
        <top style="dotted">
          <color theme="0" tint="-0.14996795556505021"/>
        </top>
        <bottom style="dotted">
          <color theme="0" tint="-0.14996795556505021"/>
        </bottom>
      </border>
    </dxf>
    <dxf>
      <font>
        <color rgb="FF9C0006"/>
      </font>
      <fill>
        <patternFill>
          <bgColor theme="1" tint="0.34998626667073579"/>
        </patternFill>
      </fill>
    </dxf>
    <dxf>
      <font>
        <color auto="1"/>
      </font>
      <fill>
        <patternFill>
          <bgColor theme="9" tint="0.39994506668294322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  <dxf>
      <font>
        <color rgb="FF9C0006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CE5D7"/>
      <color rgb="FFFFC7CE"/>
      <color rgb="FFFFB09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instarap.sharepoint.com/Storage%20MM/Product%20&amp;%20Business%20process/Business%20process/Archive/DRAFT%20MM%20First%20sale%20BP%2005.11.2016.vsdx?web=1" TargetMode="External"/><Relationship Id="rId13" Type="http://schemas.openxmlformats.org/officeDocument/2006/relationships/hyperlink" Target="https://finstarap.sharepoint.com/_layouts/15/WopiFrame.aspx?sourcedoc=%7BDBEB7258-3254-4BAA-8D3C-741B36995440%7D&amp;file=PV%20verification%20manual_30082016.docx&amp;action=default&amp;IsList=1&amp;ListId=%7B45DD1FD1-F266-4481-AAC8-C25736DDADD0%7D&amp;ListItemId=1677" TargetMode="External"/><Relationship Id="rId18" Type="http://schemas.openxmlformats.org/officeDocument/2006/relationships/hyperlink" Target="../../../../../!AntonD-X/!Myanmar-&#1052;&#1100;&#1103;&#1085;&#1084;&#1072;!/Forms/AllItems.aspx" TargetMode="External"/><Relationship Id="rId3" Type="http://schemas.openxmlformats.org/officeDocument/2006/relationships/hyperlink" Target="https://finstarap.sharepoint.com/Storage_LK/Forms/AllItems.aspx?id=%2FStorage%5FLK%2FIT%2FLandline%20%26%20Internet%2FPremier%20Capital%20%2D%2018%20JUL%202016%2Epdf&amp;parent=%2FStorage%5FLK%2FIT%2FLandline%20%26%20Internet" TargetMode="External"/><Relationship Id="rId21" Type="http://schemas.openxmlformats.org/officeDocument/2006/relationships/hyperlink" Target="http://www.doctorkyat.com.mm/" TargetMode="External"/><Relationship Id="rId7" Type="http://schemas.openxmlformats.org/officeDocument/2006/relationships/hyperlink" Target="https://finstarap.sharepoint.com/Storage%20MM/Product%20&amp;%20Business%20process/Product/APPROVED%20MM%20and%20LK%20Product%20Parameters%20(15.10.2016).xlsx?web=1" TargetMode="External"/><Relationship Id="rId12" Type="http://schemas.openxmlformats.org/officeDocument/2006/relationships/hyperlink" Target="https://finstarap.sharepoint.com/Storage%20MM/Forms/AllItems.aspx?id=%2FStorage%20MM%2FRisk%20management%2FCredit%20policy" TargetMode="External"/><Relationship Id="rId17" Type="http://schemas.openxmlformats.org/officeDocument/2006/relationships/hyperlink" Target="https://finstarap.sharepoint.com/_layouts/15/WopiFrame.aspx?sourcedoc=%7B899F3947-6862-4C66-8C58-FA9A5D948299%7D&amp;file=MM%20-%20MCM%20Batch%20file.xlsx&amp;action=default&amp;IsList=1&amp;ListId=%7B45DD1FD1-F266-4481-AAC8-C25736DDADD0%7D&amp;ListItemId=1754" TargetMode="External"/><Relationship Id="rId2" Type="http://schemas.openxmlformats.org/officeDocument/2006/relationships/hyperlink" Target="https://finstarap.sharepoint.com/Storage_LK/Forms/AllItems.aspx?id=%2FStorage%5FLK%2FIT%2FLandline%20%26%20Internet%2FPremier%20Capital%20%2D%2018%20JUL%202016%2Epdf&amp;parent=%2FStorage%5FLK%2FIT%2FLandline%20%26%20Internet" TargetMode="External"/><Relationship Id="rId16" Type="http://schemas.openxmlformats.org/officeDocument/2006/relationships/hyperlink" Target="https://finstarap.sharepoint.com/Storage%20MM/Forms/AllItems.aspx?id=%2FStorage%20MM%2FIT%2FWebsite%2FLoan%20application%20form" TargetMode="External"/><Relationship Id="rId20" Type="http://schemas.openxmlformats.org/officeDocument/2006/relationships/hyperlink" Target="../../../../../!AntonD-X/!Myanmar-&#1052;&#1100;&#1103;&#1085;&#1084;&#1072;!/Forms/AllItems.aspx" TargetMode="External"/><Relationship Id="rId1" Type="http://schemas.openxmlformats.org/officeDocument/2006/relationships/hyperlink" Target="https://finstarap.sharepoint.com/Storage_LK/Forms/AllItems.aspx?id=%2FStorage%5FLK%2FOffice" TargetMode="External"/><Relationship Id="rId6" Type="http://schemas.openxmlformats.org/officeDocument/2006/relationships/hyperlink" Target="https://finstarap.sharepoint.com/Storage_LK/Forms/AllItems.aspx?id=%2FStorage%5FLK%2FOffice%2FInvoices" TargetMode="External"/><Relationship Id="rId11" Type="http://schemas.openxmlformats.org/officeDocument/2006/relationships/hyperlink" Target="https://finstarap.sharepoint.com/Storage%20MM/Forms/AllItems.aspx?id=%2FStorage%20MM%2FProduct%20%26%20Business%20process%2FSMS%20content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finstarap.sharepoint.com/Storage_LK/Forms/AllItems.aspx?id=%2FStorage%5FLK%2FOffice%2FSpecifications" TargetMode="External"/><Relationship Id="rId15" Type="http://schemas.openxmlformats.org/officeDocument/2006/relationships/hyperlink" Target="https://finstarap.sharepoint.com/_layouts/15/WopiFrame.aspx?sourcedoc=%7B52BA6EBF-34A9-4ADC-960F-8832E1850A93%7D&amp;file=%5BAPPROVED%5D%20Loan%20application%20of%20MM%20(18.10.2016).xlsx&amp;action=default&amp;IsList=1&amp;ListId=%7B45DD1FD1-F266-4481-AAC8-C25736DDADD0%25" TargetMode="External"/><Relationship Id="rId23" Type="http://schemas.openxmlformats.org/officeDocument/2006/relationships/hyperlink" Target="https://finstarap.sharepoint.com/Storage%20MM/Forms/AllItems.aspx?RootFolder=%2fStorage%20MM%2fIT%2fWebsite%2fSite%20concept&amp;FolderCTID=0x012000AF1AC98A7EE0DD47B895F7156AD492A8" TargetMode="External"/><Relationship Id="rId10" Type="http://schemas.openxmlformats.org/officeDocument/2006/relationships/hyperlink" Target="https://finstarap.sharepoint.com/Storage%20MM/Forms/AllItems.aspx?id=%2FStorage%20MM%2FIT%2FPrinting%20Forms" TargetMode="External"/><Relationship Id="rId19" Type="http://schemas.openxmlformats.org/officeDocument/2006/relationships/hyperlink" Target="https://finstarap.sharepoint.com/Storage%20MM/Forms/AllItems.aspx?id=%2FStorage%20MM%2FLegal%20set-up%2FLocal%20companies" TargetMode="External"/><Relationship Id="rId4" Type="http://schemas.openxmlformats.org/officeDocument/2006/relationships/hyperlink" Target="https://finstarap.sharepoint.com/Storage_LK/Forms/AllItems.aspx?id=%2FStorage%5FLK%2FIT%2FSMS%20provider" TargetMode="External"/><Relationship Id="rId9" Type="http://schemas.openxmlformats.org/officeDocument/2006/relationships/hyperlink" Target="https://finstarap.sharepoint.com/Storage%20MM/Forms/AllItems.aspx?id=%2FStorage%20MM%2FIT%2FWebsite%2FLoan%20application%20form" TargetMode="External"/><Relationship Id="rId14" Type="http://schemas.openxmlformats.org/officeDocument/2006/relationships/hyperlink" Target="https://finstarap.sharepoint.com/_layouts/15/WopiFrame.aspx?sourcedoc=%7B3B39F531-B547-4815-9DCD-CBE2C37EEF7F%7D&amp;file=MM%20Calling%20Policy%2004.11.2016.docx&amp;action=default&amp;IsList=1&amp;ListId=%7B45DD1FD1-F266-4481-AAC8-C25736DDADD0%7D&amp;ListItemId=1725" TargetMode="External"/><Relationship Id="rId22" Type="http://schemas.openxmlformats.org/officeDocument/2006/relationships/hyperlink" Target="https://finstarap.sharepoint.com/_layouts/15/WopiFrame.aspx?sourcedoc=%7B71F1DB36-4969-4EE8-84E3-A8A20E15B90B%7D&amp;file=%5BFINAL%5D%20JSON%20MM%20(18.10.2016).xlsx&amp;action=default&amp;IsList=1&amp;ListId=%7B45DD1FD1-F266-4481-AAC8-C25736DDADD0%7D&amp;ListItemId=17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204"/>
  <sheetViews>
    <sheetView workbookViewId="0">
      <selection activeCell="B82" sqref="B82"/>
    </sheetView>
  </sheetViews>
  <sheetFormatPr defaultColWidth="10.7109375" defaultRowHeight="15"/>
  <cols>
    <col min="1" max="1" width="4" style="84" customWidth="1"/>
    <col min="2" max="2" width="12.28515625" style="84" customWidth="1"/>
    <col min="3" max="3" width="39.140625" style="84" customWidth="1"/>
    <col min="4" max="4" width="6.7109375" style="84" customWidth="1"/>
    <col min="5" max="5" width="7" style="84" customWidth="1"/>
    <col min="6" max="6" width="4.7109375" style="84" customWidth="1"/>
    <col min="7" max="13" width="1.28515625" style="84" customWidth="1"/>
    <col min="14" max="14" width="1.42578125" style="84" customWidth="1"/>
    <col min="15" max="127" width="1.28515625" style="84" customWidth="1"/>
    <col min="128" max="139" width="1.42578125" style="84" customWidth="1"/>
    <col min="140" max="16384" width="10.7109375" style="84"/>
  </cols>
  <sheetData>
    <row r="1" spans="1:155" ht="22.15" customHeight="1">
      <c r="A1" s="101"/>
      <c r="B1" s="216" t="s">
        <v>148</v>
      </c>
      <c r="C1" s="216"/>
      <c r="D1" s="215">
        <f>'Launch plan - Phase 1'!E1</f>
        <v>42646</v>
      </c>
      <c r="E1" s="215"/>
      <c r="F1" s="101"/>
      <c r="G1" s="100" t="s">
        <v>171</v>
      </c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</row>
    <row r="2" spans="1:155" ht="22.15" customHeight="1">
      <c r="A2" s="101"/>
      <c r="B2" s="216" t="s">
        <v>149</v>
      </c>
      <c r="C2" s="216"/>
      <c r="D2" s="215">
        <f>'Launch plan - Phase 1'!E2</f>
        <v>42729</v>
      </c>
      <c r="E2" s="215"/>
      <c r="F2" s="101"/>
      <c r="G2" s="106">
        <f t="shared" ref="G2:AP2" si="0">WEEKDAY(G3,2)</f>
        <v>1</v>
      </c>
      <c r="H2" s="106">
        <f t="shared" si="0"/>
        <v>2</v>
      </c>
      <c r="I2" s="106">
        <f t="shared" si="0"/>
        <v>3</v>
      </c>
      <c r="J2" s="106">
        <f t="shared" si="0"/>
        <v>4</v>
      </c>
      <c r="K2" s="106">
        <f t="shared" si="0"/>
        <v>5</v>
      </c>
      <c r="L2" s="106">
        <f t="shared" si="0"/>
        <v>6</v>
      </c>
      <c r="M2" s="106">
        <f t="shared" si="0"/>
        <v>7</v>
      </c>
      <c r="N2" s="106">
        <f t="shared" si="0"/>
        <v>1</v>
      </c>
      <c r="O2" s="106">
        <f t="shared" si="0"/>
        <v>2</v>
      </c>
      <c r="P2" s="106">
        <f t="shared" si="0"/>
        <v>3</v>
      </c>
      <c r="Q2" s="106">
        <f t="shared" si="0"/>
        <v>4</v>
      </c>
      <c r="R2" s="106">
        <f t="shared" si="0"/>
        <v>5</v>
      </c>
      <c r="S2" s="106">
        <f t="shared" si="0"/>
        <v>6</v>
      </c>
      <c r="T2" s="106">
        <f t="shared" si="0"/>
        <v>7</v>
      </c>
      <c r="U2" s="106">
        <f t="shared" si="0"/>
        <v>1</v>
      </c>
      <c r="V2" s="106">
        <f t="shared" si="0"/>
        <v>2</v>
      </c>
      <c r="W2" s="106">
        <f t="shared" si="0"/>
        <v>3</v>
      </c>
      <c r="X2" s="106">
        <f t="shared" si="0"/>
        <v>4</v>
      </c>
      <c r="Y2" s="106">
        <f t="shared" si="0"/>
        <v>5</v>
      </c>
      <c r="Z2" s="106">
        <f t="shared" si="0"/>
        <v>6</v>
      </c>
      <c r="AA2" s="106">
        <f t="shared" si="0"/>
        <v>7</v>
      </c>
      <c r="AB2" s="106">
        <f t="shared" si="0"/>
        <v>1</v>
      </c>
      <c r="AC2" s="106">
        <f t="shared" si="0"/>
        <v>2</v>
      </c>
      <c r="AD2" s="106">
        <f t="shared" si="0"/>
        <v>3</v>
      </c>
      <c r="AE2" s="106">
        <f t="shared" si="0"/>
        <v>4</v>
      </c>
      <c r="AF2" s="106">
        <f t="shared" si="0"/>
        <v>5</v>
      </c>
      <c r="AG2" s="106">
        <f t="shared" si="0"/>
        <v>6</v>
      </c>
      <c r="AH2" s="106">
        <f t="shared" si="0"/>
        <v>7</v>
      </c>
      <c r="AI2" s="106">
        <f t="shared" si="0"/>
        <v>1</v>
      </c>
      <c r="AJ2" s="106">
        <f t="shared" si="0"/>
        <v>2</v>
      </c>
      <c r="AK2" s="106">
        <f t="shared" si="0"/>
        <v>3</v>
      </c>
      <c r="AL2" s="106">
        <f t="shared" si="0"/>
        <v>4</v>
      </c>
      <c r="AM2" s="106">
        <f t="shared" si="0"/>
        <v>5</v>
      </c>
      <c r="AN2" s="106">
        <f t="shared" si="0"/>
        <v>6</v>
      </c>
      <c r="AO2" s="106">
        <f t="shared" si="0"/>
        <v>7</v>
      </c>
      <c r="AP2" s="106">
        <f t="shared" si="0"/>
        <v>1</v>
      </c>
      <c r="AQ2" s="106">
        <f t="shared" ref="AQ2" si="1">WEEKDAY(AQ3,2)</f>
        <v>2</v>
      </c>
      <c r="AR2" s="106">
        <f t="shared" ref="AR2" si="2">WEEKDAY(AR3,2)</f>
        <v>3</v>
      </c>
      <c r="AS2" s="106">
        <f t="shared" ref="AS2" si="3">WEEKDAY(AS3,2)</f>
        <v>4</v>
      </c>
      <c r="AT2" s="106">
        <f t="shared" ref="AT2" si="4">WEEKDAY(AT3,2)</f>
        <v>5</v>
      </c>
      <c r="AU2" s="106">
        <f t="shared" ref="AU2" si="5">WEEKDAY(AU3,2)</f>
        <v>6</v>
      </c>
      <c r="AV2" s="106">
        <f t="shared" ref="AV2" si="6">WEEKDAY(AV3,2)</f>
        <v>7</v>
      </c>
      <c r="AW2" s="106">
        <f t="shared" ref="AW2" si="7">WEEKDAY(AW3,2)</f>
        <v>1</v>
      </c>
      <c r="AX2" s="106">
        <f t="shared" ref="AX2" si="8">WEEKDAY(AX3,2)</f>
        <v>2</v>
      </c>
      <c r="AY2" s="106">
        <f t="shared" ref="AY2" si="9">WEEKDAY(AY3,2)</f>
        <v>3</v>
      </c>
      <c r="AZ2" s="106">
        <f t="shared" ref="AZ2" si="10">WEEKDAY(AZ3,2)</f>
        <v>4</v>
      </c>
      <c r="BA2" s="106">
        <f t="shared" ref="BA2" si="11">WEEKDAY(BA3,2)</f>
        <v>5</v>
      </c>
      <c r="BB2" s="106">
        <f t="shared" ref="BB2" si="12">WEEKDAY(BB3,2)</f>
        <v>6</v>
      </c>
      <c r="BC2" s="106">
        <f t="shared" ref="BC2" si="13">WEEKDAY(BC3,2)</f>
        <v>7</v>
      </c>
      <c r="BD2" s="106">
        <f t="shared" ref="BD2" si="14">WEEKDAY(BD3,2)</f>
        <v>1</v>
      </c>
      <c r="BE2" s="106">
        <f t="shared" ref="BE2" si="15">WEEKDAY(BE3,2)</f>
        <v>2</v>
      </c>
      <c r="BF2" s="106">
        <f t="shared" ref="BF2" si="16">WEEKDAY(BF3,2)</f>
        <v>3</v>
      </c>
      <c r="BG2" s="106">
        <f t="shared" ref="BG2" si="17">WEEKDAY(BG3,2)</f>
        <v>4</v>
      </c>
      <c r="BH2" s="106">
        <f t="shared" ref="BH2" si="18">WEEKDAY(BH3,2)</f>
        <v>5</v>
      </c>
      <c r="BI2" s="106">
        <f t="shared" ref="BI2" si="19">WEEKDAY(BI3,2)</f>
        <v>6</v>
      </c>
      <c r="BJ2" s="106">
        <f t="shared" ref="BJ2" si="20">WEEKDAY(BJ3,2)</f>
        <v>7</v>
      </c>
      <c r="BK2" s="106">
        <f t="shared" ref="BK2" si="21">WEEKDAY(BK3,2)</f>
        <v>1</v>
      </c>
      <c r="BL2" s="106">
        <f t="shared" ref="BL2" si="22">WEEKDAY(BL3,2)</f>
        <v>2</v>
      </c>
      <c r="BM2" s="106">
        <f t="shared" ref="BM2" si="23">WEEKDAY(BM3,2)</f>
        <v>3</v>
      </c>
      <c r="BN2" s="106">
        <f t="shared" ref="BN2" si="24">WEEKDAY(BN3,2)</f>
        <v>4</v>
      </c>
      <c r="BO2" s="106">
        <f t="shared" ref="BO2" si="25">WEEKDAY(BO3,2)</f>
        <v>5</v>
      </c>
      <c r="BP2" s="106">
        <f t="shared" ref="BP2" si="26">WEEKDAY(BP3,2)</f>
        <v>6</v>
      </c>
      <c r="BQ2" s="106">
        <f t="shared" ref="BQ2" si="27">WEEKDAY(BQ3,2)</f>
        <v>7</v>
      </c>
      <c r="BR2" s="106">
        <f t="shared" ref="BR2" si="28">WEEKDAY(BR3,2)</f>
        <v>1</v>
      </c>
      <c r="BS2" s="106">
        <f t="shared" ref="BS2" si="29">WEEKDAY(BS3,2)</f>
        <v>2</v>
      </c>
      <c r="BT2" s="106">
        <f t="shared" ref="BT2" si="30">WEEKDAY(BT3,2)</f>
        <v>3</v>
      </c>
      <c r="BU2" s="106">
        <f t="shared" ref="BU2" si="31">WEEKDAY(BU3,2)</f>
        <v>4</v>
      </c>
      <c r="BV2" s="106">
        <f t="shared" ref="BV2" si="32">WEEKDAY(BV3,2)</f>
        <v>5</v>
      </c>
      <c r="BW2" s="106">
        <f t="shared" ref="BW2" si="33">WEEKDAY(BW3,2)</f>
        <v>6</v>
      </c>
      <c r="BX2" s="106">
        <f t="shared" ref="BX2" si="34">WEEKDAY(BX3,2)</f>
        <v>7</v>
      </c>
      <c r="BY2" s="106">
        <f t="shared" ref="BY2" si="35">WEEKDAY(BY3,2)</f>
        <v>1</v>
      </c>
      <c r="BZ2" s="106">
        <f t="shared" ref="BZ2:CA2" si="36">WEEKDAY(BZ3,2)</f>
        <v>2</v>
      </c>
      <c r="CA2" s="106">
        <f t="shared" si="36"/>
        <v>3</v>
      </c>
      <c r="CB2" s="106">
        <f t="shared" ref="CB2" si="37">WEEKDAY(CB3,2)</f>
        <v>4</v>
      </c>
      <c r="CC2" s="106">
        <f t="shared" ref="CC2" si="38">WEEKDAY(CC3,2)</f>
        <v>5</v>
      </c>
      <c r="CD2" s="106">
        <f t="shared" ref="CD2" si="39">WEEKDAY(CD3,2)</f>
        <v>6</v>
      </c>
      <c r="CE2" s="106">
        <f t="shared" ref="CE2" si="40">WEEKDAY(CE3,2)</f>
        <v>7</v>
      </c>
      <c r="CF2" s="106">
        <f t="shared" ref="CF2" si="41">WEEKDAY(CF3,2)</f>
        <v>1</v>
      </c>
      <c r="CG2" s="106">
        <f t="shared" ref="CG2" si="42">WEEKDAY(CG3,2)</f>
        <v>2</v>
      </c>
      <c r="CH2" s="106">
        <f t="shared" ref="CH2" si="43">WEEKDAY(CH3,2)</f>
        <v>3</v>
      </c>
      <c r="CI2" s="106">
        <f t="shared" ref="CI2" si="44">WEEKDAY(CI3,2)</f>
        <v>4</v>
      </c>
      <c r="CJ2" s="106">
        <f t="shared" ref="CJ2" si="45">WEEKDAY(CJ3,2)</f>
        <v>5</v>
      </c>
      <c r="CK2" s="106">
        <f t="shared" ref="CK2" si="46">WEEKDAY(CK3,2)</f>
        <v>6</v>
      </c>
      <c r="CL2" s="106">
        <f t="shared" ref="CL2" si="47">WEEKDAY(CL3,2)</f>
        <v>7</v>
      </c>
      <c r="CM2" s="106">
        <f t="shared" ref="CM2" si="48">WEEKDAY(CM3,2)</f>
        <v>1</v>
      </c>
      <c r="CN2" s="106">
        <f t="shared" ref="CN2" si="49">WEEKDAY(CN3,2)</f>
        <v>2</v>
      </c>
      <c r="CO2" s="106">
        <f t="shared" ref="CO2" si="50">WEEKDAY(CO3,2)</f>
        <v>3</v>
      </c>
      <c r="CP2" s="106">
        <f t="shared" ref="CP2" si="51">WEEKDAY(CP3,2)</f>
        <v>4</v>
      </c>
      <c r="CQ2" s="106">
        <f t="shared" ref="CQ2" si="52">WEEKDAY(CQ3,2)</f>
        <v>5</v>
      </c>
      <c r="CR2" s="106">
        <f t="shared" ref="CR2" si="53">WEEKDAY(CR3,2)</f>
        <v>6</v>
      </c>
      <c r="CS2" s="106">
        <f t="shared" ref="CS2" si="54">WEEKDAY(CS3,2)</f>
        <v>7</v>
      </c>
      <c r="CT2" s="106">
        <f t="shared" ref="CT2" si="55">WEEKDAY(CT3,2)</f>
        <v>1</v>
      </c>
      <c r="CU2" s="106">
        <f t="shared" ref="CU2" si="56">WEEKDAY(CU3,2)</f>
        <v>2</v>
      </c>
      <c r="CV2" s="106">
        <f t="shared" ref="CV2" si="57">WEEKDAY(CV3,2)</f>
        <v>3</v>
      </c>
      <c r="CW2" s="106">
        <f t="shared" ref="CW2" si="58">WEEKDAY(CW3,2)</f>
        <v>4</v>
      </c>
      <c r="CX2" s="106">
        <f t="shared" ref="CX2" si="59">WEEKDAY(CX3,2)</f>
        <v>5</v>
      </c>
      <c r="CY2" s="106">
        <f t="shared" ref="CY2" si="60">WEEKDAY(CY3,2)</f>
        <v>6</v>
      </c>
      <c r="CZ2" s="106">
        <f t="shared" ref="CZ2" si="61">WEEKDAY(CZ3,2)</f>
        <v>7</v>
      </c>
      <c r="DA2" s="106">
        <f t="shared" ref="DA2" si="62">WEEKDAY(DA3,2)</f>
        <v>1</v>
      </c>
      <c r="DB2" s="106">
        <f t="shared" ref="DB2" si="63">WEEKDAY(DB3,2)</f>
        <v>2</v>
      </c>
      <c r="DC2" s="106">
        <f t="shared" ref="DC2" si="64">WEEKDAY(DC3,2)</f>
        <v>3</v>
      </c>
      <c r="DD2" s="106">
        <f t="shared" ref="DD2" si="65">WEEKDAY(DD3,2)</f>
        <v>4</v>
      </c>
      <c r="DE2" s="106">
        <f t="shared" ref="DE2" si="66">WEEKDAY(DE3,2)</f>
        <v>5</v>
      </c>
      <c r="DF2" s="106">
        <f t="shared" ref="DF2" si="67">WEEKDAY(DF3,2)</f>
        <v>6</v>
      </c>
      <c r="DG2" s="106">
        <f t="shared" ref="DG2" si="68">WEEKDAY(DG3,2)</f>
        <v>7</v>
      </c>
      <c r="DH2" s="106">
        <f t="shared" ref="DH2" si="69">WEEKDAY(DH3,2)</f>
        <v>1</v>
      </c>
      <c r="DI2" s="106">
        <f t="shared" ref="DI2" si="70">WEEKDAY(DI3,2)</f>
        <v>2</v>
      </c>
      <c r="DJ2" s="106">
        <f t="shared" ref="DJ2" si="71">WEEKDAY(DJ3,2)</f>
        <v>3</v>
      </c>
      <c r="DK2" s="106">
        <f t="shared" ref="DK2:DL2" si="72">WEEKDAY(DK3,2)</f>
        <v>4</v>
      </c>
      <c r="DL2" s="106">
        <f t="shared" si="72"/>
        <v>5</v>
      </c>
      <c r="DM2" s="106">
        <f t="shared" ref="DM2" si="73">WEEKDAY(DM3,2)</f>
        <v>6</v>
      </c>
      <c r="DN2" s="106">
        <f t="shared" ref="DN2" si="74">WEEKDAY(DN3,2)</f>
        <v>7</v>
      </c>
      <c r="DO2" s="106">
        <f t="shared" ref="DO2" si="75">WEEKDAY(DO3,2)</f>
        <v>1</v>
      </c>
      <c r="DP2" s="106">
        <f t="shared" ref="DP2" si="76">WEEKDAY(DP3,2)</f>
        <v>2</v>
      </c>
      <c r="DQ2" s="106">
        <f t="shared" ref="DQ2" si="77">WEEKDAY(DQ3,2)</f>
        <v>3</v>
      </c>
      <c r="DR2" s="106">
        <f t="shared" ref="DR2" si="78">WEEKDAY(DR3,2)</f>
        <v>4</v>
      </c>
      <c r="DS2" s="106">
        <f t="shared" ref="DS2" si="79">WEEKDAY(DS3,2)</f>
        <v>5</v>
      </c>
      <c r="DT2" s="106">
        <f t="shared" ref="DT2" si="80">WEEKDAY(DT3,2)</f>
        <v>6</v>
      </c>
      <c r="DU2" s="106">
        <f t="shared" ref="DU2" si="81">WEEKDAY(DU3,2)</f>
        <v>7</v>
      </c>
      <c r="DV2" s="106">
        <f t="shared" ref="DV2" si="82">WEEKDAY(DV3,2)</f>
        <v>1</v>
      </c>
      <c r="DW2" s="106">
        <f t="shared" ref="DW2" si="83">WEEKDAY(DW3,2)</f>
        <v>2</v>
      </c>
      <c r="DX2" s="106">
        <f t="shared" ref="DX2" si="84">WEEKDAY(DX3,2)</f>
        <v>3</v>
      </c>
      <c r="DY2" s="106">
        <f t="shared" ref="DY2" si="85">WEEKDAY(DY3,2)</f>
        <v>4</v>
      </c>
      <c r="DZ2" s="106">
        <f t="shared" ref="DZ2" si="86">WEEKDAY(DZ3,2)</f>
        <v>5</v>
      </c>
      <c r="EA2" s="106">
        <f t="shared" ref="EA2" si="87">WEEKDAY(EA3,2)</f>
        <v>6</v>
      </c>
      <c r="EB2" s="106">
        <f t="shared" ref="EB2" si="88">WEEKDAY(EB3,2)</f>
        <v>7</v>
      </c>
      <c r="EC2" s="106">
        <f t="shared" ref="EC2" si="89">WEEKDAY(EC3,2)</f>
        <v>1</v>
      </c>
      <c r="ED2" s="106">
        <f t="shared" ref="ED2" si="90">WEEKDAY(ED3,2)</f>
        <v>2</v>
      </c>
      <c r="EE2" s="106">
        <f t="shared" ref="EE2" si="91">WEEKDAY(EE3,2)</f>
        <v>3</v>
      </c>
      <c r="EF2" s="106">
        <f t="shared" ref="EF2" si="92">WEEKDAY(EF3,2)</f>
        <v>4</v>
      </c>
      <c r="EG2" s="106">
        <f t="shared" ref="EG2" si="93">WEEKDAY(EG3,2)</f>
        <v>5</v>
      </c>
      <c r="EH2" s="106">
        <f t="shared" ref="EH2" si="94">WEEKDAY(EH3,2)</f>
        <v>6</v>
      </c>
      <c r="EI2" s="106">
        <f t="shared" ref="EI2" si="95">WEEKDAY(EI3,2)</f>
        <v>7</v>
      </c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</row>
    <row r="3" spans="1:155" ht="22.15" customHeight="1">
      <c r="A3" s="101"/>
      <c r="B3" s="217" t="s">
        <v>150</v>
      </c>
      <c r="C3" s="217"/>
      <c r="D3" s="215">
        <f>'Launch plan - Phase 2'!E2</f>
        <v>42767</v>
      </c>
      <c r="E3" s="215"/>
      <c r="F3" s="101"/>
      <c r="G3" s="107">
        <v>42646</v>
      </c>
      <c r="H3" s="107">
        <v>42647</v>
      </c>
      <c r="I3" s="107">
        <v>42648</v>
      </c>
      <c r="J3" s="107">
        <v>42649</v>
      </c>
      <c r="K3" s="107">
        <v>42650</v>
      </c>
      <c r="L3" s="107">
        <v>42651</v>
      </c>
      <c r="M3" s="107">
        <v>42652</v>
      </c>
      <c r="N3" s="107">
        <v>42653</v>
      </c>
      <c r="O3" s="107">
        <v>42654</v>
      </c>
      <c r="P3" s="107">
        <v>42655</v>
      </c>
      <c r="Q3" s="107">
        <v>42656</v>
      </c>
      <c r="R3" s="107">
        <v>42657</v>
      </c>
      <c r="S3" s="107">
        <v>42658</v>
      </c>
      <c r="T3" s="107">
        <v>42659</v>
      </c>
      <c r="U3" s="107">
        <v>42660</v>
      </c>
      <c r="V3" s="107">
        <v>42661</v>
      </c>
      <c r="W3" s="107">
        <v>42662</v>
      </c>
      <c r="X3" s="107">
        <v>42663</v>
      </c>
      <c r="Y3" s="107">
        <v>42664</v>
      </c>
      <c r="Z3" s="107">
        <v>42665</v>
      </c>
      <c r="AA3" s="107">
        <v>42666</v>
      </c>
      <c r="AB3" s="107">
        <v>42667</v>
      </c>
      <c r="AC3" s="107">
        <v>42668</v>
      </c>
      <c r="AD3" s="107">
        <v>42669</v>
      </c>
      <c r="AE3" s="107">
        <v>42670</v>
      </c>
      <c r="AF3" s="107">
        <v>42671</v>
      </c>
      <c r="AG3" s="107">
        <v>42672</v>
      </c>
      <c r="AH3" s="107">
        <v>42673</v>
      </c>
      <c r="AI3" s="107">
        <v>42674</v>
      </c>
      <c r="AJ3" s="107">
        <v>42675</v>
      </c>
      <c r="AK3" s="107">
        <v>42676</v>
      </c>
      <c r="AL3" s="107">
        <v>42677</v>
      </c>
      <c r="AM3" s="107">
        <v>42678</v>
      </c>
      <c r="AN3" s="107">
        <v>42679</v>
      </c>
      <c r="AO3" s="107">
        <v>42680</v>
      </c>
      <c r="AP3" s="107">
        <v>42681</v>
      </c>
      <c r="AQ3" s="107">
        <v>42682</v>
      </c>
      <c r="AR3" s="107">
        <v>42683</v>
      </c>
      <c r="AS3" s="107">
        <v>42684</v>
      </c>
      <c r="AT3" s="107">
        <v>42685</v>
      </c>
      <c r="AU3" s="107">
        <v>42686</v>
      </c>
      <c r="AV3" s="107">
        <v>42687</v>
      </c>
      <c r="AW3" s="107">
        <v>42688</v>
      </c>
      <c r="AX3" s="107">
        <v>42689</v>
      </c>
      <c r="AY3" s="107">
        <v>42690</v>
      </c>
      <c r="AZ3" s="107">
        <v>42691</v>
      </c>
      <c r="BA3" s="107">
        <v>42692</v>
      </c>
      <c r="BB3" s="107">
        <v>42693</v>
      </c>
      <c r="BC3" s="107">
        <v>42694</v>
      </c>
      <c r="BD3" s="107">
        <v>42695</v>
      </c>
      <c r="BE3" s="107">
        <v>42696</v>
      </c>
      <c r="BF3" s="107">
        <v>42697</v>
      </c>
      <c r="BG3" s="107">
        <v>42698</v>
      </c>
      <c r="BH3" s="107">
        <v>42699</v>
      </c>
      <c r="BI3" s="107">
        <v>42700</v>
      </c>
      <c r="BJ3" s="107">
        <v>42701</v>
      </c>
      <c r="BK3" s="107">
        <v>42702</v>
      </c>
      <c r="BL3" s="107">
        <v>42703</v>
      </c>
      <c r="BM3" s="107">
        <v>42704</v>
      </c>
      <c r="BN3" s="107">
        <v>42705</v>
      </c>
      <c r="BO3" s="107">
        <v>42706</v>
      </c>
      <c r="BP3" s="107">
        <v>42707</v>
      </c>
      <c r="BQ3" s="107">
        <v>42708</v>
      </c>
      <c r="BR3" s="107">
        <v>42709</v>
      </c>
      <c r="BS3" s="107">
        <v>42710</v>
      </c>
      <c r="BT3" s="107">
        <v>42711</v>
      </c>
      <c r="BU3" s="107">
        <v>42712</v>
      </c>
      <c r="BV3" s="107">
        <v>42713</v>
      </c>
      <c r="BW3" s="107">
        <v>42714</v>
      </c>
      <c r="BX3" s="107">
        <v>42715</v>
      </c>
      <c r="BY3" s="107">
        <v>42716</v>
      </c>
      <c r="BZ3" s="107">
        <v>42717</v>
      </c>
      <c r="CA3" s="107">
        <v>42718</v>
      </c>
      <c r="CB3" s="107">
        <v>42719</v>
      </c>
      <c r="CC3" s="107">
        <v>42720</v>
      </c>
      <c r="CD3" s="107">
        <v>42721</v>
      </c>
      <c r="CE3" s="107">
        <v>42722</v>
      </c>
      <c r="CF3" s="107">
        <v>42723</v>
      </c>
      <c r="CG3" s="107">
        <v>42724</v>
      </c>
      <c r="CH3" s="107">
        <v>42725</v>
      </c>
      <c r="CI3" s="107">
        <v>42726</v>
      </c>
      <c r="CJ3" s="107">
        <v>42727</v>
      </c>
      <c r="CK3" s="107">
        <v>42728</v>
      </c>
      <c r="CL3" s="107">
        <v>42729</v>
      </c>
      <c r="CM3" s="107">
        <v>42730</v>
      </c>
      <c r="CN3" s="107">
        <v>42731</v>
      </c>
      <c r="CO3" s="107">
        <v>42732</v>
      </c>
      <c r="CP3" s="107">
        <v>42733</v>
      </c>
      <c r="CQ3" s="107">
        <v>42734</v>
      </c>
      <c r="CR3" s="107">
        <v>42735</v>
      </c>
      <c r="CS3" s="107">
        <v>42736</v>
      </c>
      <c r="CT3" s="107">
        <v>42737</v>
      </c>
      <c r="CU3" s="107">
        <v>42738</v>
      </c>
      <c r="CV3" s="107">
        <v>42739</v>
      </c>
      <c r="CW3" s="107">
        <v>42740</v>
      </c>
      <c r="CX3" s="107">
        <v>42741</v>
      </c>
      <c r="CY3" s="107">
        <v>42742</v>
      </c>
      <c r="CZ3" s="107">
        <v>42743</v>
      </c>
      <c r="DA3" s="107">
        <v>42744</v>
      </c>
      <c r="DB3" s="107">
        <v>42745</v>
      </c>
      <c r="DC3" s="107">
        <v>42746</v>
      </c>
      <c r="DD3" s="107">
        <v>42747</v>
      </c>
      <c r="DE3" s="107">
        <v>42748</v>
      </c>
      <c r="DF3" s="107">
        <v>42749</v>
      </c>
      <c r="DG3" s="107">
        <v>42750</v>
      </c>
      <c r="DH3" s="107">
        <v>42751</v>
      </c>
      <c r="DI3" s="107">
        <v>42752</v>
      </c>
      <c r="DJ3" s="107">
        <v>42753</v>
      </c>
      <c r="DK3" s="107">
        <v>42754</v>
      </c>
      <c r="DL3" s="107">
        <v>42755</v>
      </c>
      <c r="DM3" s="107">
        <v>42756</v>
      </c>
      <c r="DN3" s="107">
        <v>42757</v>
      </c>
      <c r="DO3" s="107">
        <v>42758</v>
      </c>
      <c r="DP3" s="107">
        <v>42759</v>
      </c>
      <c r="DQ3" s="107">
        <v>42760</v>
      </c>
      <c r="DR3" s="107">
        <v>42761</v>
      </c>
      <c r="DS3" s="107">
        <v>42762</v>
      </c>
      <c r="DT3" s="107">
        <v>42763</v>
      </c>
      <c r="DU3" s="107">
        <v>42764</v>
      </c>
      <c r="DV3" s="107">
        <v>42765</v>
      </c>
      <c r="DW3" s="107">
        <v>42766</v>
      </c>
      <c r="DX3" s="107">
        <v>42767</v>
      </c>
      <c r="DY3" s="107">
        <v>42768</v>
      </c>
      <c r="DZ3" s="107">
        <v>42769</v>
      </c>
      <c r="EA3" s="107">
        <v>42770</v>
      </c>
      <c r="EB3" s="107">
        <v>42771</v>
      </c>
      <c r="EC3" s="107">
        <v>42772</v>
      </c>
      <c r="ED3" s="107">
        <v>42773</v>
      </c>
      <c r="EE3" s="107">
        <v>42774</v>
      </c>
      <c r="EF3" s="107">
        <v>42775</v>
      </c>
      <c r="EG3" s="107">
        <v>42776</v>
      </c>
      <c r="EH3" s="107">
        <v>42777</v>
      </c>
      <c r="EI3" s="107">
        <v>42778</v>
      </c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</row>
    <row r="4" spans="1:155" ht="15.75">
      <c r="A4" s="85"/>
      <c r="B4" s="85" t="s">
        <v>101</v>
      </c>
      <c r="C4" s="85" t="s">
        <v>145</v>
      </c>
      <c r="D4" s="86" t="s">
        <v>39</v>
      </c>
      <c r="E4" s="86" t="s">
        <v>146</v>
      </c>
      <c r="F4" s="232" t="s">
        <v>5</v>
      </c>
      <c r="G4" s="219" t="s">
        <v>117</v>
      </c>
      <c r="H4" s="220"/>
      <c r="I4" s="220"/>
      <c r="J4" s="220"/>
      <c r="K4" s="220"/>
      <c r="L4" s="220"/>
      <c r="M4" s="221"/>
      <c r="N4" s="218" t="s">
        <v>151</v>
      </c>
      <c r="O4" s="218"/>
      <c r="P4" s="218"/>
      <c r="Q4" s="218"/>
      <c r="R4" s="218"/>
      <c r="S4" s="218"/>
      <c r="T4" s="218"/>
      <c r="U4" s="219" t="s">
        <v>152</v>
      </c>
      <c r="V4" s="220"/>
      <c r="W4" s="220"/>
      <c r="X4" s="220"/>
      <c r="Y4" s="220"/>
      <c r="Z4" s="220"/>
      <c r="AA4" s="221"/>
      <c r="AB4" s="218" t="s">
        <v>153</v>
      </c>
      <c r="AC4" s="218"/>
      <c r="AD4" s="218"/>
      <c r="AE4" s="218"/>
      <c r="AF4" s="218"/>
      <c r="AG4" s="218"/>
      <c r="AH4" s="218"/>
      <c r="AI4" s="219" t="s">
        <v>154</v>
      </c>
      <c r="AJ4" s="220"/>
      <c r="AK4" s="220"/>
      <c r="AL4" s="220"/>
      <c r="AM4" s="220"/>
      <c r="AN4" s="220"/>
      <c r="AO4" s="221"/>
      <c r="AP4" s="218" t="s">
        <v>155</v>
      </c>
      <c r="AQ4" s="218"/>
      <c r="AR4" s="218"/>
      <c r="AS4" s="218"/>
      <c r="AT4" s="218"/>
      <c r="AU4" s="218"/>
      <c r="AV4" s="218"/>
      <c r="AW4" s="219" t="s">
        <v>156</v>
      </c>
      <c r="AX4" s="220"/>
      <c r="AY4" s="220"/>
      <c r="AZ4" s="220"/>
      <c r="BA4" s="220"/>
      <c r="BB4" s="220"/>
      <c r="BC4" s="221"/>
      <c r="BD4" s="218" t="s">
        <v>157</v>
      </c>
      <c r="BE4" s="218"/>
      <c r="BF4" s="218"/>
      <c r="BG4" s="218"/>
      <c r="BH4" s="218"/>
      <c r="BI4" s="218"/>
      <c r="BJ4" s="218"/>
      <c r="BK4" s="219" t="s">
        <v>158</v>
      </c>
      <c r="BL4" s="220"/>
      <c r="BM4" s="220"/>
      <c r="BN4" s="220"/>
      <c r="BO4" s="220"/>
      <c r="BP4" s="220"/>
      <c r="BQ4" s="221"/>
      <c r="BR4" s="218" t="s">
        <v>159</v>
      </c>
      <c r="BS4" s="218"/>
      <c r="BT4" s="218"/>
      <c r="BU4" s="218"/>
      <c r="BV4" s="218"/>
      <c r="BW4" s="218"/>
      <c r="BX4" s="218"/>
      <c r="BY4" s="219" t="s">
        <v>160</v>
      </c>
      <c r="BZ4" s="220"/>
      <c r="CA4" s="220"/>
      <c r="CB4" s="220"/>
      <c r="CC4" s="220"/>
      <c r="CD4" s="220"/>
      <c r="CE4" s="221"/>
      <c r="CF4" s="218" t="s">
        <v>161</v>
      </c>
      <c r="CG4" s="218"/>
      <c r="CH4" s="218"/>
      <c r="CI4" s="218"/>
      <c r="CJ4" s="218"/>
      <c r="CK4" s="218"/>
      <c r="CL4" s="218"/>
      <c r="CM4" s="219" t="s">
        <v>162</v>
      </c>
      <c r="CN4" s="220"/>
      <c r="CO4" s="220"/>
      <c r="CP4" s="220"/>
      <c r="CQ4" s="220"/>
      <c r="CR4" s="220"/>
      <c r="CS4" s="221"/>
      <c r="CT4" s="218" t="s">
        <v>163</v>
      </c>
      <c r="CU4" s="218"/>
      <c r="CV4" s="218"/>
      <c r="CW4" s="218"/>
      <c r="CX4" s="218"/>
      <c r="CY4" s="218"/>
      <c r="CZ4" s="218"/>
      <c r="DA4" s="219" t="s">
        <v>164</v>
      </c>
      <c r="DB4" s="220"/>
      <c r="DC4" s="220"/>
      <c r="DD4" s="220"/>
      <c r="DE4" s="220"/>
      <c r="DF4" s="220"/>
      <c r="DG4" s="221"/>
      <c r="DH4" s="218" t="s">
        <v>165</v>
      </c>
      <c r="DI4" s="218"/>
      <c r="DJ4" s="218"/>
      <c r="DK4" s="218"/>
      <c r="DL4" s="218"/>
      <c r="DM4" s="218"/>
      <c r="DN4" s="218"/>
      <c r="DO4" s="219" t="s">
        <v>166</v>
      </c>
      <c r="DP4" s="220"/>
      <c r="DQ4" s="220"/>
      <c r="DR4" s="220"/>
      <c r="DS4" s="220"/>
      <c r="DT4" s="220"/>
      <c r="DU4" s="221"/>
      <c r="DV4" s="218" t="s">
        <v>167</v>
      </c>
      <c r="DW4" s="218"/>
      <c r="DX4" s="218"/>
      <c r="DY4" s="218"/>
      <c r="DZ4" s="218"/>
      <c r="EA4" s="218"/>
      <c r="EB4" s="218"/>
      <c r="EC4" s="219" t="s">
        <v>170</v>
      </c>
      <c r="ED4" s="220"/>
      <c r="EE4" s="220"/>
      <c r="EF4" s="220"/>
      <c r="EG4" s="220"/>
      <c r="EH4" s="220"/>
      <c r="EI4" s="221"/>
      <c r="EJ4" s="83"/>
      <c r="EK4" s="83"/>
      <c r="EL4" s="83"/>
      <c r="EM4" s="83"/>
      <c r="EN4" s="83"/>
      <c r="EO4" s="83"/>
      <c r="EP4" s="83"/>
      <c r="EQ4" s="83"/>
      <c r="ER4" s="83"/>
      <c r="ES4" s="83"/>
      <c r="ET4" s="83"/>
      <c r="EU4" s="83"/>
      <c r="EV4" s="83"/>
      <c r="EW4" s="83"/>
      <c r="EX4" s="83"/>
      <c r="EY4" s="83"/>
    </row>
    <row r="5" spans="1:155" ht="12" customHeight="1">
      <c r="A5" s="85"/>
      <c r="B5" s="85"/>
      <c r="C5" s="85"/>
      <c r="D5" s="86"/>
      <c r="E5" s="86"/>
      <c r="F5" s="232"/>
      <c r="G5" s="222">
        <f>G3</f>
        <v>42646</v>
      </c>
      <c r="H5" s="223"/>
      <c r="I5" s="223"/>
      <c r="J5" s="223"/>
      <c r="K5" s="223"/>
      <c r="L5" s="223"/>
      <c r="M5" s="224"/>
      <c r="N5" s="227">
        <f>N3</f>
        <v>42653</v>
      </c>
      <c r="O5" s="228"/>
      <c r="P5" s="228"/>
      <c r="Q5" s="228"/>
      <c r="R5" s="228"/>
      <c r="S5" s="228"/>
      <c r="T5" s="229"/>
      <c r="U5" s="222">
        <f>U3</f>
        <v>42660</v>
      </c>
      <c r="V5" s="223"/>
      <c r="W5" s="223"/>
      <c r="X5" s="223"/>
      <c r="Y5" s="223"/>
      <c r="Z5" s="223"/>
      <c r="AA5" s="224"/>
      <c r="AB5" s="227">
        <f>AB3</f>
        <v>42667</v>
      </c>
      <c r="AC5" s="228"/>
      <c r="AD5" s="228"/>
      <c r="AE5" s="228"/>
      <c r="AF5" s="228"/>
      <c r="AG5" s="228"/>
      <c r="AH5" s="229"/>
      <c r="AI5" s="222">
        <f>AI3</f>
        <v>42674</v>
      </c>
      <c r="AJ5" s="223"/>
      <c r="AK5" s="223"/>
      <c r="AL5" s="223"/>
      <c r="AM5" s="223"/>
      <c r="AN5" s="223"/>
      <c r="AO5" s="224"/>
      <c r="AP5" s="227">
        <f>AP3</f>
        <v>42681</v>
      </c>
      <c r="AQ5" s="228"/>
      <c r="AR5" s="228"/>
      <c r="AS5" s="228"/>
      <c r="AT5" s="228"/>
      <c r="AU5" s="228"/>
      <c r="AV5" s="229"/>
      <c r="AW5" s="222">
        <f>AW3</f>
        <v>42688</v>
      </c>
      <c r="AX5" s="223"/>
      <c r="AY5" s="223"/>
      <c r="AZ5" s="223"/>
      <c r="BA5" s="223"/>
      <c r="BB5" s="223"/>
      <c r="BC5" s="224"/>
      <c r="BD5" s="227">
        <f>BD3</f>
        <v>42695</v>
      </c>
      <c r="BE5" s="228"/>
      <c r="BF5" s="228"/>
      <c r="BG5" s="228"/>
      <c r="BH5" s="228"/>
      <c r="BI5" s="228"/>
      <c r="BJ5" s="229"/>
      <c r="BK5" s="222">
        <f>BK3</f>
        <v>42702</v>
      </c>
      <c r="BL5" s="223"/>
      <c r="BM5" s="223"/>
      <c r="BN5" s="223"/>
      <c r="BO5" s="223"/>
      <c r="BP5" s="223"/>
      <c r="BQ5" s="224"/>
      <c r="BR5" s="227">
        <f>BR3</f>
        <v>42709</v>
      </c>
      <c r="BS5" s="228"/>
      <c r="BT5" s="228"/>
      <c r="BU5" s="228"/>
      <c r="BV5" s="228"/>
      <c r="BW5" s="228"/>
      <c r="BX5" s="229"/>
      <c r="BY5" s="222">
        <f>BY3</f>
        <v>42716</v>
      </c>
      <c r="BZ5" s="223"/>
      <c r="CA5" s="223"/>
      <c r="CB5" s="223"/>
      <c r="CC5" s="223"/>
      <c r="CD5" s="223"/>
      <c r="CE5" s="224"/>
      <c r="CF5" s="227">
        <f>CF3</f>
        <v>42723</v>
      </c>
      <c r="CG5" s="228"/>
      <c r="CH5" s="228"/>
      <c r="CI5" s="228"/>
      <c r="CJ5" s="228"/>
      <c r="CK5" s="228"/>
      <c r="CL5" s="229"/>
      <c r="CM5" s="222">
        <f>CM3</f>
        <v>42730</v>
      </c>
      <c r="CN5" s="223"/>
      <c r="CO5" s="223"/>
      <c r="CP5" s="223"/>
      <c r="CQ5" s="223"/>
      <c r="CR5" s="223"/>
      <c r="CS5" s="224"/>
      <c r="CT5" s="227">
        <f>CT3</f>
        <v>42737</v>
      </c>
      <c r="CU5" s="228"/>
      <c r="CV5" s="228"/>
      <c r="CW5" s="228"/>
      <c r="CX5" s="228"/>
      <c r="CY5" s="228"/>
      <c r="CZ5" s="229"/>
      <c r="DA5" s="222">
        <f>DA3</f>
        <v>42744</v>
      </c>
      <c r="DB5" s="223"/>
      <c r="DC5" s="223"/>
      <c r="DD5" s="223"/>
      <c r="DE5" s="223"/>
      <c r="DF5" s="223"/>
      <c r="DG5" s="224"/>
      <c r="DH5" s="227">
        <f>DH3</f>
        <v>42751</v>
      </c>
      <c r="DI5" s="228"/>
      <c r="DJ5" s="228"/>
      <c r="DK5" s="228"/>
      <c r="DL5" s="228"/>
      <c r="DM5" s="228"/>
      <c r="DN5" s="229"/>
      <c r="DO5" s="222">
        <f>DO3</f>
        <v>42758</v>
      </c>
      <c r="DP5" s="223"/>
      <c r="DQ5" s="223"/>
      <c r="DR5" s="223"/>
      <c r="DS5" s="223"/>
      <c r="DT5" s="223"/>
      <c r="DU5" s="224"/>
      <c r="DV5" s="227">
        <f>DV3</f>
        <v>42765</v>
      </c>
      <c r="DW5" s="228"/>
      <c r="DX5" s="228"/>
      <c r="DY5" s="228"/>
      <c r="DZ5" s="228"/>
      <c r="EA5" s="228"/>
      <c r="EB5" s="229"/>
      <c r="EC5" s="222">
        <f>EC3</f>
        <v>42772</v>
      </c>
      <c r="ED5" s="223"/>
      <c r="EE5" s="223"/>
      <c r="EF5" s="223"/>
      <c r="EG5" s="223"/>
      <c r="EH5" s="223"/>
      <c r="EI5" s="224"/>
      <c r="EJ5" s="83"/>
      <c r="EK5" s="83"/>
      <c r="EL5" s="83"/>
      <c r="EM5" s="83"/>
      <c r="EN5" s="83"/>
      <c r="EO5" s="83"/>
      <c r="EP5" s="83"/>
      <c r="EQ5" s="83"/>
      <c r="ER5" s="83"/>
      <c r="ES5" s="83"/>
      <c r="ET5" s="83"/>
      <c r="EU5" s="83"/>
      <c r="EV5" s="83"/>
      <c r="EW5" s="83"/>
      <c r="EX5" s="83"/>
      <c r="EY5" s="83"/>
    </row>
    <row r="6" spans="1:155" ht="12" customHeight="1">
      <c r="A6" s="85"/>
      <c r="B6" s="85"/>
      <c r="C6" s="85"/>
      <c r="D6" s="86"/>
      <c r="E6" s="86"/>
      <c r="F6" s="232"/>
      <c r="G6" s="222">
        <f>M3</f>
        <v>42652</v>
      </c>
      <c r="H6" s="225"/>
      <c r="I6" s="225"/>
      <c r="J6" s="225"/>
      <c r="K6" s="225"/>
      <c r="L6" s="225"/>
      <c r="M6" s="226"/>
      <c r="N6" s="227">
        <f>T3</f>
        <v>42659</v>
      </c>
      <c r="O6" s="230"/>
      <c r="P6" s="230"/>
      <c r="Q6" s="230"/>
      <c r="R6" s="230"/>
      <c r="S6" s="230"/>
      <c r="T6" s="231"/>
      <c r="U6" s="222">
        <f>AA3</f>
        <v>42666</v>
      </c>
      <c r="V6" s="225"/>
      <c r="W6" s="225"/>
      <c r="X6" s="225"/>
      <c r="Y6" s="225"/>
      <c r="Z6" s="225"/>
      <c r="AA6" s="226"/>
      <c r="AB6" s="227">
        <f>AH3</f>
        <v>42673</v>
      </c>
      <c r="AC6" s="230"/>
      <c r="AD6" s="230"/>
      <c r="AE6" s="230"/>
      <c r="AF6" s="230"/>
      <c r="AG6" s="230"/>
      <c r="AH6" s="231"/>
      <c r="AI6" s="222">
        <f>AO3</f>
        <v>42680</v>
      </c>
      <c r="AJ6" s="225"/>
      <c r="AK6" s="225"/>
      <c r="AL6" s="225"/>
      <c r="AM6" s="225"/>
      <c r="AN6" s="225"/>
      <c r="AO6" s="226"/>
      <c r="AP6" s="227">
        <f>AV3</f>
        <v>42687</v>
      </c>
      <c r="AQ6" s="230"/>
      <c r="AR6" s="230"/>
      <c r="AS6" s="230"/>
      <c r="AT6" s="230"/>
      <c r="AU6" s="230"/>
      <c r="AV6" s="231"/>
      <c r="AW6" s="222">
        <f>BC3</f>
        <v>42694</v>
      </c>
      <c r="AX6" s="225"/>
      <c r="AY6" s="225"/>
      <c r="AZ6" s="225"/>
      <c r="BA6" s="225"/>
      <c r="BB6" s="225"/>
      <c r="BC6" s="226"/>
      <c r="BD6" s="227">
        <f>BJ3</f>
        <v>42701</v>
      </c>
      <c r="BE6" s="230"/>
      <c r="BF6" s="230"/>
      <c r="BG6" s="230"/>
      <c r="BH6" s="230"/>
      <c r="BI6" s="230"/>
      <c r="BJ6" s="231"/>
      <c r="BK6" s="222">
        <f>BQ3</f>
        <v>42708</v>
      </c>
      <c r="BL6" s="225"/>
      <c r="BM6" s="225"/>
      <c r="BN6" s="225"/>
      <c r="BO6" s="225"/>
      <c r="BP6" s="225"/>
      <c r="BQ6" s="226"/>
      <c r="BR6" s="227">
        <f>BX3</f>
        <v>42715</v>
      </c>
      <c r="BS6" s="230"/>
      <c r="BT6" s="230"/>
      <c r="BU6" s="230"/>
      <c r="BV6" s="230"/>
      <c r="BW6" s="230"/>
      <c r="BX6" s="231"/>
      <c r="BY6" s="222">
        <f>CE3</f>
        <v>42722</v>
      </c>
      <c r="BZ6" s="225"/>
      <c r="CA6" s="225"/>
      <c r="CB6" s="225"/>
      <c r="CC6" s="225"/>
      <c r="CD6" s="225"/>
      <c r="CE6" s="226"/>
      <c r="CF6" s="227">
        <f>CL3</f>
        <v>42729</v>
      </c>
      <c r="CG6" s="230"/>
      <c r="CH6" s="230"/>
      <c r="CI6" s="230"/>
      <c r="CJ6" s="230"/>
      <c r="CK6" s="230"/>
      <c r="CL6" s="231"/>
      <c r="CM6" s="222">
        <f>CS3</f>
        <v>42736</v>
      </c>
      <c r="CN6" s="225"/>
      <c r="CO6" s="225"/>
      <c r="CP6" s="225"/>
      <c r="CQ6" s="225"/>
      <c r="CR6" s="225"/>
      <c r="CS6" s="226"/>
      <c r="CT6" s="227">
        <f>CZ3</f>
        <v>42743</v>
      </c>
      <c r="CU6" s="230"/>
      <c r="CV6" s="230"/>
      <c r="CW6" s="230"/>
      <c r="CX6" s="230"/>
      <c r="CY6" s="230"/>
      <c r="CZ6" s="231"/>
      <c r="DA6" s="222">
        <f>DG3</f>
        <v>42750</v>
      </c>
      <c r="DB6" s="225"/>
      <c r="DC6" s="225"/>
      <c r="DD6" s="225"/>
      <c r="DE6" s="225"/>
      <c r="DF6" s="225"/>
      <c r="DG6" s="226"/>
      <c r="DH6" s="227">
        <f>DN3</f>
        <v>42757</v>
      </c>
      <c r="DI6" s="230"/>
      <c r="DJ6" s="230"/>
      <c r="DK6" s="230"/>
      <c r="DL6" s="230"/>
      <c r="DM6" s="230"/>
      <c r="DN6" s="231"/>
      <c r="DO6" s="222">
        <f>DU3</f>
        <v>42764</v>
      </c>
      <c r="DP6" s="225"/>
      <c r="DQ6" s="225"/>
      <c r="DR6" s="225"/>
      <c r="DS6" s="225"/>
      <c r="DT6" s="225"/>
      <c r="DU6" s="226"/>
      <c r="DV6" s="227">
        <f>EB3</f>
        <v>42771</v>
      </c>
      <c r="DW6" s="230"/>
      <c r="DX6" s="230"/>
      <c r="DY6" s="230"/>
      <c r="DZ6" s="230"/>
      <c r="EA6" s="230"/>
      <c r="EB6" s="231"/>
      <c r="EC6" s="222">
        <f>EI3</f>
        <v>42778</v>
      </c>
      <c r="ED6" s="225"/>
      <c r="EE6" s="225"/>
      <c r="EF6" s="225"/>
      <c r="EG6" s="225"/>
      <c r="EH6" s="225"/>
      <c r="EI6" s="226"/>
      <c r="EJ6" s="83"/>
      <c r="EK6" s="83"/>
      <c r="EL6" s="83"/>
      <c r="EM6" s="83"/>
      <c r="EN6" s="83"/>
      <c r="EO6" s="83"/>
      <c r="EP6" s="83"/>
      <c r="EQ6" s="83"/>
      <c r="ER6" s="83"/>
      <c r="ES6" s="83"/>
      <c r="ET6" s="83"/>
      <c r="EU6" s="83"/>
      <c r="EV6" s="83"/>
      <c r="EW6" s="83"/>
      <c r="EX6" s="83"/>
      <c r="EY6" s="83"/>
    </row>
    <row r="7" spans="1:155" ht="13.9" customHeight="1">
      <c r="A7" s="101"/>
      <c r="B7" s="104" t="s">
        <v>147</v>
      </c>
      <c r="C7" s="104"/>
      <c r="D7" s="87"/>
      <c r="E7" s="87"/>
      <c r="F7" s="87"/>
      <c r="G7" s="91"/>
      <c r="H7" s="89"/>
      <c r="I7" s="89"/>
      <c r="J7" s="89"/>
      <c r="K7" s="89"/>
      <c r="L7" s="89"/>
      <c r="M7" s="92"/>
      <c r="N7" s="89"/>
      <c r="O7" s="89"/>
      <c r="P7" s="89"/>
      <c r="Q7" s="89"/>
      <c r="R7" s="89"/>
      <c r="S7" s="89"/>
      <c r="T7" s="89"/>
      <c r="U7" s="91"/>
      <c r="V7" s="89"/>
      <c r="W7" s="89"/>
      <c r="X7" s="89"/>
      <c r="Y7" s="89"/>
      <c r="Z7" s="89"/>
      <c r="AA7" s="92"/>
      <c r="AB7" s="89"/>
      <c r="AC7" s="89"/>
      <c r="AD7" s="89"/>
      <c r="AE7" s="89"/>
      <c r="AF7" s="89"/>
      <c r="AG7" s="89"/>
      <c r="AH7" s="89"/>
      <c r="AI7" s="91"/>
      <c r="AJ7" s="89"/>
      <c r="AK7" s="89"/>
      <c r="AL7" s="89"/>
      <c r="AM7" s="89"/>
      <c r="AN7" s="89"/>
      <c r="AO7" s="92"/>
      <c r="AP7" s="89"/>
      <c r="AQ7" s="89"/>
      <c r="AR7" s="89"/>
      <c r="AS7" s="89"/>
      <c r="AT7" s="89"/>
      <c r="AU7" s="89"/>
      <c r="AV7" s="89"/>
      <c r="AW7" s="91"/>
      <c r="AX7" s="89"/>
      <c r="AY7" s="89"/>
      <c r="AZ7" s="89"/>
      <c r="BA7" s="89"/>
      <c r="BB7" s="89"/>
      <c r="BC7" s="92"/>
      <c r="BD7" s="89"/>
      <c r="BE7" s="89"/>
      <c r="BF7" s="89"/>
      <c r="BG7" s="89"/>
      <c r="BH7" s="89"/>
      <c r="BI7" s="89"/>
      <c r="BJ7" s="89"/>
      <c r="BK7" s="91"/>
      <c r="BL7" s="89"/>
      <c r="BM7" s="89"/>
      <c r="BN7" s="89"/>
      <c r="BO7" s="89"/>
      <c r="BP7" s="89"/>
      <c r="BQ7" s="92"/>
      <c r="BR7" s="89"/>
      <c r="BS7" s="89"/>
      <c r="BT7" s="89"/>
      <c r="BU7" s="89"/>
      <c r="BV7" s="89"/>
      <c r="BW7" s="89"/>
      <c r="BX7" s="89"/>
      <c r="BY7" s="91"/>
      <c r="BZ7" s="89"/>
      <c r="CA7" s="89"/>
      <c r="CB7" s="89"/>
      <c r="CC7" s="89"/>
      <c r="CD7" s="89"/>
      <c r="CE7" s="92"/>
      <c r="CF7" s="89"/>
      <c r="CG7" s="89"/>
      <c r="CH7" s="89"/>
      <c r="CI7" s="89"/>
      <c r="CJ7" s="89"/>
      <c r="CK7" s="89"/>
      <c r="CL7" s="89"/>
      <c r="CM7" s="91"/>
      <c r="CN7" s="89"/>
      <c r="CO7" s="89"/>
      <c r="CP7" s="89"/>
      <c r="CQ7" s="89"/>
      <c r="CR7" s="89"/>
      <c r="CS7" s="92"/>
      <c r="CT7" s="89"/>
      <c r="CU7" s="89"/>
      <c r="CV7" s="89"/>
      <c r="CW7" s="89"/>
      <c r="CX7" s="89"/>
      <c r="CY7" s="89"/>
      <c r="CZ7" s="89"/>
      <c r="DA7" s="91"/>
      <c r="DB7" s="89"/>
      <c r="DC7" s="89"/>
      <c r="DD7" s="89"/>
      <c r="DE7" s="89"/>
      <c r="DF7" s="89"/>
      <c r="DG7" s="92"/>
      <c r="DH7" s="89"/>
      <c r="DI7" s="89"/>
      <c r="DJ7" s="89"/>
      <c r="DK7" s="89"/>
      <c r="DL7" s="89"/>
      <c r="DM7" s="89"/>
      <c r="DN7" s="89"/>
      <c r="DO7" s="91"/>
      <c r="DP7" s="89"/>
      <c r="DQ7" s="89"/>
      <c r="DR7" s="89"/>
      <c r="DS7" s="89"/>
      <c r="DT7" s="89"/>
      <c r="DU7" s="92"/>
      <c r="DV7" s="89"/>
      <c r="DW7" s="89"/>
      <c r="DX7" s="89"/>
      <c r="DY7" s="89"/>
      <c r="DZ7" s="89"/>
      <c r="EA7" s="89"/>
      <c r="EB7" s="89"/>
      <c r="EC7" s="91"/>
      <c r="ED7" s="89"/>
      <c r="EE7" s="89"/>
      <c r="EF7" s="89"/>
      <c r="EG7" s="89"/>
      <c r="EH7" s="89"/>
      <c r="EI7" s="92"/>
      <c r="EJ7" s="83"/>
      <c r="EK7" s="83"/>
      <c r="EL7" s="83"/>
      <c r="EM7" s="83"/>
      <c r="EN7" s="83"/>
      <c r="EO7" s="83"/>
      <c r="EP7" s="83"/>
      <c r="EQ7" s="83"/>
      <c r="ER7" s="83"/>
      <c r="ES7" s="83"/>
      <c r="ET7" s="83"/>
      <c r="EU7" s="83"/>
      <c r="EV7" s="83"/>
      <c r="EW7" s="83"/>
      <c r="EX7" s="83"/>
      <c r="EY7" s="83"/>
    </row>
    <row r="8" spans="1:155" ht="16.899999999999999" customHeight="1">
      <c r="A8" s="133">
        <v>1</v>
      </c>
      <c r="B8" s="129" t="str">
        <f>'Launch plan - Phase 1'!C5</f>
        <v>Product&amp;BP</v>
      </c>
      <c r="C8" s="126" t="str">
        <f>'Launch plan - Phase 1'!E5</f>
        <v>Product and business process are defined</v>
      </c>
      <c r="D8" s="135" t="e">
        <f>'Launch plan - Phase 1'!#REF!</f>
        <v>#REF!</v>
      </c>
      <c r="E8" s="136" t="e">
        <f>'Launch plan - Phase 1'!#REF!</f>
        <v>#REF!</v>
      </c>
      <c r="F8" s="116">
        <f>'Launch plan - Phase 1'!O5</f>
        <v>8</v>
      </c>
      <c r="G8" s="93"/>
      <c r="H8" s="90"/>
      <c r="I8" s="90"/>
      <c r="J8" s="90"/>
      <c r="K8" s="90"/>
      <c r="L8" s="90"/>
      <c r="M8" s="94"/>
      <c r="N8" s="90"/>
      <c r="O8" s="90"/>
      <c r="P8" s="90"/>
      <c r="Q8" s="90"/>
      <c r="R8" s="90"/>
      <c r="S8" s="90"/>
      <c r="T8" s="90"/>
      <c r="U8" s="93"/>
      <c r="V8" s="90"/>
      <c r="W8" s="90"/>
      <c r="X8" s="90"/>
      <c r="Y8" s="90"/>
      <c r="Z8" s="90"/>
      <c r="AA8" s="94"/>
      <c r="AB8" s="90"/>
      <c r="AC8" s="90"/>
      <c r="AD8" s="90"/>
      <c r="AE8" s="90"/>
      <c r="AF8" s="90"/>
      <c r="AG8" s="90"/>
      <c r="AH8" s="90"/>
      <c r="AI8" s="93"/>
      <c r="AJ8" s="90"/>
      <c r="AK8" s="90"/>
      <c r="AL8" s="90"/>
      <c r="AM8" s="90"/>
      <c r="AN8" s="90"/>
      <c r="AO8" s="94"/>
      <c r="AP8" s="90"/>
      <c r="AQ8" s="90"/>
      <c r="AR8" s="90"/>
      <c r="AS8" s="90"/>
      <c r="AT8" s="90"/>
      <c r="AU8" s="90"/>
      <c r="AV8" s="90"/>
      <c r="AW8" s="93"/>
      <c r="AX8" s="90"/>
      <c r="AY8" s="90"/>
      <c r="AZ8" s="90"/>
      <c r="BA8" s="90"/>
      <c r="BB8" s="90"/>
      <c r="BC8" s="94"/>
      <c r="BD8" s="90"/>
      <c r="BE8" s="90"/>
      <c r="BF8" s="90"/>
      <c r="BG8" s="90"/>
      <c r="BH8" s="90"/>
      <c r="BI8" s="90"/>
      <c r="BJ8" s="90"/>
      <c r="BK8" s="93"/>
      <c r="BL8" s="90"/>
      <c r="BM8" s="90"/>
      <c r="BN8" s="90"/>
      <c r="BO8" s="90"/>
      <c r="BP8" s="90"/>
      <c r="BQ8" s="94"/>
      <c r="BR8" s="90"/>
      <c r="BS8" s="90"/>
      <c r="BT8" s="90"/>
      <c r="BU8" s="90"/>
      <c r="BV8" s="90"/>
      <c r="BW8" s="90"/>
      <c r="BX8" s="90"/>
      <c r="BY8" s="93"/>
      <c r="BZ8" s="90"/>
      <c r="CA8" s="90"/>
      <c r="CB8" s="90"/>
      <c r="CC8" s="90"/>
      <c r="CD8" s="90"/>
      <c r="CE8" s="94"/>
      <c r="CF8" s="90"/>
      <c r="CG8" s="90"/>
      <c r="CH8" s="90"/>
      <c r="CI8" s="90"/>
      <c r="CJ8" s="90"/>
      <c r="CK8" s="90"/>
      <c r="CL8" s="90"/>
      <c r="CM8" s="93"/>
      <c r="CN8" s="90"/>
      <c r="CO8" s="90"/>
      <c r="CP8" s="90"/>
      <c r="CQ8" s="90"/>
      <c r="CR8" s="90"/>
      <c r="CS8" s="94"/>
      <c r="CT8" s="90"/>
      <c r="CU8" s="90"/>
      <c r="CV8" s="90"/>
      <c r="CW8" s="90"/>
      <c r="CX8" s="90"/>
      <c r="CY8" s="90"/>
      <c r="CZ8" s="90"/>
      <c r="DA8" s="93"/>
      <c r="DB8" s="90"/>
      <c r="DC8" s="90"/>
      <c r="DD8" s="90"/>
      <c r="DE8" s="90"/>
      <c r="DF8" s="90"/>
      <c r="DG8" s="94"/>
      <c r="DH8" s="90"/>
      <c r="DI8" s="90"/>
      <c r="DJ8" s="90"/>
      <c r="DK8" s="90"/>
      <c r="DL8" s="90"/>
      <c r="DM8" s="90"/>
      <c r="DN8" s="90"/>
      <c r="DO8" s="93"/>
      <c r="DP8" s="90"/>
      <c r="DQ8" s="90"/>
      <c r="DR8" s="90"/>
      <c r="DS8" s="90"/>
      <c r="DT8" s="90"/>
      <c r="DU8" s="94"/>
      <c r="DV8" s="90"/>
      <c r="DW8" s="90"/>
      <c r="DX8" s="90"/>
      <c r="DY8" s="90"/>
      <c r="DZ8" s="90"/>
      <c r="EA8" s="90"/>
      <c r="EB8" s="90"/>
      <c r="EC8" s="93"/>
      <c r="ED8" s="90"/>
      <c r="EE8" s="90"/>
      <c r="EF8" s="90"/>
      <c r="EG8" s="90"/>
      <c r="EH8" s="90"/>
      <c r="EI8" s="94"/>
      <c r="EJ8" s="83"/>
      <c r="EK8" s="83"/>
      <c r="EL8" s="83"/>
      <c r="EM8" s="83"/>
      <c r="EN8" s="83"/>
      <c r="EO8" s="83"/>
      <c r="EP8" s="83"/>
      <c r="EQ8" s="83"/>
      <c r="ER8" s="83"/>
      <c r="ES8" s="83"/>
      <c r="ET8" s="83"/>
      <c r="EU8" s="83"/>
      <c r="EV8" s="83"/>
      <c r="EW8" s="83"/>
      <c r="EX8" s="83"/>
      <c r="EY8" s="83"/>
    </row>
    <row r="9" spans="1:155" ht="4.9000000000000004" customHeight="1">
      <c r="A9" s="134"/>
      <c r="B9" s="130"/>
      <c r="C9" s="128"/>
      <c r="D9" s="137"/>
      <c r="E9" s="138"/>
      <c r="F9" s="116"/>
      <c r="G9" s="93"/>
      <c r="H9" s="90"/>
      <c r="I9" s="90"/>
      <c r="J9" s="90"/>
      <c r="K9" s="90"/>
      <c r="L9" s="90"/>
      <c r="M9" s="94"/>
      <c r="N9" s="90"/>
      <c r="O9" s="90"/>
      <c r="P9" s="90"/>
      <c r="Q9" s="90"/>
      <c r="R9" s="90"/>
      <c r="S9" s="90"/>
      <c r="T9" s="90"/>
      <c r="U9" s="93"/>
      <c r="V9" s="90"/>
      <c r="W9" s="90"/>
      <c r="X9" s="90"/>
      <c r="Y9" s="90"/>
      <c r="Z9" s="90"/>
      <c r="AA9" s="94"/>
      <c r="AB9" s="90"/>
      <c r="AC9" s="90"/>
      <c r="AD9" s="90"/>
      <c r="AE9" s="90"/>
      <c r="AF9" s="90"/>
      <c r="AG9" s="90"/>
      <c r="AH9" s="90"/>
      <c r="AI9" s="93"/>
      <c r="AJ9" s="90"/>
      <c r="AK9" s="90"/>
      <c r="AL9" s="90"/>
      <c r="AM9" s="90"/>
      <c r="AN9" s="90"/>
      <c r="AO9" s="94"/>
      <c r="AP9" s="90"/>
      <c r="AQ9" s="90"/>
      <c r="AR9" s="90"/>
      <c r="AS9" s="90"/>
      <c r="AT9" s="90"/>
      <c r="AU9" s="90"/>
      <c r="AV9" s="90"/>
      <c r="AW9" s="93"/>
      <c r="AX9" s="90"/>
      <c r="AY9" s="90"/>
      <c r="AZ9" s="90"/>
      <c r="BA9" s="90"/>
      <c r="BB9" s="90"/>
      <c r="BC9" s="94"/>
      <c r="BD9" s="90"/>
      <c r="BE9" s="90"/>
      <c r="BF9" s="90"/>
      <c r="BG9" s="90"/>
      <c r="BH9" s="90"/>
      <c r="BI9" s="90"/>
      <c r="BJ9" s="90"/>
      <c r="BK9" s="93"/>
      <c r="BL9" s="90"/>
      <c r="BM9" s="90"/>
      <c r="BN9" s="90"/>
      <c r="BO9" s="90"/>
      <c r="BP9" s="90"/>
      <c r="BQ9" s="94"/>
      <c r="BR9" s="90"/>
      <c r="BS9" s="90"/>
      <c r="BT9" s="90"/>
      <c r="BU9" s="90"/>
      <c r="BV9" s="90"/>
      <c r="BW9" s="90"/>
      <c r="BX9" s="90"/>
      <c r="BY9" s="93"/>
      <c r="BZ9" s="90"/>
      <c r="CA9" s="90"/>
      <c r="CB9" s="90"/>
      <c r="CC9" s="90"/>
      <c r="CD9" s="90"/>
      <c r="CE9" s="94"/>
      <c r="CF9" s="90"/>
      <c r="CG9" s="90"/>
      <c r="CH9" s="90"/>
      <c r="CI9" s="90"/>
      <c r="CJ9" s="90"/>
      <c r="CK9" s="90"/>
      <c r="CL9" s="90"/>
      <c r="CM9" s="93"/>
      <c r="CN9" s="90"/>
      <c r="CO9" s="90"/>
      <c r="CP9" s="90"/>
      <c r="CQ9" s="90"/>
      <c r="CR9" s="90"/>
      <c r="CS9" s="94"/>
      <c r="CT9" s="90"/>
      <c r="CU9" s="90"/>
      <c r="CV9" s="90"/>
      <c r="CW9" s="90"/>
      <c r="CX9" s="90"/>
      <c r="CY9" s="90"/>
      <c r="CZ9" s="90"/>
      <c r="DA9" s="93"/>
      <c r="DB9" s="90"/>
      <c r="DC9" s="90"/>
      <c r="DD9" s="90"/>
      <c r="DE9" s="90"/>
      <c r="DF9" s="90"/>
      <c r="DG9" s="94"/>
      <c r="DH9" s="90"/>
      <c r="DI9" s="90"/>
      <c r="DJ9" s="90"/>
      <c r="DK9" s="90"/>
      <c r="DL9" s="90"/>
      <c r="DM9" s="90"/>
      <c r="DN9" s="90"/>
      <c r="DO9" s="93"/>
      <c r="DP9" s="90"/>
      <c r="DQ9" s="90"/>
      <c r="DR9" s="90"/>
      <c r="DS9" s="90"/>
      <c r="DT9" s="90"/>
      <c r="DU9" s="94"/>
      <c r="DV9" s="90"/>
      <c r="DW9" s="90"/>
      <c r="DX9" s="90"/>
      <c r="DY9" s="90"/>
      <c r="DZ9" s="90"/>
      <c r="EA9" s="90"/>
      <c r="EB9" s="90"/>
      <c r="EC9" s="93"/>
      <c r="ED9" s="90"/>
      <c r="EE9" s="90"/>
      <c r="EF9" s="90"/>
      <c r="EG9" s="90"/>
      <c r="EH9" s="90"/>
      <c r="EI9" s="94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</row>
    <row r="10" spans="1:155" ht="16.899999999999999" customHeight="1">
      <c r="A10" s="134">
        <v>2</v>
      </c>
      <c r="B10" s="130" t="str">
        <f>'Launch plan - Phase 1'!C12</f>
        <v>Risk</v>
      </c>
      <c r="C10" s="128" t="str">
        <f>'Launch plan - Phase 1'!E12</f>
        <v>Credit policy and related documents are defined</v>
      </c>
      <c r="D10" s="137" t="e">
        <f>'Launch plan - Phase 1'!#REF!</f>
        <v>#REF!</v>
      </c>
      <c r="E10" s="138" t="e">
        <f>'Launch plan - Phase 1'!#REF!</f>
        <v>#REF!</v>
      </c>
      <c r="F10" s="116">
        <f>'Launch plan - Phase 1'!O12</f>
        <v>8</v>
      </c>
      <c r="G10" s="93"/>
      <c r="H10" s="90"/>
      <c r="I10" s="90"/>
      <c r="J10" s="90"/>
      <c r="K10" s="90"/>
      <c r="L10" s="90"/>
      <c r="M10" s="94"/>
      <c r="N10" s="90"/>
      <c r="O10" s="90"/>
      <c r="P10" s="90"/>
      <c r="Q10" s="90"/>
      <c r="R10" s="90"/>
      <c r="S10" s="90"/>
      <c r="T10" s="90"/>
      <c r="U10" s="93"/>
      <c r="V10" s="90"/>
      <c r="W10" s="90"/>
      <c r="X10" s="90"/>
      <c r="Y10" s="90"/>
      <c r="Z10" s="90"/>
      <c r="AA10" s="94"/>
      <c r="AB10" s="90"/>
      <c r="AC10" s="90"/>
      <c r="AD10" s="90"/>
      <c r="AE10" s="90"/>
      <c r="AF10" s="90"/>
      <c r="AG10" s="90"/>
      <c r="AH10" s="90"/>
      <c r="AI10" s="93"/>
      <c r="AJ10" s="90"/>
      <c r="AK10" s="90"/>
      <c r="AL10" s="90"/>
      <c r="AM10" s="90"/>
      <c r="AN10" s="90"/>
      <c r="AO10" s="94"/>
      <c r="AP10" s="90"/>
      <c r="AQ10" s="90"/>
      <c r="AR10" s="90"/>
      <c r="AS10" s="90"/>
      <c r="AT10" s="90"/>
      <c r="AU10" s="90"/>
      <c r="AV10" s="90"/>
      <c r="AW10" s="93"/>
      <c r="AX10" s="90"/>
      <c r="AY10" s="90"/>
      <c r="AZ10" s="90"/>
      <c r="BA10" s="90"/>
      <c r="BB10" s="90"/>
      <c r="BC10" s="94"/>
      <c r="BD10" s="90"/>
      <c r="BE10" s="90"/>
      <c r="BF10" s="90"/>
      <c r="BG10" s="90"/>
      <c r="BH10" s="90"/>
      <c r="BI10" s="90"/>
      <c r="BJ10" s="90"/>
      <c r="BK10" s="93"/>
      <c r="BL10" s="90"/>
      <c r="BM10" s="90"/>
      <c r="BN10" s="90"/>
      <c r="BO10" s="90"/>
      <c r="BP10" s="90"/>
      <c r="BQ10" s="94"/>
      <c r="BR10" s="90"/>
      <c r="BS10" s="90"/>
      <c r="BT10" s="90"/>
      <c r="BU10" s="90"/>
      <c r="BV10" s="90"/>
      <c r="BW10" s="90"/>
      <c r="BX10" s="90"/>
      <c r="BY10" s="93"/>
      <c r="BZ10" s="90"/>
      <c r="CA10" s="90"/>
      <c r="CB10" s="90"/>
      <c r="CC10" s="90"/>
      <c r="CD10" s="90"/>
      <c r="CE10" s="94"/>
      <c r="CF10" s="90"/>
      <c r="CG10" s="90"/>
      <c r="CH10" s="90"/>
      <c r="CI10" s="90"/>
      <c r="CJ10" s="90"/>
      <c r="CK10" s="90"/>
      <c r="CL10" s="90"/>
      <c r="CM10" s="93"/>
      <c r="CN10" s="90"/>
      <c r="CO10" s="90"/>
      <c r="CP10" s="90"/>
      <c r="CQ10" s="90"/>
      <c r="CR10" s="90"/>
      <c r="CS10" s="94"/>
      <c r="CT10" s="90"/>
      <c r="CU10" s="90"/>
      <c r="CV10" s="90"/>
      <c r="CW10" s="90"/>
      <c r="CX10" s="90"/>
      <c r="CY10" s="90"/>
      <c r="CZ10" s="90"/>
      <c r="DA10" s="93"/>
      <c r="DB10" s="90"/>
      <c r="DC10" s="90"/>
      <c r="DD10" s="90"/>
      <c r="DE10" s="90"/>
      <c r="DF10" s="90"/>
      <c r="DG10" s="94"/>
      <c r="DH10" s="90"/>
      <c r="DI10" s="90"/>
      <c r="DJ10" s="90"/>
      <c r="DK10" s="90"/>
      <c r="DL10" s="90"/>
      <c r="DM10" s="90"/>
      <c r="DN10" s="90"/>
      <c r="DO10" s="93"/>
      <c r="DP10" s="90"/>
      <c r="DQ10" s="90"/>
      <c r="DR10" s="90"/>
      <c r="DS10" s="90"/>
      <c r="DT10" s="90"/>
      <c r="DU10" s="94"/>
      <c r="DV10" s="90"/>
      <c r="DW10" s="90"/>
      <c r="DX10" s="90"/>
      <c r="DY10" s="90"/>
      <c r="DZ10" s="90"/>
      <c r="EA10" s="90"/>
      <c r="EB10" s="90"/>
      <c r="EC10" s="93"/>
      <c r="ED10" s="90"/>
      <c r="EE10" s="90"/>
      <c r="EF10" s="90"/>
      <c r="EG10" s="90"/>
      <c r="EH10" s="90"/>
      <c r="EI10" s="94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</row>
    <row r="11" spans="1:155" ht="4.9000000000000004" customHeight="1">
      <c r="A11" s="134"/>
      <c r="B11" s="130"/>
      <c r="C11" s="128"/>
      <c r="D11" s="137"/>
      <c r="E11" s="138"/>
      <c r="F11" s="116"/>
      <c r="G11" s="93"/>
      <c r="H11" s="90"/>
      <c r="I11" s="90"/>
      <c r="J11" s="90"/>
      <c r="K11" s="90"/>
      <c r="L11" s="90"/>
      <c r="M11" s="94"/>
      <c r="N11" s="90"/>
      <c r="O11" s="90"/>
      <c r="P11" s="90"/>
      <c r="Q11" s="90"/>
      <c r="R11" s="90"/>
      <c r="S11" s="90"/>
      <c r="T11" s="90"/>
      <c r="U11" s="93"/>
      <c r="V11" s="90"/>
      <c r="W11" s="90"/>
      <c r="X11" s="90"/>
      <c r="Y11" s="90"/>
      <c r="Z11" s="90"/>
      <c r="AA11" s="94"/>
      <c r="AB11" s="90"/>
      <c r="AC11" s="90"/>
      <c r="AD11" s="90"/>
      <c r="AE11" s="90"/>
      <c r="AF11" s="90"/>
      <c r="AG11" s="90"/>
      <c r="AH11" s="90"/>
      <c r="AI11" s="93"/>
      <c r="AJ11" s="90"/>
      <c r="AK11" s="90"/>
      <c r="AL11" s="90"/>
      <c r="AM11" s="90"/>
      <c r="AN11" s="90"/>
      <c r="AO11" s="94"/>
      <c r="AP11" s="90"/>
      <c r="AQ11" s="90"/>
      <c r="AR11" s="90"/>
      <c r="AS11" s="90"/>
      <c r="AT11" s="90"/>
      <c r="AU11" s="90"/>
      <c r="AV11" s="90"/>
      <c r="AW11" s="93"/>
      <c r="AX11" s="90"/>
      <c r="AY11" s="90"/>
      <c r="AZ11" s="90"/>
      <c r="BA11" s="90"/>
      <c r="BB11" s="90"/>
      <c r="BC11" s="94"/>
      <c r="BD11" s="90"/>
      <c r="BE11" s="90"/>
      <c r="BF11" s="90"/>
      <c r="BG11" s="90"/>
      <c r="BH11" s="90"/>
      <c r="BI11" s="90"/>
      <c r="BJ11" s="90"/>
      <c r="BK11" s="93"/>
      <c r="BL11" s="90"/>
      <c r="BM11" s="90"/>
      <c r="BN11" s="90"/>
      <c r="BO11" s="90"/>
      <c r="BP11" s="90"/>
      <c r="BQ11" s="94"/>
      <c r="BR11" s="90"/>
      <c r="BS11" s="90"/>
      <c r="BT11" s="90"/>
      <c r="BU11" s="90"/>
      <c r="BV11" s="90"/>
      <c r="BW11" s="90"/>
      <c r="BX11" s="90"/>
      <c r="BY11" s="93"/>
      <c r="BZ11" s="90"/>
      <c r="CA11" s="90"/>
      <c r="CB11" s="90"/>
      <c r="CC11" s="90"/>
      <c r="CD11" s="90"/>
      <c r="CE11" s="94"/>
      <c r="CF11" s="90"/>
      <c r="CG11" s="90"/>
      <c r="CH11" s="90"/>
      <c r="CI11" s="90"/>
      <c r="CJ11" s="90"/>
      <c r="CK11" s="90"/>
      <c r="CL11" s="90"/>
      <c r="CM11" s="93"/>
      <c r="CN11" s="90"/>
      <c r="CO11" s="90"/>
      <c r="CP11" s="90"/>
      <c r="CQ11" s="90"/>
      <c r="CR11" s="90"/>
      <c r="CS11" s="94"/>
      <c r="CT11" s="90"/>
      <c r="CU11" s="90"/>
      <c r="CV11" s="90"/>
      <c r="CW11" s="90"/>
      <c r="CX11" s="90"/>
      <c r="CY11" s="90"/>
      <c r="CZ11" s="90"/>
      <c r="DA11" s="93"/>
      <c r="DB11" s="90"/>
      <c r="DC11" s="90"/>
      <c r="DD11" s="90"/>
      <c r="DE11" s="90"/>
      <c r="DF11" s="90"/>
      <c r="DG11" s="94"/>
      <c r="DH11" s="90"/>
      <c r="DI11" s="90"/>
      <c r="DJ11" s="90"/>
      <c r="DK11" s="90"/>
      <c r="DL11" s="90"/>
      <c r="DM11" s="90"/>
      <c r="DN11" s="90"/>
      <c r="DO11" s="93"/>
      <c r="DP11" s="90"/>
      <c r="DQ11" s="90"/>
      <c r="DR11" s="90"/>
      <c r="DS11" s="90"/>
      <c r="DT11" s="90"/>
      <c r="DU11" s="94"/>
      <c r="DV11" s="90"/>
      <c r="DW11" s="90"/>
      <c r="DX11" s="90"/>
      <c r="DY11" s="90"/>
      <c r="DZ11" s="90"/>
      <c r="EA11" s="90"/>
      <c r="EB11" s="90"/>
      <c r="EC11" s="93"/>
      <c r="ED11" s="90"/>
      <c r="EE11" s="90"/>
      <c r="EF11" s="90"/>
      <c r="EG11" s="90"/>
      <c r="EH11" s="90"/>
      <c r="EI11" s="94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</row>
    <row r="12" spans="1:155" ht="16.899999999999999" customHeight="1">
      <c r="A12" s="134">
        <v>3</v>
      </c>
      <c r="B12" s="130" t="str">
        <f>'Launch plan - Phase 1'!C16</f>
        <v>Operations</v>
      </c>
      <c r="C12" s="128" t="str">
        <f>'Launch plan - Phase 1'!E16</f>
        <v>Local catalogues and batch file templates are developed and translated</v>
      </c>
      <c r="D12" s="137" t="e">
        <f>'Launch plan - Phase 1'!#REF!</f>
        <v>#REF!</v>
      </c>
      <c r="E12" s="138" t="e">
        <f>'Launch plan - Phase 1'!#REF!</f>
        <v>#REF!</v>
      </c>
      <c r="F12" s="116">
        <f>'Launch plan - Phase 1'!O16</f>
        <v>8</v>
      </c>
      <c r="G12" s="93"/>
      <c r="H12" s="90"/>
      <c r="I12" s="90"/>
      <c r="J12" s="90"/>
      <c r="K12" s="90"/>
      <c r="L12" s="90"/>
      <c r="M12" s="94"/>
      <c r="N12" s="90"/>
      <c r="O12" s="90"/>
      <c r="P12" s="90"/>
      <c r="Q12" s="90"/>
      <c r="R12" s="90"/>
      <c r="S12" s="90"/>
      <c r="T12" s="90"/>
      <c r="U12" s="93"/>
      <c r="V12" s="90"/>
      <c r="W12" s="90"/>
      <c r="X12" s="90"/>
      <c r="Y12" s="90"/>
      <c r="Z12" s="90"/>
      <c r="AA12" s="94"/>
      <c r="AB12" s="90"/>
      <c r="AC12" s="90"/>
      <c r="AD12" s="90"/>
      <c r="AE12" s="90"/>
      <c r="AF12" s="90"/>
      <c r="AG12" s="90"/>
      <c r="AH12" s="90"/>
      <c r="AI12" s="93"/>
      <c r="AJ12" s="90"/>
      <c r="AK12" s="90"/>
      <c r="AL12" s="90"/>
      <c r="AM12" s="90"/>
      <c r="AN12" s="90"/>
      <c r="AO12" s="94"/>
      <c r="AP12" s="90"/>
      <c r="AQ12" s="90"/>
      <c r="AR12" s="90"/>
      <c r="AS12" s="90"/>
      <c r="AT12" s="90"/>
      <c r="AU12" s="90"/>
      <c r="AV12" s="90"/>
      <c r="AW12" s="93"/>
      <c r="AX12" s="90"/>
      <c r="AY12" s="90"/>
      <c r="AZ12" s="90"/>
      <c r="BA12" s="90"/>
      <c r="BB12" s="90"/>
      <c r="BC12" s="94"/>
      <c r="BD12" s="90"/>
      <c r="BE12" s="90"/>
      <c r="BF12" s="90"/>
      <c r="BG12" s="90"/>
      <c r="BH12" s="90"/>
      <c r="BI12" s="90"/>
      <c r="BJ12" s="90"/>
      <c r="BK12" s="93"/>
      <c r="BL12" s="90"/>
      <c r="BM12" s="90"/>
      <c r="BN12" s="90"/>
      <c r="BO12" s="90"/>
      <c r="BP12" s="90"/>
      <c r="BQ12" s="94"/>
      <c r="BR12" s="90"/>
      <c r="BS12" s="90"/>
      <c r="BT12" s="90"/>
      <c r="BU12" s="90"/>
      <c r="BV12" s="90"/>
      <c r="BW12" s="90"/>
      <c r="BX12" s="90"/>
      <c r="BY12" s="93"/>
      <c r="BZ12" s="90"/>
      <c r="CA12" s="90"/>
      <c r="CB12" s="90"/>
      <c r="CC12" s="90"/>
      <c r="CD12" s="90"/>
      <c r="CE12" s="94"/>
      <c r="CF12" s="90"/>
      <c r="CG12" s="90"/>
      <c r="CH12" s="90"/>
      <c r="CI12" s="90"/>
      <c r="CJ12" s="90"/>
      <c r="CK12" s="90"/>
      <c r="CL12" s="90"/>
      <c r="CM12" s="93"/>
      <c r="CN12" s="90"/>
      <c r="CO12" s="90"/>
      <c r="CP12" s="90"/>
      <c r="CQ12" s="90"/>
      <c r="CR12" s="90"/>
      <c r="CS12" s="94"/>
      <c r="CT12" s="90"/>
      <c r="CU12" s="90"/>
      <c r="CV12" s="90"/>
      <c r="CW12" s="90"/>
      <c r="CX12" s="90"/>
      <c r="CY12" s="90"/>
      <c r="CZ12" s="90"/>
      <c r="DA12" s="93"/>
      <c r="DB12" s="90"/>
      <c r="DC12" s="90"/>
      <c r="DD12" s="90"/>
      <c r="DE12" s="90"/>
      <c r="DF12" s="90"/>
      <c r="DG12" s="94"/>
      <c r="DH12" s="90"/>
      <c r="DI12" s="90"/>
      <c r="DJ12" s="90"/>
      <c r="DK12" s="90"/>
      <c r="DL12" s="90"/>
      <c r="DM12" s="90"/>
      <c r="DN12" s="90"/>
      <c r="DO12" s="93"/>
      <c r="DP12" s="90"/>
      <c r="DQ12" s="90"/>
      <c r="DR12" s="90"/>
      <c r="DS12" s="90"/>
      <c r="DT12" s="90"/>
      <c r="DU12" s="94"/>
      <c r="DV12" s="90"/>
      <c r="DW12" s="90"/>
      <c r="DX12" s="90"/>
      <c r="DY12" s="90"/>
      <c r="DZ12" s="90"/>
      <c r="EA12" s="90"/>
      <c r="EB12" s="90"/>
      <c r="EC12" s="93"/>
      <c r="ED12" s="90"/>
      <c r="EE12" s="90"/>
      <c r="EF12" s="90"/>
      <c r="EG12" s="90"/>
      <c r="EH12" s="90"/>
      <c r="EI12" s="94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</row>
    <row r="13" spans="1:155" ht="4.9000000000000004" customHeight="1">
      <c r="A13" s="134"/>
      <c r="B13" s="130"/>
      <c r="C13" s="128"/>
      <c r="D13" s="137"/>
      <c r="E13" s="138"/>
      <c r="F13" s="116"/>
      <c r="G13" s="93"/>
      <c r="H13" s="90"/>
      <c r="I13" s="90"/>
      <c r="J13" s="90"/>
      <c r="K13" s="90"/>
      <c r="L13" s="90"/>
      <c r="M13" s="94"/>
      <c r="N13" s="90"/>
      <c r="O13" s="90"/>
      <c r="P13" s="90"/>
      <c r="Q13" s="90"/>
      <c r="R13" s="90"/>
      <c r="S13" s="90"/>
      <c r="T13" s="90"/>
      <c r="U13" s="93"/>
      <c r="V13" s="90"/>
      <c r="W13" s="90"/>
      <c r="X13" s="90"/>
      <c r="Y13" s="90"/>
      <c r="Z13" s="90"/>
      <c r="AA13" s="94"/>
      <c r="AB13" s="90"/>
      <c r="AC13" s="90"/>
      <c r="AD13" s="90"/>
      <c r="AE13" s="90"/>
      <c r="AF13" s="90"/>
      <c r="AG13" s="90"/>
      <c r="AH13" s="90"/>
      <c r="AI13" s="93"/>
      <c r="AJ13" s="90"/>
      <c r="AK13" s="90"/>
      <c r="AL13" s="90"/>
      <c r="AM13" s="90"/>
      <c r="AN13" s="90"/>
      <c r="AO13" s="94"/>
      <c r="AP13" s="90"/>
      <c r="AQ13" s="90"/>
      <c r="AR13" s="90"/>
      <c r="AS13" s="90"/>
      <c r="AT13" s="90"/>
      <c r="AU13" s="90"/>
      <c r="AV13" s="90"/>
      <c r="AW13" s="93"/>
      <c r="AX13" s="90"/>
      <c r="AY13" s="90"/>
      <c r="AZ13" s="90"/>
      <c r="BA13" s="90"/>
      <c r="BB13" s="90"/>
      <c r="BC13" s="94"/>
      <c r="BD13" s="90"/>
      <c r="BE13" s="90"/>
      <c r="BF13" s="90"/>
      <c r="BG13" s="90"/>
      <c r="BH13" s="90"/>
      <c r="BI13" s="90"/>
      <c r="BJ13" s="90"/>
      <c r="BK13" s="93"/>
      <c r="BL13" s="90"/>
      <c r="BM13" s="90"/>
      <c r="BN13" s="90"/>
      <c r="BO13" s="90"/>
      <c r="BP13" s="90"/>
      <c r="BQ13" s="94"/>
      <c r="BR13" s="90"/>
      <c r="BS13" s="90"/>
      <c r="BT13" s="90"/>
      <c r="BU13" s="90"/>
      <c r="BV13" s="90"/>
      <c r="BW13" s="90"/>
      <c r="BX13" s="90"/>
      <c r="BY13" s="93"/>
      <c r="BZ13" s="90"/>
      <c r="CA13" s="90"/>
      <c r="CB13" s="90"/>
      <c r="CC13" s="90"/>
      <c r="CD13" s="90"/>
      <c r="CE13" s="94"/>
      <c r="CF13" s="90"/>
      <c r="CG13" s="90"/>
      <c r="CH13" s="90"/>
      <c r="CI13" s="90"/>
      <c r="CJ13" s="90"/>
      <c r="CK13" s="90"/>
      <c r="CL13" s="90"/>
      <c r="CM13" s="93"/>
      <c r="CN13" s="90"/>
      <c r="CO13" s="90"/>
      <c r="CP13" s="90"/>
      <c r="CQ13" s="90"/>
      <c r="CR13" s="90"/>
      <c r="CS13" s="94"/>
      <c r="CT13" s="90"/>
      <c r="CU13" s="90"/>
      <c r="CV13" s="90"/>
      <c r="CW13" s="90"/>
      <c r="CX13" s="90"/>
      <c r="CY13" s="90"/>
      <c r="CZ13" s="90"/>
      <c r="DA13" s="93"/>
      <c r="DB13" s="90"/>
      <c r="DC13" s="90"/>
      <c r="DD13" s="90"/>
      <c r="DE13" s="90"/>
      <c r="DF13" s="90"/>
      <c r="DG13" s="94"/>
      <c r="DH13" s="90"/>
      <c r="DI13" s="90"/>
      <c r="DJ13" s="90"/>
      <c r="DK13" s="90"/>
      <c r="DL13" s="90"/>
      <c r="DM13" s="90"/>
      <c r="DN13" s="90"/>
      <c r="DO13" s="93"/>
      <c r="DP13" s="90"/>
      <c r="DQ13" s="90"/>
      <c r="DR13" s="90"/>
      <c r="DS13" s="90"/>
      <c r="DT13" s="90"/>
      <c r="DU13" s="94"/>
      <c r="DV13" s="90"/>
      <c r="DW13" s="90"/>
      <c r="DX13" s="90"/>
      <c r="DY13" s="90"/>
      <c r="DZ13" s="90"/>
      <c r="EA13" s="90"/>
      <c r="EB13" s="90"/>
      <c r="EC13" s="93"/>
      <c r="ED13" s="90"/>
      <c r="EE13" s="90"/>
      <c r="EF13" s="90"/>
      <c r="EG13" s="90"/>
      <c r="EH13" s="90"/>
      <c r="EI13" s="94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</row>
    <row r="14" spans="1:155" ht="16.899999999999999" customHeight="1">
      <c r="A14" s="134">
        <v>4</v>
      </c>
      <c r="B14" s="130" t="str">
        <f>'Launch plan - Phase 1'!C20</f>
        <v>Finance</v>
      </c>
      <c r="C14" s="128" t="str">
        <f>'Launch plan - Phase 1'!E20</f>
        <v>Accounting policy is formulated</v>
      </c>
      <c r="D14" s="137" t="e">
        <f>'Launch plan - Phase 1'!#REF!</f>
        <v>#REF!</v>
      </c>
      <c r="E14" s="138" t="e">
        <f>'Launch plan - Phase 1'!#REF!</f>
        <v>#REF!</v>
      </c>
      <c r="F14" s="116" t="e">
        <f ca="1">'Launch plan - Phase 1'!O20</f>
        <v>#REF!</v>
      </c>
      <c r="G14" s="93"/>
      <c r="H14" s="90"/>
      <c r="I14" s="90"/>
      <c r="J14" s="90"/>
      <c r="K14" s="90"/>
      <c r="L14" s="90"/>
      <c r="M14" s="94"/>
      <c r="N14" s="90"/>
      <c r="O14" s="90"/>
      <c r="P14" s="90"/>
      <c r="Q14" s="90"/>
      <c r="R14" s="90"/>
      <c r="S14" s="90"/>
      <c r="T14" s="90"/>
      <c r="U14" s="93"/>
      <c r="V14" s="90"/>
      <c r="W14" s="90"/>
      <c r="X14" s="90"/>
      <c r="Y14" s="90"/>
      <c r="Z14" s="90"/>
      <c r="AA14" s="94"/>
      <c r="AB14" s="90"/>
      <c r="AC14" s="90"/>
      <c r="AD14" s="90"/>
      <c r="AE14" s="90"/>
      <c r="AF14" s="90"/>
      <c r="AG14" s="90"/>
      <c r="AH14" s="90"/>
      <c r="AI14" s="93"/>
      <c r="AJ14" s="90"/>
      <c r="AK14" s="90"/>
      <c r="AL14" s="90"/>
      <c r="AM14" s="90"/>
      <c r="AN14" s="90"/>
      <c r="AO14" s="94"/>
      <c r="AP14" s="90"/>
      <c r="AQ14" s="90"/>
      <c r="AR14" s="90"/>
      <c r="AS14" s="90"/>
      <c r="AT14" s="90"/>
      <c r="AU14" s="90"/>
      <c r="AV14" s="90"/>
      <c r="AW14" s="93"/>
      <c r="AX14" s="90"/>
      <c r="AY14" s="90"/>
      <c r="AZ14" s="90"/>
      <c r="BA14" s="90"/>
      <c r="BB14" s="90"/>
      <c r="BC14" s="94"/>
      <c r="BD14" s="90"/>
      <c r="BE14" s="90"/>
      <c r="BF14" s="90"/>
      <c r="BG14" s="90"/>
      <c r="BH14" s="90"/>
      <c r="BI14" s="90"/>
      <c r="BJ14" s="90"/>
      <c r="BK14" s="93"/>
      <c r="BL14" s="90"/>
      <c r="BM14" s="90"/>
      <c r="BN14" s="90"/>
      <c r="BO14" s="90"/>
      <c r="BP14" s="90"/>
      <c r="BQ14" s="94"/>
      <c r="BR14" s="90"/>
      <c r="BS14" s="90"/>
      <c r="BT14" s="90"/>
      <c r="BU14" s="90"/>
      <c r="BV14" s="90"/>
      <c r="BW14" s="90"/>
      <c r="BX14" s="90"/>
      <c r="BY14" s="93"/>
      <c r="BZ14" s="90"/>
      <c r="CA14" s="90"/>
      <c r="CB14" s="90"/>
      <c r="CC14" s="90"/>
      <c r="CD14" s="90"/>
      <c r="CE14" s="94"/>
      <c r="CF14" s="90"/>
      <c r="CG14" s="90"/>
      <c r="CH14" s="90"/>
      <c r="CI14" s="90"/>
      <c r="CJ14" s="90"/>
      <c r="CK14" s="90"/>
      <c r="CL14" s="90"/>
      <c r="CM14" s="93"/>
      <c r="CN14" s="90"/>
      <c r="CO14" s="90"/>
      <c r="CP14" s="90"/>
      <c r="CQ14" s="90"/>
      <c r="CR14" s="90"/>
      <c r="CS14" s="94"/>
      <c r="CT14" s="90"/>
      <c r="CU14" s="90"/>
      <c r="CV14" s="90"/>
      <c r="CW14" s="90"/>
      <c r="CX14" s="90"/>
      <c r="CY14" s="90"/>
      <c r="CZ14" s="90"/>
      <c r="DA14" s="93"/>
      <c r="DB14" s="90"/>
      <c r="DC14" s="90"/>
      <c r="DD14" s="90"/>
      <c r="DE14" s="90"/>
      <c r="DF14" s="90"/>
      <c r="DG14" s="94"/>
      <c r="DH14" s="90"/>
      <c r="DI14" s="90"/>
      <c r="DJ14" s="90"/>
      <c r="DK14" s="90"/>
      <c r="DL14" s="90"/>
      <c r="DM14" s="90"/>
      <c r="DN14" s="90"/>
      <c r="DO14" s="93"/>
      <c r="DP14" s="90"/>
      <c r="DQ14" s="90"/>
      <c r="DR14" s="90"/>
      <c r="DS14" s="90"/>
      <c r="DT14" s="90"/>
      <c r="DU14" s="94"/>
      <c r="DV14" s="90"/>
      <c r="DW14" s="90"/>
      <c r="DX14" s="90"/>
      <c r="DY14" s="90"/>
      <c r="DZ14" s="90"/>
      <c r="EA14" s="90"/>
      <c r="EB14" s="90"/>
      <c r="EC14" s="93"/>
      <c r="ED14" s="90"/>
      <c r="EE14" s="90"/>
      <c r="EF14" s="90"/>
      <c r="EG14" s="90"/>
      <c r="EH14" s="90"/>
      <c r="EI14" s="94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</row>
    <row r="15" spans="1:155" ht="4.9000000000000004" customHeight="1">
      <c r="A15" s="134"/>
      <c r="B15" s="130"/>
      <c r="C15" s="128"/>
      <c r="D15" s="137"/>
      <c r="E15" s="138"/>
      <c r="F15" s="116"/>
      <c r="G15" s="93"/>
      <c r="H15" s="90"/>
      <c r="I15" s="90"/>
      <c r="J15" s="90"/>
      <c r="K15" s="90"/>
      <c r="L15" s="90"/>
      <c r="M15" s="94"/>
      <c r="N15" s="90"/>
      <c r="O15" s="90"/>
      <c r="P15" s="90"/>
      <c r="Q15" s="90"/>
      <c r="R15" s="90"/>
      <c r="S15" s="90"/>
      <c r="T15" s="90"/>
      <c r="U15" s="93"/>
      <c r="V15" s="90"/>
      <c r="W15" s="90"/>
      <c r="X15" s="90"/>
      <c r="Y15" s="90"/>
      <c r="Z15" s="90"/>
      <c r="AA15" s="94"/>
      <c r="AB15" s="90"/>
      <c r="AC15" s="90"/>
      <c r="AD15" s="90"/>
      <c r="AE15" s="90"/>
      <c r="AF15" s="90"/>
      <c r="AG15" s="90"/>
      <c r="AH15" s="90"/>
      <c r="AI15" s="93"/>
      <c r="AJ15" s="90"/>
      <c r="AK15" s="90"/>
      <c r="AL15" s="90"/>
      <c r="AM15" s="90"/>
      <c r="AN15" s="90"/>
      <c r="AO15" s="94"/>
      <c r="AP15" s="90"/>
      <c r="AQ15" s="90"/>
      <c r="AR15" s="90"/>
      <c r="AS15" s="90"/>
      <c r="AT15" s="90"/>
      <c r="AU15" s="90"/>
      <c r="AV15" s="90"/>
      <c r="AW15" s="93"/>
      <c r="AX15" s="90"/>
      <c r="AY15" s="90"/>
      <c r="AZ15" s="90"/>
      <c r="BA15" s="90"/>
      <c r="BB15" s="90"/>
      <c r="BC15" s="94"/>
      <c r="BD15" s="90"/>
      <c r="BE15" s="90"/>
      <c r="BF15" s="90"/>
      <c r="BG15" s="90"/>
      <c r="BH15" s="90"/>
      <c r="BI15" s="90"/>
      <c r="BJ15" s="90"/>
      <c r="BK15" s="93"/>
      <c r="BL15" s="90"/>
      <c r="BM15" s="90"/>
      <c r="BN15" s="90"/>
      <c r="BO15" s="90"/>
      <c r="BP15" s="90"/>
      <c r="BQ15" s="94"/>
      <c r="BR15" s="90"/>
      <c r="BS15" s="90"/>
      <c r="BT15" s="90"/>
      <c r="BU15" s="90"/>
      <c r="BV15" s="90"/>
      <c r="BW15" s="90"/>
      <c r="BX15" s="90"/>
      <c r="BY15" s="93"/>
      <c r="BZ15" s="90"/>
      <c r="CA15" s="90"/>
      <c r="CB15" s="90"/>
      <c r="CC15" s="90"/>
      <c r="CD15" s="90"/>
      <c r="CE15" s="94"/>
      <c r="CF15" s="90"/>
      <c r="CG15" s="90"/>
      <c r="CH15" s="90"/>
      <c r="CI15" s="90"/>
      <c r="CJ15" s="90"/>
      <c r="CK15" s="90"/>
      <c r="CL15" s="90"/>
      <c r="CM15" s="93"/>
      <c r="CN15" s="90"/>
      <c r="CO15" s="90"/>
      <c r="CP15" s="90"/>
      <c r="CQ15" s="90"/>
      <c r="CR15" s="90"/>
      <c r="CS15" s="94"/>
      <c r="CT15" s="90"/>
      <c r="CU15" s="90"/>
      <c r="CV15" s="90"/>
      <c r="CW15" s="90"/>
      <c r="CX15" s="90"/>
      <c r="CY15" s="90"/>
      <c r="CZ15" s="90"/>
      <c r="DA15" s="93"/>
      <c r="DB15" s="90"/>
      <c r="DC15" s="90"/>
      <c r="DD15" s="90"/>
      <c r="DE15" s="90"/>
      <c r="DF15" s="90"/>
      <c r="DG15" s="94"/>
      <c r="DH15" s="90"/>
      <c r="DI15" s="90"/>
      <c r="DJ15" s="90"/>
      <c r="DK15" s="90"/>
      <c r="DL15" s="90"/>
      <c r="DM15" s="90"/>
      <c r="DN15" s="90"/>
      <c r="DO15" s="93"/>
      <c r="DP15" s="90"/>
      <c r="DQ15" s="90"/>
      <c r="DR15" s="90"/>
      <c r="DS15" s="90"/>
      <c r="DT15" s="90"/>
      <c r="DU15" s="94"/>
      <c r="DV15" s="90"/>
      <c r="DW15" s="90"/>
      <c r="DX15" s="90"/>
      <c r="DY15" s="90"/>
      <c r="DZ15" s="90"/>
      <c r="EA15" s="90"/>
      <c r="EB15" s="90"/>
      <c r="EC15" s="93"/>
      <c r="ED15" s="90"/>
      <c r="EE15" s="90"/>
      <c r="EF15" s="90"/>
      <c r="EG15" s="90"/>
      <c r="EH15" s="90"/>
      <c r="EI15" s="94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</row>
    <row r="16" spans="1:155" ht="16.899999999999999" customHeight="1">
      <c r="A16" s="134">
        <v>5</v>
      </c>
      <c r="B16" s="130" t="str">
        <f>'Launch plan - Phase 1'!C22</f>
        <v>Legal</v>
      </c>
      <c r="C16" s="128" t="str">
        <f>'Launch plan - Phase 1'!E22</f>
        <v>Local companies are legally set-up</v>
      </c>
      <c r="D16" s="137" t="e">
        <f>'Launch plan - Phase 1'!#REF!</f>
        <v>#REF!</v>
      </c>
      <c r="E16" s="138" t="e">
        <f>'Launch plan - Phase 1'!#REF!</f>
        <v>#REF!</v>
      </c>
      <c r="F16" s="116">
        <f>'Launch plan - Phase 1'!O22</f>
        <v>8</v>
      </c>
      <c r="G16" s="93"/>
      <c r="H16" s="90"/>
      <c r="I16" s="90"/>
      <c r="J16" s="90"/>
      <c r="K16" s="90"/>
      <c r="L16" s="90"/>
      <c r="M16" s="94"/>
      <c r="N16" s="90"/>
      <c r="O16" s="90"/>
      <c r="P16" s="90"/>
      <c r="Q16" s="90"/>
      <c r="R16" s="90"/>
      <c r="S16" s="90"/>
      <c r="T16" s="90"/>
      <c r="U16" s="93"/>
      <c r="V16" s="90"/>
      <c r="W16" s="90"/>
      <c r="X16" s="90"/>
      <c r="Y16" s="90"/>
      <c r="Z16" s="90"/>
      <c r="AA16" s="94"/>
      <c r="AB16" s="90"/>
      <c r="AC16" s="90"/>
      <c r="AD16" s="90"/>
      <c r="AE16" s="90"/>
      <c r="AF16" s="90"/>
      <c r="AG16" s="90"/>
      <c r="AH16" s="90"/>
      <c r="AI16" s="93"/>
      <c r="AJ16" s="90"/>
      <c r="AK16" s="90"/>
      <c r="AL16" s="90"/>
      <c r="AM16" s="90"/>
      <c r="AN16" s="90"/>
      <c r="AO16" s="94"/>
      <c r="AP16" s="90"/>
      <c r="AQ16" s="90"/>
      <c r="AR16" s="90"/>
      <c r="AS16" s="90"/>
      <c r="AT16" s="90"/>
      <c r="AU16" s="90"/>
      <c r="AV16" s="90"/>
      <c r="AW16" s="93"/>
      <c r="AX16" s="90"/>
      <c r="AY16" s="90"/>
      <c r="AZ16" s="90"/>
      <c r="BA16" s="90"/>
      <c r="BB16" s="90"/>
      <c r="BC16" s="94"/>
      <c r="BD16" s="90"/>
      <c r="BE16" s="90"/>
      <c r="BF16" s="90"/>
      <c r="BG16" s="90"/>
      <c r="BH16" s="90"/>
      <c r="BI16" s="90"/>
      <c r="BJ16" s="90"/>
      <c r="BK16" s="93"/>
      <c r="BL16" s="90"/>
      <c r="BM16" s="90"/>
      <c r="BN16" s="90"/>
      <c r="BO16" s="90"/>
      <c r="BP16" s="90"/>
      <c r="BQ16" s="94"/>
      <c r="BR16" s="90"/>
      <c r="BS16" s="90"/>
      <c r="BT16" s="90"/>
      <c r="BU16" s="90"/>
      <c r="BV16" s="90"/>
      <c r="BW16" s="90"/>
      <c r="BX16" s="90"/>
      <c r="BY16" s="93"/>
      <c r="BZ16" s="90"/>
      <c r="CA16" s="90"/>
      <c r="CB16" s="90"/>
      <c r="CC16" s="90"/>
      <c r="CD16" s="90"/>
      <c r="CE16" s="94"/>
      <c r="CF16" s="90"/>
      <c r="CG16" s="90"/>
      <c r="CH16" s="90"/>
      <c r="CI16" s="90"/>
      <c r="CJ16" s="90"/>
      <c r="CK16" s="90"/>
      <c r="CL16" s="90"/>
      <c r="CM16" s="93"/>
      <c r="CN16" s="90"/>
      <c r="CO16" s="90"/>
      <c r="CP16" s="90"/>
      <c r="CQ16" s="90"/>
      <c r="CR16" s="90"/>
      <c r="CS16" s="94"/>
      <c r="CT16" s="90"/>
      <c r="CU16" s="90"/>
      <c r="CV16" s="90"/>
      <c r="CW16" s="90"/>
      <c r="CX16" s="90"/>
      <c r="CY16" s="90"/>
      <c r="CZ16" s="90"/>
      <c r="DA16" s="93"/>
      <c r="DB16" s="90"/>
      <c r="DC16" s="90"/>
      <c r="DD16" s="90"/>
      <c r="DE16" s="90"/>
      <c r="DF16" s="90"/>
      <c r="DG16" s="94"/>
      <c r="DH16" s="90"/>
      <c r="DI16" s="90"/>
      <c r="DJ16" s="90"/>
      <c r="DK16" s="90"/>
      <c r="DL16" s="90"/>
      <c r="DM16" s="90"/>
      <c r="DN16" s="90"/>
      <c r="DO16" s="93"/>
      <c r="DP16" s="90"/>
      <c r="DQ16" s="90"/>
      <c r="DR16" s="90"/>
      <c r="DS16" s="90"/>
      <c r="DT16" s="90"/>
      <c r="DU16" s="94"/>
      <c r="DV16" s="90"/>
      <c r="DW16" s="90"/>
      <c r="DX16" s="90"/>
      <c r="DY16" s="90"/>
      <c r="DZ16" s="90"/>
      <c r="EA16" s="90"/>
      <c r="EB16" s="90"/>
      <c r="EC16" s="93"/>
      <c r="ED16" s="90"/>
      <c r="EE16" s="90"/>
      <c r="EF16" s="90"/>
      <c r="EG16" s="90"/>
      <c r="EH16" s="90"/>
      <c r="EI16" s="94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83"/>
    </row>
    <row r="17" spans="1:155" ht="4.9000000000000004" customHeight="1">
      <c r="A17" s="134"/>
      <c r="B17" s="130"/>
      <c r="C17" s="128"/>
      <c r="D17" s="137"/>
      <c r="E17" s="138"/>
      <c r="F17" s="116"/>
      <c r="G17" s="93"/>
      <c r="H17" s="90"/>
      <c r="I17" s="90"/>
      <c r="J17" s="90"/>
      <c r="K17" s="90"/>
      <c r="L17" s="90"/>
      <c r="M17" s="94"/>
      <c r="N17" s="90"/>
      <c r="O17" s="90"/>
      <c r="P17" s="90"/>
      <c r="Q17" s="90"/>
      <c r="R17" s="90"/>
      <c r="S17" s="90"/>
      <c r="T17" s="90"/>
      <c r="U17" s="93"/>
      <c r="V17" s="90"/>
      <c r="W17" s="90"/>
      <c r="X17" s="90"/>
      <c r="Y17" s="90"/>
      <c r="Z17" s="90"/>
      <c r="AA17" s="94"/>
      <c r="AB17" s="90"/>
      <c r="AC17" s="90"/>
      <c r="AD17" s="90"/>
      <c r="AE17" s="90"/>
      <c r="AF17" s="90"/>
      <c r="AG17" s="90"/>
      <c r="AH17" s="90"/>
      <c r="AI17" s="93"/>
      <c r="AJ17" s="90"/>
      <c r="AK17" s="90"/>
      <c r="AL17" s="90"/>
      <c r="AM17" s="90"/>
      <c r="AN17" s="90"/>
      <c r="AO17" s="94"/>
      <c r="AP17" s="90"/>
      <c r="AQ17" s="90"/>
      <c r="AR17" s="90"/>
      <c r="AS17" s="90"/>
      <c r="AT17" s="90"/>
      <c r="AU17" s="90"/>
      <c r="AV17" s="90"/>
      <c r="AW17" s="93"/>
      <c r="AX17" s="90"/>
      <c r="AY17" s="90"/>
      <c r="AZ17" s="90"/>
      <c r="BA17" s="90"/>
      <c r="BB17" s="90"/>
      <c r="BC17" s="94"/>
      <c r="BD17" s="90"/>
      <c r="BE17" s="90"/>
      <c r="BF17" s="90"/>
      <c r="BG17" s="90"/>
      <c r="BH17" s="90"/>
      <c r="BI17" s="90"/>
      <c r="BJ17" s="90"/>
      <c r="BK17" s="93"/>
      <c r="BL17" s="90"/>
      <c r="BM17" s="90"/>
      <c r="BN17" s="90"/>
      <c r="BO17" s="90"/>
      <c r="BP17" s="90"/>
      <c r="BQ17" s="94"/>
      <c r="BR17" s="90"/>
      <c r="BS17" s="90"/>
      <c r="BT17" s="90"/>
      <c r="BU17" s="90"/>
      <c r="BV17" s="90"/>
      <c r="BW17" s="90"/>
      <c r="BX17" s="90"/>
      <c r="BY17" s="93"/>
      <c r="BZ17" s="90"/>
      <c r="CA17" s="90"/>
      <c r="CB17" s="90"/>
      <c r="CC17" s="90"/>
      <c r="CD17" s="90"/>
      <c r="CE17" s="94"/>
      <c r="CF17" s="90"/>
      <c r="CG17" s="90"/>
      <c r="CH17" s="90"/>
      <c r="CI17" s="90"/>
      <c r="CJ17" s="90"/>
      <c r="CK17" s="90"/>
      <c r="CL17" s="90"/>
      <c r="CM17" s="93"/>
      <c r="CN17" s="90"/>
      <c r="CO17" s="90"/>
      <c r="CP17" s="90"/>
      <c r="CQ17" s="90"/>
      <c r="CR17" s="90"/>
      <c r="CS17" s="94"/>
      <c r="CT17" s="90"/>
      <c r="CU17" s="90"/>
      <c r="CV17" s="90"/>
      <c r="CW17" s="90"/>
      <c r="CX17" s="90"/>
      <c r="CY17" s="90"/>
      <c r="CZ17" s="90"/>
      <c r="DA17" s="93"/>
      <c r="DB17" s="90"/>
      <c r="DC17" s="90"/>
      <c r="DD17" s="90"/>
      <c r="DE17" s="90"/>
      <c r="DF17" s="90"/>
      <c r="DG17" s="94"/>
      <c r="DH17" s="90"/>
      <c r="DI17" s="90"/>
      <c r="DJ17" s="90"/>
      <c r="DK17" s="90"/>
      <c r="DL17" s="90"/>
      <c r="DM17" s="90"/>
      <c r="DN17" s="90"/>
      <c r="DO17" s="93"/>
      <c r="DP17" s="90"/>
      <c r="DQ17" s="90"/>
      <c r="DR17" s="90"/>
      <c r="DS17" s="90"/>
      <c r="DT17" s="90"/>
      <c r="DU17" s="94"/>
      <c r="DV17" s="90"/>
      <c r="DW17" s="90"/>
      <c r="DX17" s="90"/>
      <c r="DY17" s="90"/>
      <c r="DZ17" s="90"/>
      <c r="EA17" s="90"/>
      <c r="EB17" s="90"/>
      <c r="EC17" s="93"/>
      <c r="ED17" s="90"/>
      <c r="EE17" s="90"/>
      <c r="EF17" s="90"/>
      <c r="EG17" s="90"/>
      <c r="EH17" s="90"/>
      <c r="EI17" s="94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</row>
    <row r="18" spans="1:155" ht="16.899999999999999" customHeight="1">
      <c r="A18" s="134">
        <v>6</v>
      </c>
      <c r="B18" s="130" t="str">
        <f>'Launch plan - Phase 1'!C35</f>
        <v>Finance</v>
      </c>
      <c r="C18" s="128" t="str">
        <f>'Launch plan - Phase 1'!E35</f>
        <v>Accounts are opened and funded</v>
      </c>
      <c r="D18" s="137" t="e">
        <f>'Launch plan - Phase 1'!#REF!</f>
        <v>#REF!</v>
      </c>
      <c r="E18" s="138" t="e">
        <f>'Launch plan - Phase 1'!#REF!</f>
        <v>#REF!</v>
      </c>
      <c r="F18" s="116" t="e">
        <f ca="1">'Launch plan - Phase 1'!O35</f>
        <v>#REF!</v>
      </c>
      <c r="G18" s="93"/>
      <c r="H18" s="90"/>
      <c r="I18" s="90"/>
      <c r="J18" s="90"/>
      <c r="K18" s="90"/>
      <c r="L18" s="90"/>
      <c r="M18" s="94"/>
      <c r="N18" s="90"/>
      <c r="O18" s="90"/>
      <c r="P18" s="90"/>
      <c r="Q18" s="90"/>
      <c r="R18" s="90"/>
      <c r="S18" s="90"/>
      <c r="T18" s="90"/>
      <c r="U18" s="93"/>
      <c r="V18" s="90"/>
      <c r="W18" s="90"/>
      <c r="X18" s="90"/>
      <c r="Y18" s="90"/>
      <c r="Z18" s="90"/>
      <c r="AA18" s="94"/>
      <c r="AB18" s="90"/>
      <c r="AC18" s="90"/>
      <c r="AD18" s="90"/>
      <c r="AE18" s="90"/>
      <c r="AF18" s="90"/>
      <c r="AG18" s="90"/>
      <c r="AH18" s="90"/>
      <c r="AI18" s="93"/>
      <c r="AJ18" s="90"/>
      <c r="AK18" s="90"/>
      <c r="AL18" s="90"/>
      <c r="AM18" s="90"/>
      <c r="AN18" s="90"/>
      <c r="AO18" s="94"/>
      <c r="AP18" s="90"/>
      <c r="AQ18" s="90"/>
      <c r="AR18" s="90"/>
      <c r="AS18" s="90"/>
      <c r="AT18" s="90"/>
      <c r="AU18" s="90"/>
      <c r="AV18" s="90"/>
      <c r="AW18" s="93"/>
      <c r="AX18" s="90"/>
      <c r="AY18" s="90"/>
      <c r="AZ18" s="90"/>
      <c r="BA18" s="90"/>
      <c r="BB18" s="90"/>
      <c r="BC18" s="94"/>
      <c r="BD18" s="90"/>
      <c r="BE18" s="90"/>
      <c r="BF18" s="90"/>
      <c r="BG18" s="90"/>
      <c r="BH18" s="90"/>
      <c r="BI18" s="90"/>
      <c r="BJ18" s="90"/>
      <c r="BK18" s="93"/>
      <c r="BL18" s="90"/>
      <c r="BM18" s="90"/>
      <c r="BN18" s="90"/>
      <c r="BO18" s="90"/>
      <c r="BP18" s="90"/>
      <c r="BQ18" s="94"/>
      <c r="BR18" s="90"/>
      <c r="BS18" s="90"/>
      <c r="BT18" s="90"/>
      <c r="BU18" s="90"/>
      <c r="BV18" s="90"/>
      <c r="BW18" s="90"/>
      <c r="BX18" s="90"/>
      <c r="BY18" s="93"/>
      <c r="BZ18" s="90"/>
      <c r="CA18" s="90"/>
      <c r="CB18" s="90"/>
      <c r="CC18" s="90"/>
      <c r="CD18" s="90"/>
      <c r="CE18" s="94"/>
      <c r="CF18" s="90"/>
      <c r="CG18" s="90"/>
      <c r="CH18" s="90"/>
      <c r="CI18" s="90"/>
      <c r="CJ18" s="90"/>
      <c r="CK18" s="90"/>
      <c r="CL18" s="90"/>
      <c r="CM18" s="93"/>
      <c r="CN18" s="90"/>
      <c r="CO18" s="90"/>
      <c r="CP18" s="90"/>
      <c r="CQ18" s="90"/>
      <c r="CR18" s="90"/>
      <c r="CS18" s="94"/>
      <c r="CT18" s="90"/>
      <c r="CU18" s="90"/>
      <c r="CV18" s="90"/>
      <c r="CW18" s="90"/>
      <c r="CX18" s="90"/>
      <c r="CY18" s="90"/>
      <c r="CZ18" s="90"/>
      <c r="DA18" s="93"/>
      <c r="DB18" s="90"/>
      <c r="DC18" s="90"/>
      <c r="DD18" s="90"/>
      <c r="DE18" s="90"/>
      <c r="DF18" s="90"/>
      <c r="DG18" s="94"/>
      <c r="DH18" s="90"/>
      <c r="DI18" s="90"/>
      <c r="DJ18" s="90"/>
      <c r="DK18" s="90"/>
      <c r="DL18" s="90"/>
      <c r="DM18" s="90"/>
      <c r="DN18" s="90"/>
      <c r="DO18" s="93"/>
      <c r="DP18" s="90"/>
      <c r="DQ18" s="90"/>
      <c r="DR18" s="90"/>
      <c r="DS18" s="90"/>
      <c r="DT18" s="90"/>
      <c r="DU18" s="94"/>
      <c r="DV18" s="90"/>
      <c r="DW18" s="90"/>
      <c r="DX18" s="90"/>
      <c r="DY18" s="90"/>
      <c r="DZ18" s="90"/>
      <c r="EA18" s="90"/>
      <c r="EB18" s="90"/>
      <c r="EC18" s="93"/>
      <c r="ED18" s="90"/>
      <c r="EE18" s="90"/>
      <c r="EF18" s="90"/>
      <c r="EG18" s="90"/>
      <c r="EH18" s="90"/>
      <c r="EI18" s="94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</row>
    <row r="19" spans="1:155" ht="4.9000000000000004" customHeight="1">
      <c r="A19" s="134"/>
      <c r="B19" s="130"/>
      <c r="C19" s="128"/>
      <c r="D19" s="137"/>
      <c r="E19" s="138"/>
      <c r="F19" s="116"/>
      <c r="G19" s="93"/>
      <c r="H19" s="90"/>
      <c r="I19" s="90"/>
      <c r="J19" s="90"/>
      <c r="K19" s="90"/>
      <c r="L19" s="90"/>
      <c r="M19" s="94"/>
      <c r="N19" s="90"/>
      <c r="O19" s="90"/>
      <c r="P19" s="90"/>
      <c r="Q19" s="90"/>
      <c r="R19" s="90"/>
      <c r="S19" s="90"/>
      <c r="T19" s="90"/>
      <c r="U19" s="93"/>
      <c r="V19" s="90"/>
      <c r="W19" s="90"/>
      <c r="X19" s="90"/>
      <c r="Y19" s="90"/>
      <c r="Z19" s="90"/>
      <c r="AA19" s="94"/>
      <c r="AB19" s="90"/>
      <c r="AC19" s="90"/>
      <c r="AD19" s="90"/>
      <c r="AE19" s="90"/>
      <c r="AF19" s="90"/>
      <c r="AG19" s="90"/>
      <c r="AH19" s="90"/>
      <c r="AI19" s="93"/>
      <c r="AJ19" s="90"/>
      <c r="AK19" s="90"/>
      <c r="AL19" s="90"/>
      <c r="AM19" s="90"/>
      <c r="AN19" s="90"/>
      <c r="AO19" s="94"/>
      <c r="AP19" s="90"/>
      <c r="AQ19" s="90"/>
      <c r="AR19" s="90"/>
      <c r="AS19" s="90"/>
      <c r="AT19" s="90"/>
      <c r="AU19" s="90"/>
      <c r="AV19" s="90"/>
      <c r="AW19" s="93"/>
      <c r="AX19" s="90"/>
      <c r="AY19" s="90"/>
      <c r="AZ19" s="90"/>
      <c r="BA19" s="90"/>
      <c r="BB19" s="90"/>
      <c r="BC19" s="94"/>
      <c r="BD19" s="90"/>
      <c r="BE19" s="90"/>
      <c r="BF19" s="90"/>
      <c r="BG19" s="90"/>
      <c r="BH19" s="90"/>
      <c r="BI19" s="90"/>
      <c r="BJ19" s="90"/>
      <c r="BK19" s="93"/>
      <c r="BL19" s="90"/>
      <c r="BM19" s="90"/>
      <c r="BN19" s="90"/>
      <c r="BO19" s="90"/>
      <c r="BP19" s="90"/>
      <c r="BQ19" s="94"/>
      <c r="BR19" s="90"/>
      <c r="BS19" s="90"/>
      <c r="BT19" s="90"/>
      <c r="BU19" s="90"/>
      <c r="BV19" s="90"/>
      <c r="BW19" s="90"/>
      <c r="BX19" s="90"/>
      <c r="BY19" s="93"/>
      <c r="BZ19" s="90"/>
      <c r="CA19" s="90"/>
      <c r="CB19" s="90"/>
      <c r="CC19" s="90"/>
      <c r="CD19" s="90"/>
      <c r="CE19" s="94"/>
      <c r="CF19" s="90"/>
      <c r="CG19" s="90"/>
      <c r="CH19" s="90"/>
      <c r="CI19" s="90"/>
      <c r="CJ19" s="90"/>
      <c r="CK19" s="90"/>
      <c r="CL19" s="90"/>
      <c r="CM19" s="93"/>
      <c r="CN19" s="90"/>
      <c r="CO19" s="90"/>
      <c r="CP19" s="90"/>
      <c r="CQ19" s="90"/>
      <c r="CR19" s="90"/>
      <c r="CS19" s="94"/>
      <c r="CT19" s="90"/>
      <c r="CU19" s="90"/>
      <c r="CV19" s="90"/>
      <c r="CW19" s="90"/>
      <c r="CX19" s="90"/>
      <c r="CY19" s="90"/>
      <c r="CZ19" s="90"/>
      <c r="DA19" s="93"/>
      <c r="DB19" s="90"/>
      <c r="DC19" s="90"/>
      <c r="DD19" s="90"/>
      <c r="DE19" s="90"/>
      <c r="DF19" s="90"/>
      <c r="DG19" s="94"/>
      <c r="DH19" s="90"/>
      <c r="DI19" s="90"/>
      <c r="DJ19" s="90"/>
      <c r="DK19" s="90"/>
      <c r="DL19" s="90"/>
      <c r="DM19" s="90"/>
      <c r="DN19" s="90"/>
      <c r="DO19" s="93"/>
      <c r="DP19" s="90"/>
      <c r="DQ19" s="90"/>
      <c r="DR19" s="90"/>
      <c r="DS19" s="90"/>
      <c r="DT19" s="90"/>
      <c r="DU19" s="94"/>
      <c r="DV19" s="90"/>
      <c r="DW19" s="90"/>
      <c r="DX19" s="90"/>
      <c r="DY19" s="90"/>
      <c r="DZ19" s="90"/>
      <c r="EA19" s="90"/>
      <c r="EB19" s="90"/>
      <c r="EC19" s="93"/>
      <c r="ED19" s="90"/>
      <c r="EE19" s="90"/>
      <c r="EF19" s="90"/>
      <c r="EG19" s="90"/>
      <c r="EH19" s="90"/>
      <c r="EI19" s="94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</row>
    <row r="20" spans="1:155" ht="16.899999999999999" customHeight="1">
      <c r="A20" s="134">
        <v>7</v>
      </c>
      <c r="B20" s="130" t="str">
        <f>'Launch plan - Phase 1'!C46</f>
        <v>HR</v>
      </c>
      <c r="C20" s="128" t="str">
        <f>'Launch plan - Phase 1'!E46</f>
        <v>Lead Generation Company (LGC) Start team is hired</v>
      </c>
      <c r="D20" s="137" t="e">
        <f>'Launch plan - Phase 1'!#REF!</f>
        <v>#REF!</v>
      </c>
      <c r="E20" s="138" t="e">
        <f>'Launch plan - Phase 1'!#REF!</f>
        <v>#REF!</v>
      </c>
      <c r="F20" s="116" t="e">
        <f ca="1">'Launch plan - Phase 1'!O46</f>
        <v>#REF!</v>
      </c>
      <c r="G20" s="93"/>
      <c r="H20" s="90"/>
      <c r="I20" s="90"/>
      <c r="J20" s="90"/>
      <c r="K20" s="90"/>
      <c r="L20" s="90"/>
      <c r="M20" s="94"/>
      <c r="N20" s="90"/>
      <c r="O20" s="90"/>
      <c r="P20" s="90"/>
      <c r="Q20" s="90"/>
      <c r="R20" s="90"/>
      <c r="S20" s="90"/>
      <c r="T20" s="90"/>
      <c r="U20" s="93"/>
      <c r="V20" s="90"/>
      <c r="W20" s="90"/>
      <c r="X20" s="90"/>
      <c r="Y20" s="90"/>
      <c r="Z20" s="90"/>
      <c r="AA20" s="94"/>
      <c r="AB20" s="90"/>
      <c r="AC20" s="90"/>
      <c r="AD20" s="90"/>
      <c r="AE20" s="90"/>
      <c r="AF20" s="90"/>
      <c r="AG20" s="90"/>
      <c r="AH20" s="90"/>
      <c r="AI20" s="93"/>
      <c r="AJ20" s="90"/>
      <c r="AK20" s="90"/>
      <c r="AL20" s="90"/>
      <c r="AM20" s="90"/>
      <c r="AN20" s="90"/>
      <c r="AO20" s="94"/>
      <c r="AP20" s="90"/>
      <c r="AQ20" s="90"/>
      <c r="AR20" s="90"/>
      <c r="AS20" s="90"/>
      <c r="AT20" s="90"/>
      <c r="AU20" s="90"/>
      <c r="AV20" s="90"/>
      <c r="AW20" s="93"/>
      <c r="AX20" s="90"/>
      <c r="AY20" s="90"/>
      <c r="AZ20" s="90"/>
      <c r="BA20" s="90"/>
      <c r="BB20" s="90"/>
      <c r="BC20" s="94"/>
      <c r="BD20" s="90"/>
      <c r="BE20" s="90"/>
      <c r="BF20" s="90"/>
      <c r="BG20" s="90"/>
      <c r="BH20" s="90"/>
      <c r="BI20" s="90"/>
      <c r="BJ20" s="90"/>
      <c r="BK20" s="93"/>
      <c r="BL20" s="90"/>
      <c r="BM20" s="90"/>
      <c r="BN20" s="90"/>
      <c r="BO20" s="90"/>
      <c r="BP20" s="90"/>
      <c r="BQ20" s="94"/>
      <c r="BR20" s="90"/>
      <c r="BS20" s="90"/>
      <c r="BT20" s="90"/>
      <c r="BU20" s="90"/>
      <c r="BV20" s="90"/>
      <c r="BW20" s="90"/>
      <c r="BX20" s="90"/>
      <c r="BY20" s="93"/>
      <c r="BZ20" s="90"/>
      <c r="CA20" s="90"/>
      <c r="CB20" s="90"/>
      <c r="CC20" s="90"/>
      <c r="CD20" s="90"/>
      <c r="CE20" s="94"/>
      <c r="CF20" s="90"/>
      <c r="CG20" s="90"/>
      <c r="CH20" s="90"/>
      <c r="CI20" s="90"/>
      <c r="CJ20" s="90"/>
      <c r="CK20" s="90"/>
      <c r="CL20" s="90"/>
      <c r="CM20" s="93"/>
      <c r="CN20" s="90"/>
      <c r="CO20" s="90"/>
      <c r="CP20" s="90"/>
      <c r="CQ20" s="90"/>
      <c r="CR20" s="90"/>
      <c r="CS20" s="94"/>
      <c r="CT20" s="90"/>
      <c r="CU20" s="90"/>
      <c r="CV20" s="90"/>
      <c r="CW20" s="90"/>
      <c r="CX20" s="90"/>
      <c r="CY20" s="90"/>
      <c r="CZ20" s="90"/>
      <c r="DA20" s="93"/>
      <c r="DB20" s="90"/>
      <c r="DC20" s="90"/>
      <c r="DD20" s="90"/>
      <c r="DE20" s="90"/>
      <c r="DF20" s="90"/>
      <c r="DG20" s="94"/>
      <c r="DH20" s="90"/>
      <c r="DI20" s="90"/>
      <c r="DJ20" s="90"/>
      <c r="DK20" s="90"/>
      <c r="DL20" s="90"/>
      <c r="DM20" s="90"/>
      <c r="DN20" s="90"/>
      <c r="DO20" s="93"/>
      <c r="DP20" s="90"/>
      <c r="DQ20" s="90"/>
      <c r="DR20" s="90"/>
      <c r="DS20" s="90"/>
      <c r="DT20" s="90"/>
      <c r="DU20" s="94"/>
      <c r="DV20" s="90"/>
      <c r="DW20" s="90"/>
      <c r="DX20" s="90"/>
      <c r="DY20" s="90"/>
      <c r="DZ20" s="90"/>
      <c r="EA20" s="90"/>
      <c r="EB20" s="90"/>
      <c r="EC20" s="93"/>
      <c r="ED20" s="90"/>
      <c r="EE20" s="90"/>
      <c r="EF20" s="90"/>
      <c r="EG20" s="90"/>
      <c r="EH20" s="90"/>
      <c r="EI20" s="94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</row>
    <row r="21" spans="1:155" ht="4.9000000000000004" customHeight="1">
      <c r="A21" s="134"/>
      <c r="B21" s="130"/>
      <c r="C21" s="128"/>
      <c r="D21" s="137"/>
      <c r="E21" s="138"/>
      <c r="F21" s="116"/>
      <c r="G21" s="93"/>
      <c r="H21" s="90"/>
      <c r="I21" s="90"/>
      <c r="J21" s="90"/>
      <c r="K21" s="90"/>
      <c r="L21" s="90"/>
      <c r="M21" s="94"/>
      <c r="N21" s="90"/>
      <c r="O21" s="90"/>
      <c r="P21" s="90"/>
      <c r="Q21" s="90"/>
      <c r="R21" s="90"/>
      <c r="S21" s="90"/>
      <c r="T21" s="90"/>
      <c r="U21" s="93"/>
      <c r="V21" s="90"/>
      <c r="W21" s="90"/>
      <c r="X21" s="90"/>
      <c r="Y21" s="90"/>
      <c r="Z21" s="90"/>
      <c r="AA21" s="94"/>
      <c r="AB21" s="90"/>
      <c r="AC21" s="90"/>
      <c r="AD21" s="90"/>
      <c r="AE21" s="90"/>
      <c r="AF21" s="90"/>
      <c r="AG21" s="90"/>
      <c r="AH21" s="90"/>
      <c r="AI21" s="93"/>
      <c r="AJ21" s="90"/>
      <c r="AK21" s="90"/>
      <c r="AL21" s="90"/>
      <c r="AM21" s="90"/>
      <c r="AN21" s="90"/>
      <c r="AO21" s="94"/>
      <c r="AP21" s="90"/>
      <c r="AQ21" s="90"/>
      <c r="AR21" s="90"/>
      <c r="AS21" s="90"/>
      <c r="AT21" s="90"/>
      <c r="AU21" s="90"/>
      <c r="AV21" s="90"/>
      <c r="AW21" s="93"/>
      <c r="AX21" s="90"/>
      <c r="AY21" s="90"/>
      <c r="AZ21" s="90"/>
      <c r="BA21" s="90"/>
      <c r="BB21" s="90"/>
      <c r="BC21" s="94"/>
      <c r="BD21" s="90"/>
      <c r="BE21" s="90"/>
      <c r="BF21" s="90"/>
      <c r="BG21" s="90"/>
      <c r="BH21" s="90"/>
      <c r="BI21" s="90"/>
      <c r="BJ21" s="90"/>
      <c r="BK21" s="93"/>
      <c r="BL21" s="90"/>
      <c r="BM21" s="90"/>
      <c r="BN21" s="90"/>
      <c r="BO21" s="90"/>
      <c r="BP21" s="90"/>
      <c r="BQ21" s="94"/>
      <c r="BR21" s="90"/>
      <c r="BS21" s="90"/>
      <c r="BT21" s="90"/>
      <c r="BU21" s="90"/>
      <c r="BV21" s="90"/>
      <c r="BW21" s="90"/>
      <c r="BX21" s="90"/>
      <c r="BY21" s="93"/>
      <c r="BZ21" s="90"/>
      <c r="CA21" s="90"/>
      <c r="CB21" s="90"/>
      <c r="CC21" s="90"/>
      <c r="CD21" s="90"/>
      <c r="CE21" s="94"/>
      <c r="CF21" s="90"/>
      <c r="CG21" s="90"/>
      <c r="CH21" s="90"/>
      <c r="CI21" s="90"/>
      <c r="CJ21" s="90"/>
      <c r="CK21" s="90"/>
      <c r="CL21" s="90"/>
      <c r="CM21" s="93"/>
      <c r="CN21" s="90"/>
      <c r="CO21" s="90"/>
      <c r="CP21" s="90"/>
      <c r="CQ21" s="90"/>
      <c r="CR21" s="90"/>
      <c r="CS21" s="94"/>
      <c r="CT21" s="90"/>
      <c r="CU21" s="90"/>
      <c r="CV21" s="90"/>
      <c r="CW21" s="90"/>
      <c r="CX21" s="90"/>
      <c r="CY21" s="90"/>
      <c r="CZ21" s="90"/>
      <c r="DA21" s="93"/>
      <c r="DB21" s="90"/>
      <c r="DC21" s="90"/>
      <c r="DD21" s="90"/>
      <c r="DE21" s="90"/>
      <c r="DF21" s="90"/>
      <c r="DG21" s="94"/>
      <c r="DH21" s="90"/>
      <c r="DI21" s="90"/>
      <c r="DJ21" s="90"/>
      <c r="DK21" s="90"/>
      <c r="DL21" s="90"/>
      <c r="DM21" s="90"/>
      <c r="DN21" s="90"/>
      <c r="DO21" s="93"/>
      <c r="DP21" s="90"/>
      <c r="DQ21" s="90"/>
      <c r="DR21" s="90"/>
      <c r="DS21" s="90"/>
      <c r="DT21" s="90"/>
      <c r="DU21" s="94"/>
      <c r="DV21" s="90"/>
      <c r="DW21" s="90"/>
      <c r="DX21" s="90"/>
      <c r="DY21" s="90"/>
      <c r="DZ21" s="90"/>
      <c r="EA21" s="90"/>
      <c r="EB21" s="90"/>
      <c r="EC21" s="93"/>
      <c r="ED21" s="90"/>
      <c r="EE21" s="90"/>
      <c r="EF21" s="90"/>
      <c r="EG21" s="90"/>
      <c r="EH21" s="90"/>
      <c r="EI21" s="94"/>
      <c r="EJ21" s="83"/>
      <c r="EK21" s="83"/>
      <c r="EL21" s="83"/>
      <c r="EM21" s="83"/>
      <c r="EN21" s="83"/>
      <c r="EO21" s="83"/>
      <c r="EP21" s="83"/>
      <c r="EQ21" s="83"/>
      <c r="ER21" s="83"/>
      <c r="ES21" s="83"/>
      <c r="ET21" s="83"/>
      <c r="EU21" s="83"/>
      <c r="EV21" s="83"/>
      <c r="EW21" s="83"/>
      <c r="EX21" s="83"/>
      <c r="EY21" s="83"/>
    </row>
    <row r="22" spans="1:155" ht="16.899999999999999" customHeight="1">
      <c r="A22" s="134">
        <v>8</v>
      </c>
      <c r="B22" s="130" t="e">
        <f>'Launch plan - Phase 1'!#REF!</f>
        <v>#REF!</v>
      </c>
      <c r="C22" s="128" t="e">
        <f>'Launch plan - Phase 1'!#REF!</f>
        <v>#REF!</v>
      </c>
      <c r="D22" s="137" t="e">
        <f>'Launch plan - Phase 1'!#REF!</f>
        <v>#REF!</v>
      </c>
      <c r="E22" s="138" t="e">
        <f>'Launch plan - Phase 1'!#REF!</f>
        <v>#REF!</v>
      </c>
      <c r="F22" s="116" t="e">
        <f>'Launch plan - Phase 1'!#REF!</f>
        <v>#REF!</v>
      </c>
      <c r="G22" s="93"/>
      <c r="H22" s="90"/>
      <c r="I22" s="90"/>
      <c r="J22" s="90"/>
      <c r="K22" s="90"/>
      <c r="L22" s="90"/>
      <c r="M22" s="94"/>
      <c r="N22" s="90"/>
      <c r="O22" s="90"/>
      <c r="P22" s="90"/>
      <c r="Q22" s="90"/>
      <c r="R22" s="90"/>
      <c r="S22" s="90"/>
      <c r="T22" s="90"/>
      <c r="U22" s="93"/>
      <c r="V22" s="90"/>
      <c r="W22" s="90"/>
      <c r="X22" s="90"/>
      <c r="Y22" s="90"/>
      <c r="Z22" s="90"/>
      <c r="AA22" s="94"/>
      <c r="AB22" s="90"/>
      <c r="AC22" s="90"/>
      <c r="AD22" s="90"/>
      <c r="AE22" s="90"/>
      <c r="AF22" s="90"/>
      <c r="AG22" s="90"/>
      <c r="AH22" s="90"/>
      <c r="AI22" s="93"/>
      <c r="AJ22" s="90"/>
      <c r="AK22" s="90"/>
      <c r="AL22" s="90"/>
      <c r="AM22" s="90"/>
      <c r="AN22" s="90"/>
      <c r="AO22" s="94"/>
      <c r="AP22" s="90"/>
      <c r="AQ22" s="90"/>
      <c r="AR22" s="90"/>
      <c r="AS22" s="90"/>
      <c r="AT22" s="90"/>
      <c r="AU22" s="90"/>
      <c r="AV22" s="90"/>
      <c r="AW22" s="93"/>
      <c r="AX22" s="90"/>
      <c r="AY22" s="90"/>
      <c r="AZ22" s="90"/>
      <c r="BA22" s="90"/>
      <c r="BB22" s="90"/>
      <c r="BC22" s="94"/>
      <c r="BD22" s="90"/>
      <c r="BE22" s="90"/>
      <c r="BF22" s="90"/>
      <c r="BG22" s="90"/>
      <c r="BH22" s="90"/>
      <c r="BI22" s="90"/>
      <c r="BJ22" s="90"/>
      <c r="BK22" s="93"/>
      <c r="BL22" s="90"/>
      <c r="BM22" s="90"/>
      <c r="BN22" s="90"/>
      <c r="BO22" s="90"/>
      <c r="BP22" s="90"/>
      <c r="BQ22" s="94"/>
      <c r="BR22" s="90"/>
      <c r="BS22" s="90"/>
      <c r="BT22" s="90"/>
      <c r="BU22" s="90"/>
      <c r="BV22" s="90"/>
      <c r="BW22" s="90"/>
      <c r="BX22" s="90"/>
      <c r="BY22" s="93"/>
      <c r="BZ22" s="90"/>
      <c r="CA22" s="90"/>
      <c r="CB22" s="90"/>
      <c r="CC22" s="90"/>
      <c r="CD22" s="90"/>
      <c r="CE22" s="94"/>
      <c r="CF22" s="90"/>
      <c r="CG22" s="90"/>
      <c r="CH22" s="90"/>
      <c r="CI22" s="90"/>
      <c r="CJ22" s="90"/>
      <c r="CK22" s="90"/>
      <c r="CL22" s="90"/>
      <c r="CM22" s="93"/>
      <c r="CN22" s="90"/>
      <c r="CO22" s="90"/>
      <c r="CP22" s="90"/>
      <c r="CQ22" s="90"/>
      <c r="CR22" s="90"/>
      <c r="CS22" s="94"/>
      <c r="CT22" s="90"/>
      <c r="CU22" s="90"/>
      <c r="CV22" s="90"/>
      <c r="CW22" s="90"/>
      <c r="CX22" s="90"/>
      <c r="CY22" s="90"/>
      <c r="CZ22" s="90"/>
      <c r="DA22" s="93"/>
      <c r="DB22" s="90"/>
      <c r="DC22" s="90"/>
      <c r="DD22" s="90"/>
      <c r="DE22" s="90"/>
      <c r="DF22" s="90"/>
      <c r="DG22" s="94"/>
      <c r="DH22" s="90"/>
      <c r="DI22" s="90"/>
      <c r="DJ22" s="90"/>
      <c r="DK22" s="90"/>
      <c r="DL22" s="90"/>
      <c r="DM22" s="90"/>
      <c r="DN22" s="90"/>
      <c r="DO22" s="93"/>
      <c r="DP22" s="90"/>
      <c r="DQ22" s="90"/>
      <c r="DR22" s="90"/>
      <c r="DS22" s="90"/>
      <c r="DT22" s="90"/>
      <c r="DU22" s="94"/>
      <c r="DV22" s="90"/>
      <c r="DW22" s="90"/>
      <c r="DX22" s="90"/>
      <c r="DY22" s="90"/>
      <c r="DZ22" s="90"/>
      <c r="EA22" s="90"/>
      <c r="EB22" s="90"/>
      <c r="EC22" s="93"/>
      <c r="ED22" s="90"/>
      <c r="EE22" s="90"/>
      <c r="EF22" s="90"/>
      <c r="EG22" s="90"/>
      <c r="EH22" s="90"/>
      <c r="EI22" s="94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</row>
    <row r="23" spans="1:155" ht="4.9000000000000004" customHeight="1">
      <c r="A23" s="134"/>
      <c r="B23" s="130"/>
      <c r="C23" s="128"/>
      <c r="D23" s="137"/>
      <c r="E23" s="138"/>
      <c r="F23" s="116"/>
      <c r="G23" s="93"/>
      <c r="H23" s="90"/>
      <c r="I23" s="90"/>
      <c r="J23" s="90"/>
      <c r="K23" s="90"/>
      <c r="L23" s="90"/>
      <c r="M23" s="94"/>
      <c r="N23" s="90"/>
      <c r="O23" s="90"/>
      <c r="P23" s="90"/>
      <c r="Q23" s="90"/>
      <c r="R23" s="90"/>
      <c r="S23" s="90"/>
      <c r="T23" s="90"/>
      <c r="U23" s="93"/>
      <c r="V23" s="90"/>
      <c r="W23" s="90"/>
      <c r="X23" s="90"/>
      <c r="Y23" s="90"/>
      <c r="Z23" s="90"/>
      <c r="AA23" s="94"/>
      <c r="AB23" s="90"/>
      <c r="AC23" s="90"/>
      <c r="AD23" s="90"/>
      <c r="AE23" s="90"/>
      <c r="AF23" s="90"/>
      <c r="AG23" s="90"/>
      <c r="AH23" s="90"/>
      <c r="AI23" s="93"/>
      <c r="AJ23" s="90"/>
      <c r="AK23" s="90"/>
      <c r="AL23" s="90"/>
      <c r="AM23" s="90"/>
      <c r="AN23" s="90"/>
      <c r="AO23" s="94"/>
      <c r="AP23" s="90"/>
      <c r="AQ23" s="90"/>
      <c r="AR23" s="90"/>
      <c r="AS23" s="90"/>
      <c r="AT23" s="90"/>
      <c r="AU23" s="90"/>
      <c r="AV23" s="90"/>
      <c r="AW23" s="93"/>
      <c r="AX23" s="90"/>
      <c r="AY23" s="90"/>
      <c r="AZ23" s="90"/>
      <c r="BA23" s="90"/>
      <c r="BB23" s="90"/>
      <c r="BC23" s="94"/>
      <c r="BD23" s="90"/>
      <c r="BE23" s="90"/>
      <c r="BF23" s="90"/>
      <c r="BG23" s="90"/>
      <c r="BH23" s="90"/>
      <c r="BI23" s="90"/>
      <c r="BJ23" s="90"/>
      <c r="BK23" s="93"/>
      <c r="BL23" s="90"/>
      <c r="BM23" s="90"/>
      <c r="BN23" s="90"/>
      <c r="BO23" s="90"/>
      <c r="BP23" s="90"/>
      <c r="BQ23" s="94"/>
      <c r="BR23" s="90"/>
      <c r="BS23" s="90"/>
      <c r="BT23" s="90"/>
      <c r="BU23" s="90"/>
      <c r="BV23" s="90"/>
      <c r="BW23" s="90"/>
      <c r="BX23" s="90"/>
      <c r="BY23" s="93"/>
      <c r="BZ23" s="90"/>
      <c r="CA23" s="90"/>
      <c r="CB23" s="90"/>
      <c r="CC23" s="90"/>
      <c r="CD23" s="90"/>
      <c r="CE23" s="94"/>
      <c r="CF23" s="90"/>
      <c r="CG23" s="90"/>
      <c r="CH23" s="90"/>
      <c r="CI23" s="90"/>
      <c r="CJ23" s="90"/>
      <c r="CK23" s="90"/>
      <c r="CL23" s="90"/>
      <c r="CM23" s="93"/>
      <c r="CN23" s="90"/>
      <c r="CO23" s="90"/>
      <c r="CP23" s="90"/>
      <c r="CQ23" s="90"/>
      <c r="CR23" s="90"/>
      <c r="CS23" s="94"/>
      <c r="CT23" s="90"/>
      <c r="CU23" s="90"/>
      <c r="CV23" s="90"/>
      <c r="CW23" s="90"/>
      <c r="CX23" s="90"/>
      <c r="CY23" s="90"/>
      <c r="CZ23" s="90"/>
      <c r="DA23" s="93"/>
      <c r="DB23" s="90"/>
      <c r="DC23" s="90"/>
      <c r="DD23" s="90"/>
      <c r="DE23" s="90"/>
      <c r="DF23" s="90"/>
      <c r="DG23" s="94"/>
      <c r="DH23" s="90"/>
      <c r="DI23" s="90"/>
      <c r="DJ23" s="90"/>
      <c r="DK23" s="90"/>
      <c r="DL23" s="90"/>
      <c r="DM23" s="90"/>
      <c r="DN23" s="90"/>
      <c r="DO23" s="93"/>
      <c r="DP23" s="90"/>
      <c r="DQ23" s="90"/>
      <c r="DR23" s="90"/>
      <c r="DS23" s="90"/>
      <c r="DT23" s="90"/>
      <c r="DU23" s="94"/>
      <c r="DV23" s="90"/>
      <c r="DW23" s="90"/>
      <c r="DX23" s="90"/>
      <c r="DY23" s="90"/>
      <c r="DZ23" s="90"/>
      <c r="EA23" s="90"/>
      <c r="EB23" s="90"/>
      <c r="EC23" s="93"/>
      <c r="ED23" s="90"/>
      <c r="EE23" s="90"/>
      <c r="EF23" s="90"/>
      <c r="EG23" s="90"/>
      <c r="EH23" s="90"/>
      <c r="EI23" s="94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</row>
    <row r="24" spans="1:155" ht="16.899999999999999" customHeight="1">
      <c r="A24" s="134">
        <v>9</v>
      </c>
      <c r="B24" s="130" t="str">
        <f>'Launch plan - Phase 1'!C67</f>
        <v>Legal</v>
      </c>
      <c r="C24" s="128" t="str">
        <f>'Launch plan - Phase 1'!E67</f>
        <v xml:space="preserve">Customer &amp; Entities Legal agreements are drafted </v>
      </c>
      <c r="D24" s="137" t="e">
        <f>'Launch plan - Phase 1'!#REF!</f>
        <v>#REF!</v>
      </c>
      <c r="E24" s="138" t="e">
        <f>'Launch plan - Phase 1'!#REF!</f>
        <v>#REF!</v>
      </c>
      <c r="F24" s="116" t="e">
        <f ca="1">'Launch plan - Phase 1'!O67</f>
        <v>#REF!</v>
      </c>
      <c r="G24" s="93"/>
      <c r="H24" s="90"/>
      <c r="I24" s="90"/>
      <c r="J24" s="90"/>
      <c r="K24" s="90"/>
      <c r="L24" s="90"/>
      <c r="M24" s="94"/>
      <c r="N24" s="90"/>
      <c r="O24" s="90"/>
      <c r="P24" s="90"/>
      <c r="Q24" s="90"/>
      <c r="R24" s="90"/>
      <c r="S24" s="90"/>
      <c r="T24" s="90"/>
      <c r="U24" s="93"/>
      <c r="V24" s="90"/>
      <c r="W24" s="90"/>
      <c r="X24" s="90"/>
      <c r="Y24" s="90"/>
      <c r="Z24" s="90"/>
      <c r="AA24" s="94"/>
      <c r="AB24" s="90"/>
      <c r="AC24" s="90"/>
      <c r="AD24" s="90"/>
      <c r="AE24" s="90"/>
      <c r="AF24" s="90"/>
      <c r="AG24" s="90"/>
      <c r="AH24" s="90"/>
      <c r="AI24" s="93"/>
      <c r="AJ24" s="90"/>
      <c r="AK24" s="90"/>
      <c r="AL24" s="90"/>
      <c r="AM24" s="90"/>
      <c r="AN24" s="90"/>
      <c r="AO24" s="94"/>
      <c r="AP24" s="90"/>
      <c r="AQ24" s="90"/>
      <c r="AR24" s="90"/>
      <c r="AS24" s="90"/>
      <c r="AT24" s="90"/>
      <c r="AU24" s="90"/>
      <c r="AV24" s="90"/>
      <c r="AW24" s="93"/>
      <c r="AX24" s="90"/>
      <c r="AY24" s="90"/>
      <c r="AZ24" s="90"/>
      <c r="BA24" s="90"/>
      <c r="BB24" s="90"/>
      <c r="BC24" s="94"/>
      <c r="BD24" s="90"/>
      <c r="BE24" s="90"/>
      <c r="BF24" s="90"/>
      <c r="BG24" s="90"/>
      <c r="BH24" s="90"/>
      <c r="BI24" s="90"/>
      <c r="BJ24" s="90"/>
      <c r="BK24" s="93"/>
      <c r="BL24" s="90"/>
      <c r="BM24" s="90"/>
      <c r="BN24" s="90"/>
      <c r="BO24" s="90"/>
      <c r="BP24" s="90"/>
      <c r="BQ24" s="94"/>
      <c r="BR24" s="90"/>
      <c r="BS24" s="90"/>
      <c r="BT24" s="90"/>
      <c r="BU24" s="90"/>
      <c r="BV24" s="90"/>
      <c r="BW24" s="90"/>
      <c r="BX24" s="90"/>
      <c r="BY24" s="93"/>
      <c r="BZ24" s="90"/>
      <c r="CA24" s="90"/>
      <c r="CB24" s="90"/>
      <c r="CC24" s="90"/>
      <c r="CD24" s="90"/>
      <c r="CE24" s="94"/>
      <c r="CF24" s="90"/>
      <c r="CG24" s="90"/>
      <c r="CH24" s="90"/>
      <c r="CI24" s="90"/>
      <c r="CJ24" s="90"/>
      <c r="CK24" s="90"/>
      <c r="CL24" s="90"/>
      <c r="CM24" s="93"/>
      <c r="CN24" s="90"/>
      <c r="CO24" s="90"/>
      <c r="CP24" s="90"/>
      <c r="CQ24" s="90"/>
      <c r="CR24" s="90"/>
      <c r="CS24" s="94"/>
      <c r="CT24" s="90"/>
      <c r="CU24" s="90"/>
      <c r="CV24" s="90"/>
      <c r="CW24" s="90"/>
      <c r="CX24" s="90"/>
      <c r="CY24" s="90"/>
      <c r="CZ24" s="90"/>
      <c r="DA24" s="93"/>
      <c r="DB24" s="90"/>
      <c r="DC24" s="90"/>
      <c r="DD24" s="90"/>
      <c r="DE24" s="90"/>
      <c r="DF24" s="90"/>
      <c r="DG24" s="94"/>
      <c r="DH24" s="90"/>
      <c r="DI24" s="90"/>
      <c r="DJ24" s="90"/>
      <c r="DK24" s="90"/>
      <c r="DL24" s="90"/>
      <c r="DM24" s="90"/>
      <c r="DN24" s="90"/>
      <c r="DO24" s="93"/>
      <c r="DP24" s="90"/>
      <c r="DQ24" s="90"/>
      <c r="DR24" s="90"/>
      <c r="DS24" s="90"/>
      <c r="DT24" s="90"/>
      <c r="DU24" s="94"/>
      <c r="DV24" s="90"/>
      <c r="DW24" s="90"/>
      <c r="DX24" s="90"/>
      <c r="DY24" s="90"/>
      <c r="DZ24" s="90"/>
      <c r="EA24" s="90"/>
      <c r="EB24" s="90"/>
      <c r="EC24" s="93"/>
      <c r="ED24" s="90"/>
      <c r="EE24" s="90"/>
      <c r="EF24" s="90"/>
      <c r="EG24" s="90"/>
      <c r="EH24" s="90"/>
      <c r="EI24" s="94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</row>
    <row r="25" spans="1:155" ht="4.9000000000000004" customHeight="1">
      <c r="A25" s="134"/>
      <c r="B25" s="130"/>
      <c r="C25" s="128"/>
      <c r="D25" s="137"/>
      <c r="E25" s="138"/>
      <c r="F25" s="116"/>
      <c r="G25" s="93"/>
      <c r="H25" s="90"/>
      <c r="I25" s="90"/>
      <c r="J25" s="90"/>
      <c r="K25" s="90"/>
      <c r="L25" s="90"/>
      <c r="M25" s="94"/>
      <c r="N25" s="90"/>
      <c r="O25" s="90"/>
      <c r="P25" s="90"/>
      <c r="Q25" s="90"/>
      <c r="R25" s="90"/>
      <c r="S25" s="90"/>
      <c r="T25" s="90"/>
      <c r="U25" s="93"/>
      <c r="V25" s="90"/>
      <c r="W25" s="90"/>
      <c r="X25" s="90"/>
      <c r="Y25" s="90"/>
      <c r="Z25" s="90"/>
      <c r="AA25" s="94"/>
      <c r="AB25" s="90"/>
      <c r="AC25" s="90"/>
      <c r="AD25" s="90"/>
      <c r="AE25" s="90"/>
      <c r="AF25" s="90"/>
      <c r="AG25" s="90"/>
      <c r="AH25" s="90"/>
      <c r="AI25" s="93"/>
      <c r="AJ25" s="90"/>
      <c r="AK25" s="90"/>
      <c r="AL25" s="90"/>
      <c r="AM25" s="90"/>
      <c r="AN25" s="90"/>
      <c r="AO25" s="94"/>
      <c r="AP25" s="90"/>
      <c r="AQ25" s="90"/>
      <c r="AR25" s="90"/>
      <c r="AS25" s="90"/>
      <c r="AT25" s="90"/>
      <c r="AU25" s="90"/>
      <c r="AV25" s="90"/>
      <c r="AW25" s="93"/>
      <c r="AX25" s="90"/>
      <c r="AY25" s="90"/>
      <c r="AZ25" s="90"/>
      <c r="BA25" s="90"/>
      <c r="BB25" s="90"/>
      <c r="BC25" s="94"/>
      <c r="BD25" s="90"/>
      <c r="BE25" s="90"/>
      <c r="BF25" s="90"/>
      <c r="BG25" s="90"/>
      <c r="BH25" s="90"/>
      <c r="BI25" s="90"/>
      <c r="BJ25" s="90"/>
      <c r="BK25" s="93"/>
      <c r="BL25" s="90"/>
      <c r="BM25" s="90"/>
      <c r="BN25" s="90"/>
      <c r="BO25" s="90"/>
      <c r="BP25" s="90"/>
      <c r="BQ25" s="94"/>
      <c r="BR25" s="90"/>
      <c r="BS25" s="90"/>
      <c r="BT25" s="90"/>
      <c r="BU25" s="90"/>
      <c r="BV25" s="90"/>
      <c r="BW25" s="90"/>
      <c r="BX25" s="90"/>
      <c r="BY25" s="93"/>
      <c r="BZ25" s="90"/>
      <c r="CA25" s="90"/>
      <c r="CB25" s="90"/>
      <c r="CC25" s="90"/>
      <c r="CD25" s="90"/>
      <c r="CE25" s="94"/>
      <c r="CF25" s="90"/>
      <c r="CG25" s="90"/>
      <c r="CH25" s="90"/>
      <c r="CI25" s="90"/>
      <c r="CJ25" s="90"/>
      <c r="CK25" s="90"/>
      <c r="CL25" s="90"/>
      <c r="CM25" s="93"/>
      <c r="CN25" s="90"/>
      <c r="CO25" s="90"/>
      <c r="CP25" s="90"/>
      <c r="CQ25" s="90"/>
      <c r="CR25" s="90"/>
      <c r="CS25" s="94"/>
      <c r="CT25" s="90"/>
      <c r="CU25" s="90"/>
      <c r="CV25" s="90"/>
      <c r="CW25" s="90"/>
      <c r="CX25" s="90"/>
      <c r="CY25" s="90"/>
      <c r="CZ25" s="90"/>
      <c r="DA25" s="93"/>
      <c r="DB25" s="90"/>
      <c r="DC25" s="90"/>
      <c r="DD25" s="90"/>
      <c r="DE25" s="90"/>
      <c r="DF25" s="90"/>
      <c r="DG25" s="94"/>
      <c r="DH25" s="90"/>
      <c r="DI25" s="90"/>
      <c r="DJ25" s="90"/>
      <c r="DK25" s="90"/>
      <c r="DL25" s="90"/>
      <c r="DM25" s="90"/>
      <c r="DN25" s="90"/>
      <c r="DO25" s="93"/>
      <c r="DP25" s="90"/>
      <c r="DQ25" s="90"/>
      <c r="DR25" s="90"/>
      <c r="DS25" s="90"/>
      <c r="DT25" s="90"/>
      <c r="DU25" s="94"/>
      <c r="DV25" s="90"/>
      <c r="DW25" s="90"/>
      <c r="DX25" s="90"/>
      <c r="DY25" s="90"/>
      <c r="DZ25" s="90"/>
      <c r="EA25" s="90"/>
      <c r="EB25" s="90"/>
      <c r="EC25" s="93"/>
      <c r="ED25" s="90"/>
      <c r="EE25" s="90"/>
      <c r="EF25" s="90"/>
      <c r="EG25" s="90"/>
      <c r="EH25" s="90"/>
      <c r="EI25" s="94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</row>
    <row r="26" spans="1:155" ht="16.899999999999999" customHeight="1">
      <c r="A26" s="134">
        <v>10</v>
      </c>
      <c r="B26" s="130" t="str">
        <f>'Launch plan - Phase 1'!C73</f>
        <v>Marketing</v>
      </c>
      <c r="C26" s="128" t="str">
        <f>'Launch plan - Phase 1'!E73</f>
        <v>User-friendly design for customer docs is created</v>
      </c>
      <c r="D26" s="137" t="e">
        <f>'Launch plan - Phase 1'!#REF!</f>
        <v>#REF!</v>
      </c>
      <c r="E26" s="138" t="e">
        <f>'Launch plan - Phase 1'!#REF!</f>
        <v>#REF!</v>
      </c>
      <c r="F26" s="116" t="e">
        <f ca="1">'Launch plan - Phase 1'!O73</f>
        <v>#REF!</v>
      </c>
      <c r="G26" s="93"/>
      <c r="H26" s="90"/>
      <c r="I26" s="90"/>
      <c r="J26" s="90"/>
      <c r="K26" s="90"/>
      <c r="L26" s="90"/>
      <c r="M26" s="94"/>
      <c r="N26" s="90"/>
      <c r="O26" s="90"/>
      <c r="P26" s="90"/>
      <c r="Q26" s="90"/>
      <c r="R26" s="90"/>
      <c r="S26" s="90"/>
      <c r="T26" s="90"/>
      <c r="U26" s="93"/>
      <c r="V26" s="90"/>
      <c r="W26" s="90"/>
      <c r="X26" s="90"/>
      <c r="Y26" s="90"/>
      <c r="Z26" s="90"/>
      <c r="AA26" s="94"/>
      <c r="AB26" s="90"/>
      <c r="AC26" s="90"/>
      <c r="AD26" s="90"/>
      <c r="AE26" s="90"/>
      <c r="AF26" s="90"/>
      <c r="AG26" s="90"/>
      <c r="AH26" s="90"/>
      <c r="AI26" s="93"/>
      <c r="AJ26" s="90"/>
      <c r="AK26" s="90"/>
      <c r="AL26" s="90"/>
      <c r="AM26" s="90"/>
      <c r="AN26" s="90"/>
      <c r="AO26" s="94"/>
      <c r="AP26" s="90"/>
      <c r="AQ26" s="90"/>
      <c r="AR26" s="90"/>
      <c r="AS26" s="90"/>
      <c r="AT26" s="90"/>
      <c r="AU26" s="90"/>
      <c r="AV26" s="90"/>
      <c r="AW26" s="93"/>
      <c r="AX26" s="90"/>
      <c r="AY26" s="90"/>
      <c r="AZ26" s="90"/>
      <c r="BA26" s="90"/>
      <c r="BB26" s="90"/>
      <c r="BC26" s="94"/>
      <c r="BD26" s="90"/>
      <c r="BE26" s="90"/>
      <c r="BF26" s="90"/>
      <c r="BG26" s="90"/>
      <c r="BH26" s="90"/>
      <c r="BI26" s="90"/>
      <c r="BJ26" s="90"/>
      <c r="BK26" s="93"/>
      <c r="BL26" s="90"/>
      <c r="BM26" s="90"/>
      <c r="BN26" s="90"/>
      <c r="BO26" s="90"/>
      <c r="BP26" s="90"/>
      <c r="BQ26" s="94"/>
      <c r="BR26" s="90"/>
      <c r="BS26" s="90"/>
      <c r="BT26" s="90"/>
      <c r="BU26" s="90"/>
      <c r="BV26" s="90"/>
      <c r="BW26" s="90"/>
      <c r="BX26" s="90"/>
      <c r="BY26" s="93"/>
      <c r="BZ26" s="90"/>
      <c r="CA26" s="90"/>
      <c r="CB26" s="90"/>
      <c r="CC26" s="90"/>
      <c r="CD26" s="90"/>
      <c r="CE26" s="94"/>
      <c r="CF26" s="90"/>
      <c r="CG26" s="90"/>
      <c r="CH26" s="90"/>
      <c r="CI26" s="90"/>
      <c r="CJ26" s="90"/>
      <c r="CK26" s="90"/>
      <c r="CL26" s="90"/>
      <c r="CM26" s="93"/>
      <c r="CN26" s="90"/>
      <c r="CO26" s="90"/>
      <c r="CP26" s="90"/>
      <c r="CQ26" s="90"/>
      <c r="CR26" s="90"/>
      <c r="CS26" s="94"/>
      <c r="CT26" s="90"/>
      <c r="CU26" s="90"/>
      <c r="CV26" s="90"/>
      <c r="CW26" s="90"/>
      <c r="CX26" s="90"/>
      <c r="CY26" s="90"/>
      <c r="CZ26" s="90"/>
      <c r="DA26" s="93"/>
      <c r="DB26" s="90"/>
      <c r="DC26" s="90"/>
      <c r="DD26" s="90"/>
      <c r="DE26" s="90"/>
      <c r="DF26" s="90"/>
      <c r="DG26" s="94"/>
      <c r="DH26" s="90"/>
      <c r="DI26" s="90"/>
      <c r="DJ26" s="90"/>
      <c r="DK26" s="90"/>
      <c r="DL26" s="90"/>
      <c r="DM26" s="90"/>
      <c r="DN26" s="90"/>
      <c r="DO26" s="93"/>
      <c r="DP26" s="90"/>
      <c r="DQ26" s="90"/>
      <c r="DR26" s="90"/>
      <c r="DS26" s="90"/>
      <c r="DT26" s="90"/>
      <c r="DU26" s="94"/>
      <c r="DV26" s="90"/>
      <c r="DW26" s="90"/>
      <c r="DX26" s="90"/>
      <c r="DY26" s="90"/>
      <c r="DZ26" s="90"/>
      <c r="EA26" s="90"/>
      <c r="EB26" s="90"/>
      <c r="EC26" s="93"/>
      <c r="ED26" s="90"/>
      <c r="EE26" s="90"/>
      <c r="EF26" s="90"/>
      <c r="EG26" s="90"/>
      <c r="EH26" s="90"/>
      <c r="EI26" s="94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</row>
    <row r="27" spans="1:155" ht="4.9000000000000004" customHeight="1">
      <c r="A27" s="134"/>
      <c r="B27" s="130"/>
      <c r="C27" s="128"/>
      <c r="D27" s="137"/>
      <c r="E27" s="138"/>
      <c r="F27" s="116"/>
      <c r="G27" s="93"/>
      <c r="H27" s="90"/>
      <c r="I27" s="90"/>
      <c r="J27" s="90"/>
      <c r="K27" s="90"/>
      <c r="L27" s="90"/>
      <c r="M27" s="94"/>
      <c r="N27" s="90"/>
      <c r="O27" s="90"/>
      <c r="P27" s="90"/>
      <c r="Q27" s="90"/>
      <c r="R27" s="90"/>
      <c r="S27" s="90"/>
      <c r="T27" s="90"/>
      <c r="U27" s="93"/>
      <c r="V27" s="90"/>
      <c r="W27" s="90"/>
      <c r="X27" s="90"/>
      <c r="Y27" s="90"/>
      <c r="Z27" s="90"/>
      <c r="AA27" s="94"/>
      <c r="AB27" s="90"/>
      <c r="AC27" s="90"/>
      <c r="AD27" s="90"/>
      <c r="AE27" s="90"/>
      <c r="AF27" s="90"/>
      <c r="AG27" s="90"/>
      <c r="AH27" s="90"/>
      <c r="AI27" s="93"/>
      <c r="AJ27" s="90"/>
      <c r="AK27" s="90"/>
      <c r="AL27" s="90"/>
      <c r="AM27" s="90"/>
      <c r="AN27" s="90"/>
      <c r="AO27" s="94"/>
      <c r="AP27" s="90"/>
      <c r="AQ27" s="90"/>
      <c r="AR27" s="90"/>
      <c r="AS27" s="90"/>
      <c r="AT27" s="90"/>
      <c r="AU27" s="90"/>
      <c r="AV27" s="90"/>
      <c r="AW27" s="93"/>
      <c r="AX27" s="90"/>
      <c r="AY27" s="90"/>
      <c r="AZ27" s="90"/>
      <c r="BA27" s="90"/>
      <c r="BB27" s="90"/>
      <c r="BC27" s="94"/>
      <c r="BD27" s="90"/>
      <c r="BE27" s="90"/>
      <c r="BF27" s="90"/>
      <c r="BG27" s="90"/>
      <c r="BH27" s="90"/>
      <c r="BI27" s="90"/>
      <c r="BJ27" s="90"/>
      <c r="BK27" s="93"/>
      <c r="BL27" s="90"/>
      <c r="BM27" s="90"/>
      <c r="BN27" s="90"/>
      <c r="BO27" s="90"/>
      <c r="BP27" s="90"/>
      <c r="BQ27" s="94"/>
      <c r="BR27" s="90"/>
      <c r="BS27" s="90"/>
      <c r="BT27" s="90"/>
      <c r="BU27" s="90"/>
      <c r="BV27" s="90"/>
      <c r="BW27" s="90"/>
      <c r="BX27" s="90"/>
      <c r="BY27" s="93"/>
      <c r="BZ27" s="90"/>
      <c r="CA27" s="90"/>
      <c r="CB27" s="90"/>
      <c r="CC27" s="90"/>
      <c r="CD27" s="90"/>
      <c r="CE27" s="94"/>
      <c r="CF27" s="90"/>
      <c r="CG27" s="90"/>
      <c r="CH27" s="90"/>
      <c r="CI27" s="90"/>
      <c r="CJ27" s="90"/>
      <c r="CK27" s="90"/>
      <c r="CL27" s="90"/>
      <c r="CM27" s="93"/>
      <c r="CN27" s="90"/>
      <c r="CO27" s="90"/>
      <c r="CP27" s="90"/>
      <c r="CQ27" s="90"/>
      <c r="CR27" s="90"/>
      <c r="CS27" s="94"/>
      <c r="CT27" s="90"/>
      <c r="CU27" s="90"/>
      <c r="CV27" s="90"/>
      <c r="CW27" s="90"/>
      <c r="CX27" s="90"/>
      <c r="CY27" s="90"/>
      <c r="CZ27" s="90"/>
      <c r="DA27" s="93"/>
      <c r="DB27" s="90"/>
      <c r="DC27" s="90"/>
      <c r="DD27" s="90"/>
      <c r="DE27" s="90"/>
      <c r="DF27" s="90"/>
      <c r="DG27" s="94"/>
      <c r="DH27" s="90"/>
      <c r="DI27" s="90"/>
      <c r="DJ27" s="90"/>
      <c r="DK27" s="90"/>
      <c r="DL27" s="90"/>
      <c r="DM27" s="90"/>
      <c r="DN27" s="90"/>
      <c r="DO27" s="93"/>
      <c r="DP27" s="90"/>
      <c r="DQ27" s="90"/>
      <c r="DR27" s="90"/>
      <c r="DS27" s="90"/>
      <c r="DT27" s="90"/>
      <c r="DU27" s="94"/>
      <c r="DV27" s="90"/>
      <c r="DW27" s="90"/>
      <c r="DX27" s="90"/>
      <c r="DY27" s="90"/>
      <c r="DZ27" s="90"/>
      <c r="EA27" s="90"/>
      <c r="EB27" s="90"/>
      <c r="EC27" s="93"/>
      <c r="ED27" s="90"/>
      <c r="EE27" s="90"/>
      <c r="EF27" s="90"/>
      <c r="EG27" s="90"/>
      <c r="EH27" s="90"/>
      <c r="EI27" s="94"/>
      <c r="EJ27" s="83"/>
      <c r="EK27" s="83"/>
      <c r="EL27" s="83"/>
      <c r="EM27" s="83"/>
      <c r="EN27" s="83"/>
      <c r="EO27" s="83"/>
      <c r="EP27" s="83"/>
      <c r="EQ27" s="83"/>
      <c r="ER27" s="83"/>
      <c r="ES27" s="83"/>
      <c r="ET27" s="83"/>
      <c r="EU27" s="83"/>
      <c r="EV27" s="83"/>
      <c r="EW27" s="83"/>
      <c r="EX27" s="83"/>
      <c r="EY27" s="83"/>
    </row>
    <row r="28" spans="1:155" ht="16.899999999999999" customHeight="1">
      <c r="A28" s="134">
        <v>11</v>
      </c>
      <c r="B28" s="130" t="str">
        <f>'Launch plan - Phase 1'!C79</f>
        <v>Operations</v>
      </c>
      <c r="C28" s="128" t="str">
        <f>'Launch plan - Phase 1'!E79</f>
        <v>Office Renovation is finished</v>
      </c>
      <c r="D28" s="137" t="e">
        <f>'Launch plan - Phase 1'!#REF!</f>
        <v>#REF!</v>
      </c>
      <c r="E28" s="138" t="e">
        <f>'Launch plan - Phase 1'!#REF!</f>
        <v>#REF!</v>
      </c>
      <c r="F28" s="116">
        <f>'Launch plan - Phase 1'!O79</f>
        <v>8</v>
      </c>
      <c r="G28" s="93"/>
      <c r="H28" s="90"/>
      <c r="I28" s="90"/>
      <c r="J28" s="90"/>
      <c r="K28" s="90"/>
      <c r="L28" s="90"/>
      <c r="M28" s="94"/>
      <c r="N28" s="90"/>
      <c r="O28" s="90"/>
      <c r="P28" s="90"/>
      <c r="Q28" s="90"/>
      <c r="R28" s="90"/>
      <c r="S28" s="90"/>
      <c r="T28" s="90"/>
      <c r="U28" s="93"/>
      <c r="V28" s="90"/>
      <c r="W28" s="90"/>
      <c r="X28" s="90"/>
      <c r="Y28" s="90"/>
      <c r="Z28" s="90"/>
      <c r="AA28" s="94"/>
      <c r="AB28" s="90"/>
      <c r="AC28" s="90"/>
      <c r="AD28" s="90"/>
      <c r="AE28" s="90"/>
      <c r="AF28" s="90"/>
      <c r="AG28" s="90"/>
      <c r="AH28" s="90"/>
      <c r="AI28" s="93"/>
      <c r="AJ28" s="90"/>
      <c r="AK28" s="90"/>
      <c r="AL28" s="90"/>
      <c r="AM28" s="90"/>
      <c r="AN28" s="90"/>
      <c r="AO28" s="94"/>
      <c r="AP28" s="90"/>
      <c r="AQ28" s="90"/>
      <c r="AR28" s="90"/>
      <c r="AS28" s="90"/>
      <c r="AT28" s="90"/>
      <c r="AU28" s="90"/>
      <c r="AV28" s="90"/>
      <c r="AW28" s="93"/>
      <c r="AX28" s="90"/>
      <c r="AY28" s="90"/>
      <c r="AZ28" s="90"/>
      <c r="BA28" s="90"/>
      <c r="BB28" s="90"/>
      <c r="BC28" s="94"/>
      <c r="BD28" s="90"/>
      <c r="BE28" s="90"/>
      <c r="BF28" s="90"/>
      <c r="BG28" s="90"/>
      <c r="BH28" s="90"/>
      <c r="BI28" s="90"/>
      <c r="BJ28" s="90"/>
      <c r="BK28" s="93"/>
      <c r="BL28" s="90"/>
      <c r="BM28" s="90"/>
      <c r="BN28" s="90"/>
      <c r="BO28" s="90"/>
      <c r="BP28" s="90"/>
      <c r="BQ28" s="94"/>
      <c r="BR28" s="90"/>
      <c r="BS28" s="90"/>
      <c r="BT28" s="90"/>
      <c r="BU28" s="90"/>
      <c r="BV28" s="90"/>
      <c r="BW28" s="90"/>
      <c r="BX28" s="90"/>
      <c r="BY28" s="93"/>
      <c r="BZ28" s="90"/>
      <c r="CA28" s="90"/>
      <c r="CB28" s="90"/>
      <c r="CC28" s="90"/>
      <c r="CD28" s="90"/>
      <c r="CE28" s="94"/>
      <c r="CF28" s="90"/>
      <c r="CG28" s="90"/>
      <c r="CH28" s="90"/>
      <c r="CI28" s="90"/>
      <c r="CJ28" s="90"/>
      <c r="CK28" s="90"/>
      <c r="CL28" s="90"/>
      <c r="CM28" s="93"/>
      <c r="CN28" s="90"/>
      <c r="CO28" s="90"/>
      <c r="CP28" s="90"/>
      <c r="CQ28" s="90"/>
      <c r="CR28" s="90"/>
      <c r="CS28" s="94"/>
      <c r="CT28" s="90"/>
      <c r="CU28" s="90"/>
      <c r="CV28" s="90"/>
      <c r="CW28" s="90"/>
      <c r="CX28" s="90"/>
      <c r="CY28" s="90"/>
      <c r="CZ28" s="90"/>
      <c r="DA28" s="93"/>
      <c r="DB28" s="90"/>
      <c r="DC28" s="90"/>
      <c r="DD28" s="90"/>
      <c r="DE28" s="90"/>
      <c r="DF28" s="90"/>
      <c r="DG28" s="94"/>
      <c r="DH28" s="90"/>
      <c r="DI28" s="90"/>
      <c r="DJ28" s="90"/>
      <c r="DK28" s="90"/>
      <c r="DL28" s="90"/>
      <c r="DM28" s="90"/>
      <c r="DN28" s="90"/>
      <c r="DO28" s="93"/>
      <c r="DP28" s="90"/>
      <c r="DQ28" s="90"/>
      <c r="DR28" s="90"/>
      <c r="DS28" s="90"/>
      <c r="DT28" s="90"/>
      <c r="DU28" s="94"/>
      <c r="DV28" s="90"/>
      <c r="DW28" s="90"/>
      <c r="DX28" s="90"/>
      <c r="DY28" s="90"/>
      <c r="DZ28" s="90"/>
      <c r="EA28" s="90"/>
      <c r="EB28" s="90"/>
      <c r="EC28" s="93"/>
      <c r="ED28" s="90"/>
      <c r="EE28" s="90"/>
      <c r="EF28" s="90"/>
      <c r="EG28" s="90"/>
      <c r="EH28" s="90"/>
      <c r="EI28" s="94"/>
      <c r="EJ28" s="83"/>
      <c r="EK28" s="83"/>
      <c r="EL28" s="83"/>
      <c r="EM28" s="83"/>
      <c r="EN28" s="83"/>
      <c r="EO28" s="83"/>
      <c r="EP28" s="83"/>
      <c r="EQ28" s="83"/>
      <c r="ER28" s="83"/>
      <c r="ES28" s="83"/>
      <c r="ET28" s="83"/>
      <c r="EU28" s="83"/>
      <c r="EV28" s="83"/>
      <c r="EW28" s="83"/>
      <c r="EX28" s="83"/>
      <c r="EY28" s="83"/>
    </row>
    <row r="29" spans="1:155" ht="4.9000000000000004" customHeight="1">
      <c r="A29" s="134"/>
      <c r="B29" s="130"/>
      <c r="C29" s="128"/>
      <c r="D29" s="137"/>
      <c r="E29" s="138"/>
      <c r="F29" s="116"/>
      <c r="G29" s="93"/>
      <c r="H29" s="90"/>
      <c r="I29" s="90"/>
      <c r="J29" s="90"/>
      <c r="K29" s="90"/>
      <c r="L29" s="90"/>
      <c r="M29" s="94"/>
      <c r="N29" s="90"/>
      <c r="O29" s="90"/>
      <c r="P29" s="90"/>
      <c r="Q29" s="90"/>
      <c r="R29" s="90"/>
      <c r="S29" s="90"/>
      <c r="T29" s="90"/>
      <c r="U29" s="93"/>
      <c r="V29" s="90"/>
      <c r="W29" s="90"/>
      <c r="X29" s="90"/>
      <c r="Y29" s="90"/>
      <c r="Z29" s="90"/>
      <c r="AA29" s="94"/>
      <c r="AB29" s="90"/>
      <c r="AC29" s="90"/>
      <c r="AD29" s="90"/>
      <c r="AE29" s="90"/>
      <c r="AF29" s="90"/>
      <c r="AG29" s="90"/>
      <c r="AH29" s="90"/>
      <c r="AI29" s="93"/>
      <c r="AJ29" s="90"/>
      <c r="AK29" s="90"/>
      <c r="AL29" s="90"/>
      <c r="AM29" s="90"/>
      <c r="AN29" s="90"/>
      <c r="AO29" s="94"/>
      <c r="AP29" s="90"/>
      <c r="AQ29" s="90"/>
      <c r="AR29" s="90"/>
      <c r="AS29" s="90"/>
      <c r="AT29" s="90"/>
      <c r="AU29" s="90"/>
      <c r="AV29" s="90"/>
      <c r="AW29" s="93"/>
      <c r="AX29" s="90"/>
      <c r="AY29" s="90"/>
      <c r="AZ29" s="90"/>
      <c r="BA29" s="90"/>
      <c r="BB29" s="90"/>
      <c r="BC29" s="94"/>
      <c r="BD29" s="90"/>
      <c r="BE29" s="90"/>
      <c r="BF29" s="90"/>
      <c r="BG29" s="90"/>
      <c r="BH29" s="90"/>
      <c r="BI29" s="90"/>
      <c r="BJ29" s="90"/>
      <c r="BK29" s="93"/>
      <c r="BL29" s="90"/>
      <c r="BM29" s="90"/>
      <c r="BN29" s="90"/>
      <c r="BO29" s="90"/>
      <c r="BP29" s="90"/>
      <c r="BQ29" s="94"/>
      <c r="BR29" s="90"/>
      <c r="BS29" s="90"/>
      <c r="BT29" s="90"/>
      <c r="BU29" s="90"/>
      <c r="BV29" s="90"/>
      <c r="BW29" s="90"/>
      <c r="BX29" s="90"/>
      <c r="BY29" s="93"/>
      <c r="BZ29" s="90"/>
      <c r="CA29" s="90"/>
      <c r="CB29" s="90"/>
      <c r="CC29" s="90"/>
      <c r="CD29" s="90"/>
      <c r="CE29" s="94"/>
      <c r="CF29" s="90"/>
      <c r="CG29" s="90"/>
      <c r="CH29" s="90"/>
      <c r="CI29" s="90"/>
      <c r="CJ29" s="90"/>
      <c r="CK29" s="90"/>
      <c r="CL29" s="90"/>
      <c r="CM29" s="93"/>
      <c r="CN29" s="90"/>
      <c r="CO29" s="90"/>
      <c r="CP29" s="90"/>
      <c r="CQ29" s="90"/>
      <c r="CR29" s="90"/>
      <c r="CS29" s="94"/>
      <c r="CT29" s="90"/>
      <c r="CU29" s="90"/>
      <c r="CV29" s="90"/>
      <c r="CW29" s="90"/>
      <c r="CX29" s="90"/>
      <c r="CY29" s="90"/>
      <c r="CZ29" s="90"/>
      <c r="DA29" s="93"/>
      <c r="DB29" s="90"/>
      <c r="DC29" s="90"/>
      <c r="DD29" s="90"/>
      <c r="DE29" s="90"/>
      <c r="DF29" s="90"/>
      <c r="DG29" s="94"/>
      <c r="DH29" s="90"/>
      <c r="DI29" s="90"/>
      <c r="DJ29" s="90"/>
      <c r="DK29" s="90"/>
      <c r="DL29" s="90"/>
      <c r="DM29" s="90"/>
      <c r="DN29" s="90"/>
      <c r="DO29" s="93"/>
      <c r="DP29" s="90"/>
      <c r="DQ29" s="90"/>
      <c r="DR29" s="90"/>
      <c r="DS29" s="90"/>
      <c r="DT29" s="90"/>
      <c r="DU29" s="94"/>
      <c r="DV29" s="90"/>
      <c r="DW29" s="90"/>
      <c r="DX29" s="90"/>
      <c r="DY29" s="90"/>
      <c r="DZ29" s="90"/>
      <c r="EA29" s="90"/>
      <c r="EB29" s="90"/>
      <c r="EC29" s="93"/>
      <c r="ED29" s="90"/>
      <c r="EE29" s="90"/>
      <c r="EF29" s="90"/>
      <c r="EG29" s="90"/>
      <c r="EH29" s="90"/>
      <c r="EI29" s="94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</row>
    <row r="30" spans="1:155" ht="16.899999999999999" customHeight="1">
      <c r="A30" s="134">
        <v>12</v>
      </c>
      <c r="B30" s="130" t="str">
        <f>'Launch plan - Phase 1'!C85</f>
        <v>IT</v>
      </c>
      <c r="C30" s="128" t="str">
        <f>'Launch plan - Phase 1'!E85</f>
        <v>Office Infrastructure is set</v>
      </c>
      <c r="D30" s="137" t="e">
        <f>'Launch plan - Phase 1'!#REF!</f>
        <v>#REF!</v>
      </c>
      <c r="E30" s="138" t="e">
        <f>'Launch plan - Phase 1'!#REF!</f>
        <v>#REF!</v>
      </c>
      <c r="F30" s="116" t="e">
        <f ca="1">'Launch plan - Phase 1'!O85</f>
        <v>#REF!</v>
      </c>
      <c r="G30" s="93"/>
      <c r="H30" s="90"/>
      <c r="I30" s="90"/>
      <c r="J30" s="90"/>
      <c r="K30" s="90"/>
      <c r="L30" s="90"/>
      <c r="M30" s="94"/>
      <c r="N30" s="90"/>
      <c r="O30" s="90"/>
      <c r="P30" s="90"/>
      <c r="Q30" s="90"/>
      <c r="R30" s="90"/>
      <c r="S30" s="90"/>
      <c r="T30" s="90"/>
      <c r="U30" s="93"/>
      <c r="V30" s="90"/>
      <c r="W30" s="90"/>
      <c r="X30" s="90"/>
      <c r="Y30" s="90"/>
      <c r="Z30" s="90"/>
      <c r="AA30" s="94"/>
      <c r="AB30" s="90"/>
      <c r="AC30" s="90"/>
      <c r="AD30" s="90"/>
      <c r="AE30" s="90"/>
      <c r="AF30" s="90"/>
      <c r="AG30" s="90"/>
      <c r="AH30" s="90"/>
      <c r="AI30" s="93"/>
      <c r="AJ30" s="90"/>
      <c r="AK30" s="90"/>
      <c r="AL30" s="90"/>
      <c r="AM30" s="90"/>
      <c r="AN30" s="90"/>
      <c r="AO30" s="94"/>
      <c r="AP30" s="90"/>
      <c r="AQ30" s="90"/>
      <c r="AR30" s="90"/>
      <c r="AS30" s="90"/>
      <c r="AT30" s="90"/>
      <c r="AU30" s="90"/>
      <c r="AV30" s="90"/>
      <c r="AW30" s="93"/>
      <c r="AX30" s="90"/>
      <c r="AY30" s="90"/>
      <c r="AZ30" s="90"/>
      <c r="BA30" s="90"/>
      <c r="BB30" s="90"/>
      <c r="BC30" s="94"/>
      <c r="BD30" s="90"/>
      <c r="BE30" s="90"/>
      <c r="BF30" s="90"/>
      <c r="BG30" s="90"/>
      <c r="BH30" s="90"/>
      <c r="BI30" s="90"/>
      <c r="BJ30" s="90"/>
      <c r="BK30" s="93"/>
      <c r="BL30" s="90"/>
      <c r="BM30" s="90"/>
      <c r="BN30" s="90"/>
      <c r="BO30" s="90"/>
      <c r="BP30" s="90"/>
      <c r="BQ30" s="94"/>
      <c r="BR30" s="90"/>
      <c r="BS30" s="90"/>
      <c r="BT30" s="90"/>
      <c r="BU30" s="90"/>
      <c r="BV30" s="90"/>
      <c r="BW30" s="90"/>
      <c r="BX30" s="90"/>
      <c r="BY30" s="93"/>
      <c r="BZ30" s="90"/>
      <c r="CA30" s="90"/>
      <c r="CB30" s="90"/>
      <c r="CC30" s="90"/>
      <c r="CD30" s="90"/>
      <c r="CE30" s="94"/>
      <c r="CF30" s="90"/>
      <c r="CG30" s="90"/>
      <c r="CH30" s="90"/>
      <c r="CI30" s="90"/>
      <c r="CJ30" s="90"/>
      <c r="CK30" s="90"/>
      <c r="CL30" s="90"/>
      <c r="CM30" s="93"/>
      <c r="CN30" s="90"/>
      <c r="CO30" s="90"/>
      <c r="CP30" s="90"/>
      <c r="CQ30" s="90"/>
      <c r="CR30" s="90"/>
      <c r="CS30" s="94"/>
      <c r="CT30" s="90"/>
      <c r="CU30" s="90"/>
      <c r="CV30" s="90"/>
      <c r="CW30" s="90"/>
      <c r="CX30" s="90"/>
      <c r="CY30" s="90"/>
      <c r="CZ30" s="90"/>
      <c r="DA30" s="93"/>
      <c r="DB30" s="90"/>
      <c r="DC30" s="90"/>
      <c r="DD30" s="90"/>
      <c r="DE30" s="90"/>
      <c r="DF30" s="90"/>
      <c r="DG30" s="94"/>
      <c r="DH30" s="90"/>
      <c r="DI30" s="90"/>
      <c r="DJ30" s="90"/>
      <c r="DK30" s="90"/>
      <c r="DL30" s="90"/>
      <c r="DM30" s="90"/>
      <c r="DN30" s="90"/>
      <c r="DO30" s="93"/>
      <c r="DP30" s="90"/>
      <c r="DQ30" s="90"/>
      <c r="DR30" s="90"/>
      <c r="DS30" s="90"/>
      <c r="DT30" s="90"/>
      <c r="DU30" s="94"/>
      <c r="DV30" s="90"/>
      <c r="DW30" s="90"/>
      <c r="DX30" s="90"/>
      <c r="DY30" s="90"/>
      <c r="DZ30" s="90"/>
      <c r="EA30" s="90"/>
      <c r="EB30" s="90"/>
      <c r="EC30" s="93"/>
      <c r="ED30" s="90"/>
      <c r="EE30" s="90"/>
      <c r="EF30" s="90"/>
      <c r="EG30" s="90"/>
      <c r="EH30" s="90"/>
      <c r="EI30" s="94"/>
      <c r="EJ30" s="83"/>
      <c r="EK30" s="83"/>
      <c r="EL30" s="83"/>
      <c r="EM30" s="83"/>
      <c r="EN30" s="83"/>
      <c r="EO30" s="83"/>
      <c r="EP30" s="83"/>
      <c r="EQ30" s="83"/>
      <c r="ER30" s="83"/>
      <c r="ES30" s="83"/>
      <c r="ET30" s="83"/>
      <c r="EU30" s="83"/>
      <c r="EV30" s="83"/>
      <c r="EW30" s="83"/>
      <c r="EX30" s="83"/>
      <c r="EY30" s="83"/>
    </row>
    <row r="31" spans="1:155" ht="4.9000000000000004" customHeight="1">
      <c r="A31" s="134"/>
      <c r="B31" s="130"/>
      <c r="C31" s="128"/>
      <c r="D31" s="137"/>
      <c r="E31" s="138"/>
      <c r="F31" s="116"/>
      <c r="G31" s="93"/>
      <c r="H31" s="90"/>
      <c r="I31" s="90"/>
      <c r="J31" s="90"/>
      <c r="K31" s="90"/>
      <c r="L31" s="90"/>
      <c r="M31" s="94"/>
      <c r="N31" s="90"/>
      <c r="O31" s="90"/>
      <c r="P31" s="90"/>
      <c r="Q31" s="90"/>
      <c r="R31" s="90"/>
      <c r="S31" s="90"/>
      <c r="T31" s="90"/>
      <c r="U31" s="93"/>
      <c r="V31" s="90"/>
      <c r="W31" s="90"/>
      <c r="X31" s="90"/>
      <c r="Y31" s="90"/>
      <c r="Z31" s="90"/>
      <c r="AA31" s="94"/>
      <c r="AB31" s="90"/>
      <c r="AC31" s="90"/>
      <c r="AD31" s="90"/>
      <c r="AE31" s="90"/>
      <c r="AF31" s="90"/>
      <c r="AG31" s="90"/>
      <c r="AH31" s="90"/>
      <c r="AI31" s="93"/>
      <c r="AJ31" s="90"/>
      <c r="AK31" s="90"/>
      <c r="AL31" s="90"/>
      <c r="AM31" s="90"/>
      <c r="AN31" s="90"/>
      <c r="AO31" s="94"/>
      <c r="AP31" s="90"/>
      <c r="AQ31" s="90"/>
      <c r="AR31" s="90"/>
      <c r="AS31" s="90"/>
      <c r="AT31" s="90"/>
      <c r="AU31" s="90"/>
      <c r="AV31" s="90"/>
      <c r="AW31" s="93"/>
      <c r="AX31" s="90"/>
      <c r="AY31" s="90"/>
      <c r="AZ31" s="90"/>
      <c r="BA31" s="90"/>
      <c r="BB31" s="90"/>
      <c r="BC31" s="94"/>
      <c r="BD31" s="90"/>
      <c r="BE31" s="90"/>
      <c r="BF31" s="90"/>
      <c r="BG31" s="90"/>
      <c r="BH31" s="90"/>
      <c r="BI31" s="90"/>
      <c r="BJ31" s="90"/>
      <c r="BK31" s="93"/>
      <c r="BL31" s="90"/>
      <c r="BM31" s="90"/>
      <c r="BN31" s="90"/>
      <c r="BO31" s="90"/>
      <c r="BP31" s="90"/>
      <c r="BQ31" s="94"/>
      <c r="BR31" s="90"/>
      <c r="BS31" s="90"/>
      <c r="BT31" s="90"/>
      <c r="BU31" s="90"/>
      <c r="BV31" s="90"/>
      <c r="BW31" s="90"/>
      <c r="BX31" s="90"/>
      <c r="BY31" s="93"/>
      <c r="BZ31" s="90"/>
      <c r="CA31" s="90"/>
      <c r="CB31" s="90"/>
      <c r="CC31" s="90"/>
      <c r="CD31" s="90"/>
      <c r="CE31" s="94"/>
      <c r="CF31" s="90"/>
      <c r="CG31" s="90"/>
      <c r="CH31" s="90"/>
      <c r="CI31" s="90"/>
      <c r="CJ31" s="90"/>
      <c r="CK31" s="90"/>
      <c r="CL31" s="90"/>
      <c r="CM31" s="93"/>
      <c r="CN31" s="90"/>
      <c r="CO31" s="90"/>
      <c r="CP31" s="90"/>
      <c r="CQ31" s="90"/>
      <c r="CR31" s="90"/>
      <c r="CS31" s="94"/>
      <c r="CT31" s="90"/>
      <c r="CU31" s="90"/>
      <c r="CV31" s="90"/>
      <c r="CW31" s="90"/>
      <c r="CX31" s="90"/>
      <c r="CY31" s="90"/>
      <c r="CZ31" s="90"/>
      <c r="DA31" s="93"/>
      <c r="DB31" s="90"/>
      <c r="DC31" s="90"/>
      <c r="DD31" s="90"/>
      <c r="DE31" s="90"/>
      <c r="DF31" s="90"/>
      <c r="DG31" s="94"/>
      <c r="DH31" s="90"/>
      <c r="DI31" s="90"/>
      <c r="DJ31" s="90"/>
      <c r="DK31" s="90"/>
      <c r="DL31" s="90"/>
      <c r="DM31" s="90"/>
      <c r="DN31" s="90"/>
      <c r="DO31" s="93"/>
      <c r="DP31" s="90"/>
      <c r="DQ31" s="90"/>
      <c r="DR31" s="90"/>
      <c r="DS31" s="90"/>
      <c r="DT31" s="90"/>
      <c r="DU31" s="94"/>
      <c r="DV31" s="90"/>
      <c r="DW31" s="90"/>
      <c r="DX31" s="90"/>
      <c r="DY31" s="90"/>
      <c r="DZ31" s="90"/>
      <c r="EA31" s="90"/>
      <c r="EB31" s="90"/>
      <c r="EC31" s="93"/>
      <c r="ED31" s="90"/>
      <c r="EE31" s="90"/>
      <c r="EF31" s="90"/>
      <c r="EG31" s="90"/>
      <c r="EH31" s="90"/>
      <c r="EI31" s="94"/>
      <c r="EJ31" s="83"/>
      <c r="EK31" s="83"/>
      <c r="EL31" s="83"/>
      <c r="EM31" s="83"/>
      <c r="EN31" s="83"/>
      <c r="EO31" s="83"/>
      <c r="EP31" s="83"/>
      <c r="EQ31" s="83"/>
      <c r="ER31" s="83"/>
      <c r="ES31" s="83"/>
      <c r="ET31" s="83"/>
      <c r="EU31" s="83"/>
      <c r="EV31" s="83"/>
      <c r="EW31" s="83"/>
      <c r="EX31" s="83"/>
      <c r="EY31" s="83"/>
    </row>
    <row r="32" spans="1:155" ht="16.899999999999999" customHeight="1">
      <c r="A32" s="134">
        <v>13</v>
      </c>
      <c r="B32" s="130" t="str">
        <f>'Launch plan - Phase 1'!C105</f>
        <v>IT</v>
      </c>
      <c r="C32" s="128" t="str">
        <f>'Launch plan - Phase 1'!E105</f>
        <v>Initial IT infrastructure (SMS gateway, Data center) is set</v>
      </c>
      <c r="D32" s="137" t="e">
        <f>'Launch plan - Phase 1'!#REF!</f>
        <v>#REF!</v>
      </c>
      <c r="E32" s="138" t="e">
        <f>'Launch plan - Phase 1'!#REF!</f>
        <v>#REF!</v>
      </c>
      <c r="F32" s="116" t="e">
        <f ca="1">'Launch plan - Phase 1'!O105</f>
        <v>#REF!</v>
      </c>
      <c r="G32" s="93"/>
      <c r="H32" s="90"/>
      <c r="I32" s="90"/>
      <c r="J32" s="90"/>
      <c r="K32" s="90"/>
      <c r="L32" s="90"/>
      <c r="M32" s="94"/>
      <c r="N32" s="90"/>
      <c r="O32" s="90"/>
      <c r="P32" s="90"/>
      <c r="Q32" s="90"/>
      <c r="R32" s="90"/>
      <c r="S32" s="90"/>
      <c r="T32" s="90"/>
      <c r="U32" s="93"/>
      <c r="V32" s="90"/>
      <c r="W32" s="90"/>
      <c r="X32" s="90"/>
      <c r="Y32" s="90"/>
      <c r="Z32" s="90"/>
      <c r="AA32" s="94"/>
      <c r="AB32" s="90"/>
      <c r="AC32" s="90"/>
      <c r="AD32" s="90"/>
      <c r="AE32" s="90"/>
      <c r="AF32" s="90"/>
      <c r="AG32" s="90"/>
      <c r="AH32" s="90"/>
      <c r="AI32" s="93"/>
      <c r="AJ32" s="90"/>
      <c r="AK32" s="90"/>
      <c r="AL32" s="90"/>
      <c r="AM32" s="90"/>
      <c r="AN32" s="90"/>
      <c r="AO32" s="94"/>
      <c r="AP32" s="90"/>
      <c r="AQ32" s="90"/>
      <c r="AR32" s="90"/>
      <c r="AS32" s="90"/>
      <c r="AT32" s="90"/>
      <c r="AU32" s="90"/>
      <c r="AV32" s="90"/>
      <c r="AW32" s="93"/>
      <c r="AX32" s="90"/>
      <c r="AY32" s="90"/>
      <c r="AZ32" s="90"/>
      <c r="BA32" s="90"/>
      <c r="BB32" s="90"/>
      <c r="BC32" s="94"/>
      <c r="BD32" s="90"/>
      <c r="BE32" s="90"/>
      <c r="BF32" s="90"/>
      <c r="BG32" s="90"/>
      <c r="BH32" s="90"/>
      <c r="BI32" s="90"/>
      <c r="BJ32" s="90"/>
      <c r="BK32" s="93"/>
      <c r="BL32" s="90"/>
      <c r="BM32" s="90"/>
      <c r="BN32" s="90"/>
      <c r="BO32" s="90"/>
      <c r="BP32" s="90"/>
      <c r="BQ32" s="94"/>
      <c r="BR32" s="90"/>
      <c r="BS32" s="90"/>
      <c r="BT32" s="90"/>
      <c r="BU32" s="90"/>
      <c r="BV32" s="90"/>
      <c r="BW32" s="90"/>
      <c r="BX32" s="90"/>
      <c r="BY32" s="93"/>
      <c r="BZ32" s="90"/>
      <c r="CA32" s="90"/>
      <c r="CB32" s="90"/>
      <c r="CC32" s="90"/>
      <c r="CD32" s="90"/>
      <c r="CE32" s="94"/>
      <c r="CF32" s="90"/>
      <c r="CG32" s="90"/>
      <c r="CH32" s="90"/>
      <c r="CI32" s="90"/>
      <c r="CJ32" s="90"/>
      <c r="CK32" s="90"/>
      <c r="CL32" s="90"/>
      <c r="CM32" s="93"/>
      <c r="CN32" s="90"/>
      <c r="CO32" s="90"/>
      <c r="CP32" s="90"/>
      <c r="CQ32" s="90"/>
      <c r="CR32" s="90"/>
      <c r="CS32" s="94"/>
      <c r="CT32" s="90"/>
      <c r="CU32" s="90"/>
      <c r="CV32" s="90"/>
      <c r="CW32" s="90"/>
      <c r="CX32" s="90"/>
      <c r="CY32" s="90"/>
      <c r="CZ32" s="90"/>
      <c r="DA32" s="93"/>
      <c r="DB32" s="90"/>
      <c r="DC32" s="90"/>
      <c r="DD32" s="90"/>
      <c r="DE32" s="90"/>
      <c r="DF32" s="90"/>
      <c r="DG32" s="94"/>
      <c r="DH32" s="90"/>
      <c r="DI32" s="90"/>
      <c r="DJ32" s="90"/>
      <c r="DK32" s="90"/>
      <c r="DL32" s="90"/>
      <c r="DM32" s="90"/>
      <c r="DN32" s="90"/>
      <c r="DO32" s="93"/>
      <c r="DP32" s="90"/>
      <c r="DQ32" s="90"/>
      <c r="DR32" s="90"/>
      <c r="DS32" s="90"/>
      <c r="DT32" s="90"/>
      <c r="DU32" s="94"/>
      <c r="DV32" s="90"/>
      <c r="DW32" s="90"/>
      <c r="DX32" s="90"/>
      <c r="DY32" s="90"/>
      <c r="DZ32" s="90"/>
      <c r="EA32" s="90"/>
      <c r="EB32" s="90"/>
      <c r="EC32" s="93"/>
      <c r="ED32" s="90"/>
      <c r="EE32" s="90"/>
      <c r="EF32" s="90"/>
      <c r="EG32" s="90"/>
      <c r="EH32" s="90"/>
      <c r="EI32" s="94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</row>
    <row r="33" spans="1:155" ht="4.9000000000000004" customHeight="1">
      <c r="A33" s="134"/>
      <c r="B33" s="130"/>
      <c r="C33" s="128"/>
      <c r="D33" s="137"/>
      <c r="E33" s="138"/>
      <c r="F33" s="116"/>
      <c r="G33" s="93"/>
      <c r="H33" s="90"/>
      <c r="I33" s="90"/>
      <c r="J33" s="90"/>
      <c r="K33" s="90"/>
      <c r="L33" s="90"/>
      <c r="M33" s="94"/>
      <c r="N33" s="90"/>
      <c r="O33" s="90"/>
      <c r="P33" s="90"/>
      <c r="Q33" s="90"/>
      <c r="R33" s="90"/>
      <c r="S33" s="90"/>
      <c r="T33" s="90"/>
      <c r="U33" s="93"/>
      <c r="V33" s="90"/>
      <c r="W33" s="90"/>
      <c r="X33" s="90"/>
      <c r="Y33" s="90"/>
      <c r="Z33" s="90"/>
      <c r="AA33" s="94"/>
      <c r="AB33" s="90"/>
      <c r="AC33" s="90"/>
      <c r="AD33" s="90"/>
      <c r="AE33" s="90"/>
      <c r="AF33" s="90"/>
      <c r="AG33" s="90"/>
      <c r="AH33" s="90"/>
      <c r="AI33" s="93"/>
      <c r="AJ33" s="90"/>
      <c r="AK33" s="90"/>
      <c r="AL33" s="90"/>
      <c r="AM33" s="90"/>
      <c r="AN33" s="90"/>
      <c r="AO33" s="94"/>
      <c r="AP33" s="90"/>
      <c r="AQ33" s="90"/>
      <c r="AR33" s="90"/>
      <c r="AS33" s="90"/>
      <c r="AT33" s="90"/>
      <c r="AU33" s="90"/>
      <c r="AV33" s="90"/>
      <c r="AW33" s="93"/>
      <c r="AX33" s="90"/>
      <c r="AY33" s="90"/>
      <c r="AZ33" s="90"/>
      <c r="BA33" s="90"/>
      <c r="BB33" s="90"/>
      <c r="BC33" s="94"/>
      <c r="BD33" s="90"/>
      <c r="BE33" s="90"/>
      <c r="BF33" s="90"/>
      <c r="BG33" s="90"/>
      <c r="BH33" s="90"/>
      <c r="BI33" s="90"/>
      <c r="BJ33" s="90"/>
      <c r="BK33" s="93"/>
      <c r="BL33" s="90"/>
      <c r="BM33" s="90"/>
      <c r="BN33" s="90"/>
      <c r="BO33" s="90"/>
      <c r="BP33" s="90"/>
      <c r="BQ33" s="94"/>
      <c r="BR33" s="90"/>
      <c r="BS33" s="90"/>
      <c r="BT33" s="90"/>
      <c r="BU33" s="90"/>
      <c r="BV33" s="90"/>
      <c r="BW33" s="90"/>
      <c r="BX33" s="90"/>
      <c r="BY33" s="93"/>
      <c r="BZ33" s="90"/>
      <c r="CA33" s="90"/>
      <c r="CB33" s="90"/>
      <c r="CC33" s="90"/>
      <c r="CD33" s="90"/>
      <c r="CE33" s="94"/>
      <c r="CF33" s="90"/>
      <c r="CG33" s="90"/>
      <c r="CH33" s="90"/>
      <c r="CI33" s="90"/>
      <c r="CJ33" s="90"/>
      <c r="CK33" s="90"/>
      <c r="CL33" s="90"/>
      <c r="CM33" s="93"/>
      <c r="CN33" s="90"/>
      <c r="CO33" s="90"/>
      <c r="CP33" s="90"/>
      <c r="CQ33" s="90"/>
      <c r="CR33" s="90"/>
      <c r="CS33" s="94"/>
      <c r="CT33" s="90"/>
      <c r="CU33" s="90"/>
      <c r="CV33" s="90"/>
      <c r="CW33" s="90"/>
      <c r="CX33" s="90"/>
      <c r="CY33" s="90"/>
      <c r="CZ33" s="90"/>
      <c r="DA33" s="93"/>
      <c r="DB33" s="90"/>
      <c r="DC33" s="90"/>
      <c r="DD33" s="90"/>
      <c r="DE33" s="90"/>
      <c r="DF33" s="90"/>
      <c r="DG33" s="94"/>
      <c r="DH33" s="90"/>
      <c r="DI33" s="90"/>
      <c r="DJ33" s="90"/>
      <c r="DK33" s="90"/>
      <c r="DL33" s="90"/>
      <c r="DM33" s="90"/>
      <c r="DN33" s="90"/>
      <c r="DO33" s="93"/>
      <c r="DP33" s="90"/>
      <c r="DQ33" s="90"/>
      <c r="DR33" s="90"/>
      <c r="DS33" s="90"/>
      <c r="DT33" s="90"/>
      <c r="DU33" s="94"/>
      <c r="DV33" s="90"/>
      <c r="DW33" s="90"/>
      <c r="DX33" s="90"/>
      <c r="DY33" s="90"/>
      <c r="DZ33" s="90"/>
      <c r="EA33" s="90"/>
      <c r="EB33" s="90"/>
      <c r="EC33" s="93"/>
      <c r="ED33" s="90"/>
      <c r="EE33" s="90"/>
      <c r="EF33" s="90"/>
      <c r="EG33" s="90"/>
      <c r="EH33" s="90"/>
      <c r="EI33" s="94"/>
      <c r="EJ33" s="83"/>
      <c r="EK33" s="83"/>
      <c r="EL33" s="83"/>
      <c r="EM33" s="83"/>
      <c r="EN33" s="83"/>
      <c r="EO33" s="83"/>
      <c r="EP33" s="83"/>
      <c r="EQ33" s="83"/>
      <c r="ER33" s="83"/>
      <c r="ES33" s="83"/>
      <c r="ET33" s="83"/>
      <c r="EU33" s="83"/>
      <c r="EV33" s="83"/>
      <c r="EW33" s="83"/>
      <c r="EX33" s="83"/>
      <c r="EY33" s="83"/>
    </row>
    <row r="34" spans="1:155" ht="16.899999999999999" customHeight="1">
      <c r="A34" s="134">
        <v>14</v>
      </c>
      <c r="B34" s="130" t="str">
        <f>'Launch plan - Phase 1'!C123</f>
        <v>Finance</v>
      </c>
      <c r="C34" s="128" t="str">
        <f>'Launch plan - Phase 1'!E123</f>
        <v>Ad-hoc payments are provided (lease, equipment, Internet, SMS, DC)</v>
      </c>
      <c r="D34" s="137" t="e">
        <f>'Launch plan - Phase 1'!#REF!</f>
        <v>#REF!</v>
      </c>
      <c r="E34" s="138" t="e">
        <f>'Launch plan - Phase 1'!#REF!</f>
        <v>#REF!</v>
      </c>
      <c r="F34" s="116" t="e">
        <f ca="1">'Launch plan - Phase 1'!O123</f>
        <v>#REF!</v>
      </c>
      <c r="G34" s="93"/>
      <c r="H34" s="90"/>
      <c r="I34" s="90"/>
      <c r="J34" s="90"/>
      <c r="K34" s="90"/>
      <c r="L34" s="90"/>
      <c r="M34" s="94"/>
      <c r="N34" s="90"/>
      <c r="O34" s="90"/>
      <c r="P34" s="90"/>
      <c r="Q34" s="90"/>
      <c r="R34" s="90"/>
      <c r="S34" s="90"/>
      <c r="T34" s="90"/>
      <c r="U34" s="93"/>
      <c r="V34" s="90"/>
      <c r="W34" s="90"/>
      <c r="X34" s="90"/>
      <c r="Y34" s="90"/>
      <c r="Z34" s="90"/>
      <c r="AA34" s="94"/>
      <c r="AB34" s="90"/>
      <c r="AC34" s="90"/>
      <c r="AD34" s="90"/>
      <c r="AE34" s="90"/>
      <c r="AF34" s="90"/>
      <c r="AG34" s="90"/>
      <c r="AH34" s="90"/>
      <c r="AI34" s="93"/>
      <c r="AJ34" s="90"/>
      <c r="AK34" s="90"/>
      <c r="AL34" s="90"/>
      <c r="AM34" s="90"/>
      <c r="AN34" s="90"/>
      <c r="AO34" s="94"/>
      <c r="AP34" s="90"/>
      <c r="AQ34" s="90"/>
      <c r="AR34" s="90"/>
      <c r="AS34" s="90"/>
      <c r="AT34" s="90"/>
      <c r="AU34" s="90"/>
      <c r="AV34" s="90"/>
      <c r="AW34" s="93"/>
      <c r="AX34" s="90"/>
      <c r="AY34" s="90"/>
      <c r="AZ34" s="90"/>
      <c r="BA34" s="90"/>
      <c r="BB34" s="90"/>
      <c r="BC34" s="94"/>
      <c r="BD34" s="90"/>
      <c r="BE34" s="90"/>
      <c r="BF34" s="90"/>
      <c r="BG34" s="90"/>
      <c r="BH34" s="90"/>
      <c r="BI34" s="90"/>
      <c r="BJ34" s="90"/>
      <c r="BK34" s="93"/>
      <c r="BL34" s="90"/>
      <c r="BM34" s="90"/>
      <c r="BN34" s="90"/>
      <c r="BO34" s="90"/>
      <c r="BP34" s="90"/>
      <c r="BQ34" s="94"/>
      <c r="BR34" s="90"/>
      <c r="BS34" s="90"/>
      <c r="BT34" s="90"/>
      <c r="BU34" s="90"/>
      <c r="BV34" s="90"/>
      <c r="BW34" s="90"/>
      <c r="BX34" s="90"/>
      <c r="BY34" s="93"/>
      <c r="BZ34" s="90"/>
      <c r="CA34" s="90"/>
      <c r="CB34" s="90"/>
      <c r="CC34" s="90"/>
      <c r="CD34" s="90"/>
      <c r="CE34" s="94"/>
      <c r="CF34" s="90"/>
      <c r="CG34" s="90"/>
      <c r="CH34" s="90"/>
      <c r="CI34" s="90"/>
      <c r="CJ34" s="90"/>
      <c r="CK34" s="90"/>
      <c r="CL34" s="90"/>
      <c r="CM34" s="93"/>
      <c r="CN34" s="90"/>
      <c r="CO34" s="90"/>
      <c r="CP34" s="90"/>
      <c r="CQ34" s="90"/>
      <c r="CR34" s="90"/>
      <c r="CS34" s="94"/>
      <c r="CT34" s="90"/>
      <c r="CU34" s="90"/>
      <c r="CV34" s="90"/>
      <c r="CW34" s="90"/>
      <c r="CX34" s="90"/>
      <c r="CY34" s="90"/>
      <c r="CZ34" s="90"/>
      <c r="DA34" s="93"/>
      <c r="DB34" s="90"/>
      <c r="DC34" s="90"/>
      <c r="DD34" s="90"/>
      <c r="DE34" s="90"/>
      <c r="DF34" s="90"/>
      <c r="DG34" s="94"/>
      <c r="DH34" s="90"/>
      <c r="DI34" s="90"/>
      <c r="DJ34" s="90"/>
      <c r="DK34" s="90"/>
      <c r="DL34" s="90"/>
      <c r="DM34" s="90"/>
      <c r="DN34" s="90"/>
      <c r="DO34" s="93"/>
      <c r="DP34" s="90"/>
      <c r="DQ34" s="90"/>
      <c r="DR34" s="90"/>
      <c r="DS34" s="90"/>
      <c r="DT34" s="90"/>
      <c r="DU34" s="94"/>
      <c r="DV34" s="90"/>
      <c r="DW34" s="90"/>
      <c r="DX34" s="90"/>
      <c r="DY34" s="90"/>
      <c r="DZ34" s="90"/>
      <c r="EA34" s="90"/>
      <c r="EB34" s="90"/>
      <c r="EC34" s="93"/>
      <c r="ED34" s="90"/>
      <c r="EE34" s="90"/>
      <c r="EF34" s="90"/>
      <c r="EG34" s="90"/>
      <c r="EH34" s="90"/>
      <c r="EI34" s="94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</row>
    <row r="35" spans="1:155" ht="4.9000000000000004" customHeight="1">
      <c r="A35" s="134"/>
      <c r="B35" s="130"/>
      <c r="C35" s="128"/>
      <c r="D35" s="137"/>
      <c r="E35" s="138"/>
      <c r="F35" s="116"/>
      <c r="G35" s="93"/>
      <c r="H35" s="90"/>
      <c r="I35" s="90"/>
      <c r="J35" s="90"/>
      <c r="K35" s="90"/>
      <c r="L35" s="90"/>
      <c r="M35" s="94"/>
      <c r="N35" s="90"/>
      <c r="O35" s="90"/>
      <c r="P35" s="90"/>
      <c r="Q35" s="90"/>
      <c r="R35" s="90"/>
      <c r="S35" s="90"/>
      <c r="T35" s="90"/>
      <c r="U35" s="93"/>
      <c r="V35" s="90"/>
      <c r="W35" s="90"/>
      <c r="X35" s="90"/>
      <c r="Y35" s="90"/>
      <c r="Z35" s="90"/>
      <c r="AA35" s="94"/>
      <c r="AB35" s="90"/>
      <c r="AC35" s="90"/>
      <c r="AD35" s="90"/>
      <c r="AE35" s="90"/>
      <c r="AF35" s="90"/>
      <c r="AG35" s="90"/>
      <c r="AH35" s="90"/>
      <c r="AI35" s="93"/>
      <c r="AJ35" s="90"/>
      <c r="AK35" s="90"/>
      <c r="AL35" s="90"/>
      <c r="AM35" s="90"/>
      <c r="AN35" s="90"/>
      <c r="AO35" s="94"/>
      <c r="AP35" s="90"/>
      <c r="AQ35" s="90"/>
      <c r="AR35" s="90"/>
      <c r="AS35" s="90"/>
      <c r="AT35" s="90"/>
      <c r="AU35" s="90"/>
      <c r="AV35" s="90"/>
      <c r="AW35" s="93"/>
      <c r="AX35" s="90"/>
      <c r="AY35" s="90"/>
      <c r="AZ35" s="90"/>
      <c r="BA35" s="90"/>
      <c r="BB35" s="90"/>
      <c r="BC35" s="94"/>
      <c r="BD35" s="90"/>
      <c r="BE35" s="90"/>
      <c r="BF35" s="90"/>
      <c r="BG35" s="90"/>
      <c r="BH35" s="90"/>
      <c r="BI35" s="90"/>
      <c r="BJ35" s="90"/>
      <c r="BK35" s="93"/>
      <c r="BL35" s="90"/>
      <c r="BM35" s="90"/>
      <c r="BN35" s="90"/>
      <c r="BO35" s="90"/>
      <c r="BP35" s="90"/>
      <c r="BQ35" s="94"/>
      <c r="BR35" s="90"/>
      <c r="BS35" s="90"/>
      <c r="BT35" s="90"/>
      <c r="BU35" s="90"/>
      <c r="BV35" s="90"/>
      <c r="BW35" s="90"/>
      <c r="BX35" s="90"/>
      <c r="BY35" s="93"/>
      <c r="BZ35" s="90"/>
      <c r="CA35" s="90"/>
      <c r="CB35" s="90"/>
      <c r="CC35" s="90"/>
      <c r="CD35" s="90"/>
      <c r="CE35" s="94"/>
      <c r="CF35" s="90"/>
      <c r="CG35" s="90"/>
      <c r="CH35" s="90"/>
      <c r="CI35" s="90"/>
      <c r="CJ35" s="90"/>
      <c r="CK35" s="90"/>
      <c r="CL35" s="90"/>
      <c r="CM35" s="93"/>
      <c r="CN35" s="90"/>
      <c r="CO35" s="90"/>
      <c r="CP35" s="90"/>
      <c r="CQ35" s="90"/>
      <c r="CR35" s="90"/>
      <c r="CS35" s="94"/>
      <c r="CT35" s="90"/>
      <c r="CU35" s="90"/>
      <c r="CV35" s="90"/>
      <c r="CW35" s="90"/>
      <c r="CX35" s="90"/>
      <c r="CY35" s="90"/>
      <c r="CZ35" s="90"/>
      <c r="DA35" s="93"/>
      <c r="DB35" s="90"/>
      <c r="DC35" s="90"/>
      <c r="DD35" s="90"/>
      <c r="DE35" s="90"/>
      <c r="DF35" s="90"/>
      <c r="DG35" s="94"/>
      <c r="DH35" s="90"/>
      <c r="DI35" s="90"/>
      <c r="DJ35" s="90"/>
      <c r="DK35" s="90"/>
      <c r="DL35" s="90"/>
      <c r="DM35" s="90"/>
      <c r="DN35" s="90"/>
      <c r="DO35" s="93"/>
      <c r="DP35" s="90"/>
      <c r="DQ35" s="90"/>
      <c r="DR35" s="90"/>
      <c r="DS35" s="90"/>
      <c r="DT35" s="90"/>
      <c r="DU35" s="94"/>
      <c r="DV35" s="90"/>
      <c r="DW35" s="90"/>
      <c r="DX35" s="90"/>
      <c r="DY35" s="90"/>
      <c r="DZ35" s="90"/>
      <c r="EA35" s="90"/>
      <c r="EB35" s="90"/>
      <c r="EC35" s="93"/>
      <c r="ED35" s="90"/>
      <c r="EE35" s="90"/>
      <c r="EF35" s="90"/>
      <c r="EG35" s="90"/>
      <c r="EH35" s="90"/>
      <c r="EI35" s="94"/>
      <c r="EJ35" s="83"/>
      <c r="EK35" s="83"/>
      <c r="EL35" s="83"/>
      <c r="EM35" s="83"/>
      <c r="EN35" s="83"/>
      <c r="EO35" s="83"/>
      <c r="EP35" s="83"/>
      <c r="EQ35" s="83"/>
      <c r="ER35" s="83"/>
      <c r="ES35" s="83"/>
      <c r="ET35" s="83"/>
      <c r="EU35" s="83"/>
      <c r="EV35" s="83"/>
      <c r="EW35" s="83"/>
      <c r="EX35" s="83"/>
      <c r="EY35" s="83"/>
    </row>
    <row r="36" spans="1:155" ht="16.899999999999999" customHeight="1">
      <c r="A36" s="134">
        <v>15</v>
      </c>
      <c r="B36" s="130" t="str">
        <f>'Launch plan - Phase 1'!C130</f>
        <v>IT</v>
      </c>
      <c r="C36" s="128" t="str">
        <f>'Launch plan - Phase 1'!E130</f>
        <v>Website is  developed</v>
      </c>
      <c r="D36" s="137" t="e">
        <f>'Launch plan - Phase 1'!#REF!</f>
        <v>#REF!</v>
      </c>
      <c r="E36" s="138" t="e">
        <f>'Launch plan - Phase 1'!#REF!</f>
        <v>#REF!</v>
      </c>
      <c r="F36" s="116" t="e">
        <f ca="1">'Launch plan - Phase 1'!O130</f>
        <v>#REF!</v>
      </c>
      <c r="G36" s="93"/>
      <c r="H36" s="90"/>
      <c r="I36" s="90"/>
      <c r="J36" s="90"/>
      <c r="K36" s="90"/>
      <c r="L36" s="90"/>
      <c r="M36" s="94"/>
      <c r="N36" s="90"/>
      <c r="O36" s="90"/>
      <c r="P36" s="90"/>
      <c r="Q36" s="90"/>
      <c r="R36" s="90"/>
      <c r="S36" s="90"/>
      <c r="T36" s="90"/>
      <c r="U36" s="93"/>
      <c r="V36" s="90"/>
      <c r="W36" s="90"/>
      <c r="X36" s="90"/>
      <c r="Y36" s="90"/>
      <c r="Z36" s="90"/>
      <c r="AA36" s="94"/>
      <c r="AB36" s="90"/>
      <c r="AC36" s="90"/>
      <c r="AD36" s="90"/>
      <c r="AE36" s="90"/>
      <c r="AF36" s="90"/>
      <c r="AG36" s="90"/>
      <c r="AH36" s="90"/>
      <c r="AI36" s="93"/>
      <c r="AJ36" s="90"/>
      <c r="AK36" s="90"/>
      <c r="AL36" s="90"/>
      <c r="AM36" s="90"/>
      <c r="AN36" s="90"/>
      <c r="AO36" s="94"/>
      <c r="AP36" s="90"/>
      <c r="AQ36" s="90"/>
      <c r="AR36" s="90"/>
      <c r="AS36" s="90"/>
      <c r="AT36" s="90"/>
      <c r="AU36" s="90"/>
      <c r="AV36" s="90"/>
      <c r="AW36" s="93"/>
      <c r="AX36" s="90"/>
      <c r="AY36" s="90"/>
      <c r="AZ36" s="90"/>
      <c r="BA36" s="90"/>
      <c r="BB36" s="90"/>
      <c r="BC36" s="94"/>
      <c r="BD36" s="90"/>
      <c r="BE36" s="90"/>
      <c r="BF36" s="90"/>
      <c r="BG36" s="90"/>
      <c r="BH36" s="90"/>
      <c r="BI36" s="90"/>
      <c r="BJ36" s="90"/>
      <c r="BK36" s="93"/>
      <c r="BL36" s="90"/>
      <c r="BM36" s="90"/>
      <c r="BN36" s="90"/>
      <c r="BO36" s="90"/>
      <c r="BP36" s="90"/>
      <c r="BQ36" s="94"/>
      <c r="BR36" s="90"/>
      <c r="BS36" s="90"/>
      <c r="BT36" s="90"/>
      <c r="BU36" s="90"/>
      <c r="BV36" s="90"/>
      <c r="BW36" s="90"/>
      <c r="BX36" s="90"/>
      <c r="BY36" s="93"/>
      <c r="BZ36" s="90"/>
      <c r="CA36" s="90"/>
      <c r="CB36" s="90"/>
      <c r="CC36" s="90"/>
      <c r="CD36" s="90"/>
      <c r="CE36" s="94"/>
      <c r="CF36" s="90"/>
      <c r="CG36" s="90"/>
      <c r="CH36" s="90"/>
      <c r="CI36" s="90"/>
      <c r="CJ36" s="90"/>
      <c r="CK36" s="90"/>
      <c r="CL36" s="90"/>
      <c r="CM36" s="93"/>
      <c r="CN36" s="90"/>
      <c r="CO36" s="90"/>
      <c r="CP36" s="90"/>
      <c r="CQ36" s="90"/>
      <c r="CR36" s="90"/>
      <c r="CS36" s="94"/>
      <c r="CT36" s="90"/>
      <c r="CU36" s="90"/>
      <c r="CV36" s="90"/>
      <c r="CW36" s="90"/>
      <c r="CX36" s="90"/>
      <c r="CY36" s="90"/>
      <c r="CZ36" s="90"/>
      <c r="DA36" s="93"/>
      <c r="DB36" s="90"/>
      <c r="DC36" s="90"/>
      <c r="DD36" s="90"/>
      <c r="DE36" s="90"/>
      <c r="DF36" s="90"/>
      <c r="DG36" s="94"/>
      <c r="DH36" s="90"/>
      <c r="DI36" s="90"/>
      <c r="DJ36" s="90"/>
      <c r="DK36" s="90"/>
      <c r="DL36" s="90"/>
      <c r="DM36" s="90"/>
      <c r="DN36" s="90"/>
      <c r="DO36" s="93"/>
      <c r="DP36" s="90"/>
      <c r="DQ36" s="90"/>
      <c r="DR36" s="90"/>
      <c r="DS36" s="90"/>
      <c r="DT36" s="90"/>
      <c r="DU36" s="94"/>
      <c r="DV36" s="90"/>
      <c r="DW36" s="90"/>
      <c r="DX36" s="90"/>
      <c r="DY36" s="90"/>
      <c r="DZ36" s="90"/>
      <c r="EA36" s="90"/>
      <c r="EB36" s="90"/>
      <c r="EC36" s="93"/>
      <c r="ED36" s="90"/>
      <c r="EE36" s="90"/>
      <c r="EF36" s="90"/>
      <c r="EG36" s="90"/>
      <c r="EH36" s="90"/>
      <c r="EI36" s="94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</row>
    <row r="37" spans="1:155" ht="4.9000000000000004" customHeight="1">
      <c r="A37" s="134"/>
      <c r="B37" s="130"/>
      <c r="C37" s="128"/>
      <c r="D37" s="137"/>
      <c r="E37" s="138"/>
      <c r="F37" s="116"/>
      <c r="G37" s="93"/>
      <c r="H37" s="90"/>
      <c r="I37" s="90"/>
      <c r="J37" s="90"/>
      <c r="K37" s="90"/>
      <c r="L37" s="90"/>
      <c r="M37" s="94"/>
      <c r="N37" s="90"/>
      <c r="O37" s="90"/>
      <c r="P37" s="90"/>
      <c r="Q37" s="90"/>
      <c r="R37" s="90"/>
      <c r="S37" s="90"/>
      <c r="T37" s="90"/>
      <c r="U37" s="93"/>
      <c r="V37" s="90"/>
      <c r="W37" s="90"/>
      <c r="X37" s="90"/>
      <c r="Y37" s="90"/>
      <c r="Z37" s="90"/>
      <c r="AA37" s="94"/>
      <c r="AB37" s="90"/>
      <c r="AC37" s="90"/>
      <c r="AD37" s="90"/>
      <c r="AE37" s="90"/>
      <c r="AF37" s="90"/>
      <c r="AG37" s="90"/>
      <c r="AH37" s="90"/>
      <c r="AI37" s="93"/>
      <c r="AJ37" s="90"/>
      <c r="AK37" s="90"/>
      <c r="AL37" s="90"/>
      <c r="AM37" s="90"/>
      <c r="AN37" s="90"/>
      <c r="AO37" s="94"/>
      <c r="AP37" s="90"/>
      <c r="AQ37" s="90"/>
      <c r="AR37" s="90"/>
      <c r="AS37" s="90"/>
      <c r="AT37" s="90"/>
      <c r="AU37" s="90"/>
      <c r="AV37" s="90"/>
      <c r="AW37" s="93"/>
      <c r="AX37" s="90"/>
      <c r="AY37" s="90"/>
      <c r="AZ37" s="90"/>
      <c r="BA37" s="90"/>
      <c r="BB37" s="90"/>
      <c r="BC37" s="94"/>
      <c r="BD37" s="90"/>
      <c r="BE37" s="90"/>
      <c r="BF37" s="90"/>
      <c r="BG37" s="90"/>
      <c r="BH37" s="90"/>
      <c r="BI37" s="90"/>
      <c r="BJ37" s="90"/>
      <c r="BK37" s="93"/>
      <c r="BL37" s="90"/>
      <c r="BM37" s="90"/>
      <c r="BN37" s="90"/>
      <c r="BO37" s="90"/>
      <c r="BP37" s="90"/>
      <c r="BQ37" s="94"/>
      <c r="BR37" s="90"/>
      <c r="BS37" s="90"/>
      <c r="BT37" s="90"/>
      <c r="BU37" s="90"/>
      <c r="BV37" s="90"/>
      <c r="BW37" s="90"/>
      <c r="BX37" s="90"/>
      <c r="BY37" s="93"/>
      <c r="BZ37" s="90"/>
      <c r="CA37" s="90"/>
      <c r="CB37" s="90"/>
      <c r="CC37" s="90"/>
      <c r="CD37" s="90"/>
      <c r="CE37" s="94"/>
      <c r="CF37" s="90"/>
      <c r="CG37" s="90"/>
      <c r="CH37" s="90"/>
      <c r="CI37" s="90"/>
      <c r="CJ37" s="90"/>
      <c r="CK37" s="90"/>
      <c r="CL37" s="90"/>
      <c r="CM37" s="93"/>
      <c r="CN37" s="90"/>
      <c r="CO37" s="90"/>
      <c r="CP37" s="90"/>
      <c r="CQ37" s="90"/>
      <c r="CR37" s="90"/>
      <c r="CS37" s="94"/>
      <c r="CT37" s="90"/>
      <c r="CU37" s="90"/>
      <c r="CV37" s="90"/>
      <c r="CW37" s="90"/>
      <c r="CX37" s="90"/>
      <c r="CY37" s="90"/>
      <c r="CZ37" s="90"/>
      <c r="DA37" s="93"/>
      <c r="DB37" s="90"/>
      <c r="DC37" s="90"/>
      <c r="DD37" s="90"/>
      <c r="DE37" s="90"/>
      <c r="DF37" s="90"/>
      <c r="DG37" s="94"/>
      <c r="DH37" s="90"/>
      <c r="DI37" s="90"/>
      <c r="DJ37" s="90"/>
      <c r="DK37" s="90"/>
      <c r="DL37" s="90"/>
      <c r="DM37" s="90"/>
      <c r="DN37" s="90"/>
      <c r="DO37" s="93"/>
      <c r="DP37" s="90"/>
      <c r="DQ37" s="90"/>
      <c r="DR37" s="90"/>
      <c r="DS37" s="90"/>
      <c r="DT37" s="90"/>
      <c r="DU37" s="94"/>
      <c r="DV37" s="90"/>
      <c r="DW37" s="90"/>
      <c r="DX37" s="90"/>
      <c r="DY37" s="90"/>
      <c r="DZ37" s="90"/>
      <c r="EA37" s="90"/>
      <c r="EB37" s="90"/>
      <c r="EC37" s="93"/>
      <c r="ED37" s="90"/>
      <c r="EE37" s="90"/>
      <c r="EF37" s="90"/>
      <c r="EG37" s="90"/>
      <c r="EH37" s="90"/>
      <c r="EI37" s="94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</row>
    <row r="38" spans="1:155" ht="16.899999999999999" customHeight="1">
      <c r="A38" s="134">
        <v>16</v>
      </c>
      <c r="B38" s="130" t="str">
        <f>'Launch plan - Phase 1'!C138</f>
        <v xml:space="preserve">Digital Sales </v>
      </c>
      <c r="C38" s="128" t="str">
        <f>'Launch plan - Phase 1'!E138</f>
        <v>Media plan is prepared</v>
      </c>
      <c r="D38" s="137" t="e">
        <f>'Launch plan - Phase 1'!#REF!</f>
        <v>#REF!</v>
      </c>
      <c r="E38" s="138" t="e">
        <f>'Launch plan - Phase 1'!#REF!</f>
        <v>#REF!</v>
      </c>
      <c r="F38" s="116" t="e">
        <f ca="1">'Launch plan - Phase 1'!O138</f>
        <v>#REF!</v>
      </c>
      <c r="G38" s="93"/>
      <c r="H38" s="90"/>
      <c r="I38" s="90"/>
      <c r="J38" s="90"/>
      <c r="K38" s="90"/>
      <c r="L38" s="90"/>
      <c r="M38" s="94"/>
      <c r="N38" s="90"/>
      <c r="O38" s="90"/>
      <c r="P38" s="90"/>
      <c r="Q38" s="90"/>
      <c r="R38" s="90"/>
      <c r="S38" s="90"/>
      <c r="T38" s="90"/>
      <c r="U38" s="93"/>
      <c r="V38" s="90"/>
      <c r="W38" s="90"/>
      <c r="X38" s="90"/>
      <c r="Y38" s="90"/>
      <c r="Z38" s="90"/>
      <c r="AA38" s="94"/>
      <c r="AB38" s="90"/>
      <c r="AC38" s="90"/>
      <c r="AD38" s="90"/>
      <c r="AE38" s="90"/>
      <c r="AF38" s="90"/>
      <c r="AG38" s="90"/>
      <c r="AH38" s="90"/>
      <c r="AI38" s="93"/>
      <c r="AJ38" s="90"/>
      <c r="AK38" s="90"/>
      <c r="AL38" s="90"/>
      <c r="AM38" s="90"/>
      <c r="AN38" s="90"/>
      <c r="AO38" s="94"/>
      <c r="AP38" s="90"/>
      <c r="AQ38" s="90"/>
      <c r="AR38" s="90"/>
      <c r="AS38" s="90"/>
      <c r="AT38" s="90"/>
      <c r="AU38" s="90"/>
      <c r="AV38" s="90"/>
      <c r="AW38" s="93"/>
      <c r="AX38" s="90"/>
      <c r="AY38" s="90"/>
      <c r="AZ38" s="90"/>
      <c r="BA38" s="90"/>
      <c r="BB38" s="90"/>
      <c r="BC38" s="94"/>
      <c r="BD38" s="90"/>
      <c r="BE38" s="90"/>
      <c r="BF38" s="90"/>
      <c r="BG38" s="90"/>
      <c r="BH38" s="90"/>
      <c r="BI38" s="90"/>
      <c r="BJ38" s="90"/>
      <c r="BK38" s="93"/>
      <c r="BL38" s="90"/>
      <c r="BM38" s="90"/>
      <c r="BN38" s="90"/>
      <c r="BO38" s="90"/>
      <c r="BP38" s="90"/>
      <c r="BQ38" s="94"/>
      <c r="BR38" s="90"/>
      <c r="BS38" s="90"/>
      <c r="BT38" s="90"/>
      <c r="BU38" s="90"/>
      <c r="BV38" s="90"/>
      <c r="BW38" s="90"/>
      <c r="BX38" s="90"/>
      <c r="BY38" s="93"/>
      <c r="BZ38" s="90"/>
      <c r="CA38" s="90"/>
      <c r="CB38" s="90"/>
      <c r="CC38" s="90"/>
      <c r="CD38" s="90"/>
      <c r="CE38" s="94"/>
      <c r="CF38" s="90"/>
      <c r="CG38" s="90"/>
      <c r="CH38" s="90"/>
      <c r="CI38" s="90"/>
      <c r="CJ38" s="90"/>
      <c r="CK38" s="90"/>
      <c r="CL38" s="90"/>
      <c r="CM38" s="93"/>
      <c r="CN38" s="90"/>
      <c r="CO38" s="90"/>
      <c r="CP38" s="90"/>
      <c r="CQ38" s="90"/>
      <c r="CR38" s="90"/>
      <c r="CS38" s="94"/>
      <c r="CT38" s="90"/>
      <c r="CU38" s="90"/>
      <c r="CV38" s="90"/>
      <c r="CW38" s="90"/>
      <c r="CX38" s="90"/>
      <c r="CY38" s="90"/>
      <c r="CZ38" s="90"/>
      <c r="DA38" s="93"/>
      <c r="DB38" s="90"/>
      <c r="DC38" s="90"/>
      <c r="DD38" s="90"/>
      <c r="DE38" s="90"/>
      <c r="DF38" s="90"/>
      <c r="DG38" s="94"/>
      <c r="DH38" s="90"/>
      <c r="DI38" s="90"/>
      <c r="DJ38" s="90"/>
      <c r="DK38" s="90"/>
      <c r="DL38" s="90"/>
      <c r="DM38" s="90"/>
      <c r="DN38" s="90"/>
      <c r="DO38" s="93"/>
      <c r="DP38" s="90"/>
      <c r="DQ38" s="90"/>
      <c r="DR38" s="90"/>
      <c r="DS38" s="90"/>
      <c r="DT38" s="90"/>
      <c r="DU38" s="94"/>
      <c r="DV38" s="90"/>
      <c r="DW38" s="90"/>
      <c r="DX38" s="90"/>
      <c r="DY38" s="90"/>
      <c r="DZ38" s="90"/>
      <c r="EA38" s="90"/>
      <c r="EB38" s="90"/>
      <c r="EC38" s="93"/>
      <c r="ED38" s="90"/>
      <c r="EE38" s="90"/>
      <c r="EF38" s="90"/>
      <c r="EG38" s="90"/>
      <c r="EH38" s="90"/>
      <c r="EI38" s="94"/>
      <c r="EJ38" s="83"/>
      <c r="EK38" s="83"/>
      <c r="EL38" s="83"/>
      <c r="EM38" s="83"/>
      <c r="EN38" s="83"/>
      <c r="EO38" s="83"/>
      <c r="EP38" s="83"/>
      <c r="EQ38" s="83"/>
      <c r="ER38" s="83"/>
      <c r="ES38" s="83"/>
      <c r="ET38" s="83"/>
      <c r="EU38" s="83"/>
      <c r="EV38" s="83"/>
      <c r="EW38" s="83"/>
      <c r="EX38" s="83"/>
      <c r="EY38" s="83"/>
    </row>
    <row r="39" spans="1:155" ht="4.9000000000000004" customHeight="1">
      <c r="A39" s="134"/>
      <c r="B39" s="130"/>
      <c r="C39" s="128"/>
      <c r="D39" s="137"/>
      <c r="E39" s="138"/>
      <c r="F39" s="116"/>
      <c r="G39" s="93"/>
      <c r="H39" s="90"/>
      <c r="I39" s="90"/>
      <c r="J39" s="90"/>
      <c r="K39" s="90"/>
      <c r="L39" s="90"/>
      <c r="M39" s="94"/>
      <c r="N39" s="90"/>
      <c r="O39" s="90"/>
      <c r="P39" s="90"/>
      <c r="Q39" s="90"/>
      <c r="R39" s="90"/>
      <c r="S39" s="90"/>
      <c r="T39" s="90"/>
      <c r="U39" s="93"/>
      <c r="V39" s="90"/>
      <c r="W39" s="90"/>
      <c r="X39" s="90"/>
      <c r="Y39" s="90"/>
      <c r="Z39" s="90"/>
      <c r="AA39" s="94"/>
      <c r="AB39" s="90"/>
      <c r="AC39" s="90"/>
      <c r="AD39" s="90"/>
      <c r="AE39" s="90"/>
      <c r="AF39" s="90"/>
      <c r="AG39" s="90"/>
      <c r="AH39" s="90"/>
      <c r="AI39" s="93"/>
      <c r="AJ39" s="90"/>
      <c r="AK39" s="90"/>
      <c r="AL39" s="90"/>
      <c r="AM39" s="90"/>
      <c r="AN39" s="90"/>
      <c r="AO39" s="94"/>
      <c r="AP39" s="90"/>
      <c r="AQ39" s="90"/>
      <c r="AR39" s="90"/>
      <c r="AS39" s="90"/>
      <c r="AT39" s="90"/>
      <c r="AU39" s="90"/>
      <c r="AV39" s="90"/>
      <c r="AW39" s="93"/>
      <c r="AX39" s="90"/>
      <c r="AY39" s="90"/>
      <c r="AZ39" s="90"/>
      <c r="BA39" s="90"/>
      <c r="BB39" s="90"/>
      <c r="BC39" s="94"/>
      <c r="BD39" s="90"/>
      <c r="BE39" s="90"/>
      <c r="BF39" s="90"/>
      <c r="BG39" s="90"/>
      <c r="BH39" s="90"/>
      <c r="BI39" s="90"/>
      <c r="BJ39" s="90"/>
      <c r="BK39" s="93"/>
      <c r="BL39" s="90"/>
      <c r="BM39" s="90"/>
      <c r="BN39" s="90"/>
      <c r="BO39" s="90"/>
      <c r="BP39" s="90"/>
      <c r="BQ39" s="94"/>
      <c r="BR39" s="90"/>
      <c r="BS39" s="90"/>
      <c r="BT39" s="90"/>
      <c r="BU39" s="90"/>
      <c r="BV39" s="90"/>
      <c r="BW39" s="90"/>
      <c r="BX39" s="90"/>
      <c r="BY39" s="93"/>
      <c r="BZ39" s="90"/>
      <c r="CA39" s="90"/>
      <c r="CB39" s="90"/>
      <c r="CC39" s="90"/>
      <c r="CD39" s="90"/>
      <c r="CE39" s="94"/>
      <c r="CF39" s="90"/>
      <c r="CG39" s="90"/>
      <c r="CH39" s="90"/>
      <c r="CI39" s="90"/>
      <c r="CJ39" s="90"/>
      <c r="CK39" s="90"/>
      <c r="CL39" s="90"/>
      <c r="CM39" s="93"/>
      <c r="CN39" s="90"/>
      <c r="CO39" s="90"/>
      <c r="CP39" s="90"/>
      <c r="CQ39" s="90"/>
      <c r="CR39" s="90"/>
      <c r="CS39" s="94"/>
      <c r="CT39" s="90"/>
      <c r="CU39" s="90"/>
      <c r="CV39" s="90"/>
      <c r="CW39" s="90"/>
      <c r="CX39" s="90"/>
      <c r="CY39" s="90"/>
      <c r="CZ39" s="90"/>
      <c r="DA39" s="93"/>
      <c r="DB39" s="90"/>
      <c r="DC39" s="90"/>
      <c r="DD39" s="90"/>
      <c r="DE39" s="90"/>
      <c r="DF39" s="90"/>
      <c r="DG39" s="94"/>
      <c r="DH39" s="90"/>
      <c r="DI39" s="90"/>
      <c r="DJ39" s="90"/>
      <c r="DK39" s="90"/>
      <c r="DL39" s="90"/>
      <c r="DM39" s="90"/>
      <c r="DN39" s="90"/>
      <c r="DO39" s="93"/>
      <c r="DP39" s="90"/>
      <c r="DQ39" s="90"/>
      <c r="DR39" s="90"/>
      <c r="DS39" s="90"/>
      <c r="DT39" s="90"/>
      <c r="DU39" s="94"/>
      <c r="DV39" s="90"/>
      <c r="DW39" s="90"/>
      <c r="DX39" s="90"/>
      <c r="DY39" s="90"/>
      <c r="DZ39" s="90"/>
      <c r="EA39" s="90"/>
      <c r="EB39" s="90"/>
      <c r="EC39" s="93"/>
      <c r="ED39" s="90"/>
      <c r="EE39" s="90"/>
      <c r="EF39" s="90"/>
      <c r="EG39" s="90"/>
      <c r="EH39" s="90"/>
      <c r="EI39" s="94"/>
      <c r="EJ39" s="83"/>
      <c r="EK39" s="83"/>
      <c r="EL39" s="83"/>
      <c r="EM39" s="83"/>
      <c r="EN39" s="83"/>
      <c r="EO39" s="83"/>
      <c r="EP39" s="83"/>
      <c r="EQ39" s="83"/>
      <c r="ER39" s="83"/>
      <c r="ES39" s="83"/>
      <c r="ET39" s="83"/>
      <c r="EU39" s="83"/>
      <c r="EV39" s="83"/>
      <c r="EW39" s="83"/>
      <c r="EX39" s="83"/>
      <c r="EY39" s="83"/>
    </row>
    <row r="40" spans="1:155" ht="16.899999999999999" customHeight="1">
      <c r="A40" s="134">
        <v>17</v>
      </c>
      <c r="B40" s="130" t="str">
        <f>'Launch plan - Phase 1'!C145</f>
        <v>Marketing</v>
      </c>
      <c r="C40" s="128" t="str">
        <f>'Launch plan - Phase 1'!E145</f>
        <v>Media content (banners, campaings, etc.) is developed</v>
      </c>
      <c r="D40" s="137" t="e">
        <f>'Launch plan - Phase 1'!#REF!</f>
        <v>#REF!</v>
      </c>
      <c r="E40" s="138" t="e">
        <f>'Launch plan - Phase 1'!#REF!</f>
        <v>#REF!</v>
      </c>
      <c r="F40" s="116" t="e">
        <f ca="1">'Launch plan - Phase 1'!O145</f>
        <v>#REF!</v>
      </c>
      <c r="G40" s="93"/>
      <c r="H40" s="90"/>
      <c r="I40" s="90"/>
      <c r="J40" s="90"/>
      <c r="K40" s="90"/>
      <c r="L40" s="90"/>
      <c r="M40" s="94"/>
      <c r="N40" s="90"/>
      <c r="O40" s="90"/>
      <c r="P40" s="90"/>
      <c r="Q40" s="90"/>
      <c r="R40" s="90"/>
      <c r="S40" s="90"/>
      <c r="T40" s="90"/>
      <c r="U40" s="93"/>
      <c r="V40" s="90"/>
      <c r="W40" s="90"/>
      <c r="X40" s="90"/>
      <c r="Y40" s="90"/>
      <c r="Z40" s="90"/>
      <c r="AA40" s="94"/>
      <c r="AB40" s="90"/>
      <c r="AC40" s="90"/>
      <c r="AD40" s="90"/>
      <c r="AE40" s="90"/>
      <c r="AF40" s="90"/>
      <c r="AG40" s="90"/>
      <c r="AH40" s="90"/>
      <c r="AI40" s="93"/>
      <c r="AJ40" s="90"/>
      <c r="AK40" s="90"/>
      <c r="AL40" s="90"/>
      <c r="AM40" s="90"/>
      <c r="AN40" s="90"/>
      <c r="AO40" s="94"/>
      <c r="AP40" s="90"/>
      <c r="AQ40" s="90"/>
      <c r="AR40" s="90"/>
      <c r="AS40" s="90"/>
      <c r="AT40" s="90"/>
      <c r="AU40" s="90"/>
      <c r="AV40" s="90"/>
      <c r="AW40" s="93"/>
      <c r="AX40" s="90"/>
      <c r="AY40" s="90"/>
      <c r="AZ40" s="90"/>
      <c r="BA40" s="90"/>
      <c r="BB40" s="90"/>
      <c r="BC40" s="94"/>
      <c r="BD40" s="90"/>
      <c r="BE40" s="90"/>
      <c r="BF40" s="90"/>
      <c r="BG40" s="90"/>
      <c r="BH40" s="90"/>
      <c r="BI40" s="90"/>
      <c r="BJ40" s="90"/>
      <c r="BK40" s="93"/>
      <c r="BL40" s="90"/>
      <c r="BM40" s="90"/>
      <c r="BN40" s="90"/>
      <c r="BO40" s="90"/>
      <c r="BP40" s="90"/>
      <c r="BQ40" s="94"/>
      <c r="BR40" s="90"/>
      <c r="BS40" s="90"/>
      <c r="BT40" s="90"/>
      <c r="BU40" s="90"/>
      <c r="BV40" s="90"/>
      <c r="BW40" s="90"/>
      <c r="BX40" s="90"/>
      <c r="BY40" s="93"/>
      <c r="BZ40" s="90"/>
      <c r="CA40" s="90"/>
      <c r="CB40" s="90"/>
      <c r="CC40" s="90"/>
      <c r="CD40" s="90"/>
      <c r="CE40" s="94"/>
      <c r="CF40" s="90"/>
      <c r="CG40" s="90"/>
      <c r="CH40" s="90"/>
      <c r="CI40" s="90"/>
      <c r="CJ40" s="90"/>
      <c r="CK40" s="90"/>
      <c r="CL40" s="90"/>
      <c r="CM40" s="93"/>
      <c r="CN40" s="90"/>
      <c r="CO40" s="90"/>
      <c r="CP40" s="90"/>
      <c r="CQ40" s="90"/>
      <c r="CR40" s="90"/>
      <c r="CS40" s="94"/>
      <c r="CT40" s="90"/>
      <c r="CU40" s="90"/>
      <c r="CV40" s="90"/>
      <c r="CW40" s="90"/>
      <c r="CX40" s="90"/>
      <c r="CY40" s="90"/>
      <c r="CZ40" s="90"/>
      <c r="DA40" s="93"/>
      <c r="DB40" s="90"/>
      <c r="DC40" s="90"/>
      <c r="DD40" s="90"/>
      <c r="DE40" s="90"/>
      <c r="DF40" s="90"/>
      <c r="DG40" s="94"/>
      <c r="DH40" s="90"/>
      <c r="DI40" s="90"/>
      <c r="DJ40" s="90"/>
      <c r="DK40" s="90"/>
      <c r="DL40" s="90"/>
      <c r="DM40" s="90"/>
      <c r="DN40" s="90"/>
      <c r="DO40" s="93"/>
      <c r="DP40" s="90"/>
      <c r="DQ40" s="90"/>
      <c r="DR40" s="90"/>
      <c r="DS40" s="90"/>
      <c r="DT40" s="90"/>
      <c r="DU40" s="94"/>
      <c r="DV40" s="90"/>
      <c r="DW40" s="90"/>
      <c r="DX40" s="90"/>
      <c r="DY40" s="90"/>
      <c r="DZ40" s="90"/>
      <c r="EA40" s="90"/>
      <c r="EB40" s="90"/>
      <c r="EC40" s="93"/>
      <c r="ED40" s="90"/>
      <c r="EE40" s="90"/>
      <c r="EF40" s="90"/>
      <c r="EG40" s="90"/>
      <c r="EH40" s="90"/>
      <c r="EI40" s="94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</row>
    <row r="41" spans="1:155" ht="4.9000000000000004" customHeight="1">
      <c r="A41" s="134"/>
      <c r="B41" s="130"/>
      <c r="C41" s="128"/>
      <c r="D41" s="137"/>
      <c r="E41" s="138"/>
      <c r="F41" s="116"/>
      <c r="G41" s="93"/>
      <c r="H41" s="90"/>
      <c r="I41" s="90"/>
      <c r="J41" s="90"/>
      <c r="K41" s="90"/>
      <c r="L41" s="90"/>
      <c r="M41" s="94"/>
      <c r="N41" s="90"/>
      <c r="O41" s="90"/>
      <c r="P41" s="90"/>
      <c r="Q41" s="90"/>
      <c r="R41" s="90"/>
      <c r="S41" s="90"/>
      <c r="T41" s="90"/>
      <c r="U41" s="93"/>
      <c r="V41" s="90"/>
      <c r="W41" s="90"/>
      <c r="X41" s="90"/>
      <c r="Y41" s="90"/>
      <c r="Z41" s="90"/>
      <c r="AA41" s="94"/>
      <c r="AB41" s="90"/>
      <c r="AC41" s="90"/>
      <c r="AD41" s="90"/>
      <c r="AE41" s="90"/>
      <c r="AF41" s="90"/>
      <c r="AG41" s="90"/>
      <c r="AH41" s="90"/>
      <c r="AI41" s="93"/>
      <c r="AJ41" s="90"/>
      <c r="AK41" s="90"/>
      <c r="AL41" s="90"/>
      <c r="AM41" s="90"/>
      <c r="AN41" s="90"/>
      <c r="AO41" s="94"/>
      <c r="AP41" s="90"/>
      <c r="AQ41" s="90"/>
      <c r="AR41" s="90"/>
      <c r="AS41" s="90"/>
      <c r="AT41" s="90"/>
      <c r="AU41" s="90"/>
      <c r="AV41" s="90"/>
      <c r="AW41" s="93"/>
      <c r="AX41" s="90"/>
      <c r="AY41" s="90"/>
      <c r="AZ41" s="90"/>
      <c r="BA41" s="90"/>
      <c r="BB41" s="90"/>
      <c r="BC41" s="94"/>
      <c r="BD41" s="90"/>
      <c r="BE41" s="90"/>
      <c r="BF41" s="90"/>
      <c r="BG41" s="90"/>
      <c r="BH41" s="90"/>
      <c r="BI41" s="90"/>
      <c r="BJ41" s="90"/>
      <c r="BK41" s="93"/>
      <c r="BL41" s="90"/>
      <c r="BM41" s="90"/>
      <c r="BN41" s="90"/>
      <c r="BO41" s="90"/>
      <c r="BP41" s="90"/>
      <c r="BQ41" s="94"/>
      <c r="BR41" s="90"/>
      <c r="BS41" s="90"/>
      <c r="BT41" s="90"/>
      <c r="BU41" s="90"/>
      <c r="BV41" s="90"/>
      <c r="BW41" s="90"/>
      <c r="BX41" s="90"/>
      <c r="BY41" s="93"/>
      <c r="BZ41" s="90"/>
      <c r="CA41" s="90"/>
      <c r="CB41" s="90"/>
      <c r="CC41" s="90"/>
      <c r="CD41" s="90"/>
      <c r="CE41" s="94"/>
      <c r="CF41" s="90"/>
      <c r="CG41" s="90"/>
      <c r="CH41" s="90"/>
      <c r="CI41" s="90"/>
      <c r="CJ41" s="90"/>
      <c r="CK41" s="90"/>
      <c r="CL41" s="90"/>
      <c r="CM41" s="93"/>
      <c r="CN41" s="90"/>
      <c r="CO41" s="90"/>
      <c r="CP41" s="90"/>
      <c r="CQ41" s="90"/>
      <c r="CR41" s="90"/>
      <c r="CS41" s="94"/>
      <c r="CT41" s="90"/>
      <c r="CU41" s="90"/>
      <c r="CV41" s="90"/>
      <c r="CW41" s="90"/>
      <c r="CX41" s="90"/>
      <c r="CY41" s="90"/>
      <c r="CZ41" s="90"/>
      <c r="DA41" s="93"/>
      <c r="DB41" s="90"/>
      <c r="DC41" s="90"/>
      <c r="DD41" s="90"/>
      <c r="DE41" s="90"/>
      <c r="DF41" s="90"/>
      <c r="DG41" s="94"/>
      <c r="DH41" s="90"/>
      <c r="DI41" s="90"/>
      <c r="DJ41" s="90"/>
      <c r="DK41" s="90"/>
      <c r="DL41" s="90"/>
      <c r="DM41" s="90"/>
      <c r="DN41" s="90"/>
      <c r="DO41" s="93"/>
      <c r="DP41" s="90"/>
      <c r="DQ41" s="90"/>
      <c r="DR41" s="90"/>
      <c r="DS41" s="90"/>
      <c r="DT41" s="90"/>
      <c r="DU41" s="94"/>
      <c r="DV41" s="90"/>
      <c r="DW41" s="90"/>
      <c r="DX41" s="90"/>
      <c r="DY41" s="90"/>
      <c r="DZ41" s="90"/>
      <c r="EA41" s="90"/>
      <c r="EB41" s="90"/>
      <c r="EC41" s="93"/>
      <c r="ED41" s="90"/>
      <c r="EE41" s="90"/>
      <c r="EF41" s="90"/>
      <c r="EG41" s="90"/>
      <c r="EH41" s="90"/>
      <c r="EI41" s="94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  <c r="EW41" s="83"/>
      <c r="EX41" s="83"/>
      <c r="EY41" s="83"/>
    </row>
    <row r="42" spans="1:155" ht="16.899999999999999" customHeight="1">
      <c r="A42" s="134">
        <v>18</v>
      </c>
      <c r="B42" s="130" t="str">
        <f>'Launch plan - Phase 1'!C150</f>
        <v xml:space="preserve">Digital Sales </v>
      </c>
      <c r="C42" s="128" t="str">
        <f>'Launch plan - Phase 1'!E150</f>
        <v>Social media presence is set up</v>
      </c>
      <c r="D42" s="137" t="e">
        <f>'Launch plan - Phase 1'!#REF!</f>
        <v>#REF!</v>
      </c>
      <c r="E42" s="138" t="e">
        <f>'Launch plan - Phase 1'!#REF!</f>
        <v>#REF!</v>
      </c>
      <c r="F42" s="116" t="e">
        <f ca="1">'Launch plan - Phase 1'!O138</f>
        <v>#REF!</v>
      </c>
      <c r="G42" s="93"/>
      <c r="H42" s="90"/>
      <c r="I42" s="90"/>
      <c r="J42" s="90"/>
      <c r="K42" s="90"/>
      <c r="L42" s="90"/>
      <c r="M42" s="94"/>
      <c r="N42" s="90"/>
      <c r="O42" s="90"/>
      <c r="P42" s="90"/>
      <c r="Q42" s="90"/>
      <c r="R42" s="90"/>
      <c r="S42" s="90"/>
      <c r="T42" s="90"/>
      <c r="U42" s="93"/>
      <c r="V42" s="90"/>
      <c r="W42" s="90"/>
      <c r="X42" s="90"/>
      <c r="Y42" s="90"/>
      <c r="Z42" s="90"/>
      <c r="AA42" s="94"/>
      <c r="AB42" s="90"/>
      <c r="AC42" s="90"/>
      <c r="AD42" s="90"/>
      <c r="AE42" s="90"/>
      <c r="AF42" s="90"/>
      <c r="AG42" s="90"/>
      <c r="AH42" s="90"/>
      <c r="AI42" s="93"/>
      <c r="AJ42" s="90"/>
      <c r="AK42" s="90"/>
      <c r="AL42" s="90"/>
      <c r="AM42" s="90"/>
      <c r="AN42" s="90"/>
      <c r="AO42" s="94"/>
      <c r="AP42" s="90"/>
      <c r="AQ42" s="90"/>
      <c r="AR42" s="90"/>
      <c r="AS42" s="90"/>
      <c r="AT42" s="90"/>
      <c r="AU42" s="90"/>
      <c r="AV42" s="90"/>
      <c r="AW42" s="93"/>
      <c r="AX42" s="90"/>
      <c r="AY42" s="90"/>
      <c r="AZ42" s="90"/>
      <c r="BA42" s="90"/>
      <c r="BB42" s="90"/>
      <c r="BC42" s="94"/>
      <c r="BD42" s="90"/>
      <c r="BE42" s="90"/>
      <c r="BF42" s="90"/>
      <c r="BG42" s="90"/>
      <c r="BH42" s="90"/>
      <c r="BI42" s="90"/>
      <c r="BJ42" s="90"/>
      <c r="BK42" s="93"/>
      <c r="BL42" s="90"/>
      <c r="BM42" s="90"/>
      <c r="BN42" s="90"/>
      <c r="BO42" s="90"/>
      <c r="BP42" s="90"/>
      <c r="BQ42" s="94"/>
      <c r="BR42" s="90"/>
      <c r="BS42" s="90"/>
      <c r="BT42" s="90"/>
      <c r="BU42" s="90"/>
      <c r="BV42" s="90"/>
      <c r="BW42" s="90"/>
      <c r="BX42" s="90"/>
      <c r="BY42" s="93"/>
      <c r="BZ42" s="90"/>
      <c r="CA42" s="90"/>
      <c r="CB42" s="90"/>
      <c r="CC42" s="90"/>
      <c r="CD42" s="90"/>
      <c r="CE42" s="94"/>
      <c r="CF42" s="90"/>
      <c r="CG42" s="90"/>
      <c r="CH42" s="90"/>
      <c r="CI42" s="90"/>
      <c r="CJ42" s="90"/>
      <c r="CK42" s="90"/>
      <c r="CL42" s="90"/>
      <c r="CM42" s="93"/>
      <c r="CN42" s="90"/>
      <c r="CO42" s="90"/>
      <c r="CP42" s="90"/>
      <c r="CQ42" s="90"/>
      <c r="CR42" s="90"/>
      <c r="CS42" s="94"/>
      <c r="CT42" s="90"/>
      <c r="CU42" s="90"/>
      <c r="CV42" s="90"/>
      <c r="CW42" s="90"/>
      <c r="CX42" s="90"/>
      <c r="CY42" s="90"/>
      <c r="CZ42" s="90"/>
      <c r="DA42" s="93"/>
      <c r="DB42" s="90"/>
      <c r="DC42" s="90"/>
      <c r="DD42" s="90"/>
      <c r="DE42" s="90"/>
      <c r="DF42" s="90"/>
      <c r="DG42" s="94"/>
      <c r="DH42" s="90"/>
      <c r="DI42" s="90"/>
      <c r="DJ42" s="90"/>
      <c r="DK42" s="90"/>
      <c r="DL42" s="90"/>
      <c r="DM42" s="90"/>
      <c r="DN42" s="90"/>
      <c r="DO42" s="93"/>
      <c r="DP42" s="90"/>
      <c r="DQ42" s="90"/>
      <c r="DR42" s="90"/>
      <c r="DS42" s="90"/>
      <c r="DT42" s="90"/>
      <c r="DU42" s="94"/>
      <c r="DV42" s="90"/>
      <c r="DW42" s="90"/>
      <c r="DX42" s="90"/>
      <c r="DY42" s="90"/>
      <c r="DZ42" s="90"/>
      <c r="EA42" s="90"/>
      <c r="EB42" s="90"/>
      <c r="EC42" s="93"/>
      <c r="ED42" s="90"/>
      <c r="EE42" s="90"/>
      <c r="EF42" s="90"/>
      <c r="EG42" s="90"/>
      <c r="EH42" s="90"/>
      <c r="EI42" s="94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/>
      <c r="EY42" s="83"/>
    </row>
    <row r="43" spans="1:155" ht="4.9000000000000004" customHeight="1">
      <c r="A43" s="134"/>
      <c r="B43" s="130"/>
      <c r="C43" s="128"/>
      <c r="D43" s="137"/>
      <c r="E43" s="138"/>
      <c r="F43" s="116"/>
      <c r="G43" s="93"/>
      <c r="H43" s="90"/>
      <c r="I43" s="90"/>
      <c r="J43" s="90"/>
      <c r="K43" s="90"/>
      <c r="L43" s="90"/>
      <c r="M43" s="94"/>
      <c r="N43" s="90"/>
      <c r="O43" s="90"/>
      <c r="P43" s="90"/>
      <c r="Q43" s="90"/>
      <c r="R43" s="90"/>
      <c r="S43" s="90"/>
      <c r="T43" s="90"/>
      <c r="U43" s="93"/>
      <c r="V43" s="90"/>
      <c r="W43" s="90"/>
      <c r="X43" s="90"/>
      <c r="Y43" s="90"/>
      <c r="Z43" s="90"/>
      <c r="AA43" s="94"/>
      <c r="AB43" s="90"/>
      <c r="AC43" s="90"/>
      <c r="AD43" s="90"/>
      <c r="AE43" s="90"/>
      <c r="AF43" s="90"/>
      <c r="AG43" s="90"/>
      <c r="AH43" s="90"/>
      <c r="AI43" s="93"/>
      <c r="AJ43" s="90"/>
      <c r="AK43" s="90"/>
      <c r="AL43" s="90"/>
      <c r="AM43" s="90"/>
      <c r="AN43" s="90"/>
      <c r="AO43" s="94"/>
      <c r="AP43" s="90"/>
      <c r="AQ43" s="90"/>
      <c r="AR43" s="90"/>
      <c r="AS43" s="90"/>
      <c r="AT43" s="90"/>
      <c r="AU43" s="90"/>
      <c r="AV43" s="90"/>
      <c r="AW43" s="93"/>
      <c r="AX43" s="90"/>
      <c r="AY43" s="90"/>
      <c r="AZ43" s="90"/>
      <c r="BA43" s="90"/>
      <c r="BB43" s="90"/>
      <c r="BC43" s="94"/>
      <c r="BD43" s="90"/>
      <c r="BE43" s="90"/>
      <c r="BF43" s="90"/>
      <c r="BG43" s="90"/>
      <c r="BH43" s="90"/>
      <c r="BI43" s="90"/>
      <c r="BJ43" s="90"/>
      <c r="BK43" s="93"/>
      <c r="BL43" s="90"/>
      <c r="BM43" s="90"/>
      <c r="BN43" s="90"/>
      <c r="BO43" s="90"/>
      <c r="BP43" s="90"/>
      <c r="BQ43" s="94"/>
      <c r="BR43" s="90"/>
      <c r="BS43" s="90"/>
      <c r="BT43" s="90"/>
      <c r="BU43" s="90"/>
      <c r="BV43" s="90"/>
      <c r="BW43" s="90"/>
      <c r="BX43" s="90"/>
      <c r="BY43" s="93"/>
      <c r="BZ43" s="90"/>
      <c r="CA43" s="90"/>
      <c r="CB43" s="90"/>
      <c r="CC43" s="90"/>
      <c r="CD43" s="90"/>
      <c r="CE43" s="94"/>
      <c r="CF43" s="90"/>
      <c r="CG43" s="90"/>
      <c r="CH43" s="90"/>
      <c r="CI43" s="90"/>
      <c r="CJ43" s="90"/>
      <c r="CK43" s="90"/>
      <c r="CL43" s="90"/>
      <c r="CM43" s="93"/>
      <c r="CN43" s="90"/>
      <c r="CO43" s="90"/>
      <c r="CP43" s="90"/>
      <c r="CQ43" s="90"/>
      <c r="CR43" s="90"/>
      <c r="CS43" s="94"/>
      <c r="CT43" s="90"/>
      <c r="CU43" s="90"/>
      <c r="CV43" s="90"/>
      <c r="CW43" s="90"/>
      <c r="CX43" s="90"/>
      <c r="CY43" s="90"/>
      <c r="CZ43" s="90"/>
      <c r="DA43" s="93"/>
      <c r="DB43" s="90"/>
      <c r="DC43" s="90"/>
      <c r="DD43" s="90"/>
      <c r="DE43" s="90"/>
      <c r="DF43" s="90"/>
      <c r="DG43" s="94"/>
      <c r="DH43" s="90"/>
      <c r="DI43" s="90"/>
      <c r="DJ43" s="90"/>
      <c r="DK43" s="90"/>
      <c r="DL43" s="90"/>
      <c r="DM43" s="90"/>
      <c r="DN43" s="90"/>
      <c r="DO43" s="93"/>
      <c r="DP43" s="90"/>
      <c r="DQ43" s="90"/>
      <c r="DR43" s="90"/>
      <c r="DS43" s="90"/>
      <c r="DT43" s="90"/>
      <c r="DU43" s="94"/>
      <c r="DV43" s="90"/>
      <c r="DW43" s="90"/>
      <c r="DX43" s="90"/>
      <c r="DY43" s="90"/>
      <c r="DZ43" s="90"/>
      <c r="EA43" s="90"/>
      <c r="EB43" s="90"/>
      <c r="EC43" s="93"/>
      <c r="ED43" s="90"/>
      <c r="EE43" s="90"/>
      <c r="EF43" s="90"/>
      <c r="EG43" s="90"/>
      <c r="EH43" s="90"/>
      <c r="EI43" s="94"/>
      <c r="EJ43" s="83"/>
      <c r="EK43" s="83"/>
      <c r="EL43" s="83"/>
      <c r="EM43" s="83"/>
      <c r="EN43" s="83"/>
      <c r="EO43" s="83"/>
      <c r="EP43" s="83"/>
      <c r="EQ43" s="83"/>
      <c r="ER43" s="83"/>
      <c r="ES43" s="83"/>
      <c r="ET43" s="83"/>
      <c r="EU43" s="83"/>
      <c r="EV43" s="83"/>
      <c r="EW43" s="83"/>
      <c r="EX43" s="83"/>
      <c r="EY43" s="83"/>
    </row>
    <row r="44" spans="1:155" ht="16.899999999999999" customHeight="1">
      <c r="A44" s="134">
        <v>19</v>
      </c>
      <c r="B44" s="130" t="str">
        <f>'Launch plan - Phase 1'!C154</f>
        <v>IT</v>
      </c>
      <c r="C44" s="128" t="str">
        <f>'Launch plan - Phase 1'!E154</f>
        <v>Terrasoft Software is customized for local market</v>
      </c>
      <c r="D44" s="137" t="e">
        <f>'Launch plan - Phase 1'!#REF!</f>
        <v>#REF!</v>
      </c>
      <c r="E44" s="138" t="e">
        <f>'Launch plan - Phase 1'!#REF!</f>
        <v>#REF!</v>
      </c>
      <c r="F44" s="116" t="e">
        <f ca="1">'Launch plan - Phase 1'!O154</f>
        <v>#REF!</v>
      </c>
      <c r="G44" s="93"/>
      <c r="H44" s="90"/>
      <c r="I44" s="90"/>
      <c r="J44" s="90"/>
      <c r="K44" s="90"/>
      <c r="L44" s="90"/>
      <c r="M44" s="94"/>
      <c r="N44" s="90"/>
      <c r="O44" s="90"/>
      <c r="P44" s="90"/>
      <c r="Q44" s="90"/>
      <c r="R44" s="90"/>
      <c r="S44" s="90"/>
      <c r="T44" s="90"/>
      <c r="U44" s="93"/>
      <c r="V44" s="90"/>
      <c r="W44" s="90"/>
      <c r="X44" s="90"/>
      <c r="Y44" s="90"/>
      <c r="Z44" s="90"/>
      <c r="AA44" s="94"/>
      <c r="AB44" s="90"/>
      <c r="AC44" s="90"/>
      <c r="AD44" s="90"/>
      <c r="AE44" s="90"/>
      <c r="AF44" s="90"/>
      <c r="AG44" s="90"/>
      <c r="AH44" s="90"/>
      <c r="AI44" s="93"/>
      <c r="AJ44" s="90"/>
      <c r="AK44" s="90"/>
      <c r="AL44" s="90"/>
      <c r="AM44" s="90"/>
      <c r="AN44" s="90"/>
      <c r="AO44" s="94"/>
      <c r="AP44" s="90"/>
      <c r="AQ44" s="90"/>
      <c r="AR44" s="90"/>
      <c r="AS44" s="90"/>
      <c r="AT44" s="90"/>
      <c r="AU44" s="90"/>
      <c r="AV44" s="90"/>
      <c r="AW44" s="93"/>
      <c r="AX44" s="90"/>
      <c r="AY44" s="90"/>
      <c r="AZ44" s="90"/>
      <c r="BA44" s="90"/>
      <c r="BB44" s="90"/>
      <c r="BC44" s="94"/>
      <c r="BD44" s="90"/>
      <c r="BE44" s="90"/>
      <c r="BF44" s="90"/>
      <c r="BG44" s="90"/>
      <c r="BH44" s="90"/>
      <c r="BI44" s="90"/>
      <c r="BJ44" s="90"/>
      <c r="BK44" s="93"/>
      <c r="BL44" s="90"/>
      <c r="BM44" s="90"/>
      <c r="BN44" s="90"/>
      <c r="BO44" s="90"/>
      <c r="BP44" s="90"/>
      <c r="BQ44" s="94"/>
      <c r="BR44" s="90"/>
      <c r="BS44" s="90"/>
      <c r="BT44" s="90"/>
      <c r="BU44" s="90"/>
      <c r="BV44" s="90"/>
      <c r="BW44" s="90"/>
      <c r="BX44" s="90"/>
      <c r="BY44" s="93"/>
      <c r="BZ44" s="90"/>
      <c r="CA44" s="90"/>
      <c r="CB44" s="90"/>
      <c r="CC44" s="90"/>
      <c r="CD44" s="90"/>
      <c r="CE44" s="94"/>
      <c r="CF44" s="90"/>
      <c r="CG44" s="90"/>
      <c r="CH44" s="90"/>
      <c r="CI44" s="90"/>
      <c r="CJ44" s="90"/>
      <c r="CK44" s="90"/>
      <c r="CL44" s="90"/>
      <c r="CM44" s="93"/>
      <c r="CN44" s="90"/>
      <c r="CO44" s="90"/>
      <c r="CP44" s="90"/>
      <c r="CQ44" s="90"/>
      <c r="CR44" s="90"/>
      <c r="CS44" s="94"/>
      <c r="CT44" s="90"/>
      <c r="CU44" s="90"/>
      <c r="CV44" s="90"/>
      <c r="CW44" s="90"/>
      <c r="CX44" s="90"/>
      <c r="CY44" s="90"/>
      <c r="CZ44" s="90"/>
      <c r="DA44" s="93"/>
      <c r="DB44" s="90"/>
      <c r="DC44" s="90"/>
      <c r="DD44" s="90"/>
      <c r="DE44" s="90"/>
      <c r="DF44" s="90"/>
      <c r="DG44" s="94"/>
      <c r="DH44" s="90"/>
      <c r="DI44" s="90"/>
      <c r="DJ44" s="90"/>
      <c r="DK44" s="90"/>
      <c r="DL44" s="90"/>
      <c r="DM44" s="90"/>
      <c r="DN44" s="90"/>
      <c r="DO44" s="93"/>
      <c r="DP44" s="90"/>
      <c r="DQ44" s="90"/>
      <c r="DR44" s="90"/>
      <c r="DS44" s="90"/>
      <c r="DT44" s="90"/>
      <c r="DU44" s="94"/>
      <c r="DV44" s="90"/>
      <c r="DW44" s="90"/>
      <c r="DX44" s="90"/>
      <c r="DY44" s="90"/>
      <c r="DZ44" s="90"/>
      <c r="EA44" s="90"/>
      <c r="EB44" s="90"/>
      <c r="EC44" s="93"/>
      <c r="ED44" s="90"/>
      <c r="EE44" s="90"/>
      <c r="EF44" s="90"/>
      <c r="EG44" s="90"/>
      <c r="EH44" s="90"/>
      <c r="EI44" s="94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</row>
    <row r="45" spans="1:155" ht="6" customHeight="1">
      <c r="A45" s="95"/>
      <c r="B45" s="131"/>
      <c r="C45" s="132"/>
      <c r="D45" s="139"/>
      <c r="E45" s="140"/>
      <c r="F45" s="113"/>
      <c r="G45" s="93"/>
      <c r="H45" s="90"/>
      <c r="I45" s="90"/>
      <c r="J45" s="90"/>
      <c r="K45" s="90"/>
      <c r="L45" s="90"/>
      <c r="M45" s="94"/>
      <c r="N45" s="90"/>
      <c r="O45" s="90"/>
      <c r="P45" s="90"/>
      <c r="Q45" s="90"/>
      <c r="R45" s="90"/>
      <c r="S45" s="90"/>
      <c r="T45" s="90"/>
      <c r="U45" s="93"/>
      <c r="V45" s="90"/>
      <c r="W45" s="90"/>
      <c r="X45" s="90"/>
      <c r="Y45" s="90"/>
      <c r="Z45" s="90"/>
      <c r="AA45" s="94"/>
      <c r="AB45" s="90"/>
      <c r="AC45" s="90"/>
      <c r="AD45" s="90"/>
      <c r="AE45" s="90"/>
      <c r="AF45" s="90"/>
      <c r="AG45" s="90"/>
      <c r="AH45" s="90"/>
      <c r="AI45" s="93"/>
      <c r="AJ45" s="90"/>
      <c r="AK45" s="90"/>
      <c r="AL45" s="90"/>
      <c r="AM45" s="90"/>
      <c r="AN45" s="90"/>
      <c r="AO45" s="94"/>
      <c r="AP45" s="90"/>
      <c r="AQ45" s="90"/>
      <c r="AR45" s="90"/>
      <c r="AS45" s="90"/>
      <c r="AT45" s="90"/>
      <c r="AU45" s="90"/>
      <c r="AV45" s="90"/>
      <c r="AW45" s="93"/>
      <c r="AX45" s="90"/>
      <c r="AY45" s="90"/>
      <c r="AZ45" s="90"/>
      <c r="BA45" s="90"/>
      <c r="BB45" s="90"/>
      <c r="BC45" s="94"/>
      <c r="BD45" s="90"/>
      <c r="BE45" s="90"/>
      <c r="BF45" s="90"/>
      <c r="BG45" s="90"/>
      <c r="BH45" s="90"/>
      <c r="BI45" s="90"/>
      <c r="BJ45" s="90"/>
      <c r="BK45" s="93"/>
      <c r="BL45" s="90"/>
      <c r="BM45" s="90"/>
      <c r="BN45" s="90"/>
      <c r="BO45" s="90"/>
      <c r="BP45" s="90"/>
      <c r="BQ45" s="94"/>
      <c r="BR45" s="90"/>
      <c r="BS45" s="90"/>
      <c r="BT45" s="90"/>
      <c r="BU45" s="90"/>
      <c r="BV45" s="90"/>
      <c r="BW45" s="90"/>
      <c r="BX45" s="90"/>
      <c r="BY45" s="93"/>
      <c r="BZ45" s="90"/>
      <c r="CA45" s="90"/>
      <c r="CB45" s="90"/>
      <c r="CC45" s="90"/>
      <c r="CD45" s="90"/>
      <c r="CE45" s="94"/>
      <c r="CF45" s="90"/>
      <c r="CG45" s="90"/>
      <c r="CH45" s="90"/>
      <c r="CI45" s="90"/>
      <c r="CJ45" s="90"/>
      <c r="CK45" s="90"/>
      <c r="CL45" s="90"/>
      <c r="CM45" s="93"/>
      <c r="CN45" s="90"/>
      <c r="CO45" s="90"/>
      <c r="CP45" s="90"/>
      <c r="CQ45" s="90"/>
      <c r="CR45" s="90"/>
      <c r="CS45" s="94"/>
      <c r="CT45" s="90"/>
      <c r="CU45" s="90"/>
      <c r="CV45" s="90"/>
      <c r="CW45" s="90"/>
      <c r="CX45" s="90"/>
      <c r="CY45" s="90"/>
      <c r="CZ45" s="90"/>
      <c r="DA45" s="93"/>
      <c r="DB45" s="90"/>
      <c r="DC45" s="90"/>
      <c r="DD45" s="90"/>
      <c r="DE45" s="90"/>
      <c r="DF45" s="90"/>
      <c r="DG45" s="94"/>
      <c r="DH45" s="90"/>
      <c r="DI45" s="90"/>
      <c r="DJ45" s="90"/>
      <c r="DK45" s="90"/>
      <c r="DL45" s="90"/>
      <c r="DM45" s="90"/>
      <c r="DN45" s="90"/>
      <c r="DO45" s="93"/>
      <c r="DP45" s="90"/>
      <c r="DQ45" s="90"/>
      <c r="DR45" s="90"/>
      <c r="DS45" s="90"/>
      <c r="DT45" s="90"/>
      <c r="DU45" s="94"/>
      <c r="DV45" s="90"/>
      <c r="DW45" s="90"/>
      <c r="DX45" s="90"/>
      <c r="DY45" s="90"/>
      <c r="DZ45" s="90"/>
      <c r="EA45" s="90"/>
      <c r="EB45" s="90"/>
      <c r="EC45" s="93"/>
      <c r="ED45" s="90"/>
      <c r="EE45" s="90"/>
      <c r="EF45" s="90"/>
      <c r="EG45" s="90"/>
      <c r="EH45" s="90"/>
      <c r="EI45" s="94"/>
      <c r="EJ45" s="83"/>
      <c r="EK45" s="83"/>
      <c r="EL45" s="83"/>
      <c r="EM45" s="83"/>
      <c r="EN45" s="83"/>
      <c r="EO45" s="83"/>
      <c r="EP45" s="83"/>
      <c r="EQ45" s="83"/>
      <c r="ER45" s="83"/>
      <c r="ES45" s="83"/>
      <c r="ET45" s="83"/>
      <c r="EU45" s="83"/>
      <c r="EV45" s="83"/>
      <c r="EW45" s="83"/>
      <c r="EX45" s="83"/>
      <c r="EY45" s="83"/>
    </row>
    <row r="46" spans="1:155" ht="18.75">
      <c r="A46" s="101"/>
      <c r="B46" s="104" t="s">
        <v>168</v>
      </c>
      <c r="C46" s="104"/>
      <c r="D46" s="87"/>
      <c r="E46" s="87"/>
      <c r="F46" s="114"/>
      <c r="G46" s="91"/>
      <c r="H46" s="89"/>
      <c r="I46" s="89"/>
      <c r="J46" s="89"/>
      <c r="K46" s="89"/>
      <c r="L46" s="89"/>
      <c r="M46" s="92"/>
      <c r="N46" s="89"/>
      <c r="O46" s="89"/>
      <c r="P46" s="89"/>
      <c r="Q46" s="89"/>
      <c r="R46" s="89"/>
      <c r="S46" s="89"/>
      <c r="T46" s="89"/>
      <c r="U46" s="91"/>
      <c r="V46" s="89"/>
      <c r="W46" s="89"/>
      <c r="X46" s="89"/>
      <c r="Y46" s="89"/>
      <c r="Z46" s="89"/>
      <c r="AA46" s="92"/>
      <c r="AB46" s="89"/>
      <c r="AC46" s="89"/>
      <c r="AD46" s="89"/>
      <c r="AE46" s="89"/>
      <c r="AF46" s="89"/>
      <c r="AG46" s="89"/>
      <c r="AH46" s="89"/>
      <c r="AI46" s="91"/>
      <c r="AJ46" s="89"/>
      <c r="AK46" s="89"/>
      <c r="AL46" s="89"/>
      <c r="AM46" s="89"/>
      <c r="AN46" s="89"/>
      <c r="AO46" s="92"/>
      <c r="AP46" s="89"/>
      <c r="AQ46" s="89"/>
      <c r="AR46" s="89"/>
      <c r="AS46" s="89"/>
      <c r="AT46" s="89"/>
      <c r="AU46" s="89"/>
      <c r="AV46" s="89"/>
      <c r="AW46" s="91"/>
      <c r="AX46" s="89"/>
      <c r="AY46" s="89"/>
      <c r="AZ46" s="89"/>
      <c r="BA46" s="89"/>
      <c r="BB46" s="89"/>
      <c r="BC46" s="92"/>
      <c r="BD46" s="89"/>
      <c r="BE46" s="89"/>
      <c r="BF46" s="89"/>
      <c r="BG46" s="89"/>
      <c r="BH46" s="89"/>
      <c r="BI46" s="89"/>
      <c r="BJ46" s="89"/>
      <c r="BK46" s="91"/>
      <c r="BL46" s="89"/>
      <c r="BM46" s="89"/>
      <c r="BN46" s="89"/>
      <c r="BO46" s="89"/>
      <c r="BP46" s="89"/>
      <c r="BQ46" s="92"/>
      <c r="BR46" s="89"/>
      <c r="BS46" s="89"/>
      <c r="BT46" s="89"/>
      <c r="BU46" s="89"/>
      <c r="BV46" s="89"/>
      <c r="BW46" s="89"/>
      <c r="BX46" s="89"/>
      <c r="BY46" s="91"/>
      <c r="BZ46" s="89"/>
      <c r="CA46" s="89"/>
      <c r="CB46" s="89"/>
      <c r="CC46" s="89"/>
      <c r="CD46" s="89"/>
      <c r="CE46" s="92"/>
      <c r="CF46" s="89"/>
      <c r="CG46" s="89"/>
      <c r="CH46" s="89"/>
      <c r="CI46" s="89"/>
      <c r="CJ46" s="89"/>
      <c r="CK46" s="89"/>
      <c r="CL46" s="89"/>
      <c r="CM46" s="91"/>
      <c r="CN46" s="89"/>
      <c r="CO46" s="89"/>
      <c r="CP46" s="89"/>
      <c r="CQ46" s="89"/>
      <c r="CR46" s="89"/>
      <c r="CS46" s="92"/>
      <c r="CT46" s="89"/>
      <c r="CU46" s="89"/>
      <c r="CV46" s="89"/>
      <c r="CW46" s="89"/>
      <c r="CX46" s="89"/>
      <c r="CY46" s="89"/>
      <c r="CZ46" s="89"/>
      <c r="DA46" s="91"/>
      <c r="DB46" s="89"/>
      <c r="DC46" s="89"/>
      <c r="DD46" s="89"/>
      <c r="DE46" s="89"/>
      <c r="DF46" s="89"/>
      <c r="DG46" s="92"/>
      <c r="DH46" s="89"/>
      <c r="DI46" s="89"/>
      <c r="DJ46" s="89"/>
      <c r="DK46" s="89"/>
      <c r="DL46" s="89"/>
      <c r="DM46" s="89"/>
      <c r="DN46" s="89"/>
      <c r="DO46" s="91"/>
      <c r="DP46" s="89"/>
      <c r="DQ46" s="89"/>
      <c r="DR46" s="89"/>
      <c r="DS46" s="89"/>
      <c r="DT46" s="89"/>
      <c r="DU46" s="92"/>
      <c r="DV46" s="89"/>
      <c r="DW46" s="89"/>
      <c r="DX46" s="89"/>
      <c r="DY46" s="89"/>
      <c r="DZ46" s="89"/>
      <c r="EA46" s="89"/>
      <c r="EB46" s="89"/>
      <c r="EC46" s="91"/>
      <c r="ED46" s="89"/>
      <c r="EE46" s="89"/>
      <c r="EF46" s="89"/>
      <c r="EG46" s="89"/>
      <c r="EH46" s="89"/>
      <c r="EI46" s="92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</row>
    <row r="47" spans="1:155" ht="15.75">
      <c r="A47" s="141">
        <v>20</v>
      </c>
      <c r="B47" s="125" t="str">
        <f>'Launch plan - Phase 2'!C5</f>
        <v>HR</v>
      </c>
      <c r="C47" s="126" t="str">
        <f>'Launch plan - Phase 2'!E5</f>
        <v>Initial Collection team  is hired</v>
      </c>
      <c r="D47" s="135">
        <f>'Launch plan - Phase 2'!J5</f>
        <v>42692</v>
      </c>
      <c r="E47" s="136">
        <f>'Launch plan - Phase 2'!L5</f>
        <v>42762</v>
      </c>
      <c r="F47" s="116">
        <f ca="1">'Launch plan - Phase 2'!Q5</f>
        <v>0</v>
      </c>
      <c r="G47" s="93"/>
      <c r="H47" s="90"/>
      <c r="I47" s="90"/>
      <c r="J47" s="90"/>
      <c r="K47" s="90"/>
      <c r="L47" s="90"/>
      <c r="M47" s="94"/>
      <c r="N47" s="90"/>
      <c r="O47" s="90"/>
      <c r="P47" s="90"/>
      <c r="Q47" s="90"/>
      <c r="R47" s="90"/>
      <c r="S47" s="90"/>
      <c r="T47" s="90"/>
      <c r="U47" s="93"/>
      <c r="V47" s="90"/>
      <c r="W47" s="90"/>
      <c r="X47" s="90"/>
      <c r="Y47" s="90"/>
      <c r="Z47" s="90"/>
      <c r="AA47" s="94"/>
      <c r="AB47" s="90"/>
      <c r="AC47" s="90"/>
      <c r="AD47" s="90"/>
      <c r="AE47" s="90"/>
      <c r="AF47" s="90"/>
      <c r="AG47" s="90"/>
      <c r="AH47" s="90"/>
      <c r="AI47" s="93"/>
      <c r="AJ47" s="90"/>
      <c r="AK47" s="90"/>
      <c r="AL47" s="90"/>
      <c r="AM47" s="90"/>
      <c r="AN47" s="90"/>
      <c r="AO47" s="94"/>
      <c r="AP47" s="90"/>
      <c r="AQ47" s="90"/>
      <c r="AR47" s="90"/>
      <c r="AS47" s="90"/>
      <c r="AT47" s="90"/>
      <c r="AU47" s="90"/>
      <c r="AV47" s="90"/>
      <c r="AW47" s="93"/>
      <c r="AX47" s="90"/>
      <c r="AY47" s="90"/>
      <c r="AZ47" s="90"/>
      <c r="BA47" s="90"/>
      <c r="BB47" s="90"/>
      <c r="BC47" s="94"/>
      <c r="BD47" s="90"/>
      <c r="BE47" s="90"/>
      <c r="BF47" s="90"/>
      <c r="BG47" s="90"/>
      <c r="BH47" s="90"/>
      <c r="BI47" s="90"/>
      <c r="BJ47" s="90"/>
      <c r="BK47" s="93"/>
      <c r="BL47" s="90"/>
      <c r="BM47" s="90"/>
      <c r="BN47" s="90"/>
      <c r="BO47" s="90"/>
      <c r="BP47" s="90"/>
      <c r="BQ47" s="94"/>
      <c r="BR47" s="90"/>
      <c r="BS47" s="90"/>
      <c r="BT47" s="90"/>
      <c r="BU47" s="90"/>
      <c r="BV47" s="90"/>
      <c r="BW47" s="90"/>
      <c r="BX47" s="90"/>
      <c r="BY47" s="93"/>
      <c r="BZ47" s="90"/>
      <c r="CA47" s="90"/>
      <c r="CB47" s="90"/>
      <c r="CC47" s="90"/>
      <c r="CD47" s="90"/>
      <c r="CE47" s="94"/>
      <c r="CF47" s="90"/>
      <c r="CG47" s="90"/>
      <c r="CH47" s="90"/>
      <c r="CI47" s="90"/>
      <c r="CJ47" s="90"/>
      <c r="CK47" s="90"/>
      <c r="CL47" s="90"/>
      <c r="CM47" s="93"/>
      <c r="CN47" s="90"/>
      <c r="CO47" s="90"/>
      <c r="CP47" s="90"/>
      <c r="CQ47" s="90"/>
      <c r="CR47" s="90"/>
      <c r="CS47" s="94"/>
      <c r="CT47" s="90"/>
      <c r="CU47" s="90"/>
      <c r="CV47" s="90"/>
      <c r="CW47" s="90"/>
      <c r="CX47" s="90"/>
      <c r="CY47" s="90"/>
      <c r="CZ47" s="90"/>
      <c r="DA47" s="93"/>
      <c r="DB47" s="90"/>
      <c r="DC47" s="90"/>
      <c r="DD47" s="90"/>
      <c r="DE47" s="90"/>
      <c r="DF47" s="90"/>
      <c r="DG47" s="94"/>
      <c r="DH47" s="90"/>
      <c r="DI47" s="90"/>
      <c r="DJ47" s="90"/>
      <c r="DK47" s="90"/>
      <c r="DL47" s="90"/>
      <c r="DM47" s="90"/>
      <c r="DN47" s="90"/>
      <c r="DO47" s="93"/>
      <c r="DP47" s="90"/>
      <c r="DQ47" s="90"/>
      <c r="DR47" s="90"/>
      <c r="DS47" s="90"/>
      <c r="DT47" s="90"/>
      <c r="DU47" s="94"/>
      <c r="DV47" s="90"/>
      <c r="DW47" s="90"/>
      <c r="DX47" s="90"/>
      <c r="DY47" s="90"/>
      <c r="DZ47" s="90"/>
      <c r="EA47" s="90"/>
      <c r="EB47" s="90"/>
      <c r="EC47" s="93"/>
      <c r="ED47" s="90"/>
      <c r="EE47" s="90"/>
      <c r="EF47" s="90"/>
      <c r="EG47" s="90"/>
      <c r="EH47" s="90"/>
      <c r="EI47" s="94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/>
      <c r="EY47" s="83"/>
    </row>
    <row r="48" spans="1:155" ht="6" customHeight="1">
      <c r="A48" s="142"/>
      <c r="B48" s="127"/>
      <c r="C48" s="128"/>
      <c r="D48" s="137"/>
      <c r="E48" s="138"/>
      <c r="F48" s="112"/>
      <c r="G48" s="93"/>
      <c r="H48" s="90"/>
      <c r="I48" s="90"/>
      <c r="J48" s="90"/>
      <c r="K48" s="90"/>
      <c r="L48" s="90"/>
      <c r="M48" s="94"/>
      <c r="N48" s="90"/>
      <c r="O48" s="90"/>
      <c r="P48" s="90"/>
      <c r="Q48" s="90"/>
      <c r="R48" s="90"/>
      <c r="S48" s="90"/>
      <c r="T48" s="90"/>
      <c r="U48" s="93"/>
      <c r="V48" s="90"/>
      <c r="W48" s="90"/>
      <c r="X48" s="90"/>
      <c r="Y48" s="90"/>
      <c r="Z48" s="90"/>
      <c r="AA48" s="94"/>
      <c r="AB48" s="90"/>
      <c r="AC48" s="90"/>
      <c r="AD48" s="90"/>
      <c r="AE48" s="90"/>
      <c r="AF48" s="90"/>
      <c r="AG48" s="90"/>
      <c r="AH48" s="90"/>
      <c r="AI48" s="93"/>
      <c r="AJ48" s="90"/>
      <c r="AK48" s="90"/>
      <c r="AL48" s="90"/>
      <c r="AM48" s="90"/>
      <c r="AN48" s="90"/>
      <c r="AO48" s="94"/>
      <c r="AP48" s="90"/>
      <c r="AQ48" s="90"/>
      <c r="AR48" s="90"/>
      <c r="AS48" s="90"/>
      <c r="AT48" s="90"/>
      <c r="AU48" s="90"/>
      <c r="AV48" s="90"/>
      <c r="AW48" s="93"/>
      <c r="AX48" s="90"/>
      <c r="AY48" s="90"/>
      <c r="AZ48" s="90"/>
      <c r="BA48" s="90"/>
      <c r="BB48" s="90"/>
      <c r="BC48" s="94"/>
      <c r="BD48" s="90"/>
      <c r="BE48" s="90"/>
      <c r="BF48" s="90"/>
      <c r="BG48" s="90"/>
      <c r="BH48" s="90"/>
      <c r="BI48" s="90"/>
      <c r="BJ48" s="90"/>
      <c r="BK48" s="93"/>
      <c r="BL48" s="90"/>
      <c r="BM48" s="90"/>
      <c r="BN48" s="90"/>
      <c r="BO48" s="90"/>
      <c r="BP48" s="90"/>
      <c r="BQ48" s="94"/>
      <c r="BR48" s="90"/>
      <c r="BS48" s="90"/>
      <c r="BT48" s="90"/>
      <c r="BU48" s="90"/>
      <c r="BV48" s="90"/>
      <c r="BW48" s="90"/>
      <c r="BX48" s="90"/>
      <c r="BY48" s="93"/>
      <c r="BZ48" s="90"/>
      <c r="CA48" s="90"/>
      <c r="CB48" s="90"/>
      <c r="CC48" s="90"/>
      <c r="CD48" s="90"/>
      <c r="CE48" s="94"/>
      <c r="CF48" s="90"/>
      <c r="CG48" s="90"/>
      <c r="CH48" s="90"/>
      <c r="CI48" s="90"/>
      <c r="CJ48" s="90"/>
      <c r="CK48" s="90"/>
      <c r="CL48" s="90"/>
      <c r="CM48" s="93"/>
      <c r="CN48" s="90"/>
      <c r="CO48" s="90"/>
      <c r="CP48" s="90"/>
      <c r="CQ48" s="90"/>
      <c r="CR48" s="90"/>
      <c r="CS48" s="94"/>
      <c r="CT48" s="90"/>
      <c r="CU48" s="90"/>
      <c r="CV48" s="90"/>
      <c r="CW48" s="90"/>
      <c r="CX48" s="90"/>
      <c r="CY48" s="90"/>
      <c r="CZ48" s="90"/>
      <c r="DA48" s="93"/>
      <c r="DB48" s="90"/>
      <c r="DC48" s="90"/>
      <c r="DD48" s="90"/>
      <c r="DE48" s="90"/>
      <c r="DF48" s="90"/>
      <c r="DG48" s="94"/>
      <c r="DH48" s="90"/>
      <c r="DI48" s="90"/>
      <c r="DJ48" s="90"/>
      <c r="DK48" s="90"/>
      <c r="DL48" s="90"/>
      <c r="DM48" s="90"/>
      <c r="DN48" s="90"/>
      <c r="DO48" s="93"/>
      <c r="DP48" s="90"/>
      <c r="DQ48" s="90"/>
      <c r="DR48" s="90"/>
      <c r="DS48" s="90"/>
      <c r="DT48" s="90"/>
      <c r="DU48" s="94"/>
      <c r="DV48" s="90"/>
      <c r="DW48" s="90"/>
      <c r="DX48" s="90"/>
      <c r="DY48" s="90"/>
      <c r="DZ48" s="90"/>
      <c r="EA48" s="90"/>
      <c r="EB48" s="90"/>
      <c r="EC48" s="93"/>
      <c r="ED48" s="90"/>
      <c r="EE48" s="90"/>
      <c r="EF48" s="90"/>
      <c r="EG48" s="90"/>
      <c r="EH48" s="90"/>
      <c r="EI48" s="94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</row>
    <row r="49" spans="1:155" ht="15.75">
      <c r="A49" s="142">
        <v>21</v>
      </c>
      <c r="B49" s="127" t="str">
        <f>'Launch plan - Phase 2'!C10</f>
        <v>HR</v>
      </c>
      <c r="C49" s="128" t="str">
        <f>'Launch plan - Phase 2'!E10</f>
        <v>Staff management standards are implemented</v>
      </c>
      <c r="D49" s="137" t="e">
        <f>'Launch plan - Phase 2'!J10</f>
        <v>#REF!</v>
      </c>
      <c r="E49" s="138" t="e">
        <f>'Launch plan - Phase 2'!L10</f>
        <v>#REF!</v>
      </c>
      <c r="F49" s="116" t="e">
        <f ca="1">'Launch plan - Phase 2'!Q10</f>
        <v>#REF!</v>
      </c>
      <c r="G49" s="93"/>
      <c r="H49" s="90"/>
      <c r="I49" s="90"/>
      <c r="J49" s="90"/>
      <c r="K49" s="90"/>
      <c r="L49" s="90"/>
      <c r="M49" s="94"/>
      <c r="N49" s="90"/>
      <c r="O49" s="90"/>
      <c r="P49" s="90"/>
      <c r="Q49" s="90"/>
      <c r="R49" s="90"/>
      <c r="S49" s="90"/>
      <c r="T49" s="90"/>
      <c r="U49" s="93"/>
      <c r="V49" s="90"/>
      <c r="W49" s="90"/>
      <c r="X49" s="90"/>
      <c r="Y49" s="90"/>
      <c r="Z49" s="90"/>
      <c r="AA49" s="94"/>
      <c r="AB49" s="90"/>
      <c r="AC49" s="90"/>
      <c r="AD49" s="90"/>
      <c r="AE49" s="90"/>
      <c r="AF49" s="90"/>
      <c r="AG49" s="90"/>
      <c r="AH49" s="90"/>
      <c r="AI49" s="93"/>
      <c r="AJ49" s="90"/>
      <c r="AK49" s="90"/>
      <c r="AL49" s="90"/>
      <c r="AM49" s="90"/>
      <c r="AN49" s="90"/>
      <c r="AO49" s="94"/>
      <c r="AP49" s="90"/>
      <c r="AQ49" s="90"/>
      <c r="AR49" s="90"/>
      <c r="AS49" s="90"/>
      <c r="AT49" s="90"/>
      <c r="AU49" s="90"/>
      <c r="AV49" s="90"/>
      <c r="AW49" s="93"/>
      <c r="AX49" s="90"/>
      <c r="AY49" s="90"/>
      <c r="AZ49" s="90"/>
      <c r="BA49" s="90"/>
      <c r="BB49" s="90"/>
      <c r="BC49" s="94"/>
      <c r="BD49" s="90"/>
      <c r="BE49" s="90"/>
      <c r="BF49" s="90"/>
      <c r="BG49" s="90"/>
      <c r="BH49" s="90"/>
      <c r="BI49" s="90"/>
      <c r="BJ49" s="90"/>
      <c r="BK49" s="93"/>
      <c r="BL49" s="90"/>
      <c r="BM49" s="90"/>
      <c r="BN49" s="90"/>
      <c r="BO49" s="90"/>
      <c r="BP49" s="90"/>
      <c r="BQ49" s="94"/>
      <c r="BR49" s="90"/>
      <c r="BS49" s="90"/>
      <c r="BT49" s="90"/>
      <c r="BU49" s="90"/>
      <c r="BV49" s="90"/>
      <c r="BW49" s="90"/>
      <c r="BX49" s="90"/>
      <c r="BY49" s="93"/>
      <c r="BZ49" s="90"/>
      <c r="CA49" s="90"/>
      <c r="CB49" s="90"/>
      <c r="CC49" s="90"/>
      <c r="CD49" s="90"/>
      <c r="CE49" s="94"/>
      <c r="CF49" s="90"/>
      <c r="CG49" s="90"/>
      <c r="CH49" s="90"/>
      <c r="CI49" s="90"/>
      <c r="CJ49" s="90"/>
      <c r="CK49" s="90"/>
      <c r="CL49" s="90"/>
      <c r="CM49" s="93"/>
      <c r="CN49" s="90"/>
      <c r="CO49" s="90"/>
      <c r="CP49" s="90"/>
      <c r="CQ49" s="90"/>
      <c r="CR49" s="90"/>
      <c r="CS49" s="94"/>
      <c r="CT49" s="90"/>
      <c r="CU49" s="90"/>
      <c r="CV49" s="90"/>
      <c r="CW49" s="90"/>
      <c r="CX49" s="90"/>
      <c r="CY49" s="90"/>
      <c r="CZ49" s="90"/>
      <c r="DA49" s="93"/>
      <c r="DB49" s="90"/>
      <c r="DC49" s="90"/>
      <c r="DD49" s="90"/>
      <c r="DE49" s="90"/>
      <c r="DF49" s="90"/>
      <c r="DG49" s="94"/>
      <c r="DH49" s="90"/>
      <c r="DI49" s="90"/>
      <c r="DJ49" s="90"/>
      <c r="DK49" s="90"/>
      <c r="DL49" s="90"/>
      <c r="DM49" s="90"/>
      <c r="DN49" s="90"/>
      <c r="DO49" s="93"/>
      <c r="DP49" s="90"/>
      <c r="DQ49" s="90"/>
      <c r="DR49" s="90"/>
      <c r="DS49" s="90"/>
      <c r="DT49" s="90"/>
      <c r="DU49" s="94"/>
      <c r="DV49" s="90"/>
      <c r="DW49" s="90"/>
      <c r="DX49" s="90"/>
      <c r="DY49" s="90"/>
      <c r="DZ49" s="90"/>
      <c r="EA49" s="90"/>
      <c r="EB49" s="90"/>
      <c r="EC49" s="93"/>
      <c r="ED49" s="90"/>
      <c r="EE49" s="90"/>
      <c r="EF49" s="90"/>
      <c r="EG49" s="90"/>
      <c r="EH49" s="90"/>
      <c r="EI49" s="94"/>
      <c r="EJ49" s="83"/>
      <c r="EK49" s="83"/>
      <c r="EL49" s="83"/>
      <c r="EM49" s="83"/>
      <c r="EN49" s="83"/>
      <c r="EO49" s="83"/>
      <c r="EP49" s="83"/>
      <c r="EQ49" s="83"/>
      <c r="ER49" s="83"/>
      <c r="ES49" s="83"/>
      <c r="ET49" s="83"/>
      <c r="EU49" s="83"/>
      <c r="EV49" s="83"/>
      <c r="EW49" s="83"/>
      <c r="EX49" s="83"/>
      <c r="EY49" s="83"/>
    </row>
    <row r="50" spans="1:155" ht="6" customHeight="1">
      <c r="A50" s="142"/>
      <c r="B50" s="127"/>
      <c r="C50" s="128"/>
      <c r="D50" s="137"/>
      <c r="E50" s="138"/>
      <c r="F50" s="112"/>
      <c r="G50" s="93"/>
      <c r="H50" s="90"/>
      <c r="I50" s="90"/>
      <c r="J50" s="90"/>
      <c r="K50" s="90"/>
      <c r="L50" s="90"/>
      <c r="M50" s="94"/>
      <c r="N50" s="90"/>
      <c r="O50" s="90"/>
      <c r="P50" s="90"/>
      <c r="Q50" s="90"/>
      <c r="R50" s="90"/>
      <c r="S50" s="90"/>
      <c r="T50" s="90"/>
      <c r="U50" s="93"/>
      <c r="V50" s="90"/>
      <c r="W50" s="90"/>
      <c r="X50" s="90"/>
      <c r="Y50" s="90"/>
      <c r="Z50" s="90"/>
      <c r="AA50" s="94"/>
      <c r="AB50" s="90"/>
      <c r="AC50" s="90"/>
      <c r="AD50" s="90"/>
      <c r="AE50" s="90"/>
      <c r="AF50" s="90"/>
      <c r="AG50" s="90"/>
      <c r="AH50" s="90"/>
      <c r="AI50" s="93"/>
      <c r="AJ50" s="90"/>
      <c r="AK50" s="90"/>
      <c r="AL50" s="90"/>
      <c r="AM50" s="90"/>
      <c r="AN50" s="90"/>
      <c r="AO50" s="94"/>
      <c r="AP50" s="90"/>
      <c r="AQ50" s="90"/>
      <c r="AR50" s="90"/>
      <c r="AS50" s="90"/>
      <c r="AT50" s="90"/>
      <c r="AU50" s="90"/>
      <c r="AV50" s="90"/>
      <c r="AW50" s="93"/>
      <c r="AX50" s="90"/>
      <c r="AY50" s="90"/>
      <c r="AZ50" s="90"/>
      <c r="BA50" s="90"/>
      <c r="BB50" s="90"/>
      <c r="BC50" s="94"/>
      <c r="BD50" s="90"/>
      <c r="BE50" s="90"/>
      <c r="BF50" s="90"/>
      <c r="BG50" s="90"/>
      <c r="BH50" s="90"/>
      <c r="BI50" s="90"/>
      <c r="BJ50" s="90"/>
      <c r="BK50" s="93"/>
      <c r="BL50" s="90"/>
      <c r="BM50" s="90"/>
      <c r="BN50" s="90"/>
      <c r="BO50" s="90"/>
      <c r="BP50" s="90"/>
      <c r="BQ50" s="94"/>
      <c r="BR50" s="90"/>
      <c r="BS50" s="90"/>
      <c r="BT50" s="90"/>
      <c r="BU50" s="90"/>
      <c r="BV50" s="90"/>
      <c r="BW50" s="90"/>
      <c r="BX50" s="90"/>
      <c r="BY50" s="93"/>
      <c r="BZ50" s="90"/>
      <c r="CA50" s="90"/>
      <c r="CB50" s="90"/>
      <c r="CC50" s="90"/>
      <c r="CD50" s="90"/>
      <c r="CE50" s="94"/>
      <c r="CF50" s="90"/>
      <c r="CG50" s="90"/>
      <c r="CH50" s="90"/>
      <c r="CI50" s="90"/>
      <c r="CJ50" s="90"/>
      <c r="CK50" s="90"/>
      <c r="CL50" s="90"/>
      <c r="CM50" s="93"/>
      <c r="CN50" s="90"/>
      <c r="CO50" s="90"/>
      <c r="CP50" s="90"/>
      <c r="CQ50" s="90"/>
      <c r="CR50" s="90"/>
      <c r="CS50" s="94"/>
      <c r="CT50" s="90"/>
      <c r="CU50" s="90"/>
      <c r="CV50" s="90"/>
      <c r="CW50" s="90"/>
      <c r="CX50" s="90"/>
      <c r="CY50" s="90"/>
      <c r="CZ50" s="90"/>
      <c r="DA50" s="93"/>
      <c r="DB50" s="90"/>
      <c r="DC50" s="90"/>
      <c r="DD50" s="90"/>
      <c r="DE50" s="90"/>
      <c r="DF50" s="90"/>
      <c r="DG50" s="94"/>
      <c r="DH50" s="90"/>
      <c r="DI50" s="90"/>
      <c r="DJ50" s="90"/>
      <c r="DK50" s="90"/>
      <c r="DL50" s="90"/>
      <c r="DM50" s="90"/>
      <c r="DN50" s="90"/>
      <c r="DO50" s="93"/>
      <c r="DP50" s="90"/>
      <c r="DQ50" s="90"/>
      <c r="DR50" s="90"/>
      <c r="DS50" s="90"/>
      <c r="DT50" s="90"/>
      <c r="DU50" s="94"/>
      <c r="DV50" s="90"/>
      <c r="DW50" s="90"/>
      <c r="DX50" s="90"/>
      <c r="DY50" s="90"/>
      <c r="DZ50" s="90"/>
      <c r="EA50" s="90"/>
      <c r="EB50" s="90"/>
      <c r="EC50" s="93"/>
      <c r="ED50" s="90"/>
      <c r="EE50" s="90"/>
      <c r="EF50" s="90"/>
      <c r="EG50" s="90"/>
      <c r="EH50" s="90"/>
      <c r="EI50" s="94"/>
      <c r="EJ50" s="83"/>
      <c r="EK50" s="83"/>
      <c r="EL50" s="83"/>
      <c r="EM50" s="83"/>
      <c r="EN50" s="83"/>
      <c r="EO50" s="83"/>
      <c r="EP50" s="83"/>
      <c r="EQ50" s="83"/>
      <c r="ER50" s="83"/>
      <c r="ES50" s="83"/>
      <c r="ET50" s="83"/>
      <c r="EU50" s="83"/>
      <c r="EV50" s="83"/>
      <c r="EW50" s="83"/>
      <c r="EX50" s="83"/>
      <c r="EY50" s="83"/>
    </row>
    <row r="51" spans="1:155" ht="13.9" customHeight="1">
      <c r="A51" s="142">
        <v>22</v>
      </c>
      <c r="B51" s="127" t="str">
        <f>'Launch plan - Phase 2'!C17</f>
        <v>HR</v>
      </c>
      <c r="C51" s="128" t="str">
        <f>'Launch plan - Phase 2'!E17</f>
        <v>Mass team recruitment and training is arranged</v>
      </c>
      <c r="D51" s="137" t="e">
        <f>'Launch plan - Phase 2'!J17</f>
        <v>#REF!</v>
      </c>
      <c r="E51" s="138" t="e">
        <f>'Launch plan - Phase 2'!L17</f>
        <v>#REF!</v>
      </c>
      <c r="F51" s="116" t="e">
        <f ca="1">'Launch plan - Phase 2'!Q17</f>
        <v>#REF!</v>
      </c>
      <c r="G51" s="93"/>
      <c r="H51" s="90"/>
      <c r="I51" s="90"/>
      <c r="J51" s="90"/>
      <c r="K51" s="90"/>
      <c r="L51" s="90"/>
      <c r="M51" s="94"/>
      <c r="N51" s="90"/>
      <c r="O51" s="90"/>
      <c r="P51" s="90"/>
      <c r="Q51" s="90"/>
      <c r="R51" s="90"/>
      <c r="S51" s="90"/>
      <c r="T51" s="90"/>
      <c r="U51" s="93"/>
      <c r="V51" s="90"/>
      <c r="W51" s="90"/>
      <c r="X51" s="90"/>
      <c r="Y51" s="90"/>
      <c r="Z51" s="90"/>
      <c r="AA51" s="94"/>
      <c r="AB51" s="90"/>
      <c r="AC51" s="90"/>
      <c r="AD51" s="90"/>
      <c r="AE51" s="90"/>
      <c r="AF51" s="90"/>
      <c r="AG51" s="90"/>
      <c r="AH51" s="90"/>
      <c r="AI51" s="93"/>
      <c r="AJ51" s="90"/>
      <c r="AK51" s="90"/>
      <c r="AL51" s="90"/>
      <c r="AM51" s="90"/>
      <c r="AN51" s="90"/>
      <c r="AO51" s="94"/>
      <c r="AP51" s="90"/>
      <c r="AQ51" s="90"/>
      <c r="AR51" s="90"/>
      <c r="AS51" s="90"/>
      <c r="AT51" s="90"/>
      <c r="AU51" s="90"/>
      <c r="AV51" s="90"/>
      <c r="AW51" s="93"/>
      <c r="AX51" s="90"/>
      <c r="AY51" s="90"/>
      <c r="AZ51" s="90"/>
      <c r="BA51" s="90"/>
      <c r="BB51" s="90"/>
      <c r="BC51" s="94"/>
      <c r="BD51" s="90"/>
      <c r="BE51" s="90"/>
      <c r="BF51" s="90"/>
      <c r="BG51" s="90"/>
      <c r="BH51" s="90"/>
      <c r="BI51" s="90"/>
      <c r="BJ51" s="90"/>
      <c r="BK51" s="93"/>
      <c r="BL51" s="90"/>
      <c r="BM51" s="90"/>
      <c r="BN51" s="90"/>
      <c r="BO51" s="90"/>
      <c r="BP51" s="90"/>
      <c r="BQ51" s="94"/>
      <c r="BR51" s="90"/>
      <c r="BS51" s="90"/>
      <c r="BT51" s="90"/>
      <c r="BU51" s="90"/>
      <c r="BV51" s="90"/>
      <c r="BW51" s="90"/>
      <c r="BX51" s="90"/>
      <c r="BY51" s="93"/>
      <c r="BZ51" s="90"/>
      <c r="CA51" s="90"/>
      <c r="CB51" s="90"/>
      <c r="CC51" s="90"/>
      <c r="CD51" s="90"/>
      <c r="CE51" s="94"/>
      <c r="CF51" s="90"/>
      <c r="CG51" s="90"/>
      <c r="CH51" s="90"/>
      <c r="CI51" s="90"/>
      <c r="CJ51" s="90"/>
      <c r="CK51" s="90"/>
      <c r="CL51" s="90"/>
      <c r="CM51" s="93"/>
      <c r="CN51" s="90"/>
      <c r="CO51" s="90"/>
      <c r="CP51" s="90"/>
      <c r="CQ51" s="90"/>
      <c r="CR51" s="90"/>
      <c r="CS51" s="94"/>
      <c r="CT51" s="90"/>
      <c r="CU51" s="90"/>
      <c r="CV51" s="90"/>
      <c r="CW51" s="90"/>
      <c r="CX51" s="90"/>
      <c r="CY51" s="90"/>
      <c r="CZ51" s="90"/>
      <c r="DA51" s="93"/>
      <c r="DB51" s="90"/>
      <c r="DC51" s="90"/>
      <c r="DD51" s="90"/>
      <c r="DE51" s="90"/>
      <c r="DF51" s="90"/>
      <c r="DG51" s="94"/>
      <c r="DH51" s="90"/>
      <c r="DI51" s="90"/>
      <c r="DJ51" s="90"/>
      <c r="DK51" s="90"/>
      <c r="DL51" s="90"/>
      <c r="DM51" s="90"/>
      <c r="DN51" s="90"/>
      <c r="DO51" s="93"/>
      <c r="DP51" s="90"/>
      <c r="DQ51" s="90"/>
      <c r="DR51" s="90"/>
      <c r="DS51" s="90"/>
      <c r="DT51" s="90"/>
      <c r="DU51" s="94"/>
      <c r="DV51" s="90"/>
      <c r="DW51" s="90"/>
      <c r="DX51" s="90"/>
      <c r="DY51" s="90"/>
      <c r="DZ51" s="90"/>
      <c r="EA51" s="90"/>
      <c r="EB51" s="90"/>
      <c r="EC51" s="93"/>
      <c r="ED51" s="90"/>
      <c r="EE51" s="90"/>
      <c r="EF51" s="90"/>
      <c r="EG51" s="90"/>
      <c r="EH51" s="90"/>
      <c r="EI51" s="94"/>
      <c r="EJ51" s="83"/>
      <c r="EK51" s="83"/>
      <c r="EL51" s="83"/>
      <c r="EM51" s="83"/>
      <c r="EN51" s="83"/>
      <c r="EO51" s="83"/>
      <c r="EP51" s="83"/>
      <c r="EQ51" s="83"/>
      <c r="ER51" s="83"/>
      <c r="ES51" s="83"/>
      <c r="ET51" s="83"/>
      <c r="EU51" s="83"/>
      <c r="EV51" s="83"/>
      <c r="EW51" s="83"/>
      <c r="EX51" s="83"/>
      <c r="EY51" s="83"/>
    </row>
    <row r="52" spans="1:155" ht="6" customHeight="1">
      <c r="A52" s="142"/>
      <c r="B52" s="127"/>
      <c r="C52" s="128"/>
      <c r="D52" s="137"/>
      <c r="E52" s="138"/>
      <c r="F52" s="112"/>
      <c r="G52" s="93"/>
      <c r="H52" s="90"/>
      <c r="I52" s="90"/>
      <c r="J52" s="90"/>
      <c r="K52" s="90"/>
      <c r="L52" s="90"/>
      <c r="M52" s="94"/>
      <c r="N52" s="90"/>
      <c r="O52" s="90"/>
      <c r="P52" s="90"/>
      <c r="Q52" s="90"/>
      <c r="R52" s="90"/>
      <c r="S52" s="90"/>
      <c r="T52" s="90"/>
      <c r="U52" s="93"/>
      <c r="V52" s="90"/>
      <c r="W52" s="90"/>
      <c r="X52" s="90"/>
      <c r="Y52" s="90"/>
      <c r="Z52" s="90"/>
      <c r="AA52" s="94"/>
      <c r="AB52" s="90"/>
      <c r="AC52" s="90"/>
      <c r="AD52" s="90"/>
      <c r="AE52" s="90"/>
      <c r="AF52" s="90"/>
      <c r="AG52" s="90"/>
      <c r="AH52" s="90"/>
      <c r="AI52" s="93"/>
      <c r="AJ52" s="90"/>
      <c r="AK52" s="90"/>
      <c r="AL52" s="90"/>
      <c r="AM52" s="90"/>
      <c r="AN52" s="90"/>
      <c r="AO52" s="94"/>
      <c r="AP52" s="90"/>
      <c r="AQ52" s="90"/>
      <c r="AR52" s="90"/>
      <c r="AS52" s="90"/>
      <c r="AT52" s="90"/>
      <c r="AU52" s="90"/>
      <c r="AV52" s="90"/>
      <c r="AW52" s="93"/>
      <c r="AX52" s="90"/>
      <c r="AY52" s="90"/>
      <c r="AZ52" s="90"/>
      <c r="BA52" s="90"/>
      <c r="BB52" s="90"/>
      <c r="BC52" s="94"/>
      <c r="BD52" s="90"/>
      <c r="BE52" s="90"/>
      <c r="BF52" s="90"/>
      <c r="BG52" s="90"/>
      <c r="BH52" s="90"/>
      <c r="BI52" s="90"/>
      <c r="BJ52" s="90"/>
      <c r="BK52" s="93"/>
      <c r="BL52" s="90"/>
      <c r="BM52" s="90"/>
      <c r="BN52" s="90"/>
      <c r="BO52" s="90"/>
      <c r="BP52" s="90"/>
      <c r="BQ52" s="94"/>
      <c r="BR52" s="90"/>
      <c r="BS52" s="90"/>
      <c r="BT52" s="90"/>
      <c r="BU52" s="90"/>
      <c r="BV52" s="90"/>
      <c r="BW52" s="90"/>
      <c r="BX52" s="90"/>
      <c r="BY52" s="93"/>
      <c r="BZ52" s="90"/>
      <c r="CA52" s="90"/>
      <c r="CB52" s="90"/>
      <c r="CC52" s="90"/>
      <c r="CD52" s="90"/>
      <c r="CE52" s="94"/>
      <c r="CF52" s="90"/>
      <c r="CG52" s="90"/>
      <c r="CH52" s="90"/>
      <c r="CI52" s="90"/>
      <c r="CJ52" s="90"/>
      <c r="CK52" s="90"/>
      <c r="CL52" s="90"/>
      <c r="CM52" s="93"/>
      <c r="CN52" s="90"/>
      <c r="CO52" s="90"/>
      <c r="CP52" s="90"/>
      <c r="CQ52" s="90"/>
      <c r="CR52" s="90"/>
      <c r="CS52" s="94"/>
      <c r="CT52" s="90"/>
      <c r="CU52" s="90"/>
      <c r="CV52" s="90"/>
      <c r="CW52" s="90"/>
      <c r="CX52" s="90"/>
      <c r="CY52" s="90"/>
      <c r="CZ52" s="90"/>
      <c r="DA52" s="93"/>
      <c r="DB52" s="90"/>
      <c r="DC52" s="90"/>
      <c r="DD52" s="90"/>
      <c r="DE52" s="90"/>
      <c r="DF52" s="90"/>
      <c r="DG52" s="94"/>
      <c r="DH52" s="90"/>
      <c r="DI52" s="90"/>
      <c r="DJ52" s="90"/>
      <c r="DK52" s="90"/>
      <c r="DL52" s="90"/>
      <c r="DM52" s="90"/>
      <c r="DN52" s="90"/>
      <c r="DO52" s="93"/>
      <c r="DP52" s="90"/>
      <c r="DQ52" s="90"/>
      <c r="DR52" s="90"/>
      <c r="DS52" s="90"/>
      <c r="DT52" s="90"/>
      <c r="DU52" s="94"/>
      <c r="DV52" s="90"/>
      <c r="DW52" s="90"/>
      <c r="DX52" s="90"/>
      <c r="DY52" s="90"/>
      <c r="DZ52" s="90"/>
      <c r="EA52" s="90"/>
      <c r="EB52" s="90"/>
      <c r="EC52" s="93"/>
      <c r="ED52" s="90"/>
      <c r="EE52" s="90"/>
      <c r="EF52" s="90"/>
      <c r="EG52" s="90"/>
      <c r="EH52" s="90"/>
      <c r="EI52" s="94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</row>
    <row r="53" spans="1:155" ht="15.75">
      <c r="A53" s="142">
        <v>23</v>
      </c>
      <c r="B53" s="127" t="str">
        <f>'Launch plan - Phase 2'!C24</f>
        <v xml:space="preserve">Digital Sales </v>
      </c>
      <c r="C53" s="128" t="str">
        <f>'Launch plan - Phase 2'!E24</f>
        <v>Reports &amp; Analytics are set up</v>
      </c>
      <c r="D53" s="137">
        <f>'Launch plan - Phase 2'!J24</f>
        <v>42719</v>
      </c>
      <c r="E53" s="138">
        <f>'Launch plan - Phase 2'!L24</f>
        <v>42728</v>
      </c>
      <c r="F53" s="116">
        <f ca="1">'Launch plan - Phase 2'!Q24</f>
        <v>0</v>
      </c>
      <c r="G53" s="93"/>
      <c r="H53" s="90"/>
      <c r="I53" s="90"/>
      <c r="J53" s="90"/>
      <c r="K53" s="90"/>
      <c r="L53" s="90"/>
      <c r="M53" s="94"/>
      <c r="N53" s="90"/>
      <c r="O53" s="90"/>
      <c r="P53" s="90"/>
      <c r="Q53" s="90"/>
      <c r="R53" s="90"/>
      <c r="S53" s="90"/>
      <c r="T53" s="90"/>
      <c r="U53" s="93"/>
      <c r="V53" s="90"/>
      <c r="W53" s="90"/>
      <c r="X53" s="90"/>
      <c r="Y53" s="90"/>
      <c r="Z53" s="90"/>
      <c r="AA53" s="94"/>
      <c r="AB53" s="90"/>
      <c r="AC53" s="90"/>
      <c r="AD53" s="90"/>
      <c r="AE53" s="90"/>
      <c r="AF53" s="90"/>
      <c r="AG53" s="90"/>
      <c r="AH53" s="90"/>
      <c r="AI53" s="93"/>
      <c r="AJ53" s="90"/>
      <c r="AK53" s="90"/>
      <c r="AL53" s="90"/>
      <c r="AM53" s="90"/>
      <c r="AN53" s="90"/>
      <c r="AO53" s="94"/>
      <c r="AP53" s="90"/>
      <c r="AQ53" s="90"/>
      <c r="AR53" s="90"/>
      <c r="AS53" s="90"/>
      <c r="AT53" s="90"/>
      <c r="AU53" s="90"/>
      <c r="AV53" s="90"/>
      <c r="AW53" s="93"/>
      <c r="AX53" s="90"/>
      <c r="AY53" s="90"/>
      <c r="AZ53" s="90"/>
      <c r="BA53" s="90"/>
      <c r="BB53" s="90"/>
      <c r="BC53" s="94"/>
      <c r="BD53" s="90"/>
      <c r="BE53" s="90"/>
      <c r="BF53" s="90"/>
      <c r="BG53" s="90"/>
      <c r="BH53" s="90"/>
      <c r="BI53" s="90"/>
      <c r="BJ53" s="90"/>
      <c r="BK53" s="93"/>
      <c r="BL53" s="90"/>
      <c r="BM53" s="90"/>
      <c r="BN53" s="90"/>
      <c r="BO53" s="90"/>
      <c r="BP53" s="90"/>
      <c r="BQ53" s="94"/>
      <c r="BR53" s="90"/>
      <c r="BS53" s="90"/>
      <c r="BT53" s="90"/>
      <c r="BU53" s="90"/>
      <c r="BV53" s="90"/>
      <c r="BW53" s="90"/>
      <c r="BX53" s="90"/>
      <c r="BY53" s="93"/>
      <c r="BZ53" s="90"/>
      <c r="CA53" s="90"/>
      <c r="CB53" s="90"/>
      <c r="CC53" s="90"/>
      <c r="CD53" s="90"/>
      <c r="CE53" s="94"/>
      <c r="CF53" s="90"/>
      <c r="CG53" s="90"/>
      <c r="CH53" s="90"/>
      <c r="CI53" s="90"/>
      <c r="CJ53" s="90"/>
      <c r="CK53" s="90"/>
      <c r="CL53" s="90"/>
      <c r="CM53" s="93"/>
      <c r="CN53" s="90"/>
      <c r="CO53" s="90"/>
      <c r="CP53" s="90"/>
      <c r="CQ53" s="90"/>
      <c r="CR53" s="90"/>
      <c r="CS53" s="94"/>
      <c r="CT53" s="90"/>
      <c r="CU53" s="90"/>
      <c r="CV53" s="90"/>
      <c r="CW53" s="90"/>
      <c r="CX53" s="90"/>
      <c r="CY53" s="90"/>
      <c r="CZ53" s="90"/>
      <c r="DA53" s="93"/>
      <c r="DB53" s="90"/>
      <c r="DC53" s="90"/>
      <c r="DD53" s="90"/>
      <c r="DE53" s="90"/>
      <c r="DF53" s="90"/>
      <c r="DG53" s="94"/>
      <c r="DH53" s="90"/>
      <c r="DI53" s="90"/>
      <c r="DJ53" s="90"/>
      <c r="DK53" s="90"/>
      <c r="DL53" s="90"/>
      <c r="DM53" s="90"/>
      <c r="DN53" s="90"/>
      <c r="DO53" s="93"/>
      <c r="DP53" s="90"/>
      <c r="DQ53" s="90"/>
      <c r="DR53" s="90"/>
      <c r="DS53" s="90"/>
      <c r="DT53" s="90"/>
      <c r="DU53" s="94"/>
      <c r="DV53" s="90"/>
      <c r="DW53" s="90"/>
      <c r="DX53" s="90"/>
      <c r="DY53" s="90"/>
      <c r="DZ53" s="90"/>
      <c r="EA53" s="90"/>
      <c r="EB53" s="90"/>
      <c r="EC53" s="93"/>
      <c r="ED53" s="90"/>
      <c r="EE53" s="90"/>
      <c r="EF53" s="90"/>
      <c r="EG53" s="90"/>
      <c r="EH53" s="90"/>
      <c r="EI53" s="94"/>
      <c r="EJ53" s="83"/>
      <c r="EK53" s="83"/>
      <c r="EL53" s="83"/>
      <c r="EM53" s="83"/>
      <c r="EN53" s="83"/>
      <c r="EO53" s="83"/>
      <c r="EP53" s="83"/>
      <c r="EQ53" s="83"/>
      <c r="ER53" s="83"/>
      <c r="ES53" s="83"/>
      <c r="ET53" s="83"/>
      <c r="EU53" s="83"/>
      <c r="EV53" s="83"/>
      <c r="EW53" s="83"/>
      <c r="EX53" s="83"/>
      <c r="EY53" s="83"/>
    </row>
    <row r="54" spans="1:155" ht="6" customHeight="1">
      <c r="A54" s="142"/>
      <c r="B54" s="127"/>
      <c r="C54" s="128"/>
      <c r="D54" s="137"/>
      <c r="E54" s="138"/>
      <c r="F54" s="112"/>
      <c r="G54" s="93"/>
      <c r="H54" s="90"/>
      <c r="I54" s="90"/>
      <c r="J54" s="90"/>
      <c r="K54" s="90"/>
      <c r="L54" s="90"/>
      <c r="M54" s="94"/>
      <c r="N54" s="90"/>
      <c r="O54" s="90"/>
      <c r="P54" s="90"/>
      <c r="Q54" s="90"/>
      <c r="R54" s="90"/>
      <c r="S54" s="90"/>
      <c r="T54" s="90"/>
      <c r="U54" s="93"/>
      <c r="V54" s="90"/>
      <c r="W54" s="90"/>
      <c r="X54" s="90"/>
      <c r="Y54" s="90"/>
      <c r="Z54" s="90"/>
      <c r="AA54" s="94"/>
      <c r="AB54" s="90"/>
      <c r="AC54" s="90"/>
      <c r="AD54" s="90"/>
      <c r="AE54" s="90"/>
      <c r="AF54" s="90"/>
      <c r="AG54" s="90"/>
      <c r="AH54" s="90"/>
      <c r="AI54" s="93"/>
      <c r="AJ54" s="90"/>
      <c r="AK54" s="90"/>
      <c r="AL54" s="90"/>
      <c r="AM54" s="90"/>
      <c r="AN54" s="90"/>
      <c r="AO54" s="94"/>
      <c r="AP54" s="90"/>
      <c r="AQ54" s="90"/>
      <c r="AR54" s="90"/>
      <c r="AS54" s="90"/>
      <c r="AT54" s="90"/>
      <c r="AU54" s="90"/>
      <c r="AV54" s="90"/>
      <c r="AW54" s="93"/>
      <c r="AX54" s="90"/>
      <c r="AY54" s="90"/>
      <c r="AZ54" s="90"/>
      <c r="BA54" s="90"/>
      <c r="BB54" s="90"/>
      <c r="BC54" s="94"/>
      <c r="BD54" s="90"/>
      <c r="BE54" s="90"/>
      <c r="BF54" s="90"/>
      <c r="BG54" s="90"/>
      <c r="BH54" s="90"/>
      <c r="BI54" s="90"/>
      <c r="BJ54" s="90"/>
      <c r="BK54" s="93"/>
      <c r="BL54" s="90"/>
      <c r="BM54" s="90"/>
      <c r="BN54" s="90"/>
      <c r="BO54" s="90"/>
      <c r="BP54" s="90"/>
      <c r="BQ54" s="94"/>
      <c r="BR54" s="90"/>
      <c r="BS54" s="90"/>
      <c r="BT54" s="90"/>
      <c r="BU54" s="90"/>
      <c r="BV54" s="90"/>
      <c r="BW54" s="90"/>
      <c r="BX54" s="90"/>
      <c r="BY54" s="93"/>
      <c r="BZ54" s="90"/>
      <c r="CA54" s="90"/>
      <c r="CB54" s="90"/>
      <c r="CC54" s="90"/>
      <c r="CD54" s="90"/>
      <c r="CE54" s="94"/>
      <c r="CF54" s="90"/>
      <c r="CG54" s="90"/>
      <c r="CH54" s="90"/>
      <c r="CI54" s="90"/>
      <c r="CJ54" s="90"/>
      <c r="CK54" s="90"/>
      <c r="CL54" s="90"/>
      <c r="CM54" s="93"/>
      <c r="CN54" s="90"/>
      <c r="CO54" s="90"/>
      <c r="CP54" s="90"/>
      <c r="CQ54" s="90"/>
      <c r="CR54" s="90"/>
      <c r="CS54" s="94"/>
      <c r="CT54" s="90"/>
      <c r="CU54" s="90"/>
      <c r="CV54" s="90"/>
      <c r="CW54" s="90"/>
      <c r="CX54" s="90"/>
      <c r="CY54" s="90"/>
      <c r="CZ54" s="90"/>
      <c r="DA54" s="93"/>
      <c r="DB54" s="90"/>
      <c r="DC54" s="90"/>
      <c r="DD54" s="90"/>
      <c r="DE54" s="90"/>
      <c r="DF54" s="90"/>
      <c r="DG54" s="94"/>
      <c r="DH54" s="90"/>
      <c r="DI54" s="90"/>
      <c r="DJ54" s="90"/>
      <c r="DK54" s="90"/>
      <c r="DL54" s="90"/>
      <c r="DM54" s="90"/>
      <c r="DN54" s="90"/>
      <c r="DO54" s="93"/>
      <c r="DP54" s="90"/>
      <c r="DQ54" s="90"/>
      <c r="DR54" s="90"/>
      <c r="DS54" s="90"/>
      <c r="DT54" s="90"/>
      <c r="DU54" s="94"/>
      <c r="DV54" s="90"/>
      <c r="DW54" s="90"/>
      <c r="DX54" s="90"/>
      <c r="DY54" s="90"/>
      <c r="DZ54" s="90"/>
      <c r="EA54" s="90"/>
      <c r="EB54" s="90"/>
      <c r="EC54" s="93"/>
      <c r="ED54" s="90"/>
      <c r="EE54" s="90"/>
      <c r="EF54" s="90"/>
      <c r="EG54" s="90"/>
      <c r="EH54" s="90"/>
      <c r="EI54" s="94"/>
      <c r="EJ54" s="83"/>
      <c r="EK54" s="83"/>
      <c r="EL54" s="83"/>
      <c r="EM54" s="83"/>
      <c r="EN54" s="83"/>
      <c r="EO54" s="83"/>
      <c r="EP54" s="83"/>
      <c r="EQ54" s="83"/>
      <c r="ER54" s="83"/>
      <c r="ES54" s="83"/>
      <c r="ET54" s="83"/>
      <c r="EU54" s="83"/>
      <c r="EV54" s="83"/>
      <c r="EW54" s="83"/>
      <c r="EX54" s="83"/>
      <c r="EY54" s="83"/>
    </row>
    <row r="55" spans="1:155" ht="15.75">
      <c r="A55" s="142">
        <v>24</v>
      </c>
      <c r="B55" s="127" t="str">
        <f>'Launch plan - Phase 2'!C31</f>
        <v>Operations</v>
      </c>
      <c r="C55" s="128" t="str">
        <f>'Launch plan - Phase 2'!E31</f>
        <v>Call Center Team performance is handled</v>
      </c>
      <c r="D55" s="137" t="e">
        <f>'Launch plan - Phase 2'!J31</f>
        <v>#REF!</v>
      </c>
      <c r="E55" s="138" t="e">
        <f>'Launch plan - Phase 2'!L31</f>
        <v>#REF!</v>
      </c>
      <c r="F55" s="116" t="e">
        <f ca="1">'Launch plan - Phase 2'!Q31</f>
        <v>#REF!</v>
      </c>
      <c r="G55" s="93"/>
      <c r="H55" s="90"/>
      <c r="I55" s="90"/>
      <c r="J55" s="90"/>
      <c r="K55" s="90"/>
      <c r="L55" s="90"/>
      <c r="M55" s="94"/>
      <c r="N55" s="90"/>
      <c r="O55" s="90"/>
      <c r="P55" s="90"/>
      <c r="Q55" s="90"/>
      <c r="R55" s="90"/>
      <c r="S55" s="90"/>
      <c r="T55" s="90"/>
      <c r="U55" s="93"/>
      <c r="V55" s="90"/>
      <c r="W55" s="90"/>
      <c r="X55" s="90"/>
      <c r="Y55" s="90"/>
      <c r="Z55" s="90"/>
      <c r="AA55" s="94"/>
      <c r="AB55" s="90"/>
      <c r="AC55" s="90"/>
      <c r="AD55" s="90"/>
      <c r="AE55" s="90"/>
      <c r="AF55" s="90"/>
      <c r="AG55" s="90"/>
      <c r="AH55" s="90"/>
      <c r="AI55" s="93"/>
      <c r="AJ55" s="90"/>
      <c r="AK55" s="90"/>
      <c r="AL55" s="90"/>
      <c r="AM55" s="90"/>
      <c r="AN55" s="90"/>
      <c r="AO55" s="94"/>
      <c r="AP55" s="90"/>
      <c r="AQ55" s="90"/>
      <c r="AR55" s="90"/>
      <c r="AS55" s="90"/>
      <c r="AT55" s="90"/>
      <c r="AU55" s="90"/>
      <c r="AV55" s="90"/>
      <c r="AW55" s="93"/>
      <c r="AX55" s="90"/>
      <c r="AY55" s="90"/>
      <c r="AZ55" s="90"/>
      <c r="BA55" s="90"/>
      <c r="BB55" s="90"/>
      <c r="BC55" s="94"/>
      <c r="BD55" s="90"/>
      <c r="BE55" s="90"/>
      <c r="BF55" s="90"/>
      <c r="BG55" s="90"/>
      <c r="BH55" s="90"/>
      <c r="BI55" s="90"/>
      <c r="BJ55" s="90"/>
      <c r="BK55" s="93"/>
      <c r="BL55" s="90"/>
      <c r="BM55" s="90"/>
      <c r="BN55" s="90"/>
      <c r="BO55" s="90"/>
      <c r="BP55" s="90"/>
      <c r="BQ55" s="94"/>
      <c r="BR55" s="90"/>
      <c r="BS55" s="90"/>
      <c r="BT55" s="90"/>
      <c r="BU55" s="90"/>
      <c r="BV55" s="90"/>
      <c r="BW55" s="90"/>
      <c r="BX55" s="90"/>
      <c r="BY55" s="93"/>
      <c r="BZ55" s="90"/>
      <c r="CA55" s="90"/>
      <c r="CB55" s="90"/>
      <c r="CC55" s="90"/>
      <c r="CD55" s="90"/>
      <c r="CE55" s="94"/>
      <c r="CF55" s="90"/>
      <c r="CG55" s="90"/>
      <c r="CH55" s="90"/>
      <c r="CI55" s="90"/>
      <c r="CJ55" s="90"/>
      <c r="CK55" s="90"/>
      <c r="CL55" s="90"/>
      <c r="CM55" s="93"/>
      <c r="CN55" s="90"/>
      <c r="CO55" s="90"/>
      <c r="CP55" s="90"/>
      <c r="CQ55" s="90"/>
      <c r="CR55" s="90"/>
      <c r="CS55" s="94"/>
      <c r="CT55" s="90"/>
      <c r="CU55" s="90"/>
      <c r="CV55" s="90"/>
      <c r="CW55" s="90"/>
      <c r="CX55" s="90"/>
      <c r="CY55" s="90"/>
      <c r="CZ55" s="90"/>
      <c r="DA55" s="93"/>
      <c r="DB55" s="90"/>
      <c r="DC55" s="90"/>
      <c r="DD55" s="90"/>
      <c r="DE55" s="90"/>
      <c r="DF55" s="90"/>
      <c r="DG55" s="94"/>
      <c r="DH55" s="90"/>
      <c r="DI55" s="90"/>
      <c r="DJ55" s="90"/>
      <c r="DK55" s="90"/>
      <c r="DL55" s="90"/>
      <c r="DM55" s="90"/>
      <c r="DN55" s="90"/>
      <c r="DO55" s="93"/>
      <c r="DP55" s="90"/>
      <c r="DQ55" s="90"/>
      <c r="DR55" s="90"/>
      <c r="DS55" s="90"/>
      <c r="DT55" s="90"/>
      <c r="DU55" s="94"/>
      <c r="DV55" s="90"/>
      <c r="DW55" s="90"/>
      <c r="DX55" s="90"/>
      <c r="DY55" s="90"/>
      <c r="DZ55" s="90"/>
      <c r="EA55" s="90"/>
      <c r="EB55" s="90"/>
      <c r="EC55" s="93"/>
      <c r="ED55" s="90"/>
      <c r="EE55" s="90"/>
      <c r="EF55" s="90"/>
      <c r="EG55" s="90"/>
      <c r="EH55" s="90"/>
      <c r="EI55" s="94"/>
      <c r="EJ55" s="83"/>
      <c r="EK55" s="83"/>
      <c r="EL55" s="83"/>
      <c r="EM55" s="83"/>
      <c r="EN55" s="83"/>
      <c r="EO55" s="83"/>
      <c r="EP55" s="83"/>
      <c r="EQ55" s="83"/>
      <c r="ER55" s="83"/>
      <c r="ES55" s="83"/>
      <c r="ET55" s="83"/>
      <c r="EU55" s="83"/>
      <c r="EV55" s="83"/>
      <c r="EW55" s="83"/>
      <c r="EX55" s="83"/>
      <c r="EY55" s="83"/>
    </row>
    <row r="56" spans="1:155" ht="6" customHeight="1">
      <c r="A56" s="142"/>
      <c r="B56" s="127"/>
      <c r="C56" s="128"/>
      <c r="D56" s="137"/>
      <c r="E56" s="138"/>
      <c r="F56" s="112"/>
      <c r="G56" s="93"/>
      <c r="H56" s="90"/>
      <c r="I56" s="90"/>
      <c r="J56" s="90"/>
      <c r="K56" s="90"/>
      <c r="L56" s="90"/>
      <c r="M56" s="94"/>
      <c r="N56" s="90"/>
      <c r="O56" s="90"/>
      <c r="P56" s="90"/>
      <c r="Q56" s="90"/>
      <c r="R56" s="90"/>
      <c r="S56" s="90"/>
      <c r="T56" s="90"/>
      <c r="U56" s="93"/>
      <c r="V56" s="90"/>
      <c r="W56" s="90"/>
      <c r="X56" s="90"/>
      <c r="Y56" s="90"/>
      <c r="Z56" s="90"/>
      <c r="AA56" s="94"/>
      <c r="AB56" s="90"/>
      <c r="AC56" s="90"/>
      <c r="AD56" s="90"/>
      <c r="AE56" s="90"/>
      <c r="AF56" s="90"/>
      <c r="AG56" s="90"/>
      <c r="AH56" s="90"/>
      <c r="AI56" s="93"/>
      <c r="AJ56" s="90"/>
      <c r="AK56" s="90"/>
      <c r="AL56" s="90"/>
      <c r="AM56" s="90"/>
      <c r="AN56" s="90"/>
      <c r="AO56" s="94"/>
      <c r="AP56" s="90"/>
      <c r="AQ56" s="90"/>
      <c r="AR56" s="90"/>
      <c r="AS56" s="90"/>
      <c r="AT56" s="90"/>
      <c r="AU56" s="90"/>
      <c r="AV56" s="90"/>
      <c r="AW56" s="93"/>
      <c r="AX56" s="90"/>
      <c r="AY56" s="90"/>
      <c r="AZ56" s="90"/>
      <c r="BA56" s="90"/>
      <c r="BB56" s="90"/>
      <c r="BC56" s="94"/>
      <c r="BD56" s="90"/>
      <c r="BE56" s="90"/>
      <c r="BF56" s="90"/>
      <c r="BG56" s="90"/>
      <c r="BH56" s="90"/>
      <c r="BI56" s="90"/>
      <c r="BJ56" s="90"/>
      <c r="BK56" s="93"/>
      <c r="BL56" s="90"/>
      <c r="BM56" s="90"/>
      <c r="BN56" s="90"/>
      <c r="BO56" s="90"/>
      <c r="BP56" s="90"/>
      <c r="BQ56" s="94"/>
      <c r="BR56" s="90"/>
      <c r="BS56" s="90"/>
      <c r="BT56" s="90"/>
      <c r="BU56" s="90"/>
      <c r="BV56" s="90"/>
      <c r="BW56" s="90"/>
      <c r="BX56" s="90"/>
      <c r="BY56" s="93"/>
      <c r="BZ56" s="90"/>
      <c r="CA56" s="90"/>
      <c r="CB56" s="90"/>
      <c r="CC56" s="90"/>
      <c r="CD56" s="90"/>
      <c r="CE56" s="94"/>
      <c r="CF56" s="90"/>
      <c r="CG56" s="90"/>
      <c r="CH56" s="90"/>
      <c r="CI56" s="90"/>
      <c r="CJ56" s="90"/>
      <c r="CK56" s="90"/>
      <c r="CL56" s="90"/>
      <c r="CM56" s="93"/>
      <c r="CN56" s="90"/>
      <c r="CO56" s="90"/>
      <c r="CP56" s="90"/>
      <c r="CQ56" s="90"/>
      <c r="CR56" s="90"/>
      <c r="CS56" s="94"/>
      <c r="CT56" s="90"/>
      <c r="CU56" s="90"/>
      <c r="CV56" s="90"/>
      <c r="CW56" s="90"/>
      <c r="CX56" s="90"/>
      <c r="CY56" s="90"/>
      <c r="CZ56" s="90"/>
      <c r="DA56" s="93"/>
      <c r="DB56" s="90"/>
      <c r="DC56" s="90"/>
      <c r="DD56" s="90"/>
      <c r="DE56" s="90"/>
      <c r="DF56" s="90"/>
      <c r="DG56" s="94"/>
      <c r="DH56" s="90"/>
      <c r="DI56" s="90"/>
      <c r="DJ56" s="90"/>
      <c r="DK56" s="90"/>
      <c r="DL56" s="90"/>
      <c r="DM56" s="90"/>
      <c r="DN56" s="90"/>
      <c r="DO56" s="93"/>
      <c r="DP56" s="90"/>
      <c r="DQ56" s="90"/>
      <c r="DR56" s="90"/>
      <c r="DS56" s="90"/>
      <c r="DT56" s="90"/>
      <c r="DU56" s="94"/>
      <c r="DV56" s="90"/>
      <c r="DW56" s="90"/>
      <c r="DX56" s="90"/>
      <c r="DY56" s="90"/>
      <c r="DZ56" s="90"/>
      <c r="EA56" s="90"/>
      <c r="EB56" s="90"/>
      <c r="EC56" s="93"/>
      <c r="ED56" s="90"/>
      <c r="EE56" s="90"/>
      <c r="EF56" s="90"/>
      <c r="EG56" s="90"/>
      <c r="EH56" s="90"/>
      <c r="EI56" s="94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</row>
    <row r="57" spans="1:155" ht="15.75">
      <c r="A57" s="142">
        <v>25</v>
      </c>
      <c r="B57" s="127" t="str">
        <f>'Launch plan - Phase 2'!C53</f>
        <v>Risk</v>
      </c>
      <c r="C57" s="128" t="str">
        <f>'Launch plan - Phase 2'!E53</f>
        <v>Phone Verification Team performance is handled</v>
      </c>
      <c r="D57" s="137">
        <f>'Launch plan - Phase 2'!J53</f>
        <v>42705</v>
      </c>
      <c r="E57" s="138">
        <f>'Launch plan - Phase 2'!L53</f>
        <v>42736</v>
      </c>
      <c r="F57" s="116">
        <f ca="1">'Launch plan - Phase 2'!Q53</f>
        <v>0</v>
      </c>
      <c r="G57" s="93"/>
      <c r="H57" s="90"/>
      <c r="I57" s="90"/>
      <c r="J57" s="90"/>
      <c r="K57" s="90"/>
      <c r="L57" s="90"/>
      <c r="M57" s="94"/>
      <c r="N57" s="90"/>
      <c r="O57" s="90"/>
      <c r="P57" s="90"/>
      <c r="Q57" s="90"/>
      <c r="R57" s="90"/>
      <c r="S57" s="90"/>
      <c r="T57" s="90"/>
      <c r="U57" s="93"/>
      <c r="V57" s="90"/>
      <c r="W57" s="90"/>
      <c r="X57" s="90"/>
      <c r="Y57" s="90"/>
      <c r="Z57" s="90"/>
      <c r="AA57" s="94"/>
      <c r="AB57" s="90"/>
      <c r="AC57" s="90"/>
      <c r="AD57" s="90"/>
      <c r="AE57" s="90"/>
      <c r="AF57" s="90"/>
      <c r="AG57" s="90"/>
      <c r="AH57" s="90"/>
      <c r="AI57" s="93"/>
      <c r="AJ57" s="90"/>
      <c r="AK57" s="90"/>
      <c r="AL57" s="90"/>
      <c r="AM57" s="90"/>
      <c r="AN57" s="90"/>
      <c r="AO57" s="94"/>
      <c r="AP57" s="90"/>
      <c r="AQ57" s="90"/>
      <c r="AR57" s="90"/>
      <c r="AS57" s="90"/>
      <c r="AT57" s="90"/>
      <c r="AU57" s="90"/>
      <c r="AV57" s="90"/>
      <c r="AW57" s="93"/>
      <c r="AX57" s="90"/>
      <c r="AY57" s="90"/>
      <c r="AZ57" s="90"/>
      <c r="BA57" s="90"/>
      <c r="BB57" s="90"/>
      <c r="BC57" s="94"/>
      <c r="BD57" s="90"/>
      <c r="BE57" s="90"/>
      <c r="BF57" s="90"/>
      <c r="BG57" s="90"/>
      <c r="BH57" s="90"/>
      <c r="BI57" s="90"/>
      <c r="BJ57" s="90"/>
      <c r="BK57" s="93"/>
      <c r="BL57" s="90"/>
      <c r="BM57" s="90"/>
      <c r="BN57" s="90"/>
      <c r="BO57" s="90"/>
      <c r="BP57" s="90"/>
      <c r="BQ57" s="94"/>
      <c r="BR57" s="90"/>
      <c r="BS57" s="90"/>
      <c r="BT57" s="90"/>
      <c r="BU57" s="90"/>
      <c r="BV57" s="90"/>
      <c r="BW57" s="90"/>
      <c r="BX57" s="90"/>
      <c r="BY57" s="93"/>
      <c r="BZ57" s="90"/>
      <c r="CA57" s="90"/>
      <c r="CB57" s="90"/>
      <c r="CC57" s="90"/>
      <c r="CD57" s="90"/>
      <c r="CE57" s="94"/>
      <c r="CF57" s="90"/>
      <c r="CG57" s="90"/>
      <c r="CH57" s="90"/>
      <c r="CI57" s="90"/>
      <c r="CJ57" s="90"/>
      <c r="CK57" s="90"/>
      <c r="CL57" s="90"/>
      <c r="CM57" s="93"/>
      <c r="CN57" s="90"/>
      <c r="CO57" s="90"/>
      <c r="CP57" s="90"/>
      <c r="CQ57" s="90"/>
      <c r="CR57" s="90"/>
      <c r="CS57" s="94"/>
      <c r="CT57" s="90"/>
      <c r="CU57" s="90"/>
      <c r="CV57" s="90"/>
      <c r="CW57" s="90"/>
      <c r="CX57" s="90"/>
      <c r="CY57" s="90"/>
      <c r="CZ57" s="90"/>
      <c r="DA57" s="93"/>
      <c r="DB57" s="90"/>
      <c r="DC57" s="90"/>
      <c r="DD57" s="90"/>
      <c r="DE57" s="90"/>
      <c r="DF57" s="90"/>
      <c r="DG57" s="94"/>
      <c r="DH57" s="90"/>
      <c r="DI57" s="90"/>
      <c r="DJ57" s="90"/>
      <c r="DK57" s="90"/>
      <c r="DL57" s="90"/>
      <c r="DM57" s="90"/>
      <c r="DN57" s="90"/>
      <c r="DO57" s="93"/>
      <c r="DP57" s="90"/>
      <c r="DQ57" s="90"/>
      <c r="DR57" s="90"/>
      <c r="DS57" s="90"/>
      <c r="DT57" s="90"/>
      <c r="DU57" s="94"/>
      <c r="DV57" s="90"/>
      <c r="DW57" s="90"/>
      <c r="DX57" s="90"/>
      <c r="DY57" s="90"/>
      <c r="DZ57" s="90"/>
      <c r="EA57" s="90"/>
      <c r="EB57" s="90"/>
      <c r="EC57" s="93"/>
      <c r="ED57" s="90"/>
      <c r="EE57" s="90"/>
      <c r="EF57" s="90"/>
      <c r="EG57" s="90"/>
      <c r="EH57" s="90"/>
      <c r="EI57" s="94"/>
      <c r="EJ57" s="83"/>
      <c r="EK57" s="83"/>
      <c r="EL57" s="83"/>
      <c r="EM57" s="83"/>
      <c r="EN57" s="83"/>
      <c r="EO57" s="83"/>
      <c r="EP57" s="83"/>
      <c r="EQ57" s="83"/>
      <c r="ER57" s="83"/>
      <c r="ES57" s="83"/>
      <c r="ET57" s="83"/>
      <c r="EU57" s="83"/>
      <c r="EV57" s="83"/>
      <c r="EW57" s="83"/>
      <c r="EX57" s="83"/>
      <c r="EY57" s="83"/>
    </row>
    <row r="58" spans="1:155" ht="7.15" customHeight="1">
      <c r="A58" s="142"/>
      <c r="B58" s="127"/>
      <c r="C58" s="128"/>
      <c r="D58" s="137"/>
      <c r="E58" s="138"/>
      <c r="F58" s="112"/>
      <c r="G58" s="93"/>
      <c r="H58" s="90"/>
      <c r="I58" s="90"/>
      <c r="J58" s="90"/>
      <c r="K58" s="90"/>
      <c r="L58" s="90"/>
      <c r="M58" s="94"/>
      <c r="N58" s="90"/>
      <c r="O58" s="90"/>
      <c r="P58" s="90"/>
      <c r="Q58" s="90"/>
      <c r="R58" s="90"/>
      <c r="S58" s="90"/>
      <c r="T58" s="90"/>
      <c r="U58" s="93"/>
      <c r="V58" s="90"/>
      <c r="W58" s="90"/>
      <c r="X58" s="90"/>
      <c r="Y58" s="90"/>
      <c r="Z58" s="90"/>
      <c r="AA58" s="94"/>
      <c r="AB58" s="90"/>
      <c r="AC58" s="90"/>
      <c r="AD58" s="90"/>
      <c r="AE58" s="90"/>
      <c r="AF58" s="90"/>
      <c r="AG58" s="90"/>
      <c r="AH58" s="90"/>
      <c r="AI58" s="93"/>
      <c r="AJ58" s="90"/>
      <c r="AK58" s="90"/>
      <c r="AL58" s="90"/>
      <c r="AM58" s="90"/>
      <c r="AN58" s="90"/>
      <c r="AO58" s="94"/>
      <c r="AP58" s="90"/>
      <c r="AQ58" s="90"/>
      <c r="AR58" s="90"/>
      <c r="AS58" s="90"/>
      <c r="AT58" s="90"/>
      <c r="AU58" s="90"/>
      <c r="AV58" s="90"/>
      <c r="AW58" s="93"/>
      <c r="AX58" s="90"/>
      <c r="AY58" s="90"/>
      <c r="AZ58" s="90"/>
      <c r="BA58" s="90"/>
      <c r="BB58" s="90"/>
      <c r="BC58" s="94"/>
      <c r="BD58" s="90"/>
      <c r="BE58" s="90"/>
      <c r="BF58" s="90"/>
      <c r="BG58" s="90"/>
      <c r="BH58" s="90"/>
      <c r="BI58" s="90"/>
      <c r="BJ58" s="90"/>
      <c r="BK58" s="93"/>
      <c r="BL58" s="90"/>
      <c r="BM58" s="90"/>
      <c r="BN58" s="90"/>
      <c r="BO58" s="90"/>
      <c r="BP58" s="90"/>
      <c r="BQ58" s="94"/>
      <c r="BR58" s="90"/>
      <c r="BS58" s="90"/>
      <c r="BT58" s="90"/>
      <c r="BU58" s="90"/>
      <c r="BV58" s="90"/>
      <c r="BW58" s="90"/>
      <c r="BX58" s="90"/>
      <c r="BY58" s="93"/>
      <c r="BZ58" s="90"/>
      <c r="CA58" s="90"/>
      <c r="CB58" s="90"/>
      <c r="CC58" s="90"/>
      <c r="CD58" s="90"/>
      <c r="CE58" s="94"/>
      <c r="CF58" s="90"/>
      <c r="CG58" s="90"/>
      <c r="CH58" s="90"/>
      <c r="CI58" s="90"/>
      <c r="CJ58" s="90"/>
      <c r="CK58" s="90"/>
      <c r="CL58" s="90"/>
      <c r="CM58" s="93"/>
      <c r="CN58" s="90"/>
      <c r="CO58" s="90"/>
      <c r="CP58" s="90"/>
      <c r="CQ58" s="90"/>
      <c r="CR58" s="90"/>
      <c r="CS58" s="94"/>
      <c r="CT58" s="90"/>
      <c r="CU58" s="90"/>
      <c r="CV58" s="90"/>
      <c r="CW58" s="90"/>
      <c r="CX58" s="90"/>
      <c r="CY58" s="90"/>
      <c r="CZ58" s="90"/>
      <c r="DA58" s="93"/>
      <c r="DB58" s="90"/>
      <c r="DC58" s="90"/>
      <c r="DD58" s="90"/>
      <c r="DE58" s="90"/>
      <c r="DF58" s="90"/>
      <c r="DG58" s="94"/>
      <c r="DH58" s="90"/>
      <c r="DI58" s="90"/>
      <c r="DJ58" s="90"/>
      <c r="DK58" s="90"/>
      <c r="DL58" s="90"/>
      <c r="DM58" s="90"/>
      <c r="DN58" s="90"/>
      <c r="DO58" s="93"/>
      <c r="DP58" s="90"/>
      <c r="DQ58" s="90"/>
      <c r="DR58" s="90"/>
      <c r="DS58" s="90"/>
      <c r="DT58" s="90"/>
      <c r="DU58" s="94"/>
      <c r="DV58" s="90"/>
      <c r="DW58" s="90"/>
      <c r="DX58" s="90"/>
      <c r="DY58" s="90"/>
      <c r="DZ58" s="90"/>
      <c r="EA58" s="90"/>
      <c r="EB58" s="90"/>
      <c r="EC58" s="93"/>
      <c r="ED58" s="90"/>
      <c r="EE58" s="90"/>
      <c r="EF58" s="90"/>
      <c r="EG58" s="90"/>
      <c r="EH58" s="90"/>
      <c r="EI58" s="94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EU58" s="83"/>
      <c r="EV58" s="83"/>
      <c r="EW58" s="83"/>
      <c r="EX58" s="83"/>
      <c r="EY58" s="83"/>
    </row>
    <row r="59" spans="1:155" ht="15.75">
      <c r="A59" s="142">
        <v>26</v>
      </c>
      <c r="B59" s="127" t="str">
        <f>'Launch plan - Phase 2'!C66</f>
        <v>Risk</v>
      </c>
      <c r="C59" s="128" t="str">
        <f>'Launch plan - Phase 2'!E66</f>
        <v>Collection team performance is handled</v>
      </c>
      <c r="D59" s="137">
        <f>'Launch plan - Phase 2'!J66</f>
        <v>42747</v>
      </c>
      <c r="E59" s="138">
        <f>'Launch plan - Phase 2'!L66</f>
        <v>42777</v>
      </c>
      <c r="F59" s="116">
        <f ca="1">'Launch plan - Phase 2'!Q66</f>
        <v>0</v>
      </c>
      <c r="G59" s="93"/>
      <c r="H59" s="90"/>
      <c r="I59" s="90"/>
      <c r="J59" s="90"/>
      <c r="K59" s="90"/>
      <c r="L59" s="90"/>
      <c r="M59" s="94"/>
      <c r="N59" s="90"/>
      <c r="O59" s="90"/>
      <c r="P59" s="90"/>
      <c r="Q59" s="90"/>
      <c r="R59" s="90"/>
      <c r="S59" s="90"/>
      <c r="T59" s="90"/>
      <c r="U59" s="93"/>
      <c r="V59" s="90"/>
      <c r="W59" s="90"/>
      <c r="X59" s="90"/>
      <c r="Y59" s="90"/>
      <c r="Z59" s="90"/>
      <c r="AA59" s="94"/>
      <c r="AB59" s="90"/>
      <c r="AC59" s="90"/>
      <c r="AD59" s="90"/>
      <c r="AE59" s="90"/>
      <c r="AF59" s="90"/>
      <c r="AG59" s="90"/>
      <c r="AH59" s="90"/>
      <c r="AI59" s="93"/>
      <c r="AJ59" s="90"/>
      <c r="AK59" s="90"/>
      <c r="AL59" s="90"/>
      <c r="AM59" s="90"/>
      <c r="AN59" s="90"/>
      <c r="AO59" s="94"/>
      <c r="AP59" s="90"/>
      <c r="AQ59" s="90"/>
      <c r="AR59" s="90"/>
      <c r="AS59" s="90"/>
      <c r="AT59" s="90"/>
      <c r="AU59" s="90"/>
      <c r="AV59" s="90"/>
      <c r="AW59" s="93"/>
      <c r="AX59" s="90"/>
      <c r="AY59" s="90"/>
      <c r="AZ59" s="90"/>
      <c r="BA59" s="90"/>
      <c r="BB59" s="90"/>
      <c r="BC59" s="94"/>
      <c r="BD59" s="90"/>
      <c r="BE59" s="90"/>
      <c r="BF59" s="90"/>
      <c r="BG59" s="90"/>
      <c r="BH59" s="90"/>
      <c r="BI59" s="90"/>
      <c r="BJ59" s="90"/>
      <c r="BK59" s="93"/>
      <c r="BL59" s="90"/>
      <c r="BM59" s="90"/>
      <c r="BN59" s="90"/>
      <c r="BO59" s="90"/>
      <c r="BP59" s="90"/>
      <c r="BQ59" s="94"/>
      <c r="BR59" s="90"/>
      <c r="BS59" s="90"/>
      <c r="BT59" s="90"/>
      <c r="BU59" s="90"/>
      <c r="BV59" s="90"/>
      <c r="BW59" s="90"/>
      <c r="BX59" s="90"/>
      <c r="BY59" s="93"/>
      <c r="BZ59" s="90"/>
      <c r="CA59" s="90"/>
      <c r="CB59" s="90"/>
      <c r="CC59" s="90"/>
      <c r="CD59" s="90"/>
      <c r="CE59" s="94"/>
      <c r="CF59" s="90"/>
      <c r="CG59" s="90"/>
      <c r="CH59" s="90"/>
      <c r="CI59" s="90"/>
      <c r="CJ59" s="90"/>
      <c r="CK59" s="90"/>
      <c r="CL59" s="90"/>
      <c r="CM59" s="93"/>
      <c r="CN59" s="90"/>
      <c r="CO59" s="90"/>
      <c r="CP59" s="90"/>
      <c r="CQ59" s="90"/>
      <c r="CR59" s="90"/>
      <c r="CS59" s="94"/>
      <c r="CT59" s="90"/>
      <c r="CU59" s="90"/>
      <c r="CV59" s="90"/>
      <c r="CW59" s="90"/>
      <c r="CX59" s="90"/>
      <c r="CY59" s="90"/>
      <c r="CZ59" s="90"/>
      <c r="DA59" s="93"/>
      <c r="DB59" s="90"/>
      <c r="DC59" s="90"/>
      <c r="DD59" s="90"/>
      <c r="DE59" s="90"/>
      <c r="DF59" s="90"/>
      <c r="DG59" s="94"/>
      <c r="DH59" s="90"/>
      <c r="DI59" s="90"/>
      <c r="DJ59" s="90"/>
      <c r="DK59" s="90"/>
      <c r="DL59" s="90"/>
      <c r="DM59" s="90"/>
      <c r="DN59" s="90"/>
      <c r="DO59" s="93"/>
      <c r="DP59" s="90"/>
      <c r="DQ59" s="90"/>
      <c r="DR59" s="90"/>
      <c r="DS59" s="90"/>
      <c r="DT59" s="90"/>
      <c r="DU59" s="94"/>
      <c r="DV59" s="90"/>
      <c r="DW59" s="90"/>
      <c r="DX59" s="90"/>
      <c r="DY59" s="90"/>
      <c r="DZ59" s="90"/>
      <c r="EA59" s="90"/>
      <c r="EB59" s="90"/>
      <c r="EC59" s="93"/>
      <c r="ED59" s="90"/>
      <c r="EE59" s="90"/>
      <c r="EF59" s="90"/>
      <c r="EG59" s="90"/>
      <c r="EH59" s="90"/>
      <c r="EI59" s="94"/>
      <c r="EJ59" s="83"/>
      <c r="EK59" s="83"/>
      <c r="EL59" s="83"/>
      <c r="EM59" s="83"/>
      <c r="EN59" s="83"/>
      <c r="EO59" s="83"/>
      <c r="EP59" s="83"/>
      <c r="EQ59" s="83"/>
      <c r="ER59" s="83"/>
      <c r="ES59" s="83"/>
      <c r="ET59" s="83"/>
      <c r="EU59" s="83"/>
      <c r="EV59" s="83"/>
      <c r="EW59" s="83"/>
      <c r="EX59" s="83"/>
      <c r="EY59" s="83"/>
    </row>
    <row r="60" spans="1:155" ht="7.15" customHeight="1">
      <c r="A60" s="142"/>
      <c r="B60" s="127"/>
      <c r="C60" s="128"/>
      <c r="D60" s="137"/>
      <c r="E60" s="138"/>
      <c r="F60" s="116"/>
      <c r="G60" s="93"/>
      <c r="H60" s="90"/>
      <c r="I60" s="90"/>
      <c r="J60" s="90"/>
      <c r="K60" s="90"/>
      <c r="L60" s="90"/>
      <c r="M60" s="94"/>
      <c r="N60" s="90"/>
      <c r="O60" s="90"/>
      <c r="P60" s="90"/>
      <c r="Q60" s="90"/>
      <c r="R60" s="90"/>
      <c r="S60" s="90"/>
      <c r="T60" s="90"/>
      <c r="U60" s="93"/>
      <c r="V60" s="90"/>
      <c r="W60" s="90"/>
      <c r="X60" s="90"/>
      <c r="Y60" s="90"/>
      <c r="Z60" s="90"/>
      <c r="AA60" s="94"/>
      <c r="AB60" s="90"/>
      <c r="AC60" s="90"/>
      <c r="AD60" s="90"/>
      <c r="AE60" s="90"/>
      <c r="AF60" s="90"/>
      <c r="AG60" s="90"/>
      <c r="AH60" s="90"/>
      <c r="AI60" s="93"/>
      <c r="AJ60" s="90"/>
      <c r="AK60" s="90"/>
      <c r="AL60" s="90"/>
      <c r="AM60" s="90"/>
      <c r="AN60" s="90"/>
      <c r="AO60" s="94"/>
      <c r="AP60" s="90"/>
      <c r="AQ60" s="90"/>
      <c r="AR60" s="90"/>
      <c r="AS60" s="90"/>
      <c r="AT60" s="90"/>
      <c r="AU60" s="90"/>
      <c r="AV60" s="90"/>
      <c r="AW60" s="93"/>
      <c r="AX60" s="90"/>
      <c r="AY60" s="90"/>
      <c r="AZ60" s="90"/>
      <c r="BA60" s="90"/>
      <c r="BB60" s="90"/>
      <c r="BC60" s="94"/>
      <c r="BD60" s="90"/>
      <c r="BE60" s="90"/>
      <c r="BF60" s="90"/>
      <c r="BG60" s="90"/>
      <c r="BH60" s="90"/>
      <c r="BI60" s="90"/>
      <c r="BJ60" s="90"/>
      <c r="BK60" s="93"/>
      <c r="BL60" s="90"/>
      <c r="BM60" s="90"/>
      <c r="BN60" s="90"/>
      <c r="BO60" s="90"/>
      <c r="BP60" s="90"/>
      <c r="BQ60" s="94"/>
      <c r="BR60" s="90"/>
      <c r="BS60" s="90"/>
      <c r="BT60" s="90"/>
      <c r="BU60" s="90"/>
      <c r="BV60" s="90"/>
      <c r="BW60" s="90"/>
      <c r="BX60" s="90"/>
      <c r="BY60" s="93"/>
      <c r="BZ60" s="90"/>
      <c r="CA60" s="90"/>
      <c r="CB60" s="90"/>
      <c r="CC60" s="90"/>
      <c r="CD60" s="90"/>
      <c r="CE60" s="94"/>
      <c r="CF60" s="90"/>
      <c r="CG60" s="90"/>
      <c r="CH60" s="90"/>
      <c r="CI60" s="90"/>
      <c r="CJ60" s="90"/>
      <c r="CK60" s="90"/>
      <c r="CL60" s="90"/>
      <c r="CM60" s="93"/>
      <c r="CN60" s="90"/>
      <c r="CO60" s="90"/>
      <c r="CP60" s="90"/>
      <c r="CQ60" s="90"/>
      <c r="CR60" s="90"/>
      <c r="CS60" s="94"/>
      <c r="CT60" s="90"/>
      <c r="CU60" s="90"/>
      <c r="CV60" s="90"/>
      <c r="CW60" s="90"/>
      <c r="CX60" s="90"/>
      <c r="CY60" s="90"/>
      <c r="CZ60" s="90"/>
      <c r="DA60" s="93"/>
      <c r="DB60" s="90"/>
      <c r="DC60" s="90"/>
      <c r="DD60" s="90"/>
      <c r="DE60" s="90"/>
      <c r="DF60" s="90"/>
      <c r="DG60" s="94"/>
      <c r="DH60" s="90"/>
      <c r="DI60" s="90"/>
      <c r="DJ60" s="90"/>
      <c r="DK60" s="90"/>
      <c r="DL60" s="90"/>
      <c r="DM60" s="90"/>
      <c r="DN60" s="90"/>
      <c r="DO60" s="93"/>
      <c r="DP60" s="90"/>
      <c r="DQ60" s="90"/>
      <c r="DR60" s="90"/>
      <c r="DS60" s="90"/>
      <c r="DT60" s="90"/>
      <c r="DU60" s="94"/>
      <c r="DV60" s="90"/>
      <c r="DW60" s="90"/>
      <c r="DX60" s="90"/>
      <c r="DY60" s="90"/>
      <c r="DZ60" s="90"/>
      <c r="EA60" s="90"/>
      <c r="EB60" s="90"/>
      <c r="EC60" s="93"/>
      <c r="ED60" s="90"/>
      <c r="EE60" s="90"/>
      <c r="EF60" s="90"/>
      <c r="EG60" s="90"/>
      <c r="EH60" s="90"/>
      <c r="EI60" s="94"/>
      <c r="EJ60" s="83"/>
      <c r="EK60" s="83"/>
      <c r="EL60" s="83"/>
      <c r="EM60" s="83"/>
      <c r="EN60" s="83"/>
      <c r="EO60" s="83"/>
      <c r="EP60" s="83"/>
      <c r="EQ60" s="83"/>
      <c r="ER60" s="83"/>
      <c r="ES60" s="83"/>
      <c r="ET60" s="83"/>
      <c r="EU60" s="83"/>
      <c r="EV60" s="83"/>
      <c r="EW60" s="83"/>
      <c r="EX60" s="83"/>
      <c r="EY60" s="83"/>
    </row>
    <row r="61" spans="1:155" ht="15.75">
      <c r="A61" s="142">
        <v>27</v>
      </c>
      <c r="B61" s="127" t="str">
        <f>'Launch plan - Phase 2'!C79</f>
        <v>Finance</v>
      </c>
      <c r="C61" s="128" t="str">
        <f>'Launch plan - Phase 2'!E79</f>
        <v>Agreement with General Ledger is signed</v>
      </c>
      <c r="D61" s="137">
        <f>'Launch plan - Phase 2'!J79</f>
        <v>42722</v>
      </c>
      <c r="E61" s="138">
        <f>'Launch plan - Phase 2'!L79</f>
        <v>42737</v>
      </c>
      <c r="F61" s="116">
        <f ca="1">'Launch plan - Phase 2'!Q79</f>
        <v>0</v>
      </c>
      <c r="G61" s="93"/>
      <c r="H61" s="90"/>
      <c r="I61" s="90"/>
      <c r="J61" s="90"/>
      <c r="K61" s="90"/>
      <c r="L61" s="90"/>
      <c r="M61" s="94"/>
      <c r="N61" s="90"/>
      <c r="O61" s="90"/>
      <c r="P61" s="90"/>
      <c r="Q61" s="90"/>
      <c r="R61" s="90"/>
      <c r="S61" s="90"/>
      <c r="T61" s="90"/>
      <c r="U61" s="93"/>
      <c r="V61" s="90"/>
      <c r="W61" s="90"/>
      <c r="X61" s="90"/>
      <c r="Y61" s="90"/>
      <c r="Z61" s="90"/>
      <c r="AA61" s="94"/>
      <c r="AB61" s="90"/>
      <c r="AC61" s="90"/>
      <c r="AD61" s="90"/>
      <c r="AE61" s="90"/>
      <c r="AF61" s="90"/>
      <c r="AG61" s="90"/>
      <c r="AH61" s="90"/>
      <c r="AI61" s="93"/>
      <c r="AJ61" s="90"/>
      <c r="AK61" s="90"/>
      <c r="AL61" s="90"/>
      <c r="AM61" s="90"/>
      <c r="AN61" s="90"/>
      <c r="AO61" s="94"/>
      <c r="AP61" s="90"/>
      <c r="AQ61" s="90"/>
      <c r="AR61" s="90"/>
      <c r="AS61" s="90"/>
      <c r="AT61" s="90"/>
      <c r="AU61" s="90"/>
      <c r="AV61" s="90"/>
      <c r="AW61" s="93"/>
      <c r="AX61" s="90"/>
      <c r="AY61" s="90"/>
      <c r="AZ61" s="90"/>
      <c r="BA61" s="90"/>
      <c r="BB61" s="90"/>
      <c r="BC61" s="94"/>
      <c r="BD61" s="90"/>
      <c r="BE61" s="90"/>
      <c r="BF61" s="90"/>
      <c r="BG61" s="90"/>
      <c r="BH61" s="90"/>
      <c r="BI61" s="90"/>
      <c r="BJ61" s="90"/>
      <c r="BK61" s="93"/>
      <c r="BL61" s="90"/>
      <c r="BM61" s="90"/>
      <c r="BN61" s="90"/>
      <c r="BO61" s="90"/>
      <c r="BP61" s="90"/>
      <c r="BQ61" s="94"/>
      <c r="BR61" s="90"/>
      <c r="BS61" s="90"/>
      <c r="BT61" s="90"/>
      <c r="BU61" s="90"/>
      <c r="BV61" s="90"/>
      <c r="BW61" s="90"/>
      <c r="BX61" s="90"/>
      <c r="BY61" s="93"/>
      <c r="BZ61" s="90"/>
      <c r="CA61" s="90"/>
      <c r="CB61" s="90"/>
      <c r="CC61" s="90"/>
      <c r="CD61" s="90"/>
      <c r="CE61" s="94"/>
      <c r="CF61" s="90"/>
      <c r="CG61" s="90"/>
      <c r="CH61" s="90"/>
      <c r="CI61" s="90"/>
      <c r="CJ61" s="90"/>
      <c r="CK61" s="90"/>
      <c r="CL61" s="90"/>
      <c r="CM61" s="93"/>
      <c r="CN61" s="90"/>
      <c r="CO61" s="90"/>
      <c r="CP61" s="90"/>
      <c r="CQ61" s="90"/>
      <c r="CR61" s="90"/>
      <c r="CS61" s="94"/>
      <c r="CT61" s="90"/>
      <c r="CU61" s="90"/>
      <c r="CV61" s="90"/>
      <c r="CW61" s="90"/>
      <c r="CX61" s="90"/>
      <c r="CY61" s="90"/>
      <c r="CZ61" s="90"/>
      <c r="DA61" s="93"/>
      <c r="DB61" s="90"/>
      <c r="DC61" s="90"/>
      <c r="DD61" s="90"/>
      <c r="DE61" s="90"/>
      <c r="DF61" s="90"/>
      <c r="DG61" s="94"/>
      <c r="DH61" s="90"/>
      <c r="DI61" s="90"/>
      <c r="DJ61" s="90"/>
      <c r="DK61" s="90"/>
      <c r="DL61" s="90"/>
      <c r="DM61" s="90"/>
      <c r="DN61" s="90"/>
      <c r="DO61" s="93"/>
      <c r="DP61" s="90"/>
      <c r="DQ61" s="90"/>
      <c r="DR61" s="90"/>
      <c r="DS61" s="90"/>
      <c r="DT61" s="90"/>
      <c r="DU61" s="94"/>
      <c r="DV61" s="90"/>
      <c r="DW61" s="90"/>
      <c r="DX61" s="90"/>
      <c r="DY61" s="90"/>
      <c r="DZ61" s="90"/>
      <c r="EA61" s="90"/>
      <c r="EB61" s="90"/>
      <c r="EC61" s="93"/>
      <c r="ED61" s="90"/>
      <c r="EE61" s="90"/>
      <c r="EF61" s="90"/>
      <c r="EG61" s="90"/>
      <c r="EH61" s="90"/>
      <c r="EI61" s="94"/>
      <c r="EJ61" s="83"/>
      <c r="EK61" s="83"/>
      <c r="EL61" s="83"/>
      <c r="EM61" s="83"/>
      <c r="EN61" s="83"/>
      <c r="EO61" s="83"/>
      <c r="EP61" s="83"/>
      <c r="EQ61" s="83"/>
      <c r="ER61" s="83"/>
      <c r="ES61" s="83"/>
      <c r="ET61" s="83"/>
      <c r="EU61" s="83"/>
      <c r="EV61" s="83"/>
      <c r="EW61" s="83"/>
      <c r="EX61" s="83"/>
      <c r="EY61" s="83"/>
    </row>
    <row r="62" spans="1:155" ht="7.15" customHeight="1">
      <c r="A62" s="142"/>
      <c r="B62" s="127"/>
      <c r="C62" s="128"/>
      <c r="D62" s="137"/>
      <c r="E62" s="138"/>
      <c r="F62" s="116"/>
      <c r="G62" s="93"/>
      <c r="H62" s="90"/>
      <c r="I62" s="90"/>
      <c r="J62" s="90"/>
      <c r="K62" s="90"/>
      <c r="L62" s="90"/>
      <c r="M62" s="94"/>
      <c r="N62" s="90"/>
      <c r="O62" s="90"/>
      <c r="P62" s="90"/>
      <c r="Q62" s="90"/>
      <c r="R62" s="90"/>
      <c r="S62" s="90"/>
      <c r="T62" s="90"/>
      <c r="U62" s="93"/>
      <c r="V62" s="90"/>
      <c r="W62" s="90"/>
      <c r="X62" s="90"/>
      <c r="Y62" s="90"/>
      <c r="Z62" s="90"/>
      <c r="AA62" s="94"/>
      <c r="AB62" s="90"/>
      <c r="AC62" s="90"/>
      <c r="AD62" s="90"/>
      <c r="AE62" s="90"/>
      <c r="AF62" s="90"/>
      <c r="AG62" s="90"/>
      <c r="AH62" s="90"/>
      <c r="AI62" s="93"/>
      <c r="AJ62" s="90"/>
      <c r="AK62" s="90"/>
      <c r="AL62" s="90"/>
      <c r="AM62" s="90"/>
      <c r="AN62" s="90"/>
      <c r="AO62" s="94"/>
      <c r="AP62" s="90"/>
      <c r="AQ62" s="90"/>
      <c r="AR62" s="90"/>
      <c r="AS62" s="90"/>
      <c r="AT62" s="90"/>
      <c r="AU62" s="90"/>
      <c r="AV62" s="90"/>
      <c r="AW62" s="93"/>
      <c r="AX62" s="90"/>
      <c r="AY62" s="90"/>
      <c r="AZ62" s="90"/>
      <c r="BA62" s="90"/>
      <c r="BB62" s="90"/>
      <c r="BC62" s="94"/>
      <c r="BD62" s="90"/>
      <c r="BE62" s="90"/>
      <c r="BF62" s="90"/>
      <c r="BG62" s="90"/>
      <c r="BH62" s="90"/>
      <c r="BI62" s="90"/>
      <c r="BJ62" s="90"/>
      <c r="BK62" s="93"/>
      <c r="BL62" s="90"/>
      <c r="BM62" s="90"/>
      <c r="BN62" s="90"/>
      <c r="BO62" s="90"/>
      <c r="BP62" s="90"/>
      <c r="BQ62" s="94"/>
      <c r="BR62" s="90"/>
      <c r="BS62" s="90"/>
      <c r="BT62" s="90"/>
      <c r="BU62" s="90"/>
      <c r="BV62" s="90"/>
      <c r="BW62" s="90"/>
      <c r="BX62" s="90"/>
      <c r="BY62" s="93"/>
      <c r="BZ62" s="90"/>
      <c r="CA62" s="90"/>
      <c r="CB62" s="90"/>
      <c r="CC62" s="90"/>
      <c r="CD62" s="90"/>
      <c r="CE62" s="94"/>
      <c r="CF62" s="90"/>
      <c r="CG62" s="90"/>
      <c r="CH62" s="90"/>
      <c r="CI62" s="90"/>
      <c r="CJ62" s="90"/>
      <c r="CK62" s="90"/>
      <c r="CL62" s="90"/>
      <c r="CM62" s="93"/>
      <c r="CN62" s="90"/>
      <c r="CO62" s="90"/>
      <c r="CP62" s="90"/>
      <c r="CQ62" s="90"/>
      <c r="CR62" s="90"/>
      <c r="CS62" s="94"/>
      <c r="CT62" s="90"/>
      <c r="CU62" s="90"/>
      <c r="CV62" s="90"/>
      <c r="CW62" s="90"/>
      <c r="CX62" s="90"/>
      <c r="CY62" s="90"/>
      <c r="CZ62" s="90"/>
      <c r="DA62" s="93"/>
      <c r="DB62" s="90"/>
      <c r="DC62" s="90"/>
      <c r="DD62" s="90"/>
      <c r="DE62" s="90"/>
      <c r="DF62" s="90"/>
      <c r="DG62" s="94"/>
      <c r="DH62" s="90"/>
      <c r="DI62" s="90"/>
      <c r="DJ62" s="90"/>
      <c r="DK62" s="90"/>
      <c r="DL62" s="90"/>
      <c r="DM62" s="90"/>
      <c r="DN62" s="90"/>
      <c r="DO62" s="93"/>
      <c r="DP62" s="90"/>
      <c r="DQ62" s="90"/>
      <c r="DR62" s="90"/>
      <c r="DS62" s="90"/>
      <c r="DT62" s="90"/>
      <c r="DU62" s="94"/>
      <c r="DV62" s="90"/>
      <c r="DW62" s="90"/>
      <c r="DX62" s="90"/>
      <c r="DY62" s="90"/>
      <c r="DZ62" s="90"/>
      <c r="EA62" s="90"/>
      <c r="EB62" s="90"/>
      <c r="EC62" s="93"/>
      <c r="ED62" s="90"/>
      <c r="EE62" s="90"/>
      <c r="EF62" s="90"/>
      <c r="EG62" s="90"/>
      <c r="EH62" s="90"/>
      <c r="EI62" s="94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</row>
    <row r="63" spans="1:155" ht="15.75">
      <c r="A63" s="142">
        <v>28</v>
      </c>
      <c r="B63" s="127" t="str">
        <f>'Launch plan - Phase 2'!C84</f>
        <v>HR</v>
      </c>
      <c r="C63" s="128" t="str">
        <f>'Launch plan - Phase 2'!E84</f>
        <v>Agreement with Payroll agent is signed</v>
      </c>
      <c r="D63" s="137">
        <f>'Launch plan - Phase 2'!J84</f>
        <v>42719</v>
      </c>
      <c r="E63" s="138">
        <f>'Launch plan - Phase 2'!L84</f>
        <v>42731</v>
      </c>
      <c r="F63" s="116">
        <f ca="1">'Launch plan - Phase 2'!Q84</f>
        <v>0</v>
      </c>
      <c r="G63" s="93"/>
      <c r="H63" s="90"/>
      <c r="I63" s="90"/>
      <c r="J63" s="90"/>
      <c r="K63" s="90"/>
      <c r="L63" s="90"/>
      <c r="M63" s="94"/>
      <c r="N63" s="90"/>
      <c r="O63" s="90"/>
      <c r="P63" s="90"/>
      <c r="Q63" s="90"/>
      <c r="R63" s="90"/>
      <c r="S63" s="90"/>
      <c r="T63" s="90"/>
      <c r="U63" s="93"/>
      <c r="V63" s="90"/>
      <c r="W63" s="90"/>
      <c r="X63" s="90"/>
      <c r="Y63" s="90"/>
      <c r="Z63" s="90"/>
      <c r="AA63" s="94"/>
      <c r="AB63" s="90"/>
      <c r="AC63" s="90"/>
      <c r="AD63" s="90"/>
      <c r="AE63" s="90"/>
      <c r="AF63" s="90"/>
      <c r="AG63" s="90"/>
      <c r="AH63" s="90"/>
      <c r="AI63" s="93"/>
      <c r="AJ63" s="90"/>
      <c r="AK63" s="90"/>
      <c r="AL63" s="90"/>
      <c r="AM63" s="90"/>
      <c r="AN63" s="90"/>
      <c r="AO63" s="94"/>
      <c r="AP63" s="90"/>
      <c r="AQ63" s="90"/>
      <c r="AR63" s="90"/>
      <c r="AS63" s="90"/>
      <c r="AT63" s="90"/>
      <c r="AU63" s="90"/>
      <c r="AV63" s="90"/>
      <c r="AW63" s="93"/>
      <c r="AX63" s="90"/>
      <c r="AY63" s="90"/>
      <c r="AZ63" s="90"/>
      <c r="BA63" s="90"/>
      <c r="BB63" s="90"/>
      <c r="BC63" s="94"/>
      <c r="BD63" s="90"/>
      <c r="BE63" s="90"/>
      <c r="BF63" s="90"/>
      <c r="BG63" s="90"/>
      <c r="BH63" s="90"/>
      <c r="BI63" s="90"/>
      <c r="BJ63" s="90"/>
      <c r="BK63" s="93"/>
      <c r="BL63" s="90"/>
      <c r="BM63" s="90"/>
      <c r="BN63" s="90"/>
      <c r="BO63" s="90"/>
      <c r="BP63" s="90"/>
      <c r="BQ63" s="94"/>
      <c r="BR63" s="90"/>
      <c r="BS63" s="90"/>
      <c r="BT63" s="90"/>
      <c r="BU63" s="90"/>
      <c r="BV63" s="90"/>
      <c r="BW63" s="90"/>
      <c r="BX63" s="90"/>
      <c r="BY63" s="93"/>
      <c r="BZ63" s="90"/>
      <c r="CA63" s="90"/>
      <c r="CB63" s="90"/>
      <c r="CC63" s="90"/>
      <c r="CD63" s="90"/>
      <c r="CE63" s="94"/>
      <c r="CF63" s="90"/>
      <c r="CG63" s="90"/>
      <c r="CH63" s="90"/>
      <c r="CI63" s="90"/>
      <c r="CJ63" s="90"/>
      <c r="CK63" s="90"/>
      <c r="CL63" s="90"/>
      <c r="CM63" s="93"/>
      <c r="CN63" s="90"/>
      <c r="CO63" s="90"/>
      <c r="CP63" s="90"/>
      <c r="CQ63" s="90"/>
      <c r="CR63" s="90"/>
      <c r="CS63" s="94"/>
      <c r="CT63" s="90"/>
      <c r="CU63" s="90"/>
      <c r="CV63" s="90"/>
      <c r="CW63" s="90"/>
      <c r="CX63" s="90"/>
      <c r="CY63" s="90"/>
      <c r="CZ63" s="90"/>
      <c r="DA63" s="93"/>
      <c r="DB63" s="90"/>
      <c r="DC63" s="90"/>
      <c r="DD63" s="90"/>
      <c r="DE63" s="90"/>
      <c r="DF63" s="90"/>
      <c r="DG63" s="94"/>
      <c r="DH63" s="90"/>
      <c r="DI63" s="90"/>
      <c r="DJ63" s="90"/>
      <c r="DK63" s="90"/>
      <c r="DL63" s="90"/>
      <c r="DM63" s="90"/>
      <c r="DN63" s="90"/>
      <c r="DO63" s="93"/>
      <c r="DP63" s="90"/>
      <c r="DQ63" s="90"/>
      <c r="DR63" s="90"/>
      <c r="DS63" s="90"/>
      <c r="DT63" s="90"/>
      <c r="DU63" s="94"/>
      <c r="DV63" s="90"/>
      <c r="DW63" s="90"/>
      <c r="DX63" s="90"/>
      <c r="DY63" s="90"/>
      <c r="DZ63" s="90"/>
      <c r="EA63" s="90"/>
      <c r="EB63" s="90"/>
      <c r="EC63" s="93"/>
      <c r="ED63" s="90"/>
      <c r="EE63" s="90"/>
      <c r="EF63" s="90"/>
      <c r="EG63" s="90"/>
      <c r="EH63" s="90"/>
      <c r="EI63" s="94"/>
      <c r="EJ63" s="83"/>
      <c r="EK63" s="83"/>
      <c r="EL63" s="83"/>
      <c r="EM63" s="83"/>
      <c r="EN63" s="83"/>
      <c r="EO63" s="83"/>
      <c r="EP63" s="83"/>
      <c r="EQ63" s="83"/>
      <c r="ER63" s="83"/>
      <c r="ES63" s="83"/>
      <c r="ET63" s="83"/>
      <c r="EU63" s="83"/>
      <c r="EV63" s="83"/>
      <c r="EW63" s="83"/>
      <c r="EX63" s="83"/>
      <c r="EY63" s="83"/>
    </row>
    <row r="64" spans="1:155" ht="7.15" customHeight="1">
      <c r="A64" s="142"/>
      <c r="B64" s="127"/>
      <c r="C64" s="128"/>
      <c r="D64" s="137"/>
      <c r="E64" s="138"/>
      <c r="F64" s="116"/>
      <c r="G64" s="93"/>
      <c r="H64" s="90"/>
      <c r="I64" s="90"/>
      <c r="J64" s="90"/>
      <c r="K64" s="90"/>
      <c r="L64" s="90"/>
      <c r="M64" s="94"/>
      <c r="N64" s="90"/>
      <c r="O64" s="90"/>
      <c r="P64" s="90"/>
      <c r="Q64" s="90"/>
      <c r="R64" s="90"/>
      <c r="S64" s="90"/>
      <c r="T64" s="90"/>
      <c r="U64" s="93"/>
      <c r="V64" s="90"/>
      <c r="W64" s="90"/>
      <c r="X64" s="90"/>
      <c r="Y64" s="90"/>
      <c r="Z64" s="90"/>
      <c r="AA64" s="94"/>
      <c r="AB64" s="90"/>
      <c r="AC64" s="90"/>
      <c r="AD64" s="90"/>
      <c r="AE64" s="90"/>
      <c r="AF64" s="90"/>
      <c r="AG64" s="90"/>
      <c r="AH64" s="90"/>
      <c r="AI64" s="93"/>
      <c r="AJ64" s="90"/>
      <c r="AK64" s="90"/>
      <c r="AL64" s="90"/>
      <c r="AM64" s="90"/>
      <c r="AN64" s="90"/>
      <c r="AO64" s="94"/>
      <c r="AP64" s="90"/>
      <c r="AQ64" s="90"/>
      <c r="AR64" s="90"/>
      <c r="AS64" s="90"/>
      <c r="AT64" s="90"/>
      <c r="AU64" s="90"/>
      <c r="AV64" s="90"/>
      <c r="AW64" s="93"/>
      <c r="AX64" s="90"/>
      <c r="AY64" s="90"/>
      <c r="AZ64" s="90"/>
      <c r="BA64" s="90"/>
      <c r="BB64" s="90"/>
      <c r="BC64" s="94"/>
      <c r="BD64" s="90"/>
      <c r="BE64" s="90"/>
      <c r="BF64" s="90"/>
      <c r="BG64" s="90"/>
      <c r="BH64" s="90"/>
      <c r="BI64" s="90"/>
      <c r="BJ64" s="90"/>
      <c r="BK64" s="93"/>
      <c r="BL64" s="90"/>
      <c r="BM64" s="90"/>
      <c r="BN64" s="90"/>
      <c r="BO64" s="90"/>
      <c r="BP64" s="90"/>
      <c r="BQ64" s="94"/>
      <c r="BR64" s="90"/>
      <c r="BS64" s="90"/>
      <c r="BT64" s="90"/>
      <c r="BU64" s="90"/>
      <c r="BV64" s="90"/>
      <c r="BW64" s="90"/>
      <c r="BX64" s="90"/>
      <c r="BY64" s="93"/>
      <c r="BZ64" s="90"/>
      <c r="CA64" s="90"/>
      <c r="CB64" s="90"/>
      <c r="CC64" s="90"/>
      <c r="CD64" s="90"/>
      <c r="CE64" s="94"/>
      <c r="CF64" s="90"/>
      <c r="CG64" s="90"/>
      <c r="CH64" s="90"/>
      <c r="CI64" s="90"/>
      <c r="CJ64" s="90"/>
      <c r="CK64" s="90"/>
      <c r="CL64" s="90"/>
      <c r="CM64" s="93"/>
      <c r="CN64" s="90"/>
      <c r="CO64" s="90"/>
      <c r="CP64" s="90"/>
      <c r="CQ64" s="90"/>
      <c r="CR64" s="90"/>
      <c r="CS64" s="94"/>
      <c r="CT64" s="90"/>
      <c r="CU64" s="90"/>
      <c r="CV64" s="90"/>
      <c r="CW64" s="90"/>
      <c r="CX64" s="90"/>
      <c r="CY64" s="90"/>
      <c r="CZ64" s="90"/>
      <c r="DA64" s="93"/>
      <c r="DB64" s="90"/>
      <c r="DC64" s="90"/>
      <c r="DD64" s="90"/>
      <c r="DE64" s="90"/>
      <c r="DF64" s="90"/>
      <c r="DG64" s="94"/>
      <c r="DH64" s="90"/>
      <c r="DI64" s="90"/>
      <c r="DJ64" s="90"/>
      <c r="DK64" s="90"/>
      <c r="DL64" s="90"/>
      <c r="DM64" s="90"/>
      <c r="DN64" s="90"/>
      <c r="DO64" s="93"/>
      <c r="DP64" s="90"/>
      <c r="DQ64" s="90"/>
      <c r="DR64" s="90"/>
      <c r="DS64" s="90"/>
      <c r="DT64" s="90"/>
      <c r="DU64" s="94"/>
      <c r="DV64" s="90"/>
      <c r="DW64" s="90"/>
      <c r="DX64" s="90"/>
      <c r="DY64" s="90"/>
      <c r="DZ64" s="90"/>
      <c r="EA64" s="90"/>
      <c r="EB64" s="90"/>
      <c r="EC64" s="93"/>
      <c r="ED64" s="90"/>
      <c r="EE64" s="90"/>
      <c r="EF64" s="90"/>
      <c r="EG64" s="90"/>
      <c r="EH64" s="90"/>
      <c r="EI64" s="94"/>
      <c r="EJ64" s="83"/>
      <c r="EK64" s="83"/>
      <c r="EL64" s="83"/>
      <c r="EM64" s="83"/>
      <c r="EN64" s="83"/>
      <c r="EO64" s="83"/>
      <c r="EP64" s="83"/>
      <c r="EQ64" s="83"/>
      <c r="ER64" s="83"/>
      <c r="ES64" s="83"/>
      <c r="ET64" s="83"/>
      <c r="EU64" s="83"/>
      <c r="EV64" s="83"/>
      <c r="EW64" s="83"/>
      <c r="EX64" s="83"/>
      <c r="EY64" s="83"/>
    </row>
    <row r="65" spans="1:155" ht="15.75">
      <c r="A65" s="142">
        <v>29</v>
      </c>
      <c r="B65" s="127" t="str">
        <f>'Launch plan - Phase 2'!C87</f>
        <v>Operations</v>
      </c>
      <c r="C65" s="128" t="str">
        <f>'Launch plan - Phase 2'!E87</f>
        <v>Agreements with disbursement &amp; repayment agents are signed</v>
      </c>
      <c r="D65" s="137">
        <f>'Launch plan - Phase 2'!J87</f>
        <v>42719</v>
      </c>
      <c r="E65" s="138">
        <f>'Launch plan - Phase 2'!L87</f>
        <v>42755</v>
      </c>
      <c r="F65" s="116">
        <f ca="1">'Launch plan - Phase 2'!Q87</f>
        <v>0</v>
      </c>
      <c r="G65" s="93"/>
      <c r="H65" s="90"/>
      <c r="I65" s="90"/>
      <c r="J65" s="90"/>
      <c r="K65" s="90"/>
      <c r="L65" s="90"/>
      <c r="M65" s="94"/>
      <c r="N65" s="90"/>
      <c r="O65" s="90"/>
      <c r="P65" s="90"/>
      <c r="Q65" s="90"/>
      <c r="R65" s="90"/>
      <c r="S65" s="90"/>
      <c r="T65" s="90"/>
      <c r="U65" s="93"/>
      <c r="V65" s="90"/>
      <c r="W65" s="90"/>
      <c r="X65" s="90"/>
      <c r="Y65" s="90"/>
      <c r="Z65" s="90"/>
      <c r="AA65" s="94"/>
      <c r="AB65" s="90"/>
      <c r="AC65" s="90"/>
      <c r="AD65" s="90"/>
      <c r="AE65" s="90"/>
      <c r="AF65" s="90"/>
      <c r="AG65" s="90"/>
      <c r="AH65" s="90"/>
      <c r="AI65" s="93"/>
      <c r="AJ65" s="90"/>
      <c r="AK65" s="90"/>
      <c r="AL65" s="90"/>
      <c r="AM65" s="90"/>
      <c r="AN65" s="90"/>
      <c r="AO65" s="94"/>
      <c r="AP65" s="90"/>
      <c r="AQ65" s="90"/>
      <c r="AR65" s="90"/>
      <c r="AS65" s="90"/>
      <c r="AT65" s="90"/>
      <c r="AU65" s="90"/>
      <c r="AV65" s="90"/>
      <c r="AW65" s="93"/>
      <c r="AX65" s="90"/>
      <c r="AY65" s="90"/>
      <c r="AZ65" s="90"/>
      <c r="BA65" s="90"/>
      <c r="BB65" s="90"/>
      <c r="BC65" s="94"/>
      <c r="BD65" s="90"/>
      <c r="BE65" s="90"/>
      <c r="BF65" s="90"/>
      <c r="BG65" s="90"/>
      <c r="BH65" s="90"/>
      <c r="BI65" s="90"/>
      <c r="BJ65" s="90"/>
      <c r="BK65" s="93"/>
      <c r="BL65" s="90"/>
      <c r="BM65" s="90"/>
      <c r="BN65" s="90"/>
      <c r="BO65" s="90"/>
      <c r="BP65" s="90"/>
      <c r="BQ65" s="94"/>
      <c r="BR65" s="90"/>
      <c r="BS65" s="90"/>
      <c r="BT65" s="90"/>
      <c r="BU65" s="90"/>
      <c r="BV65" s="90"/>
      <c r="BW65" s="90"/>
      <c r="BX65" s="90"/>
      <c r="BY65" s="93"/>
      <c r="BZ65" s="90"/>
      <c r="CA65" s="90"/>
      <c r="CB65" s="90"/>
      <c r="CC65" s="90"/>
      <c r="CD65" s="90"/>
      <c r="CE65" s="94"/>
      <c r="CF65" s="90"/>
      <c r="CG65" s="90"/>
      <c r="CH65" s="90"/>
      <c r="CI65" s="90"/>
      <c r="CJ65" s="90"/>
      <c r="CK65" s="90"/>
      <c r="CL65" s="90"/>
      <c r="CM65" s="93"/>
      <c r="CN65" s="90"/>
      <c r="CO65" s="90"/>
      <c r="CP65" s="90"/>
      <c r="CQ65" s="90"/>
      <c r="CR65" s="90"/>
      <c r="CS65" s="94"/>
      <c r="CT65" s="90"/>
      <c r="CU65" s="90"/>
      <c r="CV65" s="90"/>
      <c r="CW65" s="90"/>
      <c r="CX65" s="90"/>
      <c r="CY65" s="90"/>
      <c r="CZ65" s="90"/>
      <c r="DA65" s="93"/>
      <c r="DB65" s="90"/>
      <c r="DC65" s="90"/>
      <c r="DD65" s="90"/>
      <c r="DE65" s="90"/>
      <c r="DF65" s="90"/>
      <c r="DG65" s="94"/>
      <c r="DH65" s="90"/>
      <c r="DI65" s="90"/>
      <c r="DJ65" s="90"/>
      <c r="DK65" s="90"/>
      <c r="DL65" s="90"/>
      <c r="DM65" s="90"/>
      <c r="DN65" s="90"/>
      <c r="DO65" s="93"/>
      <c r="DP65" s="90"/>
      <c r="DQ65" s="90"/>
      <c r="DR65" s="90"/>
      <c r="DS65" s="90"/>
      <c r="DT65" s="90"/>
      <c r="DU65" s="94"/>
      <c r="DV65" s="90"/>
      <c r="DW65" s="90"/>
      <c r="DX65" s="90"/>
      <c r="DY65" s="90"/>
      <c r="DZ65" s="90"/>
      <c r="EA65" s="90"/>
      <c r="EB65" s="90"/>
      <c r="EC65" s="93"/>
      <c r="ED65" s="90"/>
      <c r="EE65" s="90"/>
      <c r="EF65" s="90"/>
      <c r="EG65" s="90"/>
      <c r="EH65" s="90"/>
      <c r="EI65" s="94"/>
      <c r="EJ65" s="83"/>
      <c r="EK65" s="83"/>
      <c r="EL65" s="83"/>
      <c r="EM65" s="83"/>
      <c r="EN65" s="83"/>
      <c r="EO65" s="83"/>
      <c r="EP65" s="83"/>
      <c r="EQ65" s="83"/>
      <c r="ER65" s="83"/>
      <c r="ES65" s="83"/>
      <c r="ET65" s="83"/>
      <c r="EU65" s="83"/>
      <c r="EV65" s="83"/>
      <c r="EW65" s="83"/>
      <c r="EX65" s="83"/>
      <c r="EY65" s="83"/>
    </row>
    <row r="66" spans="1:155" ht="7.15" customHeight="1">
      <c r="A66" s="142"/>
      <c r="B66" s="127"/>
      <c r="C66" s="128"/>
      <c r="D66" s="137"/>
      <c r="E66" s="138"/>
      <c r="F66" s="116"/>
      <c r="G66" s="93"/>
      <c r="H66" s="90"/>
      <c r="I66" s="90"/>
      <c r="J66" s="90"/>
      <c r="K66" s="90"/>
      <c r="L66" s="90"/>
      <c r="M66" s="94"/>
      <c r="N66" s="90"/>
      <c r="O66" s="90"/>
      <c r="P66" s="90"/>
      <c r="Q66" s="90"/>
      <c r="R66" s="90"/>
      <c r="S66" s="90"/>
      <c r="T66" s="90"/>
      <c r="U66" s="93"/>
      <c r="V66" s="90"/>
      <c r="W66" s="90"/>
      <c r="X66" s="90"/>
      <c r="Y66" s="90"/>
      <c r="Z66" s="90"/>
      <c r="AA66" s="94"/>
      <c r="AB66" s="90"/>
      <c r="AC66" s="90"/>
      <c r="AD66" s="90"/>
      <c r="AE66" s="90"/>
      <c r="AF66" s="90"/>
      <c r="AG66" s="90"/>
      <c r="AH66" s="90"/>
      <c r="AI66" s="93"/>
      <c r="AJ66" s="90"/>
      <c r="AK66" s="90"/>
      <c r="AL66" s="90"/>
      <c r="AM66" s="90"/>
      <c r="AN66" s="90"/>
      <c r="AO66" s="94"/>
      <c r="AP66" s="90"/>
      <c r="AQ66" s="90"/>
      <c r="AR66" s="90"/>
      <c r="AS66" s="90"/>
      <c r="AT66" s="90"/>
      <c r="AU66" s="90"/>
      <c r="AV66" s="90"/>
      <c r="AW66" s="93"/>
      <c r="AX66" s="90"/>
      <c r="AY66" s="90"/>
      <c r="AZ66" s="90"/>
      <c r="BA66" s="90"/>
      <c r="BB66" s="90"/>
      <c r="BC66" s="94"/>
      <c r="BD66" s="90"/>
      <c r="BE66" s="90"/>
      <c r="BF66" s="90"/>
      <c r="BG66" s="90"/>
      <c r="BH66" s="90"/>
      <c r="BI66" s="90"/>
      <c r="BJ66" s="90"/>
      <c r="BK66" s="93"/>
      <c r="BL66" s="90"/>
      <c r="BM66" s="90"/>
      <c r="BN66" s="90"/>
      <c r="BO66" s="90"/>
      <c r="BP66" s="90"/>
      <c r="BQ66" s="94"/>
      <c r="BR66" s="90"/>
      <c r="BS66" s="90"/>
      <c r="BT66" s="90"/>
      <c r="BU66" s="90"/>
      <c r="BV66" s="90"/>
      <c r="BW66" s="90"/>
      <c r="BX66" s="90"/>
      <c r="BY66" s="93"/>
      <c r="BZ66" s="90"/>
      <c r="CA66" s="90"/>
      <c r="CB66" s="90"/>
      <c r="CC66" s="90"/>
      <c r="CD66" s="90"/>
      <c r="CE66" s="94"/>
      <c r="CF66" s="90"/>
      <c r="CG66" s="90"/>
      <c r="CH66" s="90"/>
      <c r="CI66" s="90"/>
      <c r="CJ66" s="90"/>
      <c r="CK66" s="90"/>
      <c r="CL66" s="90"/>
      <c r="CM66" s="93"/>
      <c r="CN66" s="90"/>
      <c r="CO66" s="90"/>
      <c r="CP66" s="90"/>
      <c r="CQ66" s="90"/>
      <c r="CR66" s="90"/>
      <c r="CS66" s="94"/>
      <c r="CT66" s="90"/>
      <c r="CU66" s="90"/>
      <c r="CV66" s="90"/>
      <c r="CW66" s="90"/>
      <c r="CX66" s="90"/>
      <c r="CY66" s="90"/>
      <c r="CZ66" s="90"/>
      <c r="DA66" s="93"/>
      <c r="DB66" s="90"/>
      <c r="DC66" s="90"/>
      <c r="DD66" s="90"/>
      <c r="DE66" s="90"/>
      <c r="DF66" s="90"/>
      <c r="DG66" s="94"/>
      <c r="DH66" s="90"/>
      <c r="DI66" s="90"/>
      <c r="DJ66" s="90"/>
      <c r="DK66" s="90"/>
      <c r="DL66" s="90"/>
      <c r="DM66" s="90"/>
      <c r="DN66" s="90"/>
      <c r="DO66" s="93"/>
      <c r="DP66" s="90"/>
      <c r="DQ66" s="90"/>
      <c r="DR66" s="90"/>
      <c r="DS66" s="90"/>
      <c r="DT66" s="90"/>
      <c r="DU66" s="94"/>
      <c r="DV66" s="90"/>
      <c r="DW66" s="90"/>
      <c r="DX66" s="90"/>
      <c r="DY66" s="90"/>
      <c r="DZ66" s="90"/>
      <c r="EA66" s="90"/>
      <c r="EB66" s="90"/>
      <c r="EC66" s="93"/>
      <c r="ED66" s="90"/>
      <c r="EE66" s="90"/>
      <c r="EF66" s="90"/>
      <c r="EG66" s="90"/>
      <c r="EH66" s="90"/>
      <c r="EI66" s="94"/>
      <c r="EJ66" s="83"/>
      <c r="EK66" s="83"/>
      <c r="EL66" s="83"/>
      <c r="EM66" s="83"/>
      <c r="EN66" s="83"/>
      <c r="EO66" s="83"/>
      <c r="EP66" s="83"/>
      <c r="EQ66" s="83"/>
      <c r="ER66" s="83"/>
      <c r="ES66" s="83"/>
      <c r="ET66" s="83"/>
      <c r="EU66" s="83"/>
      <c r="EV66" s="83"/>
      <c r="EW66" s="83"/>
      <c r="EX66" s="83"/>
      <c r="EY66" s="83"/>
    </row>
    <row r="67" spans="1:155" ht="15.75">
      <c r="A67" s="142">
        <v>30</v>
      </c>
      <c r="B67" s="127" t="str">
        <f>'Launch plan - Phase 2'!C92</f>
        <v>IT</v>
      </c>
      <c r="C67" s="128" t="str">
        <f>'Launch plan - Phase 2'!E92</f>
        <v>IT infrastructure is completed</v>
      </c>
      <c r="D67" s="137">
        <f>'Launch plan - Phase 2'!J92</f>
        <v>0</v>
      </c>
      <c r="E67" s="138">
        <f>'Launch plan - Phase 2'!L92</f>
        <v>42765</v>
      </c>
      <c r="F67" s="116">
        <f ca="1">'Launch plan - Phase 2'!Q92</f>
        <v>0</v>
      </c>
      <c r="G67" s="93"/>
      <c r="H67" s="90"/>
      <c r="I67" s="90"/>
      <c r="J67" s="90"/>
      <c r="K67" s="90"/>
      <c r="L67" s="90"/>
      <c r="M67" s="94"/>
      <c r="N67" s="90"/>
      <c r="O67" s="90"/>
      <c r="P67" s="90"/>
      <c r="Q67" s="90"/>
      <c r="R67" s="90"/>
      <c r="S67" s="90"/>
      <c r="T67" s="90"/>
      <c r="U67" s="93"/>
      <c r="V67" s="90"/>
      <c r="W67" s="90"/>
      <c r="X67" s="90"/>
      <c r="Y67" s="90"/>
      <c r="Z67" s="90"/>
      <c r="AA67" s="94"/>
      <c r="AB67" s="90"/>
      <c r="AC67" s="90"/>
      <c r="AD67" s="90"/>
      <c r="AE67" s="90"/>
      <c r="AF67" s="90"/>
      <c r="AG67" s="90"/>
      <c r="AH67" s="90"/>
      <c r="AI67" s="93"/>
      <c r="AJ67" s="90"/>
      <c r="AK67" s="90"/>
      <c r="AL67" s="90"/>
      <c r="AM67" s="90"/>
      <c r="AN67" s="90"/>
      <c r="AO67" s="94"/>
      <c r="AP67" s="90"/>
      <c r="AQ67" s="90"/>
      <c r="AR67" s="90"/>
      <c r="AS67" s="90"/>
      <c r="AT67" s="90"/>
      <c r="AU67" s="90"/>
      <c r="AV67" s="90"/>
      <c r="AW67" s="93"/>
      <c r="AX67" s="90"/>
      <c r="AY67" s="90"/>
      <c r="AZ67" s="90"/>
      <c r="BA67" s="90"/>
      <c r="BB67" s="90"/>
      <c r="BC67" s="94"/>
      <c r="BD67" s="90"/>
      <c r="BE67" s="90"/>
      <c r="BF67" s="90"/>
      <c r="BG67" s="90"/>
      <c r="BH67" s="90"/>
      <c r="BI67" s="90"/>
      <c r="BJ67" s="90"/>
      <c r="BK67" s="93"/>
      <c r="BL67" s="90"/>
      <c r="BM67" s="90"/>
      <c r="BN67" s="90"/>
      <c r="BO67" s="90"/>
      <c r="BP67" s="90"/>
      <c r="BQ67" s="94"/>
      <c r="BR67" s="90"/>
      <c r="BS67" s="90"/>
      <c r="BT67" s="90"/>
      <c r="BU67" s="90"/>
      <c r="BV67" s="90"/>
      <c r="BW67" s="90"/>
      <c r="BX67" s="90"/>
      <c r="BY67" s="93"/>
      <c r="BZ67" s="90"/>
      <c r="CA67" s="90"/>
      <c r="CB67" s="90"/>
      <c r="CC67" s="90"/>
      <c r="CD67" s="90"/>
      <c r="CE67" s="94"/>
      <c r="CF67" s="90"/>
      <c r="CG67" s="90"/>
      <c r="CH67" s="90"/>
      <c r="CI67" s="90"/>
      <c r="CJ67" s="90"/>
      <c r="CK67" s="90"/>
      <c r="CL67" s="90"/>
      <c r="CM67" s="93"/>
      <c r="CN67" s="90"/>
      <c r="CO67" s="90"/>
      <c r="CP67" s="90"/>
      <c r="CQ67" s="90"/>
      <c r="CR67" s="90"/>
      <c r="CS67" s="94"/>
      <c r="CT67" s="90"/>
      <c r="CU67" s="90"/>
      <c r="CV67" s="90"/>
      <c r="CW67" s="90"/>
      <c r="CX67" s="90"/>
      <c r="CY67" s="90"/>
      <c r="CZ67" s="90"/>
      <c r="DA67" s="93"/>
      <c r="DB67" s="90"/>
      <c r="DC67" s="90"/>
      <c r="DD67" s="90"/>
      <c r="DE67" s="90"/>
      <c r="DF67" s="90"/>
      <c r="DG67" s="94"/>
      <c r="DH67" s="90"/>
      <c r="DI67" s="90"/>
      <c r="DJ67" s="90"/>
      <c r="DK67" s="90"/>
      <c r="DL67" s="90"/>
      <c r="DM67" s="90"/>
      <c r="DN67" s="90"/>
      <c r="DO67" s="93"/>
      <c r="DP67" s="90"/>
      <c r="DQ67" s="90"/>
      <c r="DR67" s="90"/>
      <c r="DS67" s="90"/>
      <c r="DT67" s="90"/>
      <c r="DU67" s="94"/>
      <c r="DV67" s="90"/>
      <c r="DW67" s="90"/>
      <c r="DX67" s="90"/>
      <c r="DY67" s="90"/>
      <c r="DZ67" s="90"/>
      <c r="EA67" s="90"/>
      <c r="EB67" s="90"/>
      <c r="EC67" s="93"/>
      <c r="ED67" s="90"/>
      <c r="EE67" s="90"/>
      <c r="EF67" s="90"/>
      <c r="EG67" s="90"/>
      <c r="EH67" s="90"/>
      <c r="EI67" s="94"/>
      <c r="EJ67" s="83"/>
      <c r="EK67" s="83"/>
      <c r="EL67" s="83"/>
      <c r="EM67" s="83"/>
      <c r="EN67" s="83"/>
      <c r="EO67" s="83"/>
      <c r="EP67" s="83"/>
      <c r="EQ67" s="83"/>
      <c r="ER67" s="83"/>
      <c r="ES67" s="83"/>
      <c r="ET67" s="83"/>
      <c r="EU67" s="83"/>
      <c r="EV67" s="83"/>
      <c r="EW67" s="83"/>
      <c r="EX67" s="83"/>
      <c r="EY67" s="83"/>
    </row>
    <row r="68" spans="1:155" ht="7.15" customHeight="1">
      <c r="A68" s="142"/>
      <c r="B68" s="127"/>
      <c r="C68" s="128"/>
      <c r="D68" s="137"/>
      <c r="E68" s="138"/>
      <c r="F68" s="116"/>
      <c r="G68" s="93"/>
      <c r="H68" s="90"/>
      <c r="I68" s="90"/>
      <c r="J68" s="90"/>
      <c r="K68" s="90"/>
      <c r="L68" s="90"/>
      <c r="M68" s="94"/>
      <c r="N68" s="90"/>
      <c r="O68" s="90"/>
      <c r="P68" s="90"/>
      <c r="Q68" s="90"/>
      <c r="R68" s="90"/>
      <c r="S68" s="90"/>
      <c r="T68" s="90"/>
      <c r="U68" s="93"/>
      <c r="V68" s="90"/>
      <c r="W68" s="90"/>
      <c r="X68" s="90"/>
      <c r="Y68" s="90"/>
      <c r="Z68" s="90"/>
      <c r="AA68" s="94"/>
      <c r="AB68" s="90"/>
      <c r="AC68" s="90"/>
      <c r="AD68" s="90"/>
      <c r="AE68" s="90"/>
      <c r="AF68" s="90"/>
      <c r="AG68" s="90"/>
      <c r="AH68" s="90"/>
      <c r="AI68" s="93"/>
      <c r="AJ68" s="90"/>
      <c r="AK68" s="90"/>
      <c r="AL68" s="90"/>
      <c r="AM68" s="90"/>
      <c r="AN68" s="90"/>
      <c r="AO68" s="94"/>
      <c r="AP68" s="90"/>
      <c r="AQ68" s="90"/>
      <c r="AR68" s="90"/>
      <c r="AS68" s="90"/>
      <c r="AT68" s="90"/>
      <c r="AU68" s="90"/>
      <c r="AV68" s="90"/>
      <c r="AW68" s="93"/>
      <c r="AX68" s="90"/>
      <c r="AY68" s="90"/>
      <c r="AZ68" s="90"/>
      <c r="BA68" s="90"/>
      <c r="BB68" s="90"/>
      <c r="BC68" s="94"/>
      <c r="BD68" s="90"/>
      <c r="BE68" s="90"/>
      <c r="BF68" s="90"/>
      <c r="BG68" s="90"/>
      <c r="BH68" s="90"/>
      <c r="BI68" s="90"/>
      <c r="BJ68" s="90"/>
      <c r="BK68" s="93"/>
      <c r="BL68" s="90"/>
      <c r="BM68" s="90"/>
      <c r="BN68" s="90"/>
      <c r="BO68" s="90"/>
      <c r="BP68" s="90"/>
      <c r="BQ68" s="94"/>
      <c r="BR68" s="90"/>
      <c r="BS68" s="90"/>
      <c r="BT68" s="90"/>
      <c r="BU68" s="90"/>
      <c r="BV68" s="90"/>
      <c r="BW68" s="90"/>
      <c r="BX68" s="90"/>
      <c r="BY68" s="93"/>
      <c r="BZ68" s="90"/>
      <c r="CA68" s="90"/>
      <c r="CB68" s="90"/>
      <c r="CC68" s="90"/>
      <c r="CD68" s="90"/>
      <c r="CE68" s="94"/>
      <c r="CF68" s="90"/>
      <c r="CG68" s="90"/>
      <c r="CH68" s="90"/>
      <c r="CI68" s="90"/>
      <c r="CJ68" s="90"/>
      <c r="CK68" s="90"/>
      <c r="CL68" s="90"/>
      <c r="CM68" s="93"/>
      <c r="CN68" s="90"/>
      <c r="CO68" s="90"/>
      <c r="CP68" s="90"/>
      <c r="CQ68" s="90"/>
      <c r="CR68" s="90"/>
      <c r="CS68" s="94"/>
      <c r="CT68" s="90"/>
      <c r="CU68" s="90"/>
      <c r="CV68" s="90"/>
      <c r="CW68" s="90"/>
      <c r="CX68" s="90"/>
      <c r="CY68" s="90"/>
      <c r="CZ68" s="90"/>
      <c r="DA68" s="93"/>
      <c r="DB68" s="90"/>
      <c r="DC68" s="90"/>
      <c r="DD68" s="90"/>
      <c r="DE68" s="90"/>
      <c r="DF68" s="90"/>
      <c r="DG68" s="94"/>
      <c r="DH68" s="90"/>
      <c r="DI68" s="90"/>
      <c r="DJ68" s="90"/>
      <c r="DK68" s="90"/>
      <c r="DL68" s="90"/>
      <c r="DM68" s="90"/>
      <c r="DN68" s="90"/>
      <c r="DO68" s="93"/>
      <c r="DP68" s="90"/>
      <c r="DQ68" s="90"/>
      <c r="DR68" s="90"/>
      <c r="DS68" s="90"/>
      <c r="DT68" s="90"/>
      <c r="DU68" s="94"/>
      <c r="DV68" s="90"/>
      <c r="DW68" s="90"/>
      <c r="DX68" s="90"/>
      <c r="DY68" s="90"/>
      <c r="DZ68" s="90"/>
      <c r="EA68" s="90"/>
      <c r="EB68" s="90"/>
      <c r="EC68" s="93"/>
      <c r="ED68" s="90"/>
      <c r="EE68" s="90"/>
      <c r="EF68" s="90"/>
      <c r="EG68" s="90"/>
      <c r="EH68" s="90"/>
      <c r="EI68" s="94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/>
      <c r="EY68" s="83"/>
    </row>
    <row r="69" spans="1:155" ht="15.75">
      <c r="A69" s="142">
        <v>31</v>
      </c>
      <c r="B69" s="127" t="str">
        <f>'Launch plan - Phase 2'!C108</f>
        <v>Finance</v>
      </c>
      <c r="C69" s="128" t="str">
        <f>'Launch plan - Phase 2'!E108</f>
        <v>Payments for IT infrastructure is made</v>
      </c>
      <c r="D69" s="137">
        <f>'Launch plan - Phase 2'!J108</f>
        <v>42384</v>
      </c>
      <c r="E69" s="138">
        <f>'Launch plan - Phase 2'!L108</f>
        <v>42742</v>
      </c>
      <c r="F69" s="116">
        <f ca="1">'Launch plan - Phase 2'!Q108</f>
        <v>0</v>
      </c>
      <c r="G69" s="93"/>
      <c r="H69" s="90"/>
      <c r="I69" s="90"/>
      <c r="J69" s="90"/>
      <c r="K69" s="90"/>
      <c r="L69" s="90"/>
      <c r="M69" s="94"/>
      <c r="N69" s="90"/>
      <c r="O69" s="90"/>
      <c r="P69" s="90"/>
      <c r="Q69" s="90"/>
      <c r="R69" s="90"/>
      <c r="S69" s="90"/>
      <c r="T69" s="90"/>
      <c r="U69" s="93"/>
      <c r="V69" s="90"/>
      <c r="W69" s="90"/>
      <c r="X69" s="90"/>
      <c r="Y69" s="90"/>
      <c r="Z69" s="90"/>
      <c r="AA69" s="94"/>
      <c r="AB69" s="90"/>
      <c r="AC69" s="90"/>
      <c r="AD69" s="90"/>
      <c r="AE69" s="90"/>
      <c r="AF69" s="90"/>
      <c r="AG69" s="90"/>
      <c r="AH69" s="90"/>
      <c r="AI69" s="93"/>
      <c r="AJ69" s="90"/>
      <c r="AK69" s="90"/>
      <c r="AL69" s="90"/>
      <c r="AM69" s="90"/>
      <c r="AN69" s="90"/>
      <c r="AO69" s="94"/>
      <c r="AP69" s="90"/>
      <c r="AQ69" s="90"/>
      <c r="AR69" s="90"/>
      <c r="AS69" s="90"/>
      <c r="AT69" s="90"/>
      <c r="AU69" s="90"/>
      <c r="AV69" s="90"/>
      <c r="AW69" s="93"/>
      <c r="AX69" s="90"/>
      <c r="AY69" s="90"/>
      <c r="AZ69" s="90"/>
      <c r="BA69" s="90"/>
      <c r="BB69" s="90"/>
      <c r="BC69" s="94"/>
      <c r="BD69" s="90"/>
      <c r="BE69" s="90"/>
      <c r="BF69" s="90"/>
      <c r="BG69" s="90"/>
      <c r="BH69" s="90"/>
      <c r="BI69" s="90"/>
      <c r="BJ69" s="90"/>
      <c r="BK69" s="93"/>
      <c r="BL69" s="90"/>
      <c r="BM69" s="90"/>
      <c r="BN69" s="90"/>
      <c r="BO69" s="90"/>
      <c r="BP69" s="90"/>
      <c r="BQ69" s="94"/>
      <c r="BR69" s="90"/>
      <c r="BS69" s="90"/>
      <c r="BT69" s="90"/>
      <c r="BU69" s="90"/>
      <c r="BV69" s="90"/>
      <c r="BW69" s="90"/>
      <c r="BX69" s="90"/>
      <c r="BY69" s="93"/>
      <c r="BZ69" s="90"/>
      <c r="CA69" s="90"/>
      <c r="CB69" s="90"/>
      <c r="CC69" s="90"/>
      <c r="CD69" s="90"/>
      <c r="CE69" s="94"/>
      <c r="CF69" s="90"/>
      <c r="CG69" s="90"/>
      <c r="CH69" s="90"/>
      <c r="CI69" s="90"/>
      <c r="CJ69" s="90"/>
      <c r="CK69" s="90"/>
      <c r="CL69" s="90"/>
      <c r="CM69" s="93"/>
      <c r="CN69" s="90"/>
      <c r="CO69" s="90"/>
      <c r="CP69" s="90"/>
      <c r="CQ69" s="90"/>
      <c r="CR69" s="90"/>
      <c r="CS69" s="94"/>
      <c r="CT69" s="90"/>
      <c r="CU69" s="90"/>
      <c r="CV69" s="90"/>
      <c r="CW69" s="90"/>
      <c r="CX69" s="90"/>
      <c r="CY69" s="90"/>
      <c r="CZ69" s="90"/>
      <c r="DA69" s="93"/>
      <c r="DB69" s="90"/>
      <c r="DC69" s="90"/>
      <c r="DD69" s="90"/>
      <c r="DE69" s="90"/>
      <c r="DF69" s="90"/>
      <c r="DG69" s="94"/>
      <c r="DH69" s="90"/>
      <c r="DI69" s="90"/>
      <c r="DJ69" s="90"/>
      <c r="DK69" s="90"/>
      <c r="DL69" s="90"/>
      <c r="DM69" s="90"/>
      <c r="DN69" s="90"/>
      <c r="DO69" s="93"/>
      <c r="DP69" s="90"/>
      <c r="DQ69" s="90"/>
      <c r="DR69" s="90"/>
      <c r="DS69" s="90"/>
      <c r="DT69" s="90"/>
      <c r="DU69" s="94"/>
      <c r="DV69" s="90"/>
      <c r="DW69" s="90"/>
      <c r="DX69" s="90"/>
      <c r="DY69" s="90"/>
      <c r="DZ69" s="90"/>
      <c r="EA69" s="90"/>
      <c r="EB69" s="90"/>
      <c r="EC69" s="93"/>
      <c r="ED69" s="90"/>
      <c r="EE69" s="90"/>
      <c r="EF69" s="90"/>
      <c r="EG69" s="90"/>
      <c r="EH69" s="90"/>
      <c r="EI69" s="94"/>
      <c r="EJ69" s="83"/>
      <c r="EK69" s="83"/>
      <c r="EL69" s="83"/>
      <c r="EM69" s="83"/>
      <c r="EN69" s="83"/>
      <c r="EO69" s="83"/>
      <c r="EP69" s="83"/>
      <c r="EQ69" s="83"/>
      <c r="ER69" s="83"/>
      <c r="ES69" s="83"/>
      <c r="ET69" s="83"/>
      <c r="EU69" s="83"/>
      <c r="EV69" s="83"/>
      <c r="EW69" s="83"/>
      <c r="EX69" s="83"/>
      <c r="EY69" s="83"/>
    </row>
    <row r="70" spans="1:155" ht="7.15" customHeight="1">
      <c r="A70" s="95"/>
      <c r="B70" s="143"/>
      <c r="C70" s="97"/>
      <c r="D70" s="98"/>
      <c r="E70" s="99"/>
      <c r="F70" s="115"/>
      <c r="G70" s="95"/>
      <c r="H70" s="96"/>
      <c r="I70" s="96"/>
      <c r="J70" s="96"/>
      <c r="K70" s="96"/>
      <c r="L70" s="96"/>
      <c r="M70" s="97"/>
      <c r="N70" s="96"/>
      <c r="O70" s="96"/>
      <c r="P70" s="96"/>
      <c r="Q70" s="96"/>
      <c r="R70" s="96"/>
      <c r="S70" s="96"/>
      <c r="T70" s="96"/>
      <c r="U70" s="95"/>
      <c r="V70" s="96"/>
      <c r="W70" s="96"/>
      <c r="X70" s="96"/>
      <c r="Y70" s="96"/>
      <c r="Z70" s="96"/>
      <c r="AA70" s="97"/>
      <c r="AB70" s="96"/>
      <c r="AC70" s="96"/>
      <c r="AD70" s="96"/>
      <c r="AE70" s="96"/>
      <c r="AF70" s="96"/>
      <c r="AG70" s="96"/>
      <c r="AH70" s="96"/>
      <c r="AI70" s="95"/>
      <c r="AJ70" s="96"/>
      <c r="AK70" s="96"/>
      <c r="AL70" s="96"/>
      <c r="AM70" s="96"/>
      <c r="AN70" s="96"/>
      <c r="AO70" s="97"/>
      <c r="AP70" s="96"/>
      <c r="AQ70" s="96"/>
      <c r="AR70" s="96"/>
      <c r="AS70" s="96"/>
      <c r="AT70" s="96"/>
      <c r="AU70" s="96"/>
      <c r="AV70" s="96"/>
      <c r="AW70" s="95"/>
      <c r="AX70" s="96"/>
      <c r="AY70" s="96"/>
      <c r="AZ70" s="96"/>
      <c r="BA70" s="96"/>
      <c r="BB70" s="96"/>
      <c r="BC70" s="97"/>
      <c r="BD70" s="96"/>
      <c r="BE70" s="96"/>
      <c r="BF70" s="96"/>
      <c r="BG70" s="96"/>
      <c r="BH70" s="96"/>
      <c r="BI70" s="96"/>
      <c r="BJ70" s="96"/>
      <c r="BK70" s="95"/>
      <c r="BL70" s="96"/>
      <c r="BM70" s="96"/>
      <c r="BN70" s="96"/>
      <c r="BO70" s="96"/>
      <c r="BP70" s="96"/>
      <c r="BQ70" s="97"/>
      <c r="BR70" s="96"/>
      <c r="BS70" s="96"/>
      <c r="BT70" s="96"/>
      <c r="BU70" s="96"/>
      <c r="BV70" s="96"/>
      <c r="BW70" s="96"/>
      <c r="BX70" s="96"/>
      <c r="BY70" s="95"/>
      <c r="BZ70" s="96"/>
      <c r="CA70" s="96"/>
      <c r="CB70" s="96"/>
      <c r="CC70" s="96"/>
      <c r="CD70" s="96"/>
      <c r="CE70" s="97"/>
      <c r="CF70" s="96"/>
      <c r="CG70" s="96"/>
      <c r="CH70" s="96"/>
      <c r="CI70" s="96"/>
      <c r="CJ70" s="96"/>
      <c r="CK70" s="96"/>
      <c r="CL70" s="96"/>
      <c r="CM70" s="95"/>
      <c r="CN70" s="96"/>
      <c r="CO70" s="96"/>
      <c r="CP70" s="96"/>
      <c r="CQ70" s="96"/>
      <c r="CR70" s="96"/>
      <c r="CS70" s="97"/>
      <c r="CT70" s="96"/>
      <c r="CU70" s="96"/>
      <c r="CV70" s="96"/>
      <c r="CW70" s="96"/>
      <c r="CX70" s="96"/>
      <c r="CY70" s="96"/>
      <c r="CZ70" s="96"/>
      <c r="DA70" s="95"/>
      <c r="DB70" s="96"/>
      <c r="DC70" s="96"/>
      <c r="DD70" s="96"/>
      <c r="DE70" s="96"/>
      <c r="DF70" s="96"/>
      <c r="DG70" s="97"/>
      <c r="DH70" s="96"/>
      <c r="DI70" s="96"/>
      <c r="DJ70" s="96"/>
      <c r="DK70" s="96"/>
      <c r="DL70" s="96"/>
      <c r="DM70" s="96"/>
      <c r="DN70" s="96"/>
      <c r="DO70" s="95"/>
      <c r="DP70" s="96"/>
      <c r="DQ70" s="96"/>
      <c r="DR70" s="96"/>
      <c r="DS70" s="96"/>
      <c r="DT70" s="96"/>
      <c r="DU70" s="97"/>
      <c r="DV70" s="96"/>
      <c r="DW70" s="96"/>
      <c r="DX70" s="96"/>
      <c r="DY70" s="96"/>
      <c r="DZ70" s="96"/>
      <c r="EA70" s="96"/>
      <c r="EB70" s="96"/>
      <c r="EC70" s="95"/>
      <c r="ED70" s="96"/>
      <c r="EE70" s="96"/>
      <c r="EF70" s="96"/>
      <c r="EG70" s="96"/>
      <c r="EH70" s="96"/>
      <c r="EI70" s="97"/>
      <c r="EJ70" s="83"/>
      <c r="EK70" s="83"/>
      <c r="EL70" s="83"/>
      <c r="EM70" s="83"/>
      <c r="EN70" s="83"/>
      <c r="EO70" s="83"/>
      <c r="EP70" s="83"/>
      <c r="EQ70" s="83"/>
      <c r="ER70" s="83"/>
      <c r="ES70" s="83"/>
      <c r="ET70" s="83"/>
      <c r="EU70" s="83"/>
      <c r="EV70" s="83"/>
      <c r="EW70" s="83"/>
      <c r="EX70" s="83"/>
      <c r="EY70" s="83"/>
    </row>
    <row r="71" spans="1:155">
      <c r="A71" s="83"/>
      <c r="B71" s="83"/>
      <c r="C71" s="83"/>
      <c r="D71" s="88"/>
      <c r="E71" s="88"/>
      <c r="F71" s="88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3"/>
      <c r="DP71" s="83"/>
      <c r="DQ71" s="83"/>
      <c r="DR71" s="83"/>
      <c r="DS71" s="83"/>
      <c r="DT71" s="83"/>
      <c r="DU71" s="83"/>
      <c r="DV71" s="83"/>
      <c r="DW71" s="83"/>
      <c r="DX71" s="83"/>
      <c r="DY71" s="83"/>
      <c r="DZ71" s="83"/>
      <c r="EA71" s="83"/>
      <c r="EB71" s="83"/>
      <c r="EC71" s="83"/>
      <c r="ED71" s="83"/>
      <c r="EE71" s="83"/>
      <c r="EF71" s="83"/>
      <c r="EG71" s="83"/>
      <c r="EH71" s="83"/>
      <c r="EI71" s="83"/>
      <c r="EJ71" s="83"/>
      <c r="EK71" s="83"/>
      <c r="EL71" s="83"/>
      <c r="EM71" s="83"/>
      <c r="EN71" s="83"/>
      <c r="EO71" s="83"/>
      <c r="EP71" s="83"/>
      <c r="EQ71" s="83"/>
      <c r="ER71" s="83"/>
      <c r="ES71" s="83"/>
      <c r="ET71" s="83"/>
      <c r="EU71" s="83"/>
      <c r="EV71" s="83"/>
      <c r="EW71" s="83"/>
      <c r="EX71" s="83"/>
      <c r="EY71" s="83"/>
    </row>
    <row r="72" spans="1:15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</row>
    <row r="73" spans="1:155">
      <c r="A73" s="83"/>
      <c r="B73" s="117" t="s">
        <v>272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3"/>
      <c r="DP73" s="83"/>
      <c r="DQ73" s="83"/>
      <c r="DR73" s="83"/>
      <c r="DS73" s="83"/>
      <c r="DT73" s="83"/>
      <c r="DU73" s="83"/>
      <c r="DV73" s="83"/>
      <c r="DW73" s="83"/>
      <c r="DX73" s="83"/>
      <c r="DY73" s="83"/>
      <c r="DZ73" s="83"/>
      <c r="EA73" s="83"/>
      <c r="EB73" s="83"/>
      <c r="EC73" s="83"/>
      <c r="ED73" s="83"/>
      <c r="EE73" s="83"/>
      <c r="EF73" s="83"/>
      <c r="EG73" s="83"/>
      <c r="EH73" s="83"/>
      <c r="EI73" s="83"/>
      <c r="EJ73" s="83"/>
      <c r="EK73" s="83"/>
      <c r="EL73" s="83"/>
      <c r="EM73" s="83"/>
      <c r="EN73" s="83"/>
      <c r="EO73" s="83"/>
      <c r="EP73" s="83"/>
      <c r="EQ73" s="83"/>
      <c r="ER73" s="83"/>
      <c r="ES73" s="83"/>
      <c r="ET73" s="83"/>
      <c r="EU73" s="83"/>
      <c r="EV73" s="83"/>
      <c r="EW73" s="83"/>
      <c r="EX73" s="83"/>
      <c r="EY73" s="83"/>
    </row>
    <row r="74" spans="1:155">
      <c r="A74" s="83"/>
      <c r="B74" s="144"/>
      <c r="C74" s="83" t="s">
        <v>438</v>
      </c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3"/>
      <c r="DP74" s="83"/>
      <c r="DQ74" s="83"/>
      <c r="DR74" s="83"/>
      <c r="DS74" s="83"/>
      <c r="DT74" s="83"/>
      <c r="DU74" s="83"/>
      <c r="DV74" s="83"/>
      <c r="DW74" s="83"/>
      <c r="DX74" s="83"/>
      <c r="DY74" s="83"/>
      <c r="DZ74" s="83"/>
      <c r="EA74" s="83"/>
      <c r="EB74" s="83"/>
      <c r="EC74" s="83"/>
      <c r="ED74" s="83"/>
      <c r="EE74" s="83"/>
      <c r="EF74" s="83"/>
      <c r="EG74" s="83"/>
      <c r="EH74" s="83"/>
      <c r="EI74" s="83"/>
      <c r="EJ74" s="83"/>
      <c r="EK74" s="83"/>
      <c r="EL74" s="83"/>
      <c r="EM74" s="83"/>
      <c r="EN74" s="83"/>
      <c r="EO74" s="83"/>
      <c r="EP74" s="83"/>
      <c r="EQ74" s="83"/>
      <c r="ER74" s="83"/>
      <c r="ES74" s="83"/>
      <c r="ET74" s="83"/>
      <c r="EU74" s="83"/>
      <c r="EV74" s="83"/>
      <c r="EW74" s="83"/>
      <c r="EX74" s="83"/>
      <c r="EY74" s="83"/>
    </row>
    <row r="75" spans="1:155" ht="7.1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3"/>
      <c r="DP75" s="83"/>
      <c r="DQ75" s="83"/>
      <c r="DR75" s="83"/>
      <c r="DS75" s="83"/>
      <c r="DT75" s="83"/>
      <c r="DU75" s="83"/>
      <c r="DV75" s="83"/>
      <c r="DW75" s="83"/>
      <c r="DX75" s="83"/>
      <c r="DY75" s="83"/>
      <c r="DZ75" s="83"/>
      <c r="EA75" s="83"/>
      <c r="EB75" s="83"/>
      <c r="EC75" s="83"/>
      <c r="ED75" s="83"/>
      <c r="EE75" s="83"/>
      <c r="EF75" s="83"/>
      <c r="EG75" s="83"/>
      <c r="EH75" s="83"/>
      <c r="EI75" s="83"/>
      <c r="EJ75" s="83"/>
      <c r="EK75" s="83"/>
      <c r="EL75" s="83"/>
      <c r="EM75" s="83"/>
      <c r="EN75" s="83"/>
      <c r="EO75" s="83"/>
      <c r="EP75" s="83"/>
      <c r="EQ75" s="83"/>
      <c r="ER75" s="83"/>
      <c r="ES75" s="83"/>
      <c r="ET75" s="83"/>
      <c r="EU75" s="83"/>
      <c r="EV75" s="83"/>
      <c r="EW75" s="83"/>
      <c r="EX75" s="83"/>
      <c r="EY75" s="83"/>
    </row>
    <row r="76" spans="1:155">
      <c r="A76" s="83"/>
      <c r="B76" s="145"/>
      <c r="C76" s="83" t="s">
        <v>442</v>
      </c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3"/>
      <c r="DP76" s="83"/>
      <c r="DQ76" s="83"/>
      <c r="DR76" s="83"/>
      <c r="DS76" s="83"/>
      <c r="DT76" s="83"/>
      <c r="DU76" s="83"/>
      <c r="DV76" s="83"/>
      <c r="DW76" s="83"/>
      <c r="DX76" s="83"/>
      <c r="DY76" s="83"/>
      <c r="DZ76" s="83"/>
      <c r="EA76" s="83"/>
      <c r="EB76" s="83"/>
      <c r="EC76" s="83"/>
      <c r="ED76" s="83"/>
      <c r="EE76" s="83"/>
      <c r="EF76" s="83"/>
      <c r="EG76" s="83"/>
      <c r="EH76" s="83"/>
      <c r="EI76" s="83"/>
      <c r="EJ76" s="83"/>
      <c r="EK76" s="83"/>
      <c r="EL76" s="83"/>
      <c r="EM76" s="83"/>
      <c r="EN76" s="83"/>
      <c r="EO76" s="83"/>
      <c r="EP76" s="83"/>
      <c r="EQ76" s="83"/>
      <c r="ER76" s="83"/>
      <c r="ES76" s="83"/>
      <c r="ET76" s="83"/>
      <c r="EU76" s="83"/>
      <c r="EV76" s="83"/>
      <c r="EW76" s="83"/>
      <c r="EX76" s="83"/>
      <c r="EY76" s="83"/>
    </row>
    <row r="77" spans="1:155" ht="6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3"/>
      <c r="DP77" s="83"/>
      <c r="DQ77" s="83"/>
      <c r="DR77" s="83"/>
      <c r="DS77" s="83"/>
      <c r="DT77" s="83"/>
      <c r="DU77" s="83"/>
      <c r="DV77" s="83"/>
      <c r="DW77" s="83"/>
      <c r="DX77" s="83"/>
      <c r="DY77" s="83"/>
      <c r="DZ77" s="83"/>
      <c r="EA77" s="83"/>
      <c r="EB77" s="83"/>
      <c r="EC77" s="83"/>
      <c r="ED77" s="83"/>
      <c r="EE77" s="83"/>
      <c r="EF77" s="83"/>
      <c r="EG77" s="83"/>
      <c r="EH77" s="83"/>
      <c r="EI77" s="83"/>
      <c r="EJ77" s="83"/>
      <c r="EK77" s="83"/>
      <c r="EL77" s="83"/>
      <c r="EM77" s="83"/>
      <c r="EN77" s="83"/>
      <c r="EO77" s="83"/>
      <c r="EP77" s="83"/>
      <c r="EQ77" s="83"/>
      <c r="ER77" s="83"/>
      <c r="ES77" s="83"/>
      <c r="ET77" s="83"/>
      <c r="EU77" s="83"/>
      <c r="EV77" s="83"/>
      <c r="EW77" s="83"/>
      <c r="EX77" s="83"/>
      <c r="EY77" s="83"/>
    </row>
    <row r="78" spans="1:155">
      <c r="A78" s="83"/>
      <c r="B78" s="146"/>
      <c r="C78" s="83" t="s">
        <v>439</v>
      </c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3"/>
      <c r="DP78" s="83"/>
      <c r="DQ78" s="83"/>
      <c r="DR78" s="83"/>
      <c r="DS78" s="83"/>
      <c r="DT78" s="83"/>
      <c r="DU78" s="83"/>
      <c r="DV78" s="83"/>
      <c r="DW78" s="83"/>
      <c r="DX78" s="83"/>
      <c r="DY78" s="83"/>
      <c r="DZ78" s="83"/>
      <c r="EA78" s="83"/>
      <c r="EB78" s="83"/>
      <c r="EC78" s="83"/>
      <c r="ED78" s="83"/>
      <c r="EE78" s="83"/>
      <c r="EF78" s="83"/>
      <c r="EG78" s="83"/>
      <c r="EH78" s="83"/>
      <c r="EI78" s="83"/>
      <c r="EJ78" s="83"/>
      <c r="EK78" s="83"/>
      <c r="EL78" s="83"/>
      <c r="EM78" s="83"/>
      <c r="EN78" s="83"/>
      <c r="EO78" s="83"/>
      <c r="EP78" s="83"/>
      <c r="EQ78" s="83"/>
      <c r="ER78" s="83"/>
      <c r="ES78" s="83"/>
      <c r="ET78" s="83"/>
      <c r="EU78" s="83"/>
      <c r="EV78" s="83"/>
      <c r="EW78" s="83"/>
      <c r="EX78" s="83"/>
      <c r="EY78" s="83"/>
    </row>
    <row r="79" spans="1:155" ht="7.9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3"/>
      <c r="DP79" s="83"/>
      <c r="DQ79" s="83"/>
      <c r="DR79" s="83"/>
      <c r="DS79" s="83"/>
      <c r="DT79" s="83"/>
      <c r="DU79" s="83"/>
      <c r="DV79" s="83"/>
      <c r="DW79" s="83"/>
      <c r="DX79" s="83"/>
      <c r="DY79" s="83"/>
      <c r="DZ79" s="83"/>
      <c r="EA79" s="83"/>
      <c r="EB79" s="83"/>
      <c r="EC79" s="83"/>
      <c r="ED79" s="83"/>
      <c r="EE79" s="83"/>
      <c r="EF79" s="83"/>
      <c r="EG79" s="83"/>
      <c r="EH79" s="83"/>
      <c r="EI79" s="83"/>
      <c r="EJ79" s="83"/>
      <c r="EK79" s="83"/>
      <c r="EL79" s="83"/>
      <c r="EM79" s="83"/>
      <c r="EN79" s="83"/>
      <c r="EO79" s="83"/>
      <c r="EP79" s="83"/>
      <c r="EQ79" s="83"/>
      <c r="ER79" s="83"/>
      <c r="ES79" s="83"/>
      <c r="ET79" s="83"/>
      <c r="EU79" s="83"/>
      <c r="EV79" s="83"/>
      <c r="EW79" s="83"/>
      <c r="EX79" s="83"/>
      <c r="EY79" s="83"/>
    </row>
    <row r="80" spans="1:155">
      <c r="A80" s="83"/>
      <c r="B80" s="147"/>
      <c r="C80" s="83" t="s">
        <v>440</v>
      </c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3"/>
      <c r="DP80" s="83"/>
      <c r="DQ80" s="83"/>
      <c r="DR80" s="83"/>
      <c r="DS80" s="83"/>
      <c r="DT80" s="83"/>
      <c r="DU80" s="83"/>
      <c r="DV80" s="83"/>
      <c r="DW80" s="83"/>
      <c r="DX80" s="83"/>
      <c r="DY80" s="83"/>
      <c r="DZ80" s="83"/>
      <c r="EA80" s="83"/>
      <c r="EB80" s="83"/>
      <c r="EC80" s="83"/>
      <c r="ED80" s="83"/>
      <c r="EE80" s="83"/>
      <c r="EF80" s="83"/>
      <c r="EG80" s="83"/>
      <c r="EH80" s="83"/>
      <c r="EI80" s="83"/>
      <c r="EJ80" s="83"/>
      <c r="EK80" s="83"/>
      <c r="EL80" s="83"/>
      <c r="EM80" s="83"/>
      <c r="EN80" s="83"/>
      <c r="EO80" s="83"/>
      <c r="EP80" s="83"/>
      <c r="EQ80" s="83"/>
      <c r="ER80" s="83"/>
      <c r="ES80" s="83"/>
      <c r="ET80" s="83"/>
      <c r="EU80" s="83"/>
      <c r="EV80" s="83"/>
      <c r="EW80" s="83"/>
      <c r="EX80" s="83"/>
      <c r="EY80" s="83"/>
    </row>
    <row r="81" spans="1:155" ht="7.1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3"/>
      <c r="DP81" s="83"/>
      <c r="DQ81" s="83"/>
      <c r="DR81" s="83"/>
      <c r="DS81" s="83"/>
      <c r="DT81" s="83"/>
      <c r="DU81" s="83"/>
      <c r="DV81" s="83"/>
      <c r="DW81" s="83"/>
      <c r="DX81" s="83"/>
      <c r="DY81" s="83"/>
      <c r="DZ81" s="83"/>
      <c r="EA81" s="83"/>
      <c r="EB81" s="83"/>
      <c r="EC81" s="83"/>
      <c r="ED81" s="83"/>
      <c r="EE81" s="83"/>
      <c r="EF81" s="83"/>
      <c r="EG81" s="83"/>
      <c r="EH81" s="83"/>
      <c r="EI81" s="83"/>
      <c r="EJ81" s="83"/>
      <c r="EK81" s="83"/>
      <c r="EL81" s="83"/>
      <c r="EM81" s="83"/>
      <c r="EN81" s="83"/>
      <c r="EO81" s="83"/>
      <c r="EP81" s="83"/>
      <c r="EQ81" s="83"/>
      <c r="ER81" s="83"/>
      <c r="ES81" s="83"/>
      <c r="ET81" s="83"/>
      <c r="EU81" s="83"/>
      <c r="EV81" s="83"/>
      <c r="EW81" s="83"/>
      <c r="EX81" s="83"/>
      <c r="EY81" s="83"/>
    </row>
    <row r="82" spans="1:155">
      <c r="A82" s="83"/>
      <c r="B82" s="148"/>
      <c r="C82" s="83" t="s">
        <v>441</v>
      </c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</row>
    <row r="83" spans="1:155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3"/>
      <c r="DP83" s="83"/>
      <c r="DQ83" s="83"/>
      <c r="DR83" s="83"/>
      <c r="DS83" s="83"/>
      <c r="DT83" s="83"/>
      <c r="DU83" s="83"/>
      <c r="DV83" s="83"/>
      <c r="DW83" s="83"/>
      <c r="DX83" s="83"/>
      <c r="DY83" s="83"/>
      <c r="DZ83" s="83"/>
      <c r="EA83" s="83"/>
      <c r="EB83" s="83"/>
      <c r="EC83" s="83"/>
      <c r="ED83" s="83"/>
      <c r="EE83" s="83"/>
      <c r="EF83" s="83"/>
      <c r="EG83" s="83"/>
      <c r="EH83" s="83"/>
      <c r="EI83" s="83"/>
      <c r="EJ83" s="83"/>
      <c r="EK83" s="83"/>
      <c r="EL83" s="83"/>
      <c r="EM83" s="83"/>
      <c r="EN83" s="83"/>
      <c r="EO83" s="83"/>
      <c r="EP83" s="83"/>
      <c r="EQ83" s="83"/>
      <c r="ER83" s="83"/>
      <c r="ES83" s="83"/>
      <c r="ET83" s="83"/>
      <c r="EU83" s="83"/>
      <c r="EV83" s="83"/>
      <c r="EW83" s="83"/>
      <c r="EX83" s="83"/>
      <c r="EY83" s="83"/>
    </row>
    <row r="84" spans="1:15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3"/>
      <c r="DP84" s="83"/>
      <c r="DQ84" s="83"/>
      <c r="DR84" s="83"/>
      <c r="DS84" s="83"/>
      <c r="DT84" s="83"/>
      <c r="DU84" s="83"/>
      <c r="DV84" s="83"/>
      <c r="DW84" s="83"/>
      <c r="DX84" s="83"/>
      <c r="DY84" s="83"/>
      <c r="DZ84" s="83"/>
      <c r="EA84" s="83"/>
      <c r="EB84" s="83"/>
      <c r="EC84" s="83"/>
      <c r="ED84" s="83"/>
      <c r="EE84" s="83"/>
      <c r="EF84" s="83"/>
      <c r="EG84" s="83"/>
      <c r="EH84" s="83"/>
      <c r="EI84" s="83"/>
      <c r="EJ84" s="83"/>
      <c r="EK84" s="83"/>
      <c r="EL84" s="83"/>
      <c r="EM84" s="83"/>
      <c r="EN84" s="83"/>
      <c r="EO84" s="83"/>
      <c r="EP84" s="83"/>
      <c r="EQ84" s="83"/>
      <c r="ER84" s="83"/>
      <c r="ES84" s="83"/>
      <c r="ET84" s="83"/>
      <c r="EU84" s="83"/>
      <c r="EV84" s="83"/>
      <c r="EW84" s="83"/>
      <c r="EX84" s="83"/>
      <c r="EY84" s="83"/>
    </row>
    <row r="85" spans="1:15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83"/>
      <c r="ED85" s="83"/>
      <c r="EE85" s="83"/>
      <c r="EF85" s="83"/>
      <c r="EG85" s="83"/>
      <c r="EH85" s="83"/>
      <c r="EI85" s="83"/>
      <c r="EJ85" s="83"/>
      <c r="EK85" s="83"/>
      <c r="EL85" s="83"/>
      <c r="EM85" s="83"/>
      <c r="EN85" s="83"/>
      <c r="EO85" s="83"/>
      <c r="EP85" s="83"/>
      <c r="EQ85" s="83"/>
      <c r="ER85" s="83"/>
      <c r="ES85" s="83"/>
      <c r="ET85" s="83"/>
      <c r="EU85" s="83"/>
      <c r="EV85" s="83"/>
      <c r="EW85" s="83"/>
      <c r="EX85" s="83"/>
      <c r="EY85" s="83"/>
    </row>
    <row r="86" spans="1:155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3"/>
      <c r="DP86" s="83"/>
      <c r="DQ86" s="83"/>
      <c r="DR86" s="83"/>
      <c r="DS86" s="83"/>
      <c r="DT86" s="83"/>
      <c r="DU86" s="83"/>
      <c r="DV86" s="83"/>
      <c r="DW86" s="83"/>
      <c r="DX86" s="83"/>
      <c r="DY86" s="83"/>
      <c r="DZ86" s="83"/>
      <c r="EA86" s="83"/>
      <c r="EB86" s="83"/>
      <c r="EC86" s="83"/>
      <c r="ED86" s="83"/>
      <c r="EE86" s="83"/>
      <c r="EF86" s="83"/>
      <c r="EG86" s="83"/>
      <c r="EH86" s="83"/>
      <c r="EI86" s="83"/>
      <c r="EJ86" s="83"/>
      <c r="EK86" s="83"/>
      <c r="EL86" s="83"/>
      <c r="EM86" s="83"/>
      <c r="EN86" s="83"/>
      <c r="EO86" s="83"/>
      <c r="EP86" s="83"/>
      <c r="EQ86" s="83"/>
      <c r="ER86" s="83"/>
      <c r="ES86" s="83"/>
      <c r="ET86" s="83"/>
      <c r="EU86" s="83"/>
      <c r="EV86" s="83"/>
      <c r="EW86" s="83"/>
      <c r="EX86" s="83"/>
      <c r="EY86" s="83"/>
    </row>
    <row r="87" spans="1:155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  <c r="ES87" s="83"/>
      <c r="ET87" s="83"/>
      <c r="EU87" s="83"/>
      <c r="EV87" s="83"/>
      <c r="EW87" s="83"/>
      <c r="EX87" s="83"/>
      <c r="EY87" s="83"/>
    </row>
    <row r="88" spans="1:15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3"/>
      <c r="DP88" s="83"/>
      <c r="DQ88" s="83"/>
      <c r="DR88" s="83"/>
      <c r="DS88" s="83"/>
      <c r="DT88" s="83"/>
      <c r="DU88" s="83"/>
      <c r="DV88" s="83"/>
      <c r="DW88" s="83"/>
      <c r="DX88" s="83"/>
      <c r="DY88" s="83"/>
      <c r="DZ88" s="83"/>
      <c r="EA88" s="83"/>
      <c r="EB88" s="83"/>
      <c r="EC88" s="83"/>
      <c r="ED88" s="83"/>
      <c r="EE88" s="83"/>
      <c r="EF88" s="83"/>
      <c r="EG88" s="83"/>
      <c r="EH88" s="83"/>
      <c r="EI88" s="83"/>
      <c r="EJ88" s="83"/>
      <c r="EK88" s="83"/>
      <c r="EL88" s="83"/>
      <c r="EM88" s="83"/>
      <c r="EN88" s="83"/>
      <c r="EO88" s="83"/>
      <c r="EP88" s="83"/>
      <c r="EQ88" s="83"/>
      <c r="ER88" s="83"/>
      <c r="ES88" s="83"/>
      <c r="ET88" s="83"/>
      <c r="EU88" s="83"/>
      <c r="EV88" s="83"/>
      <c r="EW88" s="83"/>
      <c r="EX88" s="83"/>
      <c r="EY88" s="83"/>
    </row>
    <row r="89" spans="1:15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3"/>
      <c r="DP89" s="83"/>
      <c r="DQ89" s="83"/>
      <c r="DR89" s="83"/>
      <c r="DS89" s="83"/>
      <c r="DT89" s="83"/>
      <c r="DU89" s="83"/>
      <c r="DV89" s="83"/>
      <c r="DW89" s="83"/>
      <c r="DX89" s="83"/>
      <c r="DY89" s="83"/>
      <c r="DZ89" s="83"/>
      <c r="EA89" s="83"/>
      <c r="EB89" s="83"/>
      <c r="EC89" s="83"/>
      <c r="ED89" s="83"/>
      <c r="EE89" s="83"/>
      <c r="EF89" s="83"/>
      <c r="EG89" s="83"/>
      <c r="EH89" s="83"/>
      <c r="EI89" s="83"/>
      <c r="EJ89" s="83"/>
      <c r="EK89" s="83"/>
      <c r="EL89" s="83"/>
      <c r="EM89" s="83"/>
      <c r="EN89" s="83"/>
      <c r="EO89" s="83"/>
      <c r="EP89" s="83"/>
      <c r="EQ89" s="83"/>
      <c r="ER89" s="83"/>
      <c r="ES89" s="83"/>
      <c r="ET89" s="83"/>
      <c r="EU89" s="83"/>
      <c r="EV89" s="83"/>
      <c r="EW89" s="83"/>
      <c r="EX89" s="83"/>
      <c r="EY89" s="83"/>
    </row>
    <row r="90" spans="1:15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3"/>
      <c r="DP90" s="83"/>
      <c r="DQ90" s="83"/>
      <c r="DR90" s="83"/>
      <c r="DS90" s="83"/>
      <c r="DT90" s="83"/>
      <c r="DU90" s="83"/>
      <c r="DV90" s="83"/>
      <c r="DW90" s="83"/>
      <c r="DX90" s="83"/>
      <c r="DY90" s="83"/>
      <c r="DZ90" s="83"/>
      <c r="EA90" s="83"/>
      <c r="EB90" s="83"/>
      <c r="EC90" s="83"/>
      <c r="ED90" s="83"/>
      <c r="EE90" s="83"/>
      <c r="EF90" s="83"/>
      <c r="EG90" s="83"/>
      <c r="EH90" s="83"/>
      <c r="EI90" s="83"/>
      <c r="EJ90" s="83"/>
      <c r="EK90" s="83"/>
      <c r="EL90" s="83"/>
      <c r="EM90" s="83"/>
      <c r="EN90" s="83"/>
      <c r="EO90" s="83"/>
      <c r="EP90" s="83"/>
      <c r="EQ90" s="83"/>
      <c r="ER90" s="83"/>
      <c r="ES90" s="83"/>
      <c r="ET90" s="83"/>
      <c r="EU90" s="83"/>
      <c r="EV90" s="83"/>
      <c r="EW90" s="83"/>
      <c r="EX90" s="83"/>
      <c r="EY90" s="83"/>
    </row>
    <row r="91" spans="1:15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3"/>
      <c r="DP91" s="83"/>
      <c r="DQ91" s="83"/>
      <c r="DR91" s="83"/>
      <c r="DS91" s="83"/>
      <c r="DT91" s="83"/>
      <c r="DU91" s="83"/>
      <c r="DV91" s="83"/>
      <c r="DW91" s="83"/>
      <c r="DX91" s="83"/>
      <c r="DY91" s="83"/>
      <c r="DZ91" s="83"/>
      <c r="EA91" s="83"/>
      <c r="EB91" s="83"/>
      <c r="EC91" s="83"/>
      <c r="ED91" s="83"/>
      <c r="EE91" s="83"/>
      <c r="EF91" s="83"/>
      <c r="EG91" s="83"/>
      <c r="EH91" s="83"/>
      <c r="EI91" s="83"/>
      <c r="EJ91" s="83"/>
      <c r="EK91" s="83"/>
      <c r="EL91" s="83"/>
      <c r="EM91" s="83"/>
      <c r="EN91" s="83"/>
      <c r="EO91" s="83"/>
      <c r="EP91" s="83"/>
      <c r="EQ91" s="83"/>
      <c r="ER91" s="83"/>
      <c r="ES91" s="83"/>
      <c r="ET91" s="83"/>
      <c r="EU91" s="83"/>
      <c r="EV91" s="83"/>
      <c r="EW91" s="83"/>
      <c r="EX91" s="83"/>
      <c r="EY91" s="83"/>
    </row>
    <row r="92" spans="1:15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</row>
    <row r="93" spans="1:15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3"/>
      <c r="DP93" s="83"/>
      <c r="DQ93" s="83"/>
      <c r="DR93" s="83"/>
      <c r="DS93" s="83"/>
      <c r="DT93" s="83"/>
      <c r="DU93" s="83"/>
      <c r="DV93" s="83"/>
      <c r="DW93" s="83"/>
      <c r="DX93" s="83"/>
      <c r="DY93" s="83"/>
      <c r="DZ93" s="83"/>
      <c r="EA93" s="83"/>
      <c r="EB93" s="83"/>
      <c r="EC93" s="83"/>
      <c r="ED93" s="83"/>
      <c r="EE93" s="83"/>
      <c r="EF93" s="83"/>
      <c r="EG93" s="83"/>
      <c r="EH93" s="83"/>
      <c r="EI93" s="83"/>
      <c r="EJ93" s="83"/>
      <c r="EK93" s="83"/>
      <c r="EL93" s="83"/>
      <c r="EM93" s="83"/>
      <c r="EN93" s="83"/>
      <c r="EO93" s="83"/>
      <c r="EP93" s="83"/>
      <c r="EQ93" s="83"/>
      <c r="ER93" s="83"/>
      <c r="ES93" s="83"/>
      <c r="ET93" s="83"/>
      <c r="EU93" s="83"/>
      <c r="EV93" s="83"/>
      <c r="EW93" s="83"/>
      <c r="EX93" s="83"/>
      <c r="EY93" s="83"/>
    </row>
    <row r="94" spans="1:15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3"/>
      <c r="DP94" s="83"/>
      <c r="DQ94" s="83"/>
      <c r="DR94" s="83"/>
      <c r="DS94" s="83"/>
      <c r="DT94" s="83"/>
      <c r="DU94" s="83"/>
      <c r="DV94" s="83"/>
      <c r="DW94" s="83"/>
      <c r="DX94" s="83"/>
      <c r="DY94" s="83"/>
      <c r="DZ94" s="83"/>
      <c r="EA94" s="83"/>
      <c r="EB94" s="83"/>
      <c r="EC94" s="83"/>
      <c r="ED94" s="83"/>
      <c r="EE94" s="83"/>
      <c r="EF94" s="83"/>
      <c r="EG94" s="83"/>
      <c r="EH94" s="83"/>
      <c r="EI94" s="83"/>
      <c r="EJ94" s="83"/>
      <c r="EK94" s="83"/>
      <c r="EL94" s="83"/>
      <c r="EM94" s="83"/>
      <c r="EN94" s="83"/>
      <c r="EO94" s="83"/>
      <c r="EP94" s="83"/>
      <c r="EQ94" s="83"/>
      <c r="ER94" s="83"/>
      <c r="ES94" s="83"/>
      <c r="ET94" s="83"/>
      <c r="EU94" s="83"/>
      <c r="EV94" s="83"/>
      <c r="EW94" s="83"/>
      <c r="EX94" s="83"/>
      <c r="EY94" s="83"/>
    </row>
    <row r="95" spans="1:15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3"/>
      <c r="DP95" s="83"/>
      <c r="DQ95" s="83"/>
      <c r="DR95" s="83"/>
      <c r="DS95" s="83"/>
      <c r="DT95" s="83"/>
      <c r="DU95" s="83"/>
      <c r="DV95" s="83"/>
      <c r="DW95" s="83"/>
      <c r="DX95" s="83"/>
      <c r="DY95" s="83"/>
      <c r="DZ95" s="83"/>
      <c r="EA95" s="83"/>
      <c r="EB95" s="83"/>
      <c r="EC95" s="83"/>
      <c r="ED95" s="83"/>
      <c r="EE95" s="83"/>
      <c r="EF95" s="83"/>
      <c r="EG95" s="83"/>
      <c r="EH95" s="83"/>
      <c r="EI95" s="83"/>
      <c r="EJ95" s="83"/>
      <c r="EK95" s="83"/>
      <c r="EL95" s="83"/>
      <c r="EM95" s="83"/>
      <c r="EN95" s="83"/>
      <c r="EO95" s="83"/>
      <c r="EP95" s="83"/>
      <c r="EQ95" s="83"/>
      <c r="ER95" s="83"/>
      <c r="ES95" s="83"/>
      <c r="ET95" s="83"/>
      <c r="EU95" s="83"/>
      <c r="EV95" s="83"/>
      <c r="EW95" s="83"/>
      <c r="EX95" s="83"/>
      <c r="EY95" s="83"/>
    </row>
    <row r="96" spans="1:15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  <c r="DS96" s="83"/>
      <c r="DT96" s="83"/>
      <c r="DU96" s="83"/>
      <c r="DV96" s="83"/>
      <c r="DW96" s="83"/>
      <c r="DX96" s="83"/>
      <c r="DY96" s="83"/>
      <c r="DZ96" s="83"/>
      <c r="EA96" s="83"/>
      <c r="EB96" s="83"/>
      <c r="EC96" s="83"/>
      <c r="ED96" s="83"/>
      <c r="EE96" s="83"/>
      <c r="EF96" s="83"/>
      <c r="EG96" s="83"/>
      <c r="EH96" s="83"/>
      <c r="EI96" s="83"/>
      <c r="EJ96" s="83"/>
      <c r="EK96" s="83"/>
      <c r="EL96" s="83"/>
      <c r="EM96" s="83"/>
      <c r="EN96" s="83"/>
      <c r="EO96" s="83"/>
      <c r="EP96" s="83"/>
      <c r="EQ96" s="83"/>
      <c r="ER96" s="83"/>
      <c r="ES96" s="83"/>
      <c r="ET96" s="83"/>
      <c r="EU96" s="83"/>
      <c r="EV96" s="83"/>
      <c r="EW96" s="83"/>
      <c r="EX96" s="83"/>
      <c r="EY96" s="83"/>
    </row>
    <row r="97" spans="1:15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  <c r="DS97" s="83"/>
      <c r="DT97" s="83"/>
      <c r="DU97" s="83"/>
      <c r="DV97" s="83"/>
      <c r="DW97" s="83"/>
      <c r="DX97" s="83"/>
      <c r="DY97" s="83"/>
      <c r="DZ97" s="83"/>
      <c r="EA97" s="83"/>
      <c r="EB97" s="83"/>
      <c r="EC97" s="83"/>
      <c r="ED97" s="83"/>
      <c r="EE97" s="83"/>
      <c r="EF97" s="83"/>
      <c r="EG97" s="83"/>
      <c r="EH97" s="83"/>
      <c r="EI97" s="83"/>
      <c r="EJ97" s="83"/>
      <c r="EK97" s="83"/>
      <c r="EL97" s="83"/>
      <c r="EM97" s="83"/>
      <c r="EN97" s="83"/>
      <c r="EO97" s="83"/>
      <c r="EP97" s="83"/>
      <c r="EQ97" s="83"/>
      <c r="ER97" s="83"/>
      <c r="ES97" s="83"/>
      <c r="ET97" s="83"/>
      <c r="EU97" s="83"/>
      <c r="EV97" s="83"/>
      <c r="EW97" s="83"/>
      <c r="EX97" s="83"/>
      <c r="EY97" s="83"/>
    </row>
    <row r="98" spans="1:15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83"/>
      <c r="DW98" s="83"/>
      <c r="DX98" s="83"/>
      <c r="DY98" s="83"/>
      <c r="DZ98" s="83"/>
      <c r="EA98" s="83"/>
      <c r="EB98" s="83"/>
      <c r="EC98" s="83"/>
      <c r="ED98" s="83"/>
      <c r="EE98" s="83"/>
      <c r="EF98" s="83"/>
      <c r="EG98" s="83"/>
      <c r="EH98" s="83"/>
      <c r="EI98" s="83"/>
      <c r="EJ98" s="83"/>
      <c r="EK98" s="83"/>
      <c r="EL98" s="83"/>
      <c r="EM98" s="83"/>
      <c r="EN98" s="83"/>
      <c r="EO98" s="83"/>
      <c r="EP98" s="83"/>
      <c r="EQ98" s="83"/>
      <c r="ER98" s="83"/>
      <c r="ES98" s="83"/>
      <c r="ET98" s="83"/>
      <c r="EU98" s="83"/>
      <c r="EV98" s="83"/>
      <c r="EW98" s="83"/>
      <c r="EX98" s="83"/>
      <c r="EY98" s="83"/>
    </row>
    <row r="99" spans="1:155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83"/>
      <c r="DW99" s="83"/>
      <c r="DX99" s="83"/>
      <c r="DY99" s="83"/>
      <c r="DZ99" s="83"/>
      <c r="EA99" s="83"/>
      <c r="EB99" s="83"/>
      <c r="EC99" s="83"/>
      <c r="ED99" s="83"/>
      <c r="EE99" s="83"/>
      <c r="EF99" s="83"/>
      <c r="EG99" s="83"/>
      <c r="EH99" s="83"/>
      <c r="EI99" s="83"/>
      <c r="EJ99" s="83"/>
      <c r="EK99" s="83"/>
      <c r="EL99" s="83"/>
      <c r="EM99" s="83"/>
      <c r="EN99" s="83"/>
      <c r="EO99" s="83"/>
      <c r="EP99" s="83"/>
      <c r="EQ99" s="83"/>
      <c r="ER99" s="83"/>
      <c r="ES99" s="83"/>
      <c r="ET99" s="83"/>
      <c r="EU99" s="83"/>
      <c r="EV99" s="83"/>
      <c r="EW99" s="83"/>
      <c r="EX99" s="83"/>
      <c r="EY99" s="83"/>
    </row>
    <row r="100" spans="1:15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83"/>
      <c r="DW100" s="83"/>
      <c r="DX100" s="83"/>
      <c r="DY100" s="83"/>
      <c r="DZ100" s="83"/>
      <c r="EA100" s="83"/>
      <c r="EB100" s="83"/>
      <c r="EC100" s="83"/>
      <c r="ED100" s="83"/>
      <c r="EE100" s="83"/>
      <c r="EF100" s="83"/>
      <c r="EG100" s="83"/>
      <c r="EH100" s="83"/>
      <c r="EI100" s="83"/>
      <c r="EJ100" s="83"/>
      <c r="EK100" s="83"/>
      <c r="EL100" s="83"/>
      <c r="EM100" s="83"/>
      <c r="EN100" s="83"/>
      <c r="EO100" s="83"/>
      <c r="EP100" s="83"/>
      <c r="EQ100" s="83"/>
      <c r="ER100" s="83"/>
      <c r="ES100" s="83"/>
      <c r="ET100" s="83"/>
      <c r="EU100" s="83"/>
      <c r="EV100" s="83"/>
      <c r="EW100" s="83"/>
      <c r="EX100" s="83"/>
      <c r="EY100" s="83"/>
    </row>
    <row r="101" spans="1:15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83"/>
      <c r="DW101" s="83"/>
      <c r="DX101" s="83"/>
      <c r="DY101" s="83"/>
      <c r="DZ101" s="83"/>
      <c r="EA101" s="83"/>
      <c r="EB101" s="83"/>
      <c r="EC101" s="83"/>
      <c r="ED101" s="83"/>
      <c r="EE101" s="83"/>
      <c r="EF101" s="83"/>
      <c r="EG101" s="83"/>
      <c r="EH101" s="83"/>
      <c r="EI101" s="83"/>
      <c r="EJ101" s="83"/>
      <c r="EK101" s="83"/>
      <c r="EL101" s="83"/>
      <c r="EM101" s="83"/>
      <c r="EN101" s="83"/>
      <c r="EO101" s="83"/>
      <c r="EP101" s="83"/>
      <c r="EQ101" s="83"/>
      <c r="ER101" s="83"/>
      <c r="ES101" s="83"/>
      <c r="ET101" s="83"/>
      <c r="EU101" s="83"/>
      <c r="EV101" s="83"/>
      <c r="EW101" s="83"/>
      <c r="EX101" s="83"/>
      <c r="EY101" s="83"/>
    </row>
    <row r="102" spans="1:15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83"/>
      <c r="DW102" s="83"/>
      <c r="DX102" s="83"/>
      <c r="DY102" s="83"/>
      <c r="DZ102" s="83"/>
      <c r="EA102" s="83"/>
      <c r="EB102" s="83"/>
      <c r="EC102" s="83"/>
      <c r="ED102" s="83"/>
      <c r="EE102" s="83"/>
      <c r="EF102" s="83"/>
      <c r="EG102" s="83"/>
      <c r="EH102" s="83"/>
      <c r="EI102" s="83"/>
      <c r="EJ102" s="83"/>
      <c r="EK102" s="83"/>
      <c r="EL102" s="83"/>
      <c r="EM102" s="83"/>
      <c r="EN102" s="83"/>
      <c r="EO102" s="83"/>
      <c r="EP102" s="83"/>
      <c r="EQ102" s="83"/>
      <c r="ER102" s="83"/>
      <c r="ES102" s="83"/>
      <c r="ET102" s="83"/>
      <c r="EU102" s="83"/>
      <c r="EV102" s="83"/>
      <c r="EW102" s="83"/>
      <c r="EX102" s="83"/>
      <c r="EY102" s="83"/>
    </row>
    <row r="103" spans="1:15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83"/>
      <c r="DW103" s="83"/>
      <c r="DX103" s="83"/>
      <c r="DY103" s="83"/>
      <c r="DZ103" s="83"/>
      <c r="EA103" s="83"/>
      <c r="EB103" s="83"/>
      <c r="EC103" s="83"/>
      <c r="ED103" s="83"/>
      <c r="EE103" s="83"/>
      <c r="EF103" s="83"/>
      <c r="EG103" s="83"/>
      <c r="EH103" s="83"/>
      <c r="EI103" s="83"/>
      <c r="EJ103" s="83"/>
      <c r="EK103" s="83"/>
      <c r="EL103" s="83"/>
      <c r="EM103" s="83"/>
      <c r="EN103" s="83"/>
      <c r="EO103" s="83"/>
      <c r="EP103" s="83"/>
      <c r="EQ103" s="83"/>
      <c r="ER103" s="83"/>
      <c r="ES103" s="83"/>
      <c r="ET103" s="83"/>
      <c r="EU103" s="83"/>
      <c r="EV103" s="83"/>
      <c r="EW103" s="83"/>
      <c r="EX103" s="83"/>
      <c r="EY103" s="83"/>
    </row>
    <row r="104" spans="1:15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83"/>
      <c r="DX104" s="83"/>
      <c r="DY104" s="83"/>
      <c r="DZ104" s="83"/>
      <c r="EA104" s="83"/>
      <c r="EB104" s="83"/>
      <c r="EC104" s="83"/>
      <c r="ED104" s="83"/>
      <c r="EE104" s="83"/>
      <c r="EF104" s="83"/>
      <c r="EG104" s="83"/>
      <c r="EH104" s="83"/>
      <c r="EI104" s="83"/>
      <c r="EJ104" s="83"/>
      <c r="EK104" s="83"/>
      <c r="EL104" s="83"/>
      <c r="EM104" s="83"/>
      <c r="EN104" s="83"/>
      <c r="EO104" s="83"/>
      <c r="EP104" s="83"/>
      <c r="EQ104" s="83"/>
      <c r="ER104" s="83"/>
      <c r="ES104" s="83"/>
      <c r="ET104" s="83"/>
      <c r="EU104" s="83"/>
      <c r="EV104" s="83"/>
      <c r="EW104" s="83"/>
      <c r="EX104" s="83"/>
      <c r="EY104" s="83"/>
    </row>
    <row r="105" spans="1:15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83"/>
      <c r="DX105" s="83"/>
      <c r="DY105" s="83"/>
      <c r="DZ105" s="83"/>
      <c r="EA105" s="83"/>
      <c r="EB105" s="83"/>
      <c r="EC105" s="83"/>
      <c r="ED105" s="83"/>
      <c r="EE105" s="83"/>
      <c r="EF105" s="83"/>
      <c r="EG105" s="83"/>
      <c r="EH105" s="83"/>
      <c r="EI105" s="83"/>
      <c r="EJ105" s="83"/>
      <c r="EK105" s="83"/>
      <c r="EL105" s="83"/>
      <c r="EM105" s="83"/>
      <c r="EN105" s="83"/>
      <c r="EO105" s="83"/>
      <c r="EP105" s="83"/>
      <c r="EQ105" s="83"/>
      <c r="ER105" s="83"/>
      <c r="ES105" s="83"/>
      <c r="ET105" s="83"/>
      <c r="EU105" s="83"/>
      <c r="EV105" s="83"/>
      <c r="EW105" s="83"/>
      <c r="EX105" s="83"/>
      <c r="EY105" s="83"/>
    </row>
    <row r="106" spans="1:155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83"/>
      <c r="DX106" s="83"/>
      <c r="DY106" s="83"/>
      <c r="DZ106" s="83"/>
      <c r="EA106" s="83"/>
      <c r="EB106" s="83"/>
      <c r="EC106" s="83"/>
      <c r="ED106" s="83"/>
      <c r="EE106" s="83"/>
      <c r="EF106" s="83"/>
      <c r="EG106" s="83"/>
      <c r="EH106" s="83"/>
      <c r="EI106" s="83"/>
      <c r="EJ106" s="83"/>
      <c r="EK106" s="83"/>
      <c r="EL106" s="83"/>
      <c r="EM106" s="83"/>
      <c r="EN106" s="83"/>
      <c r="EO106" s="83"/>
      <c r="EP106" s="83"/>
      <c r="EQ106" s="83"/>
      <c r="ER106" s="83"/>
      <c r="ES106" s="83"/>
      <c r="ET106" s="83"/>
      <c r="EU106" s="83"/>
      <c r="EV106" s="83"/>
      <c r="EW106" s="83"/>
      <c r="EX106" s="83"/>
      <c r="EY106" s="83"/>
    </row>
    <row r="107" spans="1:155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83"/>
      <c r="DX107" s="83"/>
      <c r="DY107" s="83"/>
      <c r="DZ107" s="83"/>
      <c r="EA107" s="83"/>
      <c r="EB107" s="83"/>
      <c r="EC107" s="83"/>
      <c r="ED107" s="83"/>
      <c r="EE107" s="83"/>
      <c r="EF107" s="83"/>
      <c r="EG107" s="83"/>
      <c r="EH107" s="83"/>
      <c r="EI107" s="83"/>
      <c r="EJ107" s="83"/>
      <c r="EK107" s="83"/>
      <c r="EL107" s="83"/>
      <c r="EM107" s="83"/>
      <c r="EN107" s="83"/>
      <c r="EO107" s="83"/>
      <c r="EP107" s="83"/>
      <c r="EQ107" s="83"/>
      <c r="ER107" s="83"/>
      <c r="ES107" s="83"/>
      <c r="ET107" s="83"/>
      <c r="EU107" s="83"/>
      <c r="EV107" s="83"/>
      <c r="EW107" s="83"/>
      <c r="EX107" s="83"/>
      <c r="EY107" s="83"/>
    </row>
    <row r="108" spans="1:15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  <c r="DT108" s="83"/>
      <c r="DU108" s="83"/>
      <c r="DV108" s="83"/>
      <c r="DW108" s="83"/>
      <c r="DX108" s="83"/>
      <c r="DY108" s="83"/>
      <c r="DZ108" s="83"/>
      <c r="EA108" s="83"/>
      <c r="EB108" s="83"/>
      <c r="EC108" s="83"/>
      <c r="ED108" s="83"/>
      <c r="EE108" s="83"/>
      <c r="EF108" s="83"/>
      <c r="EG108" s="83"/>
      <c r="EH108" s="83"/>
      <c r="EI108" s="83"/>
      <c r="EJ108" s="83"/>
      <c r="EK108" s="83"/>
      <c r="EL108" s="83"/>
      <c r="EM108" s="83"/>
      <c r="EN108" s="83"/>
      <c r="EO108" s="83"/>
      <c r="EP108" s="83"/>
      <c r="EQ108" s="83"/>
      <c r="ER108" s="83"/>
      <c r="ES108" s="83"/>
      <c r="ET108" s="83"/>
      <c r="EU108" s="83"/>
      <c r="EV108" s="83"/>
      <c r="EW108" s="83"/>
      <c r="EX108" s="83"/>
      <c r="EY108" s="83"/>
    </row>
    <row r="109" spans="1:15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  <c r="DT109" s="83"/>
      <c r="DU109" s="83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  <c r="EF109" s="83"/>
      <c r="EG109" s="83"/>
      <c r="EH109" s="83"/>
      <c r="EI109" s="83"/>
      <c r="EJ109" s="83"/>
      <c r="EK109" s="83"/>
      <c r="EL109" s="83"/>
      <c r="EM109" s="83"/>
      <c r="EN109" s="83"/>
      <c r="EO109" s="83"/>
      <c r="EP109" s="83"/>
      <c r="EQ109" s="83"/>
      <c r="ER109" s="83"/>
      <c r="ES109" s="83"/>
      <c r="ET109" s="83"/>
      <c r="EU109" s="83"/>
      <c r="EV109" s="83"/>
      <c r="EW109" s="83"/>
      <c r="EX109" s="83"/>
      <c r="EY109" s="83"/>
    </row>
    <row r="110" spans="1:15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  <c r="DT110" s="83"/>
      <c r="DU110" s="83"/>
      <c r="DV110" s="83"/>
      <c r="DW110" s="83"/>
      <c r="DX110" s="83"/>
      <c r="DY110" s="83"/>
      <c r="DZ110" s="83"/>
      <c r="EA110" s="83"/>
      <c r="EB110" s="83"/>
      <c r="EC110" s="83"/>
      <c r="ED110" s="83"/>
      <c r="EE110" s="83"/>
      <c r="EF110" s="83"/>
      <c r="EG110" s="83"/>
      <c r="EH110" s="83"/>
      <c r="EI110" s="83"/>
      <c r="EJ110" s="83"/>
      <c r="EK110" s="83"/>
      <c r="EL110" s="83"/>
      <c r="EM110" s="83"/>
      <c r="EN110" s="83"/>
      <c r="EO110" s="83"/>
      <c r="EP110" s="83"/>
      <c r="EQ110" s="83"/>
      <c r="ER110" s="83"/>
      <c r="ES110" s="83"/>
      <c r="ET110" s="83"/>
      <c r="EU110" s="83"/>
      <c r="EV110" s="83"/>
      <c r="EW110" s="83"/>
      <c r="EX110" s="83"/>
      <c r="EY110" s="83"/>
    </row>
    <row r="111" spans="1:155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83"/>
      <c r="DX111" s="83"/>
      <c r="DY111" s="83"/>
      <c r="DZ111" s="83"/>
      <c r="EA111" s="83"/>
      <c r="EB111" s="83"/>
      <c r="EC111" s="83"/>
      <c r="ED111" s="83"/>
      <c r="EE111" s="83"/>
      <c r="EF111" s="83"/>
      <c r="EG111" s="83"/>
      <c r="EH111" s="83"/>
      <c r="EI111" s="83"/>
      <c r="EJ111" s="83"/>
      <c r="EK111" s="83"/>
      <c r="EL111" s="83"/>
      <c r="EM111" s="83"/>
      <c r="EN111" s="83"/>
      <c r="EO111" s="83"/>
      <c r="EP111" s="83"/>
      <c r="EQ111" s="83"/>
      <c r="ER111" s="83"/>
      <c r="ES111" s="83"/>
      <c r="ET111" s="83"/>
      <c r="EU111" s="83"/>
      <c r="EV111" s="83"/>
      <c r="EW111" s="83"/>
      <c r="EX111" s="83"/>
      <c r="EY111" s="83"/>
    </row>
    <row r="112" spans="1:15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/>
    </row>
    <row r="113" spans="1:155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  <c r="EF113" s="83"/>
      <c r="EG113" s="83"/>
      <c r="EH113" s="83"/>
      <c r="EI113" s="83"/>
      <c r="EJ113" s="83"/>
      <c r="EK113" s="83"/>
      <c r="EL113" s="83"/>
      <c r="EM113" s="83"/>
      <c r="EN113" s="83"/>
      <c r="EO113" s="83"/>
      <c r="EP113" s="83"/>
      <c r="EQ113" s="83"/>
      <c r="ER113" s="83"/>
      <c r="ES113" s="83"/>
      <c r="ET113" s="83"/>
      <c r="EU113" s="83"/>
      <c r="EV113" s="83"/>
      <c r="EW113" s="83"/>
      <c r="EX113" s="83"/>
      <c r="EY113" s="83"/>
    </row>
    <row r="114" spans="1:155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  <c r="DT114" s="83"/>
      <c r="DU114" s="83"/>
      <c r="DV114" s="83"/>
      <c r="DW114" s="83"/>
      <c r="DX114" s="83"/>
      <c r="DY114" s="83"/>
      <c r="DZ114" s="83"/>
      <c r="EA114" s="83"/>
      <c r="EB114" s="83"/>
      <c r="EC114" s="83"/>
      <c r="ED114" s="83"/>
      <c r="EE114" s="83"/>
      <c r="EF114" s="83"/>
      <c r="EG114" s="83"/>
      <c r="EH114" s="83"/>
      <c r="EI114" s="83"/>
      <c r="EJ114" s="83"/>
      <c r="EK114" s="83"/>
      <c r="EL114" s="83"/>
      <c r="EM114" s="83"/>
      <c r="EN114" s="83"/>
      <c r="EO114" s="83"/>
      <c r="EP114" s="83"/>
      <c r="EQ114" s="83"/>
      <c r="ER114" s="83"/>
      <c r="ES114" s="83"/>
      <c r="ET114" s="83"/>
      <c r="EU114" s="83"/>
      <c r="EV114" s="83"/>
      <c r="EW114" s="83"/>
      <c r="EX114" s="83"/>
      <c r="EY114" s="83"/>
    </row>
    <row r="115" spans="1:15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  <c r="DT115" s="83"/>
      <c r="DU115" s="83"/>
      <c r="DV115" s="83"/>
      <c r="DW115" s="83"/>
      <c r="DX115" s="83"/>
      <c r="DY115" s="83"/>
      <c r="DZ115" s="83"/>
      <c r="EA115" s="83"/>
      <c r="EB115" s="83"/>
      <c r="EC115" s="83"/>
      <c r="ED115" s="83"/>
      <c r="EE115" s="83"/>
      <c r="EF115" s="83"/>
      <c r="EG115" s="83"/>
      <c r="EH115" s="83"/>
      <c r="EI115" s="83"/>
      <c r="EJ115" s="83"/>
      <c r="EK115" s="83"/>
      <c r="EL115" s="83"/>
      <c r="EM115" s="83"/>
      <c r="EN115" s="83"/>
      <c r="EO115" s="83"/>
      <c r="EP115" s="83"/>
      <c r="EQ115" s="83"/>
      <c r="ER115" s="83"/>
      <c r="ES115" s="83"/>
      <c r="ET115" s="83"/>
      <c r="EU115" s="83"/>
      <c r="EV115" s="83"/>
      <c r="EW115" s="83"/>
      <c r="EX115" s="83"/>
      <c r="EY115" s="83"/>
    </row>
    <row r="116" spans="1:155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  <c r="DT116" s="83"/>
      <c r="DU116" s="83"/>
      <c r="DV116" s="83"/>
      <c r="DW116" s="83"/>
      <c r="DX116" s="83"/>
      <c r="DY116" s="83"/>
      <c r="DZ116" s="83"/>
      <c r="EA116" s="83"/>
      <c r="EB116" s="83"/>
      <c r="EC116" s="83"/>
      <c r="ED116" s="83"/>
      <c r="EE116" s="83"/>
      <c r="EF116" s="83"/>
      <c r="EG116" s="83"/>
      <c r="EH116" s="83"/>
      <c r="EI116" s="83"/>
      <c r="EJ116" s="83"/>
      <c r="EK116" s="83"/>
      <c r="EL116" s="83"/>
      <c r="EM116" s="83"/>
      <c r="EN116" s="83"/>
      <c r="EO116" s="83"/>
      <c r="EP116" s="83"/>
      <c r="EQ116" s="83"/>
      <c r="ER116" s="83"/>
      <c r="ES116" s="83"/>
      <c r="ET116" s="83"/>
      <c r="EU116" s="83"/>
      <c r="EV116" s="83"/>
      <c r="EW116" s="83"/>
      <c r="EX116" s="83"/>
      <c r="EY116" s="83"/>
    </row>
    <row r="117" spans="1:155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  <c r="DT117" s="83"/>
      <c r="DU117" s="83"/>
      <c r="DV117" s="83"/>
      <c r="DW117" s="83"/>
      <c r="DX117" s="83"/>
      <c r="DY117" s="83"/>
      <c r="DZ117" s="83"/>
      <c r="EA117" s="83"/>
      <c r="EB117" s="83"/>
      <c r="EC117" s="83"/>
      <c r="ED117" s="83"/>
      <c r="EE117" s="83"/>
      <c r="EF117" s="83"/>
      <c r="EG117" s="83"/>
      <c r="EH117" s="83"/>
      <c r="EI117" s="83"/>
      <c r="EJ117" s="83"/>
      <c r="EK117" s="83"/>
      <c r="EL117" s="83"/>
      <c r="EM117" s="83"/>
      <c r="EN117" s="83"/>
      <c r="EO117" s="83"/>
      <c r="EP117" s="83"/>
      <c r="EQ117" s="83"/>
      <c r="ER117" s="83"/>
      <c r="ES117" s="83"/>
      <c r="ET117" s="83"/>
      <c r="EU117" s="83"/>
      <c r="EV117" s="83"/>
      <c r="EW117" s="83"/>
      <c r="EX117" s="83"/>
      <c r="EY117" s="83"/>
    </row>
    <row r="118" spans="1:155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83"/>
      <c r="DX118" s="83"/>
      <c r="DY118" s="83"/>
      <c r="DZ118" s="83"/>
      <c r="EA118" s="83"/>
      <c r="EB118" s="83"/>
      <c r="EC118" s="83"/>
      <c r="ED118" s="83"/>
      <c r="EE118" s="83"/>
      <c r="EF118" s="83"/>
      <c r="EG118" s="83"/>
      <c r="EH118" s="83"/>
      <c r="EI118" s="83"/>
      <c r="EJ118" s="83"/>
      <c r="EK118" s="83"/>
      <c r="EL118" s="83"/>
      <c r="EM118" s="83"/>
      <c r="EN118" s="83"/>
      <c r="EO118" s="83"/>
      <c r="EP118" s="83"/>
      <c r="EQ118" s="83"/>
      <c r="ER118" s="83"/>
      <c r="ES118" s="83"/>
      <c r="ET118" s="83"/>
      <c r="EU118" s="83"/>
      <c r="EV118" s="83"/>
      <c r="EW118" s="83"/>
      <c r="EX118" s="83"/>
      <c r="EY118" s="83"/>
    </row>
    <row r="119" spans="1:155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  <c r="DT119" s="83"/>
      <c r="DU119" s="83"/>
      <c r="DV119" s="83"/>
      <c r="DW119" s="83"/>
      <c r="DX119" s="83"/>
      <c r="DY119" s="83"/>
      <c r="DZ119" s="83"/>
      <c r="EA119" s="83"/>
      <c r="EB119" s="83"/>
      <c r="EC119" s="83"/>
      <c r="ED119" s="83"/>
      <c r="EE119" s="83"/>
      <c r="EF119" s="83"/>
      <c r="EG119" s="83"/>
      <c r="EH119" s="83"/>
      <c r="EI119" s="83"/>
      <c r="EJ119" s="83"/>
      <c r="EK119" s="83"/>
      <c r="EL119" s="83"/>
      <c r="EM119" s="83"/>
      <c r="EN119" s="83"/>
      <c r="EO119" s="83"/>
      <c r="EP119" s="83"/>
      <c r="EQ119" s="83"/>
      <c r="ER119" s="83"/>
      <c r="ES119" s="83"/>
      <c r="ET119" s="83"/>
      <c r="EU119" s="83"/>
      <c r="EV119" s="83"/>
      <c r="EW119" s="83"/>
      <c r="EX119" s="83"/>
      <c r="EY119" s="83"/>
    </row>
    <row r="120" spans="1:155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  <c r="DT120" s="83"/>
      <c r="DU120" s="83"/>
      <c r="DV120" s="83"/>
      <c r="DW120" s="83"/>
      <c r="DX120" s="83"/>
      <c r="DY120" s="83"/>
      <c r="DZ120" s="83"/>
      <c r="EA120" s="83"/>
      <c r="EB120" s="83"/>
      <c r="EC120" s="83"/>
      <c r="ED120" s="83"/>
      <c r="EE120" s="83"/>
      <c r="EF120" s="83"/>
      <c r="EG120" s="83"/>
      <c r="EH120" s="83"/>
      <c r="EI120" s="83"/>
      <c r="EJ120" s="83"/>
      <c r="EK120" s="83"/>
      <c r="EL120" s="83"/>
      <c r="EM120" s="83"/>
      <c r="EN120" s="83"/>
      <c r="EO120" s="83"/>
      <c r="EP120" s="83"/>
      <c r="EQ120" s="83"/>
      <c r="ER120" s="83"/>
      <c r="ES120" s="83"/>
      <c r="ET120" s="83"/>
      <c r="EU120" s="83"/>
      <c r="EV120" s="83"/>
      <c r="EW120" s="83"/>
      <c r="EX120" s="83"/>
      <c r="EY120" s="83"/>
    </row>
    <row r="121" spans="1:155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83"/>
      <c r="DB121" s="83"/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  <c r="DT121" s="83"/>
      <c r="DU121" s="83"/>
      <c r="DV121" s="83"/>
      <c r="DW121" s="83"/>
      <c r="DX121" s="83"/>
      <c r="DY121" s="83"/>
      <c r="DZ121" s="83"/>
      <c r="EA121" s="83"/>
      <c r="EB121" s="83"/>
      <c r="EC121" s="83"/>
      <c r="ED121" s="83"/>
      <c r="EE121" s="83"/>
      <c r="EF121" s="83"/>
      <c r="EG121" s="83"/>
      <c r="EH121" s="83"/>
      <c r="EI121" s="83"/>
      <c r="EJ121" s="83"/>
      <c r="EK121" s="83"/>
      <c r="EL121" s="83"/>
      <c r="EM121" s="83"/>
      <c r="EN121" s="83"/>
      <c r="EO121" s="83"/>
      <c r="EP121" s="83"/>
      <c r="EQ121" s="83"/>
      <c r="ER121" s="83"/>
      <c r="ES121" s="83"/>
      <c r="ET121" s="83"/>
      <c r="EU121" s="83"/>
      <c r="EV121" s="83"/>
      <c r="EW121" s="83"/>
      <c r="EX121" s="83"/>
      <c r="EY121" s="83"/>
    </row>
    <row r="122" spans="1:15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83"/>
      <c r="DB122" s="83"/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  <c r="DT122" s="83"/>
      <c r="DU122" s="83"/>
      <c r="DV122" s="83"/>
      <c r="DW122" s="83"/>
      <c r="DX122" s="83"/>
      <c r="DY122" s="83"/>
      <c r="DZ122" s="83"/>
      <c r="EA122" s="83"/>
      <c r="EB122" s="83"/>
      <c r="EC122" s="83"/>
      <c r="ED122" s="83"/>
      <c r="EE122" s="83"/>
      <c r="EF122" s="83"/>
      <c r="EG122" s="83"/>
      <c r="EH122" s="83"/>
      <c r="EI122" s="83"/>
      <c r="EJ122" s="83"/>
      <c r="EK122" s="83"/>
      <c r="EL122" s="83"/>
      <c r="EM122" s="83"/>
      <c r="EN122" s="83"/>
      <c r="EO122" s="83"/>
      <c r="EP122" s="83"/>
      <c r="EQ122" s="83"/>
      <c r="ER122" s="83"/>
      <c r="ES122" s="83"/>
      <c r="ET122" s="83"/>
      <c r="EU122" s="83"/>
      <c r="EV122" s="83"/>
      <c r="EW122" s="83"/>
      <c r="EX122" s="83"/>
      <c r="EY122" s="83"/>
    </row>
    <row r="123" spans="1:155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83"/>
      <c r="DB123" s="83"/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  <c r="DT123" s="83"/>
      <c r="DU123" s="83"/>
      <c r="DV123" s="83"/>
      <c r="DW123" s="83"/>
      <c r="DX123" s="83"/>
      <c r="DY123" s="83"/>
      <c r="DZ123" s="83"/>
      <c r="EA123" s="83"/>
      <c r="EB123" s="83"/>
      <c r="EC123" s="83"/>
      <c r="ED123" s="83"/>
      <c r="EE123" s="83"/>
      <c r="EF123" s="83"/>
      <c r="EG123" s="83"/>
      <c r="EH123" s="83"/>
      <c r="EI123" s="83"/>
      <c r="EJ123" s="83"/>
      <c r="EK123" s="83"/>
      <c r="EL123" s="83"/>
      <c r="EM123" s="83"/>
      <c r="EN123" s="83"/>
      <c r="EO123" s="83"/>
      <c r="EP123" s="83"/>
      <c r="EQ123" s="83"/>
      <c r="ER123" s="83"/>
      <c r="ES123" s="83"/>
      <c r="ET123" s="83"/>
      <c r="EU123" s="83"/>
      <c r="EV123" s="83"/>
      <c r="EW123" s="83"/>
      <c r="EX123" s="83"/>
      <c r="EY123" s="83"/>
    </row>
    <row r="124" spans="1:155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83"/>
      <c r="DB124" s="83"/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  <c r="DT124" s="83"/>
      <c r="DU124" s="83"/>
      <c r="DV124" s="83"/>
      <c r="DW124" s="83"/>
      <c r="DX124" s="83"/>
      <c r="DY124" s="83"/>
      <c r="DZ124" s="83"/>
      <c r="EA124" s="83"/>
      <c r="EB124" s="83"/>
      <c r="EC124" s="83"/>
      <c r="ED124" s="83"/>
      <c r="EE124" s="83"/>
      <c r="EF124" s="83"/>
      <c r="EG124" s="83"/>
      <c r="EH124" s="83"/>
      <c r="EI124" s="83"/>
      <c r="EJ124" s="83"/>
      <c r="EK124" s="83"/>
      <c r="EL124" s="83"/>
      <c r="EM124" s="83"/>
      <c r="EN124" s="83"/>
      <c r="EO124" s="83"/>
      <c r="EP124" s="83"/>
      <c r="EQ124" s="83"/>
      <c r="ER124" s="83"/>
      <c r="ES124" s="83"/>
      <c r="ET124" s="83"/>
      <c r="EU124" s="83"/>
      <c r="EV124" s="83"/>
      <c r="EW124" s="83"/>
      <c r="EX124" s="83"/>
      <c r="EY124" s="83"/>
    </row>
    <row r="125" spans="1:15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83"/>
      <c r="DB125" s="83"/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  <c r="DT125" s="83"/>
      <c r="DU125" s="83"/>
      <c r="DV125" s="83"/>
      <c r="DW125" s="83"/>
      <c r="DX125" s="83"/>
      <c r="DY125" s="83"/>
      <c r="DZ125" s="83"/>
      <c r="EA125" s="83"/>
      <c r="EB125" s="83"/>
      <c r="EC125" s="83"/>
      <c r="ED125" s="83"/>
      <c r="EE125" s="83"/>
      <c r="EF125" s="83"/>
      <c r="EG125" s="83"/>
      <c r="EH125" s="83"/>
      <c r="EI125" s="83"/>
      <c r="EJ125" s="83"/>
      <c r="EK125" s="83"/>
      <c r="EL125" s="83"/>
      <c r="EM125" s="83"/>
      <c r="EN125" s="83"/>
      <c r="EO125" s="83"/>
      <c r="EP125" s="83"/>
      <c r="EQ125" s="83"/>
      <c r="ER125" s="83"/>
      <c r="ES125" s="83"/>
      <c r="ET125" s="83"/>
      <c r="EU125" s="83"/>
      <c r="EV125" s="83"/>
      <c r="EW125" s="83"/>
      <c r="EX125" s="83"/>
      <c r="EY125" s="83"/>
    </row>
    <row r="126" spans="1:15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83"/>
      <c r="DB126" s="83"/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  <c r="DT126" s="83"/>
      <c r="DU126" s="83"/>
      <c r="DV126" s="83"/>
      <c r="DW126" s="83"/>
      <c r="DX126" s="83"/>
      <c r="DY126" s="83"/>
      <c r="DZ126" s="83"/>
      <c r="EA126" s="83"/>
      <c r="EB126" s="83"/>
      <c r="EC126" s="83"/>
      <c r="ED126" s="83"/>
      <c r="EE126" s="83"/>
      <c r="EF126" s="83"/>
      <c r="EG126" s="83"/>
      <c r="EH126" s="83"/>
      <c r="EI126" s="83"/>
      <c r="EJ126" s="83"/>
      <c r="EK126" s="83"/>
      <c r="EL126" s="83"/>
      <c r="EM126" s="83"/>
      <c r="EN126" s="83"/>
      <c r="EO126" s="83"/>
      <c r="EP126" s="83"/>
      <c r="EQ126" s="83"/>
      <c r="ER126" s="83"/>
      <c r="ES126" s="83"/>
      <c r="ET126" s="83"/>
      <c r="EU126" s="83"/>
      <c r="EV126" s="83"/>
      <c r="EW126" s="83"/>
      <c r="EX126" s="83"/>
      <c r="EY126" s="83"/>
    </row>
    <row r="127" spans="1:15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83"/>
      <c r="DX127" s="83"/>
      <c r="DY127" s="83"/>
      <c r="DZ127" s="83"/>
      <c r="EA127" s="83"/>
      <c r="EB127" s="83"/>
      <c r="EC127" s="83"/>
      <c r="ED127" s="83"/>
      <c r="EE127" s="83"/>
      <c r="EF127" s="83"/>
      <c r="EG127" s="83"/>
      <c r="EH127" s="83"/>
      <c r="EI127" s="83"/>
      <c r="EJ127" s="83"/>
      <c r="EK127" s="83"/>
      <c r="EL127" s="83"/>
      <c r="EM127" s="83"/>
      <c r="EN127" s="83"/>
      <c r="EO127" s="83"/>
      <c r="EP127" s="83"/>
      <c r="EQ127" s="83"/>
      <c r="ER127" s="83"/>
      <c r="ES127" s="83"/>
      <c r="ET127" s="83"/>
      <c r="EU127" s="83"/>
      <c r="EV127" s="83"/>
      <c r="EW127" s="83"/>
      <c r="EX127" s="83"/>
      <c r="EY127" s="83"/>
    </row>
    <row r="128" spans="1:15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83"/>
      <c r="DA128" s="83"/>
      <c r="DB128" s="83"/>
      <c r="DC128" s="83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  <c r="DS128" s="83"/>
      <c r="DT128" s="83"/>
      <c r="DU128" s="83"/>
      <c r="DV128" s="83"/>
      <c r="DW128" s="83"/>
      <c r="DX128" s="83"/>
      <c r="DY128" s="83"/>
      <c r="DZ128" s="83"/>
      <c r="EA128" s="83"/>
      <c r="EB128" s="83"/>
      <c r="EC128" s="83"/>
      <c r="ED128" s="83"/>
      <c r="EE128" s="83"/>
      <c r="EF128" s="83"/>
      <c r="EG128" s="83"/>
      <c r="EH128" s="83"/>
      <c r="EI128" s="83"/>
      <c r="EJ128" s="83"/>
      <c r="EK128" s="83"/>
      <c r="EL128" s="83"/>
      <c r="EM128" s="83"/>
      <c r="EN128" s="83"/>
      <c r="EO128" s="83"/>
      <c r="EP128" s="83"/>
      <c r="EQ128" s="83"/>
      <c r="ER128" s="83"/>
      <c r="ES128" s="83"/>
      <c r="ET128" s="83"/>
      <c r="EU128" s="83"/>
      <c r="EV128" s="83"/>
      <c r="EW128" s="83"/>
      <c r="EX128" s="83"/>
      <c r="EY128" s="83"/>
    </row>
    <row r="129" spans="1:15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3"/>
      <c r="BP129" s="83"/>
      <c r="BQ129" s="83"/>
      <c r="BR129" s="83"/>
      <c r="BS129" s="83"/>
      <c r="BT129" s="83"/>
      <c r="BU129" s="83"/>
      <c r="BV129" s="83"/>
      <c r="BW129" s="83"/>
      <c r="BX129" s="83"/>
      <c r="BY129" s="83"/>
      <c r="BZ129" s="83"/>
      <c r="CA129" s="83"/>
      <c r="CB129" s="83"/>
      <c r="CC129" s="83"/>
      <c r="CD129" s="83"/>
      <c r="CE129" s="83"/>
      <c r="CF129" s="83"/>
      <c r="CG129" s="83"/>
      <c r="CH129" s="83"/>
      <c r="CI129" s="83"/>
      <c r="CJ129" s="83"/>
      <c r="CK129" s="83"/>
      <c r="CL129" s="83"/>
      <c r="CM129" s="83"/>
      <c r="CN129" s="83"/>
      <c r="CO129" s="83"/>
      <c r="CP129" s="83"/>
      <c r="CQ129" s="83"/>
      <c r="CR129" s="83"/>
      <c r="CS129" s="83"/>
      <c r="CT129" s="83"/>
      <c r="CU129" s="83"/>
      <c r="CV129" s="83"/>
      <c r="CW129" s="83"/>
      <c r="CX129" s="83"/>
      <c r="CY129" s="83"/>
      <c r="CZ129" s="83"/>
      <c r="DA129" s="83"/>
      <c r="DB129" s="83"/>
      <c r="DC129" s="83"/>
      <c r="DD129" s="83"/>
      <c r="DE129" s="83"/>
      <c r="DF129" s="83"/>
      <c r="DG129" s="83"/>
      <c r="DH129" s="83"/>
      <c r="DI129" s="83"/>
      <c r="DJ129" s="83"/>
      <c r="DK129" s="83"/>
      <c r="DL129" s="83"/>
      <c r="DM129" s="83"/>
      <c r="DN129" s="83"/>
      <c r="DO129" s="83"/>
      <c r="DP129" s="83"/>
      <c r="DQ129" s="83"/>
      <c r="DR129" s="83"/>
      <c r="DS129" s="83"/>
      <c r="DT129" s="83"/>
      <c r="DU129" s="83"/>
      <c r="DV129" s="83"/>
      <c r="DW129" s="83"/>
      <c r="DX129" s="83"/>
      <c r="DY129" s="83"/>
      <c r="DZ129" s="83"/>
      <c r="EA129" s="83"/>
      <c r="EB129" s="83"/>
      <c r="EC129" s="83"/>
      <c r="ED129" s="83"/>
      <c r="EE129" s="83"/>
      <c r="EF129" s="83"/>
      <c r="EG129" s="83"/>
      <c r="EH129" s="83"/>
      <c r="EI129" s="83"/>
      <c r="EJ129" s="83"/>
      <c r="EK129" s="83"/>
      <c r="EL129" s="83"/>
      <c r="EM129" s="83"/>
      <c r="EN129" s="83"/>
      <c r="EO129" s="83"/>
      <c r="EP129" s="83"/>
      <c r="EQ129" s="83"/>
      <c r="ER129" s="83"/>
      <c r="ES129" s="83"/>
      <c r="ET129" s="83"/>
      <c r="EU129" s="83"/>
      <c r="EV129" s="83"/>
      <c r="EW129" s="83"/>
      <c r="EX129" s="83"/>
      <c r="EY129" s="83"/>
    </row>
    <row r="130" spans="1:15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3"/>
      <c r="BP130" s="83"/>
      <c r="BQ130" s="83"/>
      <c r="BR130" s="83"/>
      <c r="BS130" s="83"/>
      <c r="BT130" s="83"/>
      <c r="BU130" s="83"/>
      <c r="BV130" s="83"/>
      <c r="BW130" s="83"/>
      <c r="BX130" s="83"/>
      <c r="BY130" s="83"/>
      <c r="BZ130" s="83"/>
      <c r="CA130" s="83"/>
      <c r="CB130" s="83"/>
      <c r="CC130" s="83"/>
      <c r="CD130" s="83"/>
      <c r="CE130" s="83"/>
      <c r="CF130" s="83"/>
      <c r="CG130" s="83"/>
      <c r="CH130" s="83"/>
      <c r="CI130" s="83"/>
      <c r="CJ130" s="83"/>
      <c r="CK130" s="83"/>
      <c r="CL130" s="83"/>
      <c r="CM130" s="83"/>
      <c r="CN130" s="83"/>
      <c r="CO130" s="83"/>
      <c r="CP130" s="83"/>
      <c r="CQ130" s="83"/>
      <c r="CR130" s="83"/>
      <c r="CS130" s="83"/>
      <c r="CT130" s="83"/>
      <c r="CU130" s="83"/>
      <c r="CV130" s="83"/>
      <c r="CW130" s="83"/>
      <c r="CX130" s="83"/>
      <c r="CY130" s="83"/>
      <c r="CZ130" s="83"/>
      <c r="DA130" s="83"/>
      <c r="DB130" s="83"/>
      <c r="DC130" s="83"/>
      <c r="DD130" s="83"/>
      <c r="DE130" s="83"/>
      <c r="DF130" s="83"/>
      <c r="DG130" s="83"/>
      <c r="DH130" s="83"/>
      <c r="DI130" s="83"/>
      <c r="DJ130" s="83"/>
      <c r="DK130" s="83"/>
      <c r="DL130" s="83"/>
      <c r="DM130" s="83"/>
      <c r="DN130" s="83"/>
      <c r="DO130" s="83"/>
      <c r="DP130" s="83"/>
      <c r="DQ130" s="83"/>
      <c r="DR130" s="83"/>
      <c r="DS130" s="83"/>
      <c r="DT130" s="83"/>
      <c r="DU130" s="83"/>
      <c r="DV130" s="83"/>
      <c r="DW130" s="83"/>
      <c r="DX130" s="83"/>
      <c r="DY130" s="83"/>
      <c r="DZ130" s="83"/>
      <c r="EA130" s="83"/>
      <c r="EB130" s="83"/>
      <c r="EC130" s="83"/>
      <c r="ED130" s="83"/>
      <c r="EE130" s="83"/>
      <c r="EF130" s="83"/>
      <c r="EG130" s="83"/>
      <c r="EH130" s="83"/>
      <c r="EI130" s="83"/>
      <c r="EJ130" s="83"/>
      <c r="EK130" s="83"/>
      <c r="EL130" s="83"/>
      <c r="EM130" s="83"/>
      <c r="EN130" s="83"/>
      <c r="EO130" s="83"/>
      <c r="EP130" s="83"/>
      <c r="EQ130" s="83"/>
      <c r="ER130" s="83"/>
      <c r="ES130" s="83"/>
      <c r="ET130" s="83"/>
      <c r="EU130" s="83"/>
      <c r="EV130" s="83"/>
      <c r="EW130" s="83"/>
      <c r="EX130" s="83"/>
      <c r="EY130" s="83"/>
    </row>
    <row r="131" spans="1:15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3"/>
      <c r="BP131" s="83"/>
      <c r="BQ131" s="83"/>
      <c r="BR131" s="83"/>
      <c r="BS131" s="83"/>
      <c r="BT131" s="83"/>
      <c r="BU131" s="83"/>
      <c r="BV131" s="83"/>
      <c r="BW131" s="83"/>
      <c r="BX131" s="83"/>
      <c r="BY131" s="83"/>
      <c r="BZ131" s="83"/>
      <c r="CA131" s="83"/>
      <c r="CB131" s="83"/>
      <c r="CC131" s="83"/>
      <c r="CD131" s="83"/>
      <c r="CE131" s="83"/>
      <c r="CF131" s="83"/>
      <c r="CG131" s="83"/>
      <c r="CH131" s="83"/>
      <c r="CI131" s="83"/>
      <c r="CJ131" s="83"/>
      <c r="CK131" s="83"/>
      <c r="CL131" s="83"/>
      <c r="CM131" s="83"/>
      <c r="CN131" s="83"/>
      <c r="CO131" s="83"/>
      <c r="CP131" s="83"/>
      <c r="CQ131" s="83"/>
      <c r="CR131" s="83"/>
      <c r="CS131" s="83"/>
      <c r="CT131" s="83"/>
      <c r="CU131" s="83"/>
      <c r="CV131" s="83"/>
      <c r="CW131" s="83"/>
      <c r="CX131" s="83"/>
      <c r="CY131" s="83"/>
      <c r="CZ131" s="83"/>
      <c r="DA131" s="83"/>
      <c r="DB131" s="83"/>
      <c r="DC131" s="83"/>
      <c r="DD131" s="83"/>
      <c r="DE131" s="83"/>
      <c r="DF131" s="83"/>
      <c r="DG131" s="83"/>
      <c r="DH131" s="83"/>
      <c r="DI131" s="83"/>
      <c r="DJ131" s="83"/>
      <c r="DK131" s="83"/>
      <c r="DL131" s="83"/>
      <c r="DM131" s="83"/>
      <c r="DN131" s="83"/>
      <c r="DO131" s="83"/>
      <c r="DP131" s="83"/>
      <c r="DQ131" s="83"/>
      <c r="DR131" s="83"/>
      <c r="DS131" s="83"/>
      <c r="DT131" s="83"/>
      <c r="DU131" s="83"/>
      <c r="DV131" s="83"/>
      <c r="DW131" s="83"/>
      <c r="DX131" s="83"/>
      <c r="DY131" s="83"/>
      <c r="DZ131" s="83"/>
      <c r="EA131" s="83"/>
      <c r="EB131" s="83"/>
      <c r="EC131" s="83"/>
      <c r="ED131" s="83"/>
      <c r="EE131" s="83"/>
      <c r="EF131" s="83"/>
      <c r="EG131" s="83"/>
      <c r="EH131" s="83"/>
      <c r="EI131" s="83"/>
      <c r="EJ131" s="83"/>
      <c r="EK131" s="83"/>
      <c r="EL131" s="83"/>
      <c r="EM131" s="83"/>
      <c r="EN131" s="83"/>
      <c r="EO131" s="83"/>
      <c r="EP131" s="83"/>
      <c r="EQ131" s="83"/>
      <c r="ER131" s="83"/>
      <c r="ES131" s="83"/>
      <c r="ET131" s="83"/>
      <c r="EU131" s="83"/>
      <c r="EV131" s="83"/>
      <c r="EW131" s="83"/>
      <c r="EX131" s="83"/>
      <c r="EY131" s="83"/>
    </row>
    <row r="132" spans="1:15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3"/>
      <c r="AS132" s="83"/>
      <c r="AT132" s="83"/>
      <c r="AU132" s="83"/>
      <c r="AV132" s="83"/>
      <c r="AW132" s="83"/>
      <c r="AX132" s="83"/>
      <c r="AY132" s="83"/>
      <c r="AZ132" s="83"/>
      <c r="BA132" s="83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3"/>
      <c r="BP132" s="83"/>
      <c r="BQ132" s="83"/>
      <c r="BR132" s="83"/>
      <c r="BS132" s="83"/>
      <c r="BT132" s="83"/>
      <c r="BU132" s="83"/>
      <c r="BV132" s="83"/>
      <c r="BW132" s="83"/>
      <c r="BX132" s="83"/>
      <c r="BY132" s="83"/>
      <c r="BZ132" s="83"/>
      <c r="CA132" s="83"/>
      <c r="CB132" s="83"/>
      <c r="CC132" s="83"/>
      <c r="CD132" s="83"/>
      <c r="CE132" s="83"/>
      <c r="CF132" s="83"/>
      <c r="CG132" s="83"/>
      <c r="CH132" s="83"/>
      <c r="CI132" s="83"/>
      <c r="CJ132" s="83"/>
      <c r="CK132" s="83"/>
      <c r="CL132" s="83"/>
      <c r="CM132" s="83"/>
      <c r="CN132" s="83"/>
      <c r="CO132" s="83"/>
      <c r="CP132" s="83"/>
      <c r="CQ132" s="83"/>
      <c r="CR132" s="83"/>
      <c r="CS132" s="83"/>
      <c r="CT132" s="83"/>
      <c r="CU132" s="83"/>
      <c r="CV132" s="83"/>
      <c r="CW132" s="83"/>
      <c r="CX132" s="83"/>
      <c r="CY132" s="83"/>
      <c r="CZ132" s="83"/>
      <c r="DA132" s="83"/>
      <c r="DB132" s="83"/>
      <c r="DC132" s="83"/>
      <c r="DD132" s="83"/>
      <c r="DE132" s="83"/>
      <c r="DF132" s="83"/>
      <c r="DG132" s="83"/>
      <c r="DH132" s="83"/>
      <c r="DI132" s="83"/>
      <c r="DJ132" s="83"/>
      <c r="DK132" s="83"/>
      <c r="DL132" s="83"/>
      <c r="DM132" s="83"/>
      <c r="DN132" s="83"/>
      <c r="DO132" s="83"/>
      <c r="DP132" s="83"/>
      <c r="DQ132" s="83"/>
      <c r="DR132" s="83"/>
      <c r="DS132" s="83"/>
      <c r="DT132" s="83"/>
      <c r="DU132" s="83"/>
      <c r="DV132" s="83"/>
      <c r="DW132" s="83"/>
      <c r="DX132" s="83"/>
      <c r="DY132" s="83"/>
      <c r="DZ132" s="83"/>
      <c r="EA132" s="83"/>
      <c r="EB132" s="83"/>
      <c r="EC132" s="83"/>
      <c r="ED132" s="83"/>
      <c r="EE132" s="83"/>
      <c r="EF132" s="83"/>
      <c r="EG132" s="83"/>
      <c r="EH132" s="83"/>
      <c r="EI132" s="83"/>
      <c r="EJ132" s="83"/>
      <c r="EK132" s="83"/>
      <c r="EL132" s="83"/>
      <c r="EM132" s="83"/>
      <c r="EN132" s="83"/>
      <c r="EO132" s="83"/>
      <c r="EP132" s="83"/>
      <c r="EQ132" s="83"/>
      <c r="ER132" s="83"/>
      <c r="ES132" s="83"/>
      <c r="ET132" s="83"/>
      <c r="EU132" s="83"/>
      <c r="EV132" s="83"/>
      <c r="EW132" s="83"/>
      <c r="EX132" s="83"/>
      <c r="EY132" s="83"/>
    </row>
    <row r="133" spans="1:15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U133" s="83"/>
      <c r="AV133" s="83"/>
      <c r="AW133" s="83"/>
      <c r="AX133" s="83"/>
      <c r="AY133" s="83"/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3"/>
      <c r="BP133" s="83"/>
      <c r="BQ133" s="83"/>
      <c r="BR133" s="83"/>
      <c r="BS133" s="83"/>
      <c r="BT133" s="83"/>
      <c r="BU133" s="83"/>
      <c r="BV133" s="83"/>
      <c r="BW133" s="83"/>
      <c r="BX133" s="83"/>
      <c r="BY133" s="83"/>
      <c r="BZ133" s="83"/>
      <c r="CA133" s="83"/>
      <c r="CB133" s="83"/>
      <c r="CC133" s="83"/>
      <c r="CD133" s="83"/>
      <c r="CE133" s="83"/>
      <c r="CF133" s="83"/>
      <c r="CG133" s="83"/>
      <c r="CH133" s="83"/>
      <c r="CI133" s="83"/>
      <c r="CJ133" s="83"/>
      <c r="CK133" s="83"/>
      <c r="CL133" s="83"/>
      <c r="CM133" s="83"/>
      <c r="CN133" s="83"/>
      <c r="CO133" s="83"/>
      <c r="CP133" s="83"/>
      <c r="CQ133" s="83"/>
      <c r="CR133" s="83"/>
      <c r="CS133" s="83"/>
      <c r="CT133" s="83"/>
      <c r="CU133" s="83"/>
      <c r="CV133" s="83"/>
      <c r="CW133" s="83"/>
      <c r="CX133" s="83"/>
      <c r="CY133" s="83"/>
      <c r="CZ133" s="83"/>
      <c r="DA133" s="83"/>
      <c r="DB133" s="83"/>
      <c r="DC133" s="83"/>
      <c r="DD133" s="83"/>
      <c r="DE133" s="83"/>
      <c r="DF133" s="83"/>
      <c r="DG133" s="83"/>
      <c r="DH133" s="83"/>
      <c r="DI133" s="83"/>
      <c r="DJ133" s="83"/>
      <c r="DK133" s="83"/>
      <c r="DL133" s="83"/>
      <c r="DM133" s="83"/>
      <c r="DN133" s="83"/>
      <c r="DO133" s="83"/>
      <c r="DP133" s="83"/>
      <c r="DQ133" s="83"/>
      <c r="DR133" s="83"/>
      <c r="DS133" s="83"/>
      <c r="DT133" s="83"/>
      <c r="DU133" s="83"/>
      <c r="DV133" s="83"/>
      <c r="DW133" s="83"/>
      <c r="DX133" s="83"/>
      <c r="DY133" s="83"/>
      <c r="DZ133" s="83"/>
      <c r="EA133" s="83"/>
      <c r="EB133" s="83"/>
      <c r="EC133" s="83"/>
      <c r="ED133" s="83"/>
      <c r="EE133" s="83"/>
      <c r="EF133" s="83"/>
      <c r="EG133" s="83"/>
      <c r="EH133" s="83"/>
      <c r="EI133" s="83"/>
      <c r="EJ133" s="83"/>
      <c r="EK133" s="83"/>
      <c r="EL133" s="83"/>
      <c r="EM133" s="83"/>
      <c r="EN133" s="83"/>
      <c r="EO133" s="83"/>
      <c r="EP133" s="83"/>
      <c r="EQ133" s="83"/>
      <c r="ER133" s="83"/>
      <c r="ES133" s="83"/>
      <c r="ET133" s="83"/>
      <c r="EU133" s="83"/>
      <c r="EV133" s="83"/>
      <c r="EW133" s="83"/>
      <c r="EX133" s="83"/>
      <c r="EY133" s="83"/>
    </row>
    <row r="134" spans="1:15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  <c r="AG134" s="83"/>
      <c r="AH134" s="83"/>
      <c r="AI134" s="83"/>
      <c r="AJ134" s="83"/>
      <c r="AK134" s="83"/>
      <c r="AL134" s="83"/>
      <c r="AM134" s="83"/>
      <c r="AN134" s="83"/>
      <c r="AO134" s="83"/>
      <c r="AP134" s="83"/>
      <c r="AQ134" s="83"/>
      <c r="AR134" s="83"/>
      <c r="AS134" s="83"/>
      <c r="AT134" s="83"/>
      <c r="AU134" s="83"/>
      <c r="AV134" s="83"/>
      <c r="AW134" s="83"/>
      <c r="AX134" s="83"/>
      <c r="AY134" s="83"/>
      <c r="AZ134" s="83"/>
      <c r="BA134" s="83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3"/>
      <c r="BP134" s="83"/>
      <c r="BQ134" s="83"/>
      <c r="BR134" s="83"/>
      <c r="BS134" s="83"/>
      <c r="BT134" s="83"/>
      <c r="BU134" s="83"/>
      <c r="BV134" s="83"/>
      <c r="BW134" s="83"/>
      <c r="BX134" s="83"/>
      <c r="BY134" s="83"/>
      <c r="BZ134" s="83"/>
      <c r="CA134" s="83"/>
      <c r="CB134" s="83"/>
      <c r="CC134" s="83"/>
      <c r="CD134" s="83"/>
      <c r="CE134" s="83"/>
      <c r="CF134" s="83"/>
      <c r="CG134" s="83"/>
      <c r="CH134" s="83"/>
      <c r="CI134" s="83"/>
      <c r="CJ134" s="83"/>
      <c r="CK134" s="83"/>
      <c r="CL134" s="83"/>
      <c r="CM134" s="83"/>
      <c r="CN134" s="83"/>
      <c r="CO134" s="83"/>
      <c r="CP134" s="83"/>
      <c r="CQ134" s="83"/>
      <c r="CR134" s="83"/>
      <c r="CS134" s="83"/>
      <c r="CT134" s="83"/>
      <c r="CU134" s="83"/>
      <c r="CV134" s="83"/>
      <c r="CW134" s="83"/>
      <c r="CX134" s="83"/>
      <c r="CY134" s="83"/>
      <c r="CZ134" s="83"/>
      <c r="DA134" s="83"/>
      <c r="DB134" s="83"/>
      <c r="DC134" s="83"/>
      <c r="DD134" s="83"/>
      <c r="DE134" s="83"/>
      <c r="DF134" s="83"/>
      <c r="DG134" s="83"/>
      <c r="DH134" s="83"/>
      <c r="DI134" s="83"/>
      <c r="DJ134" s="83"/>
      <c r="DK134" s="83"/>
      <c r="DL134" s="83"/>
      <c r="DM134" s="83"/>
      <c r="DN134" s="83"/>
      <c r="DO134" s="83"/>
      <c r="DP134" s="83"/>
      <c r="DQ134" s="83"/>
      <c r="DR134" s="83"/>
      <c r="DS134" s="83"/>
      <c r="DT134" s="83"/>
      <c r="DU134" s="83"/>
      <c r="DV134" s="83"/>
      <c r="DW134" s="83"/>
      <c r="DX134" s="83"/>
      <c r="DY134" s="83"/>
      <c r="DZ134" s="83"/>
      <c r="EA134" s="83"/>
      <c r="EB134" s="83"/>
      <c r="EC134" s="83"/>
      <c r="ED134" s="83"/>
      <c r="EE134" s="83"/>
      <c r="EF134" s="83"/>
      <c r="EG134" s="83"/>
      <c r="EH134" s="83"/>
      <c r="EI134" s="83"/>
      <c r="EJ134" s="83"/>
      <c r="EK134" s="83"/>
      <c r="EL134" s="83"/>
      <c r="EM134" s="83"/>
      <c r="EN134" s="83"/>
      <c r="EO134" s="83"/>
      <c r="EP134" s="83"/>
      <c r="EQ134" s="83"/>
      <c r="ER134" s="83"/>
      <c r="ES134" s="83"/>
      <c r="ET134" s="83"/>
      <c r="EU134" s="83"/>
      <c r="EV134" s="83"/>
      <c r="EW134" s="83"/>
      <c r="EX134" s="83"/>
      <c r="EY134" s="83"/>
    </row>
    <row r="135" spans="1:15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3"/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3"/>
      <c r="BP135" s="83"/>
      <c r="BQ135" s="83"/>
      <c r="BR135" s="83"/>
      <c r="BS135" s="83"/>
      <c r="BT135" s="83"/>
      <c r="BU135" s="83"/>
      <c r="BV135" s="83"/>
      <c r="BW135" s="83"/>
      <c r="BX135" s="83"/>
      <c r="BY135" s="83"/>
      <c r="BZ135" s="83"/>
      <c r="CA135" s="83"/>
      <c r="CB135" s="83"/>
      <c r="CC135" s="83"/>
      <c r="CD135" s="83"/>
      <c r="CE135" s="83"/>
      <c r="CF135" s="83"/>
      <c r="CG135" s="83"/>
      <c r="CH135" s="83"/>
      <c r="CI135" s="83"/>
      <c r="CJ135" s="83"/>
      <c r="CK135" s="83"/>
      <c r="CL135" s="83"/>
      <c r="CM135" s="83"/>
      <c r="CN135" s="83"/>
      <c r="CO135" s="83"/>
      <c r="CP135" s="83"/>
      <c r="CQ135" s="83"/>
      <c r="CR135" s="83"/>
      <c r="CS135" s="83"/>
      <c r="CT135" s="83"/>
      <c r="CU135" s="83"/>
      <c r="CV135" s="83"/>
      <c r="CW135" s="83"/>
      <c r="CX135" s="83"/>
      <c r="CY135" s="83"/>
      <c r="CZ135" s="83"/>
      <c r="DA135" s="83"/>
      <c r="DB135" s="83"/>
      <c r="DC135" s="83"/>
      <c r="DD135" s="83"/>
      <c r="DE135" s="83"/>
      <c r="DF135" s="83"/>
      <c r="DG135" s="83"/>
      <c r="DH135" s="83"/>
      <c r="DI135" s="83"/>
      <c r="DJ135" s="83"/>
      <c r="DK135" s="83"/>
      <c r="DL135" s="83"/>
      <c r="DM135" s="83"/>
      <c r="DN135" s="83"/>
      <c r="DO135" s="83"/>
      <c r="DP135" s="83"/>
      <c r="DQ135" s="83"/>
      <c r="DR135" s="83"/>
      <c r="DS135" s="83"/>
      <c r="DT135" s="83"/>
      <c r="DU135" s="83"/>
      <c r="DV135" s="83"/>
      <c r="DW135" s="83"/>
      <c r="DX135" s="83"/>
      <c r="DY135" s="83"/>
      <c r="DZ135" s="83"/>
      <c r="EA135" s="83"/>
      <c r="EB135" s="83"/>
      <c r="EC135" s="83"/>
      <c r="ED135" s="83"/>
      <c r="EE135" s="83"/>
      <c r="EF135" s="83"/>
      <c r="EG135" s="83"/>
      <c r="EH135" s="83"/>
      <c r="EI135" s="83"/>
      <c r="EJ135" s="83"/>
      <c r="EK135" s="83"/>
      <c r="EL135" s="83"/>
      <c r="EM135" s="83"/>
      <c r="EN135" s="83"/>
      <c r="EO135" s="83"/>
      <c r="EP135" s="83"/>
      <c r="EQ135" s="83"/>
      <c r="ER135" s="83"/>
      <c r="ES135" s="83"/>
      <c r="ET135" s="83"/>
      <c r="EU135" s="83"/>
      <c r="EV135" s="83"/>
      <c r="EW135" s="83"/>
      <c r="EX135" s="83"/>
      <c r="EY135" s="83"/>
    </row>
    <row r="136" spans="1:15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/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  <c r="DK136" s="83"/>
      <c r="DL136" s="83"/>
      <c r="DM136" s="83"/>
      <c r="DN136" s="83"/>
      <c r="DO136" s="83"/>
      <c r="DP136" s="83"/>
      <c r="DQ136" s="83"/>
      <c r="DR136" s="83"/>
      <c r="DS136" s="83"/>
      <c r="DT136" s="83"/>
      <c r="DU136" s="83"/>
      <c r="DV136" s="83"/>
      <c r="DW136" s="83"/>
      <c r="DX136" s="83"/>
      <c r="DY136" s="83"/>
      <c r="DZ136" s="83"/>
      <c r="EA136" s="83"/>
      <c r="EB136" s="83"/>
      <c r="EC136" s="83"/>
      <c r="ED136" s="83"/>
      <c r="EE136" s="83"/>
      <c r="EF136" s="83"/>
      <c r="EG136" s="83"/>
      <c r="EH136" s="83"/>
      <c r="EI136" s="83"/>
      <c r="EJ136" s="83"/>
      <c r="EK136" s="83"/>
      <c r="EL136" s="83"/>
      <c r="EM136" s="83"/>
      <c r="EN136" s="83"/>
      <c r="EO136" s="83"/>
      <c r="EP136" s="83"/>
      <c r="EQ136" s="83"/>
      <c r="ER136" s="83"/>
      <c r="ES136" s="83"/>
      <c r="ET136" s="83"/>
      <c r="EU136" s="83"/>
      <c r="EV136" s="83"/>
      <c r="EW136" s="83"/>
      <c r="EX136" s="83"/>
      <c r="EY136" s="83"/>
    </row>
    <row r="137" spans="1:15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83"/>
      <c r="CK137" s="83"/>
      <c r="CL137" s="83"/>
      <c r="CM137" s="83"/>
      <c r="CN137" s="83"/>
      <c r="CO137" s="83"/>
      <c r="CP137" s="83"/>
      <c r="CQ137" s="83"/>
      <c r="CR137" s="83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83"/>
      <c r="DT137" s="83"/>
      <c r="DU137" s="83"/>
      <c r="DV137" s="83"/>
      <c r="DW137" s="83"/>
      <c r="DX137" s="83"/>
      <c r="DY137" s="83"/>
      <c r="DZ137" s="83"/>
      <c r="EA137" s="83"/>
      <c r="EB137" s="83"/>
      <c r="EC137" s="83"/>
      <c r="ED137" s="83"/>
      <c r="EE137" s="83"/>
      <c r="EF137" s="83"/>
      <c r="EG137" s="83"/>
      <c r="EH137" s="83"/>
      <c r="EI137" s="83"/>
      <c r="EJ137" s="83"/>
      <c r="EK137" s="83"/>
      <c r="EL137" s="83"/>
      <c r="EM137" s="83"/>
      <c r="EN137" s="83"/>
      <c r="EO137" s="83"/>
      <c r="EP137" s="83"/>
      <c r="EQ137" s="83"/>
      <c r="ER137" s="83"/>
      <c r="ES137" s="83"/>
      <c r="ET137" s="83"/>
      <c r="EU137" s="83"/>
      <c r="EV137" s="83"/>
      <c r="EW137" s="83"/>
      <c r="EX137" s="83"/>
      <c r="EY137" s="83"/>
    </row>
    <row r="138" spans="1:15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3"/>
      <c r="AS138" s="83"/>
      <c r="AT138" s="83"/>
      <c r="AU138" s="83"/>
      <c r="AV138" s="83"/>
      <c r="AW138" s="83"/>
      <c r="AX138" s="83"/>
      <c r="AY138" s="83"/>
      <c r="AZ138" s="83"/>
      <c r="BA138" s="83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3"/>
      <c r="BP138" s="83"/>
      <c r="BQ138" s="83"/>
      <c r="BR138" s="83"/>
      <c r="BS138" s="83"/>
      <c r="BT138" s="83"/>
      <c r="BU138" s="83"/>
      <c r="BV138" s="83"/>
      <c r="BW138" s="83"/>
      <c r="BX138" s="83"/>
      <c r="BY138" s="83"/>
      <c r="BZ138" s="83"/>
      <c r="CA138" s="83"/>
      <c r="CB138" s="83"/>
      <c r="CC138" s="83"/>
      <c r="CD138" s="83"/>
      <c r="CE138" s="83"/>
      <c r="CF138" s="83"/>
      <c r="CG138" s="83"/>
      <c r="CH138" s="83"/>
      <c r="CI138" s="83"/>
      <c r="CJ138" s="83"/>
      <c r="CK138" s="83"/>
      <c r="CL138" s="83"/>
      <c r="CM138" s="83"/>
      <c r="CN138" s="83"/>
      <c r="CO138" s="83"/>
      <c r="CP138" s="83"/>
      <c r="CQ138" s="83"/>
      <c r="CR138" s="83"/>
      <c r="CS138" s="83"/>
      <c r="CT138" s="83"/>
      <c r="CU138" s="83"/>
      <c r="CV138" s="83"/>
      <c r="CW138" s="83"/>
      <c r="CX138" s="83"/>
      <c r="CY138" s="83"/>
      <c r="CZ138" s="83"/>
      <c r="DA138" s="83"/>
      <c r="DB138" s="83"/>
      <c r="DC138" s="83"/>
      <c r="DD138" s="83"/>
      <c r="DE138" s="83"/>
      <c r="DF138" s="83"/>
      <c r="DG138" s="83"/>
      <c r="DH138" s="83"/>
      <c r="DI138" s="83"/>
      <c r="DJ138" s="83"/>
      <c r="DK138" s="83"/>
      <c r="DL138" s="83"/>
      <c r="DM138" s="83"/>
      <c r="DN138" s="83"/>
      <c r="DO138" s="83"/>
      <c r="DP138" s="83"/>
      <c r="DQ138" s="83"/>
      <c r="DR138" s="83"/>
      <c r="DS138" s="83"/>
      <c r="DT138" s="83"/>
      <c r="DU138" s="83"/>
      <c r="DV138" s="83"/>
      <c r="DW138" s="83"/>
      <c r="DX138" s="83"/>
      <c r="DY138" s="83"/>
      <c r="DZ138" s="83"/>
      <c r="EA138" s="83"/>
      <c r="EB138" s="83"/>
      <c r="EC138" s="83"/>
      <c r="ED138" s="83"/>
      <c r="EE138" s="83"/>
      <c r="EF138" s="83"/>
      <c r="EG138" s="83"/>
      <c r="EH138" s="83"/>
      <c r="EI138" s="83"/>
      <c r="EJ138" s="83"/>
      <c r="EK138" s="83"/>
      <c r="EL138" s="83"/>
      <c r="EM138" s="83"/>
      <c r="EN138" s="83"/>
      <c r="EO138" s="83"/>
      <c r="EP138" s="83"/>
      <c r="EQ138" s="83"/>
      <c r="ER138" s="83"/>
      <c r="ES138" s="83"/>
      <c r="ET138" s="83"/>
      <c r="EU138" s="83"/>
      <c r="EV138" s="83"/>
      <c r="EW138" s="83"/>
      <c r="EX138" s="83"/>
      <c r="EY138" s="83"/>
    </row>
    <row r="139" spans="1:15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83"/>
      <c r="CK139" s="83"/>
      <c r="CL139" s="83"/>
      <c r="CM139" s="83"/>
      <c r="CN139" s="83"/>
      <c r="CO139" s="83"/>
      <c r="CP139" s="83"/>
      <c r="CQ139" s="83"/>
      <c r="CR139" s="83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83"/>
      <c r="DT139" s="83"/>
      <c r="DU139" s="83"/>
      <c r="DV139" s="83"/>
      <c r="DW139" s="83"/>
      <c r="DX139" s="83"/>
      <c r="DY139" s="83"/>
      <c r="DZ139" s="83"/>
      <c r="EA139" s="83"/>
      <c r="EB139" s="83"/>
      <c r="EC139" s="83"/>
      <c r="ED139" s="83"/>
      <c r="EE139" s="83"/>
      <c r="EF139" s="83"/>
      <c r="EG139" s="83"/>
      <c r="EH139" s="83"/>
      <c r="EI139" s="83"/>
      <c r="EJ139" s="83"/>
      <c r="EK139" s="83"/>
      <c r="EL139" s="83"/>
      <c r="EM139" s="83"/>
      <c r="EN139" s="83"/>
      <c r="EO139" s="83"/>
      <c r="EP139" s="83"/>
      <c r="EQ139" s="83"/>
      <c r="ER139" s="83"/>
      <c r="ES139" s="83"/>
      <c r="ET139" s="83"/>
      <c r="EU139" s="83"/>
      <c r="EV139" s="83"/>
      <c r="EW139" s="83"/>
      <c r="EX139" s="83"/>
      <c r="EY139" s="83"/>
    </row>
    <row r="140" spans="1:15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  <c r="AG140" s="83"/>
      <c r="AH140" s="83"/>
      <c r="AI140" s="83"/>
      <c r="AJ140" s="83"/>
      <c r="AK140" s="83"/>
      <c r="AL140" s="83"/>
      <c r="AM140" s="83"/>
      <c r="AN140" s="83"/>
      <c r="AO140" s="83"/>
      <c r="AP140" s="83"/>
      <c r="AQ140" s="83"/>
      <c r="AR140" s="83"/>
      <c r="AS140" s="83"/>
      <c r="AT140" s="83"/>
      <c r="AU140" s="83"/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3"/>
      <c r="BP140" s="83"/>
      <c r="BQ140" s="83"/>
      <c r="BR140" s="83"/>
      <c r="BS140" s="83"/>
      <c r="BT140" s="83"/>
      <c r="BU140" s="83"/>
      <c r="BV140" s="83"/>
      <c r="BW140" s="83"/>
      <c r="BX140" s="83"/>
      <c r="BY140" s="83"/>
      <c r="BZ140" s="83"/>
      <c r="CA140" s="83"/>
      <c r="CB140" s="83"/>
      <c r="CC140" s="83"/>
      <c r="CD140" s="83"/>
      <c r="CE140" s="83"/>
      <c r="CF140" s="83"/>
      <c r="CG140" s="83"/>
      <c r="CH140" s="83"/>
      <c r="CI140" s="83"/>
      <c r="CJ140" s="83"/>
      <c r="CK140" s="83"/>
      <c r="CL140" s="83"/>
      <c r="CM140" s="83"/>
      <c r="CN140" s="83"/>
      <c r="CO140" s="83"/>
      <c r="CP140" s="83"/>
      <c r="CQ140" s="83"/>
      <c r="CR140" s="83"/>
      <c r="CS140" s="83"/>
      <c r="CT140" s="83"/>
      <c r="CU140" s="83"/>
      <c r="CV140" s="83"/>
      <c r="CW140" s="83"/>
      <c r="CX140" s="83"/>
      <c r="CY140" s="83"/>
      <c r="CZ140" s="83"/>
      <c r="DA140" s="83"/>
      <c r="DB140" s="83"/>
      <c r="DC140" s="83"/>
      <c r="DD140" s="83"/>
      <c r="DE140" s="83"/>
      <c r="DF140" s="83"/>
      <c r="DG140" s="83"/>
      <c r="DH140" s="83"/>
      <c r="DI140" s="83"/>
      <c r="DJ140" s="83"/>
      <c r="DK140" s="83"/>
      <c r="DL140" s="83"/>
      <c r="DM140" s="83"/>
      <c r="DN140" s="83"/>
      <c r="DO140" s="83"/>
      <c r="DP140" s="83"/>
      <c r="DQ140" s="83"/>
      <c r="DR140" s="83"/>
      <c r="DS140" s="83"/>
      <c r="DT140" s="83"/>
      <c r="DU140" s="83"/>
      <c r="DV140" s="83"/>
      <c r="DW140" s="83"/>
      <c r="DX140" s="83"/>
      <c r="DY140" s="83"/>
      <c r="DZ140" s="83"/>
      <c r="EA140" s="83"/>
      <c r="EB140" s="83"/>
      <c r="EC140" s="83"/>
      <c r="ED140" s="83"/>
      <c r="EE140" s="83"/>
      <c r="EF140" s="83"/>
      <c r="EG140" s="83"/>
      <c r="EH140" s="83"/>
      <c r="EI140" s="83"/>
      <c r="EJ140" s="83"/>
      <c r="EK140" s="83"/>
      <c r="EL140" s="83"/>
      <c r="EM140" s="83"/>
      <c r="EN140" s="83"/>
      <c r="EO140" s="83"/>
      <c r="EP140" s="83"/>
      <c r="EQ140" s="83"/>
      <c r="ER140" s="83"/>
      <c r="ES140" s="83"/>
      <c r="ET140" s="83"/>
      <c r="EU140" s="83"/>
      <c r="EV140" s="83"/>
      <c r="EW140" s="83"/>
      <c r="EX140" s="83"/>
      <c r="EY140" s="83"/>
    </row>
    <row r="141" spans="1:15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3"/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3"/>
      <c r="BP141" s="83"/>
      <c r="BQ141" s="83"/>
      <c r="BR141" s="83"/>
      <c r="BS141" s="83"/>
      <c r="BT141" s="83"/>
      <c r="BU141" s="83"/>
      <c r="BV141" s="83"/>
      <c r="BW141" s="83"/>
      <c r="BX141" s="83"/>
      <c r="BY141" s="83"/>
      <c r="BZ141" s="83"/>
      <c r="CA141" s="83"/>
      <c r="CB141" s="83"/>
      <c r="CC141" s="83"/>
      <c r="CD141" s="83"/>
      <c r="CE141" s="83"/>
      <c r="CF141" s="83"/>
      <c r="CG141" s="83"/>
      <c r="CH141" s="83"/>
      <c r="CI141" s="83"/>
      <c r="CJ141" s="83"/>
      <c r="CK141" s="83"/>
      <c r="CL141" s="83"/>
      <c r="CM141" s="83"/>
      <c r="CN141" s="83"/>
      <c r="CO141" s="83"/>
      <c r="CP141" s="83"/>
      <c r="CQ141" s="83"/>
      <c r="CR141" s="83"/>
      <c r="CS141" s="83"/>
      <c r="CT141" s="83"/>
      <c r="CU141" s="83"/>
      <c r="CV141" s="83"/>
      <c r="CW141" s="83"/>
      <c r="CX141" s="83"/>
      <c r="CY141" s="83"/>
      <c r="CZ141" s="83"/>
      <c r="DA141" s="83"/>
      <c r="DB141" s="83"/>
      <c r="DC141" s="83"/>
      <c r="DD141" s="83"/>
      <c r="DE141" s="83"/>
      <c r="DF141" s="83"/>
      <c r="DG141" s="83"/>
      <c r="DH141" s="83"/>
      <c r="DI141" s="83"/>
      <c r="DJ141" s="83"/>
      <c r="DK141" s="83"/>
      <c r="DL141" s="83"/>
      <c r="DM141" s="83"/>
      <c r="DN141" s="83"/>
      <c r="DO141" s="83"/>
      <c r="DP141" s="83"/>
      <c r="DQ141" s="83"/>
      <c r="DR141" s="83"/>
      <c r="DS141" s="83"/>
      <c r="DT141" s="83"/>
      <c r="DU141" s="83"/>
      <c r="DV141" s="83"/>
      <c r="DW141" s="83"/>
      <c r="DX141" s="83"/>
      <c r="DY141" s="83"/>
      <c r="DZ141" s="83"/>
      <c r="EA141" s="83"/>
      <c r="EB141" s="83"/>
      <c r="EC141" s="83"/>
      <c r="ED141" s="83"/>
      <c r="EE141" s="83"/>
      <c r="EF141" s="83"/>
      <c r="EG141" s="83"/>
      <c r="EH141" s="83"/>
      <c r="EI141" s="83"/>
      <c r="EJ141" s="83"/>
      <c r="EK141" s="83"/>
      <c r="EL141" s="83"/>
      <c r="EM141" s="83"/>
      <c r="EN141" s="83"/>
      <c r="EO141" s="83"/>
      <c r="EP141" s="83"/>
      <c r="EQ141" s="83"/>
      <c r="ER141" s="83"/>
      <c r="ES141" s="83"/>
      <c r="ET141" s="83"/>
      <c r="EU141" s="83"/>
      <c r="EV141" s="83"/>
      <c r="EW141" s="83"/>
      <c r="EX141" s="83"/>
      <c r="EY141" s="83"/>
    </row>
    <row r="142" spans="1:15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  <c r="AS142" s="83"/>
      <c r="AT142" s="83"/>
      <c r="AU142" s="83"/>
      <c r="AV142" s="83"/>
      <c r="AW142" s="83"/>
      <c r="AX142" s="83"/>
      <c r="AY142" s="83"/>
      <c r="AZ142" s="83"/>
      <c r="BA142" s="83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3"/>
      <c r="BP142" s="83"/>
      <c r="BQ142" s="83"/>
      <c r="BR142" s="83"/>
      <c r="BS142" s="83"/>
      <c r="BT142" s="83"/>
      <c r="BU142" s="83"/>
      <c r="BV142" s="83"/>
      <c r="BW142" s="83"/>
      <c r="BX142" s="83"/>
      <c r="BY142" s="83"/>
      <c r="BZ142" s="83"/>
      <c r="CA142" s="83"/>
      <c r="CB142" s="83"/>
      <c r="CC142" s="83"/>
      <c r="CD142" s="83"/>
      <c r="CE142" s="83"/>
      <c r="CF142" s="83"/>
      <c r="CG142" s="83"/>
      <c r="CH142" s="83"/>
      <c r="CI142" s="83"/>
      <c r="CJ142" s="83"/>
      <c r="CK142" s="83"/>
      <c r="CL142" s="83"/>
      <c r="CM142" s="83"/>
      <c r="CN142" s="83"/>
      <c r="CO142" s="83"/>
      <c r="CP142" s="83"/>
      <c r="CQ142" s="83"/>
      <c r="CR142" s="83"/>
      <c r="CS142" s="83"/>
      <c r="CT142" s="83"/>
      <c r="CU142" s="83"/>
      <c r="CV142" s="83"/>
      <c r="CW142" s="83"/>
      <c r="CX142" s="83"/>
      <c r="CY142" s="83"/>
      <c r="CZ142" s="83"/>
      <c r="DA142" s="83"/>
      <c r="DB142" s="83"/>
      <c r="DC142" s="83"/>
      <c r="DD142" s="83"/>
      <c r="DE142" s="83"/>
      <c r="DF142" s="83"/>
      <c r="DG142" s="83"/>
      <c r="DH142" s="83"/>
      <c r="DI142" s="83"/>
      <c r="DJ142" s="83"/>
      <c r="DK142" s="83"/>
      <c r="DL142" s="83"/>
      <c r="DM142" s="83"/>
      <c r="DN142" s="83"/>
      <c r="DO142" s="83"/>
      <c r="DP142" s="83"/>
      <c r="DQ142" s="83"/>
      <c r="DR142" s="83"/>
      <c r="DS142" s="83"/>
      <c r="DT142" s="83"/>
      <c r="DU142" s="83"/>
      <c r="DV142" s="83"/>
      <c r="DW142" s="83"/>
      <c r="DX142" s="83"/>
      <c r="DY142" s="83"/>
      <c r="DZ142" s="83"/>
      <c r="EA142" s="83"/>
      <c r="EB142" s="83"/>
      <c r="EC142" s="83"/>
      <c r="ED142" s="83"/>
      <c r="EE142" s="83"/>
      <c r="EF142" s="83"/>
      <c r="EG142" s="83"/>
      <c r="EH142" s="83"/>
      <c r="EI142" s="83"/>
      <c r="EJ142" s="83"/>
      <c r="EK142" s="83"/>
      <c r="EL142" s="83"/>
      <c r="EM142" s="83"/>
      <c r="EN142" s="83"/>
      <c r="EO142" s="83"/>
      <c r="EP142" s="83"/>
      <c r="EQ142" s="83"/>
      <c r="ER142" s="83"/>
      <c r="ES142" s="83"/>
      <c r="ET142" s="83"/>
      <c r="EU142" s="83"/>
      <c r="EV142" s="83"/>
      <c r="EW142" s="83"/>
      <c r="EX142" s="83"/>
      <c r="EY142" s="83"/>
    </row>
    <row r="143" spans="1:15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83"/>
      <c r="CA143" s="83"/>
      <c r="CB143" s="83"/>
      <c r="CC143" s="83"/>
      <c r="CD143" s="83"/>
      <c r="CE143" s="83"/>
      <c r="CF143" s="83"/>
      <c r="CG143" s="83"/>
      <c r="CH143" s="83"/>
      <c r="CI143" s="83"/>
      <c r="CJ143" s="83"/>
      <c r="CK143" s="83"/>
      <c r="CL143" s="83"/>
      <c r="CM143" s="83"/>
      <c r="CN143" s="83"/>
      <c r="CO143" s="83"/>
      <c r="CP143" s="83"/>
      <c r="CQ143" s="83"/>
      <c r="CR143" s="83"/>
      <c r="CS143" s="83"/>
      <c r="CT143" s="83"/>
      <c r="CU143" s="83"/>
      <c r="CV143" s="83"/>
      <c r="CW143" s="83"/>
      <c r="CX143" s="83"/>
      <c r="CY143" s="83"/>
      <c r="CZ143" s="83"/>
      <c r="DA143" s="83"/>
      <c r="DB143" s="83"/>
      <c r="DC143" s="83"/>
      <c r="DD143" s="83"/>
      <c r="DE143" s="83"/>
      <c r="DF143" s="83"/>
      <c r="DG143" s="83"/>
      <c r="DH143" s="83"/>
      <c r="DI143" s="83"/>
      <c r="DJ143" s="83"/>
      <c r="DK143" s="83"/>
      <c r="DL143" s="83"/>
      <c r="DM143" s="83"/>
      <c r="DN143" s="83"/>
      <c r="DO143" s="83"/>
      <c r="DP143" s="83"/>
      <c r="DQ143" s="83"/>
      <c r="DR143" s="83"/>
      <c r="DS143" s="83"/>
      <c r="DT143" s="83"/>
      <c r="DU143" s="83"/>
      <c r="DV143" s="83"/>
      <c r="DW143" s="83"/>
      <c r="DX143" s="83"/>
      <c r="DY143" s="83"/>
      <c r="DZ143" s="83"/>
      <c r="EA143" s="83"/>
      <c r="EB143" s="83"/>
      <c r="EC143" s="83"/>
      <c r="ED143" s="83"/>
      <c r="EE143" s="83"/>
      <c r="EF143" s="83"/>
      <c r="EG143" s="83"/>
      <c r="EH143" s="83"/>
      <c r="EI143" s="83"/>
      <c r="EJ143" s="83"/>
      <c r="EK143" s="83"/>
      <c r="EL143" s="83"/>
      <c r="EM143" s="83"/>
      <c r="EN143" s="83"/>
      <c r="EO143" s="83"/>
      <c r="EP143" s="83"/>
      <c r="EQ143" s="83"/>
      <c r="ER143" s="83"/>
      <c r="ES143" s="83"/>
      <c r="ET143" s="83"/>
      <c r="EU143" s="83"/>
      <c r="EV143" s="83"/>
      <c r="EW143" s="83"/>
      <c r="EX143" s="83"/>
      <c r="EY143" s="83"/>
    </row>
    <row r="144" spans="1:15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  <c r="AS144" s="83"/>
      <c r="AT144" s="83"/>
      <c r="AU144" s="83"/>
      <c r="AV144" s="83"/>
      <c r="AW144" s="83"/>
      <c r="AX144" s="83"/>
      <c r="AY144" s="83"/>
      <c r="AZ144" s="83"/>
      <c r="BA144" s="83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3"/>
      <c r="BP144" s="83"/>
      <c r="BQ144" s="83"/>
      <c r="BR144" s="83"/>
      <c r="BS144" s="83"/>
      <c r="BT144" s="83"/>
      <c r="BU144" s="83"/>
      <c r="BV144" s="83"/>
      <c r="BW144" s="83"/>
      <c r="BX144" s="83"/>
      <c r="BY144" s="83"/>
      <c r="BZ144" s="83"/>
      <c r="CA144" s="83"/>
      <c r="CB144" s="83"/>
      <c r="CC144" s="83"/>
      <c r="CD144" s="83"/>
      <c r="CE144" s="83"/>
      <c r="CF144" s="83"/>
      <c r="CG144" s="83"/>
      <c r="CH144" s="83"/>
      <c r="CI144" s="83"/>
      <c r="CJ144" s="83"/>
      <c r="CK144" s="83"/>
      <c r="CL144" s="83"/>
      <c r="CM144" s="83"/>
      <c r="CN144" s="83"/>
      <c r="CO144" s="83"/>
      <c r="CP144" s="83"/>
      <c r="CQ144" s="83"/>
      <c r="CR144" s="83"/>
      <c r="CS144" s="83"/>
      <c r="CT144" s="83"/>
      <c r="CU144" s="83"/>
      <c r="CV144" s="83"/>
      <c r="CW144" s="83"/>
      <c r="CX144" s="83"/>
      <c r="CY144" s="83"/>
      <c r="CZ144" s="83"/>
      <c r="DA144" s="83"/>
      <c r="DB144" s="83"/>
      <c r="DC144" s="83"/>
      <c r="DD144" s="83"/>
      <c r="DE144" s="83"/>
      <c r="DF144" s="83"/>
      <c r="DG144" s="83"/>
      <c r="DH144" s="83"/>
      <c r="DI144" s="83"/>
      <c r="DJ144" s="83"/>
      <c r="DK144" s="83"/>
      <c r="DL144" s="83"/>
      <c r="DM144" s="83"/>
      <c r="DN144" s="83"/>
      <c r="DO144" s="83"/>
      <c r="DP144" s="83"/>
      <c r="DQ144" s="83"/>
      <c r="DR144" s="83"/>
      <c r="DS144" s="83"/>
      <c r="DT144" s="83"/>
      <c r="DU144" s="83"/>
      <c r="DV144" s="83"/>
      <c r="DW144" s="83"/>
      <c r="DX144" s="83"/>
      <c r="DY144" s="83"/>
      <c r="DZ144" s="83"/>
      <c r="EA144" s="83"/>
      <c r="EB144" s="83"/>
      <c r="EC144" s="83"/>
      <c r="ED144" s="83"/>
      <c r="EE144" s="83"/>
      <c r="EF144" s="83"/>
      <c r="EG144" s="83"/>
      <c r="EH144" s="83"/>
      <c r="EI144" s="83"/>
      <c r="EJ144" s="83"/>
      <c r="EK144" s="83"/>
      <c r="EL144" s="83"/>
      <c r="EM144" s="83"/>
      <c r="EN144" s="83"/>
      <c r="EO144" s="83"/>
      <c r="EP144" s="83"/>
      <c r="EQ144" s="83"/>
      <c r="ER144" s="83"/>
      <c r="ES144" s="83"/>
      <c r="ET144" s="83"/>
      <c r="EU144" s="83"/>
      <c r="EV144" s="83"/>
      <c r="EW144" s="83"/>
      <c r="EX144" s="83"/>
      <c r="EY144" s="83"/>
    </row>
    <row r="145" spans="1:15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  <c r="AS145" s="83"/>
      <c r="AT145" s="83"/>
      <c r="AU145" s="83"/>
      <c r="AV145" s="83"/>
      <c r="AW145" s="83"/>
      <c r="AX145" s="83"/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3"/>
      <c r="BP145" s="83"/>
      <c r="BQ145" s="83"/>
      <c r="BR145" s="83"/>
      <c r="BS145" s="83"/>
      <c r="BT145" s="83"/>
      <c r="BU145" s="83"/>
      <c r="BV145" s="83"/>
      <c r="BW145" s="83"/>
      <c r="BX145" s="83"/>
      <c r="BY145" s="83"/>
      <c r="BZ145" s="83"/>
      <c r="CA145" s="83"/>
      <c r="CB145" s="83"/>
      <c r="CC145" s="83"/>
      <c r="CD145" s="83"/>
      <c r="CE145" s="83"/>
      <c r="CF145" s="83"/>
      <c r="CG145" s="83"/>
      <c r="CH145" s="83"/>
      <c r="CI145" s="83"/>
      <c r="CJ145" s="83"/>
      <c r="CK145" s="83"/>
      <c r="CL145" s="83"/>
      <c r="CM145" s="83"/>
      <c r="CN145" s="83"/>
      <c r="CO145" s="83"/>
      <c r="CP145" s="83"/>
      <c r="CQ145" s="83"/>
      <c r="CR145" s="83"/>
      <c r="CS145" s="83"/>
      <c r="CT145" s="83"/>
      <c r="CU145" s="83"/>
      <c r="CV145" s="83"/>
      <c r="CW145" s="83"/>
      <c r="CX145" s="83"/>
      <c r="CY145" s="83"/>
      <c r="CZ145" s="83"/>
      <c r="DA145" s="83"/>
      <c r="DB145" s="83"/>
      <c r="DC145" s="83"/>
      <c r="DD145" s="83"/>
      <c r="DE145" s="83"/>
      <c r="DF145" s="83"/>
      <c r="DG145" s="83"/>
      <c r="DH145" s="83"/>
      <c r="DI145" s="83"/>
      <c r="DJ145" s="83"/>
      <c r="DK145" s="83"/>
      <c r="DL145" s="83"/>
      <c r="DM145" s="83"/>
      <c r="DN145" s="83"/>
      <c r="DO145" s="83"/>
      <c r="DP145" s="83"/>
      <c r="DQ145" s="83"/>
      <c r="DR145" s="83"/>
      <c r="DS145" s="83"/>
      <c r="DT145" s="83"/>
      <c r="DU145" s="83"/>
      <c r="DV145" s="83"/>
      <c r="DW145" s="83"/>
      <c r="DX145" s="83"/>
      <c r="DY145" s="83"/>
      <c r="DZ145" s="83"/>
      <c r="EA145" s="83"/>
      <c r="EB145" s="83"/>
      <c r="EC145" s="83"/>
      <c r="ED145" s="83"/>
      <c r="EE145" s="83"/>
      <c r="EF145" s="83"/>
      <c r="EG145" s="83"/>
      <c r="EH145" s="83"/>
      <c r="EI145" s="83"/>
      <c r="EJ145" s="83"/>
      <c r="EK145" s="83"/>
      <c r="EL145" s="83"/>
      <c r="EM145" s="83"/>
      <c r="EN145" s="83"/>
      <c r="EO145" s="83"/>
      <c r="EP145" s="83"/>
      <c r="EQ145" s="83"/>
      <c r="ER145" s="83"/>
      <c r="ES145" s="83"/>
      <c r="ET145" s="83"/>
      <c r="EU145" s="83"/>
      <c r="EV145" s="83"/>
      <c r="EW145" s="83"/>
      <c r="EX145" s="83"/>
      <c r="EY145" s="83"/>
    </row>
    <row r="146" spans="1:15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  <c r="AS146" s="83"/>
      <c r="AT146" s="83"/>
      <c r="AU146" s="83"/>
      <c r="AV146" s="83"/>
      <c r="AW146" s="83"/>
      <c r="AX146" s="83"/>
      <c r="AY146" s="83"/>
      <c r="AZ146" s="83"/>
      <c r="BA146" s="83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3"/>
      <c r="BP146" s="83"/>
      <c r="BQ146" s="83"/>
      <c r="BR146" s="83"/>
      <c r="BS146" s="83"/>
      <c r="BT146" s="83"/>
      <c r="BU146" s="83"/>
      <c r="BV146" s="83"/>
      <c r="BW146" s="83"/>
      <c r="BX146" s="83"/>
      <c r="BY146" s="83"/>
      <c r="BZ146" s="83"/>
      <c r="CA146" s="83"/>
      <c r="CB146" s="83"/>
      <c r="CC146" s="83"/>
      <c r="CD146" s="83"/>
      <c r="CE146" s="83"/>
      <c r="CF146" s="83"/>
      <c r="CG146" s="83"/>
      <c r="CH146" s="83"/>
      <c r="CI146" s="83"/>
      <c r="CJ146" s="83"/>
      <c r="CK146" s="83"/>
      <c r="CL146" s="83"/>
      <c r="CM146" s="83"/>
      <c r="CN146" s="83"/>
      <c r="CO146" s="83"/>
      <c r="CP146" s="83"/>
      <c r="CQ146" s="83"/>
      <c r="CR146" s="83"/>
      <c r="CS146" s="83"/>
      <c r="CT146" s="83"/>
      <c r="CU146" s="83"/>
      <c r="CV146" s="83"/>
      <c r="CW146" s="83"/>
      <c r="CX146" s="83"/>
      <c r="CY146" s="83"/>
      <c r="CZ146" s="83"/>
      <c r="DA146" s="83"/>
      <c r="DB146" s="83"/>
      <c r="DC146" s="83"/>
      <c r="DD146" s="83"/>
      <c r="DE146" s="83"/>
      <c r="DF146" s="83"/>
      <c r="DG146" s="83"/>
      <c r="DH146" s="83"/>
      <c r="DI146" s="83"/>
      <c r="DJ146" s="83"/>
      <c r="DK146" s="83"/>
      <c r="DL146" s="83"/>
      <c r="DM146" s="83"/>
      <c r="DN146" s="83"/>
      <c r="DO146" s="83"/>
      <c r="DP146" s="83"/>
      <c r="DQ146" s="83"/>
      <c r="DR146" s="83"/>
      <c r="DS146" s="83"/>
      <c r="DT146" s="83"/>
      <c r="DU146" s="83"/>
      <c r="DV146" s="83"/>
      <c r="DW146" s="83"/>
      <c r="DX146" s="83"/>
      <c r="DY146" s="83"/>
      <c r="DZ146" s="83"/>
      <c r="EA146" s="83"/>
      <c r="EB146" s="83"/>
      <c r="EC146" s="83"/>
      <c r="ED146" s="83"/>
      <c r="EE146" s="83"/>
      <c r="EF146" s="83"/>
      <c r="EG146" s="83"/>
      <c r="EH146" s="83"/>
      <c r="EI146" s="83"/>
      <c r="EJ146" s="83"/>
      <c r="EK146" s="83"/>
      <c r="EL146" s="83"/>
      <c r="EM146" s="83"/>
      <c r="EN146" s="83"/>
      <c r="EO146" s="83"/>
      <c r="EP146" s="83"/>
      <c r="EQ146" s="83"/>
      <c r="ER146" s="83"/>
      <c r="ES146" s="83"/>
      <c r="ET146" s="83"/>
      <c r="EU146" s="83"/>
      <c r="EV146" s="83"/>
      <c r="EW146" s="83"/>
      <c r="EX146" s="83"/>
      <c r="EY146" s="83"/>
    </row>
    <row r="147" spans="1:15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3"/>
      <c r="AT147" s="83"/>
      <c r="AU147" s="83"/>
      <c r="AV147" s="83"/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3"/>
      <c r="BP147" s="83"/>
      <c r="BQ147" s="83"/>
      <c r="BR147" s="83"/>
      <c r="BS147" s="83"/>
      <c r="BT147" s="83"/>
      <c r="BU147" s="83"/>
      <c r="BV147" s="83"/>
      <c r="BW147" s="83"/>
      <c r="BX147" s="83"/>
      <c r="BY147" s="83"/>
      <c r="BZ147" s="83"/>
      <c r="CA147" s="83"/>
      <c r="CB147" s="83"/>
      <c r="CC147" s="83"/>
      <c r="CD147" s="83"/>
      <c r="CE147" s="83"/>
      <c r="CF147" s="83"/>
      <c r="CG147" s="83"/>
      <c r="CH147" s="83"/>
      <c r="CI147" s="83"/>
      <c r="CJ147" s="83"/>
      <c r="CK147" s="83"/>
      <c r="CL147" s="83"/>
      <c r="CM147" s="83"/>
      <c r="CN147" s="83"/>
      <c r="CO147" s="83"/>
      <c r="CP147" s="83"/>
      <c r="CQ147" s="83"/>
      <c r="CR147" s="83"/>
      <c r="CS147" s="83"/>
      <c r="CT147" s="83"/>
      <c r="CU147" s="83"/>
      <c r="CV147" s="83"/>
      <c r="CW147" s="83"/>
      <c r="CX147" s="83"/>
      <c r="CY147" s="83"/>
      <c r="CZ147" s="83"/>
      <c r="DA147" s="83"/>
      <c r="DB147" s="83"/>
      <c r="DC147" s="83"/>
      <c r="DD147" s="83"/>
      <c r="DE147" s="83"/>
      <c r="DF147" s="83"/>
      <c r="DG147" s="83"/>
      <c r="DH147" s="83"/>
      <c r="DI147" s="83"/>
      <c r="DJ147" s="83"/>
      <c r="DK147" s="83"/>
      <c r="DL147" s="83"/>
      <c r="DM147" s="83"/>
      <c r="DN147" s="83"/>
      <c r="DO147" s="83"/>
      <c r="DP147" s="83"/>
      <c r="DQ147" s="83"/>
      <c r="DR147" s="83"/>
      <c r="DS147" s="83"/>
      <c r="DT147" s="83"/>
      <c r="DU147" s="83"/>
      <c r="DV147" s="83"/>
      <c r="DW147" s="83"/>
      <c r="DX147" s="83"/>
      <c r="DY147" s="83"/>
      <c r="DZ147" s="83"/>
      <c r="EA147" s="83"/>
      <c r="EB147" s="83"/>
      <c r="EC147" s="83"/>
      <c r="ED147" s="83"/>
      <c r="EE147" s="83"/>
      <c r="EF147" s="83"/>
      <c r="EG147" s="83"/>
      <c r="EH147" s="83"/>
      <c r="EI147" s="83"/>
      <c r="EJ147" s="83"/>
      <c r="EK147" s="83"/>
      <c r="EL147" s="83"/>
      <c r="EM147" s="83"/>
      <c r="EN147" s="83"/>
      <c r="EO147" s="83"/>
      <c r="EP147" s="83"/>
      <c r="EQ147" s="83"/>
      <c r="ER147" s="83"/>
      <c r="ES147" s="83"/>
      <c r="ET147" s="83"/>
      <c r="EU147" s="83"/>
      <c r="EV147" s="83"/>
      <c r="EW147" s="83"/>
      <c r="EX147" s="83"/>
      <c r="EY147" s="83"/>
    </row>
    <row r="148" spans="1:15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  <c r="AG148" s="83"/>
      <c r="AH148" s="83"/>
      <c r="AI148" s="83"/>
      <c r="AJ148" s="83"/>
      <c r="AK148" s="83"/>
      <c r="AL148" s="83"/>
      <c r="AM148" s="83"/>
      <c r="AN148" s="83"/>
      <c r="AO148" s="83"/>
      <c r="AP148" s="83"/>
      <c r="AQ148" s="83"/>
      <c r="AR148" s="83"/>
      <c r="AS148" s="83"/>
      <c r="AT148" s="83"/>
      <c r="AU148" s="83"/>
      <c r="AV148" s="83"/>
      <c r="AW148" s="83"/>
      <c r="AX148" s="83"/>
      <c r="AY148" s="83"/>
      <c r="AZ148" s="83"/>
      <c r="BA148" s="83"/>
      <c r="BB148" s="83"/>
      <c r="BC148" s="83"/>
      <c r="BD148" s="83"/>
      <c r="BE148" s="83"/>
      <c r="BF148" s="83"/>
      <c r="BG148" s="83"/>
      <c r="BH148" s="83"/>
      <c r="BI148" s="83"/>
      <c r="BJ148" s="83"/>
      <c r="BK148" s="83"/>
      <c r="BL148" s="83"/>
      <c r="BM148" s="83"/>
      <c r="BN148" s="83"/>
      <c r="BO148" s="83"/>
      <c r="BP148" s="83"/>
      <c r="BQ148" s="83"/>
      <c r="BR148" s="83"/>
      <c r="BS148" s="83"/>
      <c r="BT148" s="83"/>
      <c r="BU148" s="83"/>
      <c r="BV148" s="83"/>
      <c r="BW148" s="83"/>
      <c r="BX148" s="83"/>
      <c r="BY148" s="83"/>
      <c r="BZ148" s="83"/>
      <c r="CA148" s="83"/>
      <c r="CB148" s="83"/>
      <c r="CC148" s="83"/>
      <c r="CD148" s="83"/>
      <c r="CE148" s="83"/>
      <c r="CF148" s="83"/>
      <c r="CG148" s="83"/>
      <c r="CH148" s="83"/>
      <c r="CI148" s="83"/>
      <c r="CJ148" s="83"/>
      <c r="CK148" s="83"/>
      <c r="CL148" s="83"/>
      <c r="CM148" s="83"/>
      <c r="CN148" s="83"/>
      <c r="CO148" s="83"/>
      <c r="CP148" s="83"/>
      <c r="CQ148" s="83"/>
      <c r="CR148" s="83"/>
      <c r="CS148" s="83"/>
      <c r="CT148" s="83"/>
      <c r="CU148" s="83"/>
      <c r="CV148" s="83"/>
      <c r="CW148" s="83"/>
      <c r="CX148" s="83"/>
      <c r="CY148" s="83"/>
      <c r="CZ148" s="83"/>
      <c r="DA148" s="83"/>
      <c r="DB148" s="83"/>
      <c r="DC148" s="83"/>
      <c r="DD148" s="83"/>
      <c r="DE148" s="83"/>
      <c r="DF148" s="83"/>
      <c r="DG148" s="83"/>
      <c r="DH148" s="83"/>
      <c r="DI148" s="83"/>
      <c r="DJ148" s="83"/>
      <c r="DK148" s="83"/>
      <c r="DL148" s="83"/>
      <c r="DM148" s="83"/>
      <c r="DN148" s="83"/>
      <c r="DO148" s="83"/>
      <c r="DP148" s="83"/>
      <c r="DQ148" s="83"/>
      <c r="DR148" s="83"/>
      <c r="DS148" s="83"/>
      <c r="DT148" s="83"/>
      <c r="DU148" s="83"/>
      <c r="DV148" s="83"/>
      <c r="DW148" s="83"/>
      <c r="DX148" s="83"/>
      <c r="DY148" s="83"/>
      <c r="DZ148" s="83"/>
      <c r="EA148" s="83"/>
      <c r="EB148" s="83"/>
      <c r="EC148" s="83"/>
      <c r="ED148" s="83"/>
      <c r="EE148" s="83"/>
      <c r="EF148" s="83"/>
      <c r="EG148" s="83"/>
      <c r="EH148" s="83"/>
      <c r="EI148" s="83"/>
      <c r="EJ148" s="83"/>
      <c r="EK148" s="83"/>
      <c r="EL148" s="83"/>
      <c r="EM148" s="83"/>
      <c r="EN148" s="83"/>
      <c r="EO148" s="83"/>
      <c r="EP148" s="83"/>
      <c r="EQ148" s="83"/>
      <c r="ER148" s="83"/>
      <c r="ES148" s="83"/>
      <c r="ET148" s="83"/>
      <c r="EU148" s="83"/>
      <c r="EV148" s="83"/>
      <c r="EW148" s="83"/>
      <c r="EX148" s="83"/>
      <c r="EY148" s="83"/>
    </row>
    <row r="149" spans="1:15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  <c r="AG149" s="83"/>
      <c r="AH149" s="83"/>
      <c r="AI149" s="83"/>
      <c r="AJ149" s="83"/>
      <c r="AK149" s="83"/>
      <c r="AL149" s="83"/>
      <c r="AM149" s="83"/>
      <c r="AN149" s="83"/>
      <c r="AO149" s="83"/>
      <c r="AP149" s="83"/>
      <c r="AQ149" s="83"/>
      <c r="AR149" s="83"/>
      <c r="AS149" s="83"/>
      <c r="AT149" s="83"/>
      <c r="AU149" s="83"/>
      <c r="AV149" s="83"/>
      <c r="AW149" s="83"/>
      <c r="AX149" s="83"/>
      <c r="AY149" s="83"/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  <c r="BK149" s="83"/>
      <c r="BL149" s="83"/>
      <c r="BM149" s="83"/>
      <c r="BN149" s="83"/>
      <c r="BO149" s="83"/>
      <c r="BP149" s="83"/>
      <c r="BQ149" s="83"/>
      <c r="BR149" s="83"/>
      <c r="BS149" s="83"/>
      <c r="BT149" s="83"/>
      <c r="BU149" s="83"/>
      <c r="BV149" s="83"/>
      <c r="BW149" s="83"/>
      <c r="BX149" s="83"/>
      <c r="BY149" s="83"/>
      <c r="BZ149" s="83"/>
      <c r="CA149" s="83"/>
      <c r="CB149" s="83"/>
      <c r="CC149" s="83"/>
      <c r="CD149" s="83"/>
      <c r="CE149" s="83"/>
      <c r="CF149" s="83"/>
      <c r="CG149" s="83"/>
      <c r="CH149" s="83"/>
      <c r="CI149" s="83"/>
      <c r="CJ149" s="83"/>
      <c r="CK149" s="83"/>
      <c r="CL149" s="83"/>
      <c r="CM149" s="83"/>
      <c r="CN149" s="83"/>
      <c r="CO149" s="83"/>
      <c r="CP149" s="83"/>
      <c r="CQ149" s="83"/>
      <c r="CR149" s="83"/>
      <c r="CS149" s="83"/>
      <c r="CT149" s="83"/>
      <c r="CU149" s="83"/>
      <c r="CV149" s="83"/>
      <c r="CW149" s="83"/>
      <c r="CX149" s="83"/>
      <c r="CY149" s="83"/>
      <c r="CZ149" s="83"/>
      <c r="DA149" s="83"/>
      <c r="DB149" s="83"/>
      <c r="DC149" s="83"/>
      <c r="DD149" s="83"/>
      <c r="DE149" s="83"/>
      <c r="DF149" s="83"/>
      <c r="DG149" s="83"/>
      <c r="DH149" s="83"/>
      <c r="DI149" s="83"/>
      <c r="DJ149" s="83"/>
      <c r="DK149" s="83"/>
      <c r="DL149" s="83"/>
      <c r="DM149" s="83"/>
      <c r="DN149" s="83"/>
      <c r="DO149" s="83"/>
      <c r="DP149" s="83"/>
      <c r="DQ149" s="83"/>
      <c r="DR149" s="83"/>
      <c r="DS149" s="83"/>
      <c r="DT149" s="83"/>
      <c r="DU149" s="83"/>
      <c r="DV149" s="83"/>
      <c r="DW149" s="83"/>
      <c r="DX149" s="83"/>
      <c r="DY149" s="83"/>
      <c r="DZ149" s="83"/>
      <c r="EA149" s="83"/>
      <c r="EB149" s="83"/>
      <c r="EC149" s="83"/>
      <c r="ED149" s="83"/>
      <c r="EE149" s="83"/>
      <c r="EF149" s="83"/>
      <c r="EG149" s="83"/>
      <c r="EH149" s="83"/>
      <c r="EI149" s="83"/>
      <c r="EJ149" s="83"/>
      <c r="EK149" s="83"/>
      <c r="EL149" s="83"/>
      <c r="EM149" s="83"/>
      <c r="EN149" s="83"/>
      <c r="EO149" s="83"/>
      <c r="EP149" s="83"/>
      <c r="EQ149" s="83"/>
      <c r="ER149" s="83"/>
      <c r="ES149" s="83"/>
      <c r="ET149" s="83"/>
      <c r="EU149" s="83"/>
      <c r="EV149" s="83"/>
      <c r="EW149" s="83"/>
      <c r="EX149" s="83"/>
      <c r="EY149" s="83"/>
    </row>
    <row r="150" spans="1:15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  <c r="AG150" s="83"/>
      <c r="AH150" s="83"/>
      <c r="AI150" s="83"/>
      <c r="AJ150" s="83"/>
      <c r="AK150" s="83"/>
      <c r="AL150" s="83"/>
      <c r="AM150" s="83"/>
      <c r="AN150" s="83"/>
      <c r="AO150" s="83"/>
      <c r="AP150" s="83"/>
      <c r="AQ150" s="83"/>
      <c r="AR150" s="83"/>
      <c r="AS150" s="83"/>
      <c r="AT150" s="83"/>
      <c r="AU150" s="83"/>
      <c r="AV150" s="83"/>
      <c r="AW150" s="83"/>
      <c r="AX150" s="83"/>
      <c r="AY150" s="83"/>
      <c r="AZ150" s="83"/>
      <c r="BA150" s="83"/>
      <c r="BB150" s="83"/>
      <c r="BC150" s="83"/>
      <c r="BD150" s="83"/>
      <c r="BE150" s="83"/>
      <c r="BF150" s="83"/>
      <c r="BG150" s="83"/>
      <c r="BH150" s="83"/>
      <c r="BI150" s="83"/>
      <c r="BJ150" s="83"/>
      <c r="BK150" s="83"/>
      <c r="BL150" s="83"/>
      <c r="BM150" s="83"/>
      <c r="BN150" s="83"/>
      <c r="BO150" s="83"/>
      <c r="BP150" s="83"/>
      <c r="BQ150" s="83"/>
      <c r="BR150" s="83"/>
      <c r="BS150" s="83"/>
      <c r="BT150" s="83"/>
      <c r="BU150" s="83"/>
      <c r="BV150" s="83"/>
      <c r="BW150" s="83"/>
      <c r="BX150" s="83"/>
      <c r="BY150" s="83"/>
      <c r="BZ150" s="83"/>
      <c r="CA150" s="83"/>
      <c r="CB150" s="83"/>
      <c r="CC150" s="83"/>
      <c r="CD150" s="83"/>
      <c r="CE150" s="83"/>
      <c r="CF150" s="83"/>
      <c r="CG150" s="83"/>
      <c r="CH150" s="83"/>
      <c r="CI150" s="83"/>
      <c r="CJ150" s="83"/>
      <c r="CK150" s="83"/>
      <c r="CL150" s="83"/>
      <c r="CM150" s="83"/>
      <c r="CN150" s="83"/>
      <c r="CO150" s="83"/>
      <c r="CP150" s="83"/>
      <c r="CQ150" s="83"/>
      <c r="CR150" s="83"/>
      <c r="CS150" s="83"/>
      <c r="CT150" s="83"/>
      <c r="CU150" s="83"/>
      <c r="CV150" s="83"/>
      <c r="CW150" s="83"/>
      <c r="CX150" s="83"/>
      <c r="CY150" s="83"/>
      <c r="CZ150" s="83"/>
      <c r="DA150" s="83"/>
      <c r="DB150" s="83"/>
      <c r="DC150" s="83"/>
      <c r="DD150" s="83"/>
      <c r="DE150" s="83"/>
      <c r="DF150" s="83"/>
      <c r="DG150" s="83"/>
      <c r="DH150" s="83"/>
      <c r="DI150" s="83"/>
      <c r="DJ150" s="83"/>
      <c r="DK150" s="83"/>
      <c r="DL150" s="83"/>
      <c r="DM150" s="83"/>
      <c r="DN150" s="83"/>
      <c r="DO150" s="83"/>
      <c r="DP150" s="83"/>
      <c r="DQ150" s="83"/>
      <c r="DR150" s="83"/>
      <c r="DS150" s="83"/>
      <c r="DT150" s="83"/>
      <c r="DU150" s="83"/>
      <c r="DV150" s="83"/>
      <c r="DW150" s="83"/>
      <c r="DX150" s="83"/>
      <c r="DY150" s="83"/>
      <c r="DZ150" s="83"/>
      <c r="EA150" s="83"/>
      <c r="EB150" s="83"/>
      <c r="EC150" s="83"/>
      <c r="ED150" s="83"/>
      <c r="EE150" s="83"/>
      <c r="EF150" s="83"/>
      <c r="EG150" s="83"/>
      <c r="EH150" s="83"/>
      <c r="EI150" s="83"/>
      <c r="EJ150" s="83"/>
      <c r="EK150" s="83"/>
      <c r="EL150" s="83"/>
      <c r="EM150" s="83"/>
      <c r="EN150" s="83"/>
      <c r="EO150" s="83"/>
      <c r="EP150" s="83"/>
      <c r="EQ150" s="83"/>
      <c r="ER150" s="83"/>
      <c r="ES150" s="83"/>
      <c r="ET150" s="83"/>
      <c r="EU150" s="83"/>
      <c r="EV150" s="83"/>
      <c r="EW150" s="83"/>
      <c r="EX150" s="83"/>
      <c r="EY150" s="83"/>
    </row>
    <row r="151" spans="1:15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83"/>
      <c r="CF151" s="83"/>
      <c r="CG151" s="83"/>
      <c r="CH151" s="83"/>
      <c r="CI151" s="83"/>
      <c r="CJ151" s="83"/>
      <c r="CK151" s="83"/>
      <c r="CL151" s="83"/>
      <c r="CM151" s="83"/>
      <c r="CN151" s="83"/>
      <c r="CO151" s="83"/>
      <c r="CP151" s="83"/>
      <c r="CQ151" s="83"/>
      <c r="CR151" s="83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83"/>
      <c r="DT151" s="83"/>
      <c r="DU151" s="83"/>
      <c r="DV151" s="83"/>
      <c r="DW151" s="83"/>
      <c r="DX151" s="83"/>
      <c r="DY151" s="83"/>
      <c r="DZ151" s="83"/>
      <c r="EA151" s="83"/>
      <c r="EB151" s="83"/>
      <c r="EC151" s="83"/>
      <c r="ED151" s="83"/>
      <c r="EE151" s="83"/>
      <c r="EF151" s="83"/>
      <c r="EG151" s="83"/>
      <c r="EH151" s="83"/>
      <c r="EI151" s="83"/>
      <c r="EJ151" s="83"/>
      <c r="EK151" s="83"/>
      <c r="EL151" s="83"/>
      <c r="EM151" s="83"/>
      <c r="EN151" s="83"/>
      <c r="EO151" s="83"/>
      <c r="EP151" s="83"/>
      <c r="EQ151" s="83"/>
      <c r="ER151" s="83"/>
      <c r="ES151" s="83"/>
      <c r="ET151" s="83"/>
      <c r="EU151" s="83"/>
      <c r="EV151" s="83"/>
      <c r="EW151" s="83"/>
      <c r="EX151" s="83"/>
      <c r="EY151" s="83"/>
    </row>
    <row r="152" spans="1:15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  <c r="AP152" s="83"/>
      <c r="AQ152" s="83"/>
      <c r="AR152" s="83"/>
      <c r="AS152" s="83"/>
      <c r="AT152" s="83"/>
      <c r="AU152" s="83"/>
      <c r="AV152" s="83"/>
      <c r="AW152" s="83"/>
      <c r="AX152" s="83"/>
      <c r="AY152" s="83"/>
      <c r="AZ152" s="83"/>
      <c r="BA152" s="83"/>
      <c r="BB152" s="83"/>
      <c r="BC152" s="83"/>
      <c r="BD152" s="83"/>
      <c r="BE152" s="83"/>
      <c r="BF152" s="83"/>
      <c r="BG152" s="83"/>
      <c r="BH152" s="83"/>
      <c r="BI152" s="83"/>
      <c r="BJ152" s="83"/>
      <c r="BK152" s="83"/>
      <c r="BL152" s="83"/>
      <c r="BM152" s="83"/>
      <c r="BN152" s="83"/>
      <c r="BO152" s="83"/>
      <c r="BP152" s="83"/>
      <c r="BQ152" s="83"/>
      <c r="BR152" s="83"/>
      <c r="BS152" s="83"/>
      <c r="BT152" s="83"/>
      <c r="BU152" s="83"/>
      <c r="BV152" s="83"/>
      <c r="BW152" s="83"/>
      <c r="BX152" s="83"/>
      <c r="BY152" s="83"/>
      <c r="BZ152" s="83"/>
      <c r="CA152" s="83"/>
      <c r="CB152" s="83"/>
      <c r="CC152" s="83"/>
      <c r="CD152" s="83"/>
      <c r="CE152" s="83"/>
      <c r="CF152" s="83"/>
      <c r="CG152" s="83"/>
      <c r="CH152" s="83"/>
      <c r="CI152" s="83"/>
      <c r="CJ152" s="83"/>
      <c r="CK152" s="83"/>
      <c r="CL152" s="83"/>
      <c r="CM152" s="83"/>
      <c r="CN152" s="83"/>
      <c r="CO152" s="83"/>
      <c r="CP152" s="83"/>
      <c r="CQ152" s="83"/>
      <c r="CR152" s="83"/>
      <c r="CS152" s="83"/>
      <c r="CT152" s="83"/>
      <c r="CU152" s="83"/>
      <c r="CV152" s="83"/>
      <c r="CW152" s="83"/>
      <c r="CX152" s="83"/>
      <c r="CY152" s="83"/>
      <c r="CZ152" s="83"/>
      <c r="DA152" s="83"/>
      <c r="DB152" s="83"/>
      <c r="DC152" s="83"/>
      <c r="DD152" s="83"/>
      <c r="DE152" s="83"/>
      <c r="DF152" s="83"/>
      <c r="DG152" s="83"/>
      <c r="DH152" s="83"/>
      <c r="DI152" s="83"/>
      <c r="DJ152" s="83"/>
      <c r="DK152" s="83"/>
      <c r="DL152" s="83"/>
      <c r="DM152" s="83"/>
      <c r="DN152" s="83"/>
      <c r="DO152" s="83"/>
      <c r="DP152" s="83"/>
      <c r="DQ152" s="83"/>
      <c r="DR152" s="83"/>
      <c r="DS152" s="83"/>
      <c r="DT152" s="83"/>
      <c r="DU152" s="83"/>
      <c r="DV152" s="83"/>
      <c r="DW152" s="83"/>
      <c r="DX152" s="83"/>
      <c r="DY152" s="83"/>
      <c r="DZ152" s="83"/>
      <c r="EA152" s="83"/>
      <c r="EB152" s="83"/>
      <c r="EC152" s="83"/>
      <c r="ED152" s="83"/>
      <c r="EE152" s="83"/>
      <c r="EF152" s="83"/>
      <c r="EG152" s="83"/>
      <c r="EH152" s="83"/>
      <c r="EI152" s="83"/>
      <c r="EJ152" s="83"/>
      <c r="EK152" s="83"/>
      <c r="EL152" s="83"/>
      <c r="EM152" s="83"/>
      <c r="EN152" s="83"/>
      <c r="EO152" s="83"/>
      <c r="EP152" s="83"/>
      <c r="EQ152" s="83"/>
      <c r="ER152" s="83"/>
      <c r="ES152" s="83"/>
      <c r="ET152" s="83"/>
      <c r="EU152" s="83"/>
      <c r="EV152" s="83"/>
      <c r="EW152" s="83"/>
      <c r="EX152" s="83"/>
      <c r="EY152" s="83"/>
    </row>
    <row r="153" spans="1:15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3"/>
      <c r="AT153" s="83"/>
      <c r="AU153" s="83"/>
      <c r="AV153" s="83"/>
      <c r="AW153" s="83"/>
      <c r="AX153" s="83"/>
      <c r="AY153" s="83"/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  <c r="BK153" s="83"/>
      <c r="BL153" s="83"/>
      <c r="BM153" s="83"/>
      <c r="BN153" s="83"/>
      <c r="BO153" s="83"/>
      <c r="BP153" s="83"/>
      <c r="BQ153" s="83"/>
      <c r="BR153" s="83"/>
      <c r="BS153" s="83"/>
      <c r="BT153" s="83"/>
      <c r="BU153" s="83"/>
      <c r="BV153" s="83"/>
      <c r="BW153" s="83"/>
      <c r="BX153" s="83"/>
      <c r="BY153" s="83"/>
      <c r="BZ153" s="83"/>
      <c r="CA153" s="83"/>
      <c r="CB153" s="83"/>
      <c r="CC153" s="83"/>
      <c r="CD153" s="83"/>
      <c r="CE153" s="83"/>
      <c r="CF153" s="83"/>
      <c r="CG153" s="83"/>
      <c r="CH153" s="83"/>
      <c r="CI153" s="83"/>
      <c r="CJ153" s="83"/>
      <c r="CK153" s="83"/>
      <c r="CL153" s="83"/>
      <c r="CM153" s="83"/>
      <c r="CN153" s="83"/>
      <c r="CO153" s="83"/>
      <c r="CP153" s="83"/>
      <c r="CQ153" s="83"/>
      <c r="CR153" s="83"/>
      <c r="CS153" s="83"/>
      <c r="CT153" s="83"/>
      <c r="CU153" s="83"/>
      <c r="CV153" s="83"/>
      <c r="CW153" s="83"/>
      <c r="CX153" s="83"/>
      <c r="CY153" s="83"/>
      <c r="CZ153" s="83"/>
      <c r="DA153" s="83"/>
      <c r="DB153" s="83"/>
      <c r="DC153" s="83"/>
      <c r="DD153" s="83"/>
      <c r="DE153" s="83"/>
      <c r="DF153" s="83"/>
      <c r="DG153" s="83"/>
      <c r="DH153" s="83"/>
      <c r="DI153" s="83"/>
      <c r="DJ153" s="83"/>
      <c r="DK153" s="83"/>
      <c r="DL153" s="83"/>
      <c r="DM153" s="83"/>
      <c r="DN153" s="83"/>
      <c r="DO153" s="83"/>
      <c r="DP153" s="83"/>
      <c r="DQ153" s="83"/>
      <c r="DR153" s="83"/>
      <c r="DS153" s="83"/>
      <c r="DT153" s="83"/>
      <c r="DU153" s="83"/>
      <c r="DV153" s="83"/>
      <c r="DW153" s="83"/>
      <c r="DX153" s="83"/>
      <c r="DY153" s="83"/>
      <c r="DZ153" s="83"/>
      <c r="EA153" s="83"/>
      <c r="EB153" s="83"/>
      <c r="EC153" s="83"/>
      <c r="ED153" s="83"/>
      <c r="EE153" s="83"/>
      <c r="EF153" s="83"/>
      <c r="EG153" s="83"/>
      <c r="EH153" s="83"/>
      <c r="EI153" s="83"/>
      <c r="EJ153" s="83"/>
      <c r="EK153" s="83"/>
      <c r="EL153" s="83"/>
      <c r="EM153" s="83"/>
      <c r="EN153" s="83"/>
      <c r="EO153" s="83"/>
      <c r="EP153" s="83"/>
      <c r="EQ153" s="83"/>
      <c r="ER153" s="83"/>
      <c r="ES153" s="83"/>
      <c r="ET153" s="83"/>
      <c r="EU153" s="83"/>
      <c r="EV153" s="83"/>
      <c r="EW153" s="83"/>
      <c r="EX153" s="83"/>
      <c r="EY153" s="83"/>
    </row>
    <row r="154" spans="1:15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  <c r="AY154" s="83"/>
      <c r="AZ154" s="83"/>
      <c r="BA154" s="83"/>
      <c r="BB154" s="83"/>
      <c r="BC154" s="83"/>
      <c r="BD154" s="83"/>
      <c r="BE154" s="83"/>
      <c r="BF154" s="83"/>
      <c r="BG154" s="83"/>
      <c r="BH154" s="83"/>
      <c r="BI154" s="83"/>
      <c r="BJ154" s="83"/>
      <c r="BK154" s="83"/>
      <c r="BL154" s="83"/>
      <c r="BM154" s="83"/>
      <c r="BN154" s="83"/>
      <c r="BO154" s="83"/>
      <c r="BP154" s="83"/>
      <c r="BQ154" s="83"/>
      <c r="BR154" s="83"/>
      <c r="BS154" s="83"/>
      <c r="BT154" s="83"/>
      <c r="BU154" s="83"/>
      <c r="BV154" s="83"/>
      <c r="BW154" s="83"/>
      <c r="BX154" s="83"/>
      <c r="BY154" s="83"/>
      <c r="BZ154" s="83"/>
      <c r="CA154" s="83"/>
      <c r="CB154" s="83"/>
      <c r="CC154" s="83"/>
      <c r="CD154" s="83"/>
      <c r="CE154" s="83"/>
      <c r="CF154" s="83"/>
      <c r="CG154" s="83"/>
      <c r="CH154" s="83"/>
      <c r="CI154" s="83"/>
      <c r="CJ154" s="83"/>
      <c r="CK154" s="83"/>
      <c r="CL154" s="83"/>
      <c r="CM154" s="83"/>
      <c r="CN154" s="83"/>
      <c r="CO154" s="83"/>
      <c r="CP154" s="83"/>
      <c r="CQ154" s="83"/>
      <c r="CR154" s="83"/>
      <c r="CS154" s="83"/>
      <c r="CT154" s="83"/>
      <c r="CU154" s="83"/>
      <c r="CV154" s="83"/>
      <c r="CW154" s="83"/>
      <c r="CX154" s="83"/>
      <c r="CY154" s="83"/>
      <c r="CZ154" s="83"/>
      <c r="DA154" s="83"/>
      <c r="DB154" s="83"/>
      <c r="DC154" s="83"/>
      <c r="DD154" s="83"/>
      <c r="DE154" s="83"/>
      <c r="DF154" s="83"/>
      <c r="DG154" s="83"/>
      <c r="DH154" s="83"/>
      <c r="DI154" s="83"/>
      <c r="DJ154" s="83"/>
      <c r="DK154" s="83"/>
      <c r="DL154" s="83"/>
      <c r="DM154" s="83"/>
      <c r="DN154" s="83"/>
      <c r="DO154" s="83"/>
      <c r="DP154" s="83"/>
      <c r="DQ154" s="83"/>
      <c r="DR154" s="83"/>
      <c r="DS154" s="83"/>
      <c r="DT154" s="83"/>
      <c r="DU154" s="83"/>
      <c r="DV154" s="83"/>
      <c r="DW154" s="83"/>
      <c r="DX154" s="83"/>
      <c r="DY154" s="83"/>
      <c r="DZ154" s="83"/>
      <c r="EA154" s="83"/>
      <c r="EB154" s="83"/>
      <c r="EC154" s="83"/>
      <c r="ED154" s="83"/>
      <c r="EE154" s="83"/>
      <c r="EF154" s="83"/>
      <c r="EG154" s="83"/>
      <c r="EH154" s="83"/>
      <c r="EI154" s="83"/>
      <c r="EJ154" s="83"/>
      <c r="EK154" s="83"/>
      <c r="EL154" s="83"/>
      <c r="EM154" s="83"/>
      <c r="EN154" s="83"/>
      <c r="EO154" s="83"/>
      <c r="EP154" s="83"/>
      <c r="EQ154" s="83"/>
      <c r="ER154" s="83"/>
      <c r="ES154" s="83"/>
      <c r="ET154" s="83"/>
      <c r="EU154" s="83"/>
      <c r="EV154" s="83"/>
      <c r="EW154" s="83"/>
      <c r="EX154" s="83"/>
      <c r="EY154" s="83"/>
    </row>
    <row r="155" spans="1:15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3"/>
      <c r="AT155" s="83"/>
      <c r="AU155" s="83"/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  <c r="BK155" s="83"/>
      <c r="BL155" s="83"/>
      <c r="BM155" s="83"/>
      <c r="BN155" s="83"/>
      <c r="BO155" s="83"/>
      <c r="BP155" s="83"/>
      <c r="BQ155" s="83"/>
      <c r="BR155" s="83"/>
      <c r="BS155" s="83"/>
      <c r="BT155" s="83"/>
      <c r="BU155" s="83"/>
      <c r="BV155" s="83"/>
      <c r="BW155" s="83"/>
      <c r="BX155" s="83"/>
      <c r="BY155" s="83"/>
      <c r="BZ155" s="83"/>
      <c r="CA155" s="83"/>
      <c r="CB155" s="83"/>
      <c r="CC155" s="83"/>
      <c r="CD155" s="83"/>
      <c r="CE155" s="83"/>
      <c r="CF155" s="83"/>
      <c r="CG155" s="83"/>
      <c r="CH155" s="83"/>
      <c r="CI155" s="83"/>
      <c r="CJ155" s="83"/>
      <c r="CK155" s="83"/>
      <c r="CL155" s="83"/>
      <c r="CM155" s="83"/>
      <c r="CN155" s="83"/>
      <c r="CO155" s="83"/>
      <c r="CP155" s="83"/>
      <c r="CQ155" s="83"/>
      <c r="CR155" s="83"/>
      <c r="CS155" s="83"/>
      <c r="CT155" s="83"/>
      <c r="CU155" s="83"/>
      <c r="CV155" s="83"/>
      <c r="CW155" s="83"/>
      <c r="CX155" s="83"/>
      <c r="CY155" s="83"/>
      <c r="CZ155" s="83"/>
      <c r="DA155" s="83"/>
      <c r="DB155" s="83"/>
      <c r="DC155" s="83"/>
      <c r="DD155" s="83"/>
      <c r="DE155" s="83"/>
      <c r="DF155" s="83"/>
      <c r="DG155" s="83"/>
      <c r="DH155" s="83"/>
      <c r="DI155" s="83"/>
      <c r="DJ155" s="83"/>
      <c r="DK155" s="83"/>
      <c r="DL155" s="83"/>
      <c r="DM155" s="83"/>
      <c r="DN155" s="83"/>
      <c r="DO155" s="83"/>
      <c r="DP155" s="83"/>
      <c r="DQ155" s="83"/>
      <c r="DR155" s="83"/>
      <c r="DS155" s="83"/>
      <c r="DT155" s="83"/>
      <c r="DU155" s="83"/>
      <c r="DV155" s="83"/>
      <c r="DW155" s="83"/>
      <c r="DX155" s="83"/>
      <c r="DY155" s="83"/>
      <c r="DZ155" s="83"/>
      <c r="EA155" s="83"/>
      <c r="EB155" s="83"/>
      <c r="EC155" s="83"/>
      <c r="ED155" s="83"/>
      <c r="EE155" s="83"/>
      <c r="EF155" s="83"/>
      <c r="EG155" s="83"/>
      <c r="EH155" s="83"/>
      <c r="EI155" s="83"/>
      <c r="EJ155" s="83"/>
      <c r="EK155" s="83"/>
      <c r="EL155" s="83"/>
      <c r="EM155" s="83"/>
      <c r="EN155" s="83"/>
      <c r="EO155" s="83"/>
      <c r="EP155" s="83"/>
      <c r="EQ155" s="83"/>
      <c r="ER155" s="83"/>
      <c r="ES155" s="83"/>
      <c r="ET155" s="83"/>
      <c r="EU155" s="83"/>
      <c r="EV155" s="83"/>
      <c r="EW155" s="83"/>
      <c r="EX155" s="83"/>
      <c r="EY155" s="83"/>
    </row>
    <row r="156" spans="1:15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  <c r="AG156" s="83"/>
      <c r="AH156" s="83"/>
      <c r="AI156" s="83"/>
      <c r="AJ156" s="83"/>
      <c r="AK156" s="83"/>
      <c r="AL156" s="83"/>
      <c r="AM156" s="83"/>
      <c r="AN156" s="83"/>
      <c r="AO156" s="83"/>
      <c r="AP156" s="83"/>
      <c r="AQ156" s="83"/>
      <c r="AR156" s="83"/>
      <c r="AS156" s="83"/>
      <c r="AT156" s="83"/>
      <c r="AU156" s="83"/>
      <c r="AV156" s="83"/>
      <c r="AW156" s="83"/>
      <c r="AX156" s="83"/>
      <c r="AY156" s="83"/>
      <c r="AZ156" s="83"/>
      <c r="BA156" s="83"/>
      <c r="BB156" s="83"/>
      <c r="BC156" s="83"/>
      <c r="BD156" s="83"/>
      <c r="BE156" s="83"/>
      <c r="BF156" s="83"/>
      <c r="BG156" s="83"/>
      <c r="BH156" s="83"/>
      <c r="BI156" s="83"/>
      <c r="BJ156" s="83"/>
      <c r="BK156" s="83"/>
      <c r="BL156" s="83"/>
      <c r="BM156" s="83"/>
      <c r="BN156" s="83"/>
      <c r="BO156" s="83"/>
      <c r="BP156" s="83"/>
      <c r="BQ156" s="83"/>
      <c r="BR156" s="83"/>
      <c r="BS156" s="83"/>
      <c r="BT156" s="83"/>
      <c r="BU156" s="83"/>
      <c r="BV156" s="83"/>
      <c r="BW156" s="83"/>
      <c r="BX156" s="83"/>
      <c r="BY156" s="83"/>
      <c r="BZ156" s="83"/>
      <c r="CA156" s="83"/>
      <c r="CB156" s="83"/>
      <c r="CC156" s="83"/>
      <c r="CD156" s="83"/>
      <c r="CE156" s="83"/>
      <c r="CF156" s="83"/>
      <c r="CG156" s="83"/>
      <c r="CH156" s="83"/>
      <c r="CI156" s="83"/>
      <c r="CJ156" s="83"/>
      <c r="CK156" s="83"/>
      <c r="CL156" s="83"/>
      <c r="CM156" s="83"/>
      <c r="CN156" s="83"/>
      <c r="CO156" s="83"/>
      <c r="CP156" s="83"/>
      <c r="CQ156" s="83"/>
      <c r="CR156" s="83"/>
      <c r="CS156" s="83"/>
      <c r="CT156" s="83"/>
      <c r="CU156" s="83"/>
      <c r="CV156" s="83"/>
      <c r="CW156" s="83"/>
      <c r="CX156" s="83"/>
      <c r="CY156" s="83"/>
      <c r="CZ156" s="83"/>
      <c r="DA156" s="83"/>
      <c r="DB156" s="83"/>
      <c r="DC156" s="83"/>
      <c r="DD156" s="83"/>
      <c r="DE156" s="83"/>
      <c r="DF156" s="83"/>
      <c r="DG156" s="83"/>
      <c r="DH156" s="83"/>
      <c r="DI156" s="83"/>
      <c r="DJ156" s="83"/>
      <c r="DK156" s="83"/>
      <c r="DL156" s="83"/>
      <c r="DM156" s="83"/>
      <c r="DN156" s="83"/>
      <c r="DO156" s="83"/>
      <c r="DP156" s="83"/>
      <c r="DQ156" s="83"/>
      <c r="DR156" s="83"/>
      <c r="DS156" s="83"/>
      <c r="DT156" s="83"/>
      <c r="DU156" s="83"/>
      <c r="DV156" s="83"/>
      <c r="DW156" s="83"/>
      <c r="DX156" s="83"/>
      <c r="DY156" s="83"/>
      <c r="DZ156" s="83"/>
      <c r="EA156" s="83"/>
      <c r="EB156" s="83"/>
      <c r="EC156" s="83"/>
      <c r="ED156" s="83"/>
      <c r="EE156" s="83"/>
      <c r="EF156" s="83"/>
      <c r="EG156" s="83"/>
      <c r="EH156" s="83"/>
      <c r="EI156" s="83"/>
      <c r="EJ156" s="83"/>
      <c r="EK156" s="83"/>
      <c r="EL156" s="83"/>
      <c r="EM156" s="83"/>
      <c r="EN156" s="83"/>
      <c r="EO156" s="83"/>
      <c r="EP156" s="83"/>
      <c r="EQ156" s="83"/>
      <c r="ER156" s="83"/>
      <c r="ES156" s="83"/>
      <c r="ET156" s="83"/>
      <c r="EU156" s="83"/>
      <c r="EV156" s="83"/>
      <c r="EW156" s="83"/>
      <c r="EX156" s="83"/>
      <c r="EY156" s="83"/>
    </row>
    <row r="157" spans="1:15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3"/>
      <c r="AT157" s="83"/>
      <c r="AU157" s="83"/>
      <c r="AV157" s="83"/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  <c r="BK157" s="83"/>
      <c r="BL157" s="83"/>
      <c r="BM157" s="83"/>
      <c r="BN157" s="83"/>
      <c r="BO157" s="83"/>
      <c r="BP157" s="83"/>
      <c r="BQ157" s="83"/>
      <c r="BR157" s="83"/>
      <c r="BS157" s="83"/>
      <c r="BT157" s="83"/>
      <c r="BU157" s="83"/>
      <c r="BV157" s="83"/>
      <c r="BW157" s="83"/>
      <c r="BX157" s="83"/>
      <c r="BY157" s="83"/>
      <c r="BZ157" s="83"/>
      <c r="CA157" s="83"/>
      <c r="CB157" s="83"/>
      <c r="CC157" s="83"/>
      <c r="CD157" s="83"/>
      <c r="CE157" s="83"/>
      <c r="CF157" s="83"/>
      <c r="CG157" s="83"/>
      <c r="CH157" s="83"/>
      <c r="CI157" s="83"/>
      <c r="CJ157" s="83"/>
      <c r="CK157" s="83"/>
      <c r="CL157" s="83"/>
      <c r="CM157" s="83"/>
      <c r="CN157" s="83"/>
      <c r="CO157" s="83"/>
      <c r="CP157" s="83"/>
      <c r="CQ157" s="83"/>
      <c r="CR157" s="83"/>
      <c r="CS157" s="83"/>
      <c r="CT157" s="83"/>
      <c r="CU157" s="83"/>
      <c r="CV157" s="83"/>
      <c r="CW157" s="83"/>
      <c r="CX157" s="83"/>
      <c r="CY157" s="83"/>
      <c r="CZ157" s="83"/>
      <c r="DA157" s="83"/>
      <c r="DB157" s="83"/>
      <c r="DC157" s="83"/>
      <c r="DD157" s="83"/>
      <c r="DE157" s="83"/>
      <c r="DF157" s="83"/>
      <c r="DG157" s="83"/>
      <c r="DH157" s="83"/>
      <c r="DI157" s="83"/>
      <c r="DJ157" s="83"/>
      <c r="DK157" s="83"/>
      <c r="DL157" s="83"/>
      <c r="DM157" s="83"/>
      <c r="DN157" s="83"/>
      <c r="DO157" s="83"/>
      <c r="DP157" s="83"/>
      <c r="DQ157" s="83"/>
      <c r="DR157" s="83"/>
      <c r="DS157" s="83"/>
      <c r="DT157" s="83"/>
      <c r="DU157" s="83"/>
      <c r="DV157" s="83"/>
      <c r="DW157" s="83"/>
      <c r="DX157" s="83"/>
      <c r="DY157" s="83"/>
      <c r="DZ157" s="83"/>
      <c r="EA157" s="83"/>
      <c r="EB157" s="83"/>
      <c r="EC157" s="83"/>
      <c r="ED157" s="83"/>
      <c r="EE157" s="83"/>
      <c r="EF157" s="83"/>
      <c r="EG157" s="83"/>
      <c r="EH157" s="83"/>
      <c r="EI157" s="83"/>
      <c r="EJ157" s="83"/>
      <c r="EK157" s="83"/>
      <c r="EL157" s="83"/>
      <c r="EM157" s="83"/>
      <c r="EN157" s="83"/>
      <c r="EO157" s="83"/>
      <c r="EP157" s="83"/>
      <c r="EQ157" s="83"/>
      <c r="ER157" s="83"/>
      <c r="ES157" s="83"/>
      <c r="ET157" s="83"/>
      <c r="EU157" s="83"/>
      <c r="EV157" s="83"/>
      <c r="EW157" s="83"/>
      <c r="EX157" s="83"/>
      <c r="EY157" s="83"/>
    </row>
    <row r="158" spans="1:15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3"/>
      <c r="AK158" s="83"/>
      <c r="AL158" s="83"/>
      <c r="AM158" s="83"/>
      <c r="AN158" s="83"/>
      <c r="AO158" s="83"/>
      <c r="AP158" s="83"/>
      <c r="AQ158" s="83"/>
      <c r="AR158" s="83"/>
      <c r="AS158" s="83"/>
      <c r="AT158" s="83"/>
      <c r="AU158" s="83"/>
      <c r="AV158" s="83"/>
      <c r="AW158" s="83"/>
      <c r="AX158" s="83"/>
      <c r="AY158" s="83"/>
      <c r="AZ158" s="83"/>
      <c r="BA158" s="83"/>
      <c r="BB158" s="83"/>
      <c r="BC158" s="83"/>
      <c r="BD158" s="83"/>
      <c r="BE158" s="83"/>
      <c r="BF158" s="83"/>
      <c r="BG158" s="83"/>
      <c r="BH158" s="83"/>
      <c r="BI158" s="83"/>
      <c r="BJ158" s="83"/>
      <c r="BK158" s="83"/>
      <c r="BL158" s="83"/>
      <c r="BM158" s="83"/>
      <c r="BN158" s="83"/>
      <c r="BO158" s="83"/>
      <c r="BP158" s="83"/>
      <c r="BQ158" s="83"/>
      <c r="BR158" s="83"/>
      <c r="BS158" s="83"/>
      <c r="BT158" s="83"/>
      <c r="BU158" s="83"/>
      <c r="BV158" s="83"/>
      <c r="BW158" s="83"/>
      <c r="BX158" s="83"/>
      <c r="BY158" s="83"/>
      <c r="BZ158" s="83"/>
      <c r="CA158" s="83"/>
      <c r="CB158" s="83"/>
      <c r="CC158" s="83"/>
      <c r="CD158" s="83"/>
      <c r="CE158" s="83"/>
      <c r="CF158" s="83"/>
      <c r="CG158" s="83"/>
      <c r="CH158" s="83"/>
      <c r="CI158" s="83"/>
      <c r="CJ158" s="83"/>
      <c r="CK158" s="83"/>
      <c r="CL158" s="83"/>
      <c r="CM158" s="83"/>
      <c r="CN158" s="83"/>
      <c r="CO158" s="83"/>
      <c r="CP158" s="83"/>
      <c r="CQ158" s="83"/>
      <c r="CR158" s="83"/>
      <c r="CS158" s="83"/>
      <c r="CT158" s="83"/>
      <c r="CU158" s="83"/>
      <c r="CV158" s="83"/>
      <c r="CW158" s="83"/>
      <c r="CX158" s="83"/>
      <c r="CY158" s="83"/>
      <c r="CZ158" s="83"/>
      <c r="DA158" s="83"/>
      <c r="DB158" s="83"/>
      <c r="DC158" s="83"/>
      <c r="DD158" s="83"/>
      <c r="DE158" s="83"/>
      <c r="DF158" s="83"/>
      <c r="DG158" s="83"/>
      <c r="DH158" s="83"/>
      <c r="DI158" s="83"/>
      <c r="DJ158" s="83"/>
      <c r="DK158" s="83"/>
      <c r="DL158" s="83"/>
      <c r="DM158" s="83"/>
      <c r="DN158" s="83"/>
      <c r="DO158" s="83"/>
      <c r="DP158" s="83"/>
      <c r="DQ158" s="83"/>
      <c r="DR158" s="83"/>
      <c r="DS158" s="83"/>
      <c r="DT158" s="83"/>
      <c r="DU158" s="83"/>
      <c r="DV158" s="83"/>
      <c r="DW158" s="83"/>
      <c r="DX158" s="83"/>
      <c r="DY158" s="83"/>
      <c r="DZ158" s="83"/>
      <c r="EA158" s="83"/>
      <c r="EB158" s="83"/>
      <c r="EC158" s="83"/>
      <c r="ED158" s="83"/>
      <c r="EE158" s="83"/>
      <c r="EF158" s="83"/>
      <c r="EG158" s="83"/>
      <c r="EH158" s="83"/>
      <c r="EI158" s="83"/>
      <c r="EJ158" s="83"/>
      <c r="EK158" s="83"/>
      <c r="EL158" s="83"/>
      <c r="EM158" s="83"/>
      <c r="EN158" s="83"/>
      <c r="EO158" s="83"/>
      <c r="EP158" s="83"/>
      <c r="EQ158" s="83"/>
      <c r="ER158" s="83"/>
      <c r="ES158" s="83"/>
      <c r="ET158" s="83"/>
      <c r="EU158" s="83"/>
      <c r="EV158" s="83"/>
      <c r="EW158" s="83"/>
      <c r="EX158" s="83"/>
      <c r="EY158" s="83"/>
    </row>
    <row r="159" spans="1:15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3"/>
      <c r="AT159" s="83"/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  <c r="BK159" s="83"/>
      <c r="BL159" s="83"/>
      <c r="BM159" s="83"/>
      <c r="BN159" s="83"/>
      <c r="BO159" s="83"/>
      <c r="BP159" s="83"/>
      <c r="BQ159" s="83"/>
      <c r="BR159" s="83"/>
      <c r="BS159" s="83"/>
      <c r="BT159" s="83"/>
      <c r="BU159" s="83"/>
      <c r="BV159" s="83"/>
      <c r="BW159" s="83"/>
      <c r="BX159" s="83"/>
      <c r="BY159" s="83"/>
      <c r="BZ159" s="83"/>
      <c r="CA159" s="83"/>
      <c r="CB159" s="83"/>
      <c r="CC159" s="83"/>
      <c r="CD159" s="83"/>
      <c r="CE159" s="83"/>
      <c r="CF159" s="83"/>
      <c r="CG159" s="83"/>
      <c r="CH159" s="83"/>
      <c r="CI159" s="83"/>
      <c r="CJ159" s="83"/>
      <c r="CK159" s="83"/>
      <c r="CL159" s="83"/>
      <c r="CM159" s="83"/>
      <c r="CN159" s="83"/>
      <c r="CO159" s="83"/>
      <c r="CP159" s="83"/>
      <c r="CQ159" s="83"/>
      <c r="CR159" s="83"/>
      <c r="CS159" s="83"/>
      <c r="CT159" s="83"/>
      <c r="CU159" s="83"/>
      <c r="CV159" s="83"/>
      <c r="CW159" s="83"/>
      <c r="CX159" s="83"/>
      <c r="CY159" s="83"/>
      <c r="CZ159" s="83"/>
      <c r="DA159" s="83"/>
      <c r="DB159" s="83"/>
      <c r="DC159" s="83"/>
      <c r="DD159" s="83"/>
      <c r="DE159" s="83"/>
      <c r="DF159" s="83"/>
      <c r="DG159" s="83"/>
      <c r="DH159" s="83"/>
      <c r="DI159" s="83"/>
      <c r="DJ159" s="83"/>
      <c r="DK159" s="83"/>
      <c r="DL159" s="83"/>
      <c r="DM159" s="83"/>
      <c r="DN159" s="83"/>
      <c r="DO159" s="83"/>
      <c r="DP159" s="83"/>
      <c r="DQ159" s="83"/>
      <c r="DR159" s="83"/>
      <c r="DS159" s="83"/>
      <c r="DT159" s="83"/>
      <c r="DU159" s="83"/>
      <c r="DV159" s="83"/>
      <c r="DW159" s="83"/>
      <c r="DX159" s="83"/>
      <c r="DY159" s="83"/>
      <c r="DZ159" s="83"/>
      <c r="EA159" s="83"/>
      <c r="EB159" s="83"/>
      <c r="EC159" s="83"/>
      <c r="ED159" s="83"/>
      <c r="EE159" s="83"/>
      <c r="EF159" s="83"/>
      <c r="EG159" s="83"/>
      <c r="EH159" s="83"/>
      <c r="EI159" s="83"/>
      <c r="EJ159" s="83"/>
      <c r="EK159" s="83"/>
      <c r="EL159" s="83"/>
      <c r="EM159" s="83"/>
      <c r="EN159" s="83"/>
      <c r="EO159" s="83"/>
      <c r="EP159" s="83"/>
      <c r="EQ159" s="83"/>
      <c r="ER159" s="83"/>
      <c r="ES159" s="83"/>
      <c r="ET159" s="83"/>
      <c r="EU159" s="83"/>
      <c r="EV159" s="83"/>
      <c r="EW159" s="83"/>
      <c r="EX159" s="83"/>
      <c r="EY159" s="83"/>
    </row>
    <row r="160" spans="1:15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3"/>
      <c r="AK160" s="83"/>
      <c r="AL160" s="83"/>
      <c r="AM160" s="83"/>
      <c r="AN160" s="83"/>
      <c r="AO160" s="83"/>
      <c r="AP160" s="83"/>
      <c r="AQ160" s="83"/>
      <c r="AR160" s="83"/>
      <c r="AS160" s="83"/>
      <c r="AT160" s="83"/>
      <c r="AU160" s="83"/>
      <c r="AV160" s="83"/>
      <c r="AW160" s="83"/>
      <c r="AX160" s="83"/>
      <c r="AY160" s="83"/>
      <c r="AZ160" s="83"/>
      <c r="BA160" s="83"/>
      <c r="BB160" s="83"/>
      <c r="BC160" s="83"/>
      <c r="BD160" s="83"/>
      <c r="BE160" s="83"/>
      <c r="BF160" s="83"/>
      <c r="BG160" s="83"/>
      <c r="BH160" s="83"/>
      <c r="BI160" s="83"/>
      <c r="BJ160" s="83"/>
      <c r="BK160" s="83"/>
      <c r="BL160" s="83"/>
      <c r="BM160" s="83"/>
      <c r="BN160" s="83"/>
      <c r="BO160" s="83"/>
      <c r="BP160" s="83"/>
      <c r="BQ160" s="83"/>
      <c r="BR160" s="83"/>
      <c r="BS160" s="83"/>
      <c r="BT160" s="83"/>
      <c r="BU160" s="83"/>
      <c r="BV160" s="83"/>
      <c r="BW160" s="83"/>
      <c r="BX160" s="83"/>
      <c r="BY160" s="83"/>
      <c r="BZ160" s="83"/>
      <c r="CA160" s="83"/>
      <c r="CB160" s="83"/>
      <c r="CC160" s="83"/>
      <c r="CD160" s="83"/>
      <c r="CE160" s="83"/>
      <c r="CF160" s="83"/>
      <c r="CG160" s="83"/>
      <c r="CH160" s="83"/>
      <c r="CI160" s="83"/>
      <c r="CJ160" s="83"/>
      <c r="CK160" s="83"/>
      <c r="CL160" s="83"/>
      <c r="CM160" s="83"/>
      <c r="CN160" s="83"/>
      <c r="CO160" s="83"/>
      <c r="CP160" s="83"/>
      <c r="CQ160" s="83"/>
      <c r="CR160" s="83"/>
      <c r="CS160" s="83"/>
      <c r="CT160" s="83"/>
      <c r="CU160" s="83"/>
      <c r="CV160" s="83"/>
      <c r="CW160" s="83"/>
      <c r="CX160" s="83"/>
      <c r="CY160" s="83"/>
      <c r="CZ160" s="83"/>
      <c r="DA160" s="83"/>
      <c r="DB160" s="83"/>
      <c r="DC160" s="83"/>
      <c r="DD160" s="83"/>
      <c r="DE160" s="83"/>
      <c r="DF160" s="83"/>
      <c r="DG160" s="83"/>
      <c r="DH160" s="83"/>
      <c r="DI160" s="83"/>
      <c r="DJ160" s="83"/>
      <c r="DK160" s="83"/>
      <c r="DL160" s="83"/>
      <c r="DM160" s="83"/>
      <c r="DN160" s="83"/>
      <c r="DO160" s="83"/>
      <c r="DP160" s="83"/>
      <c r="DQ160" s="83"/>
      <c r="DR160" s="83"/>
      <c r="DS160" s="83"/>
      <c r="DT160" s="83"/>
      <c r="DU160" s="83"/>
      <c r="DV160" s="83"/>
      <c r="DW160" s="83"/>
      <c r="DX160" s="83"/>
      <c r="DY160" s="83"/>
      <c r="DZ160" s="83"/>
      <c r="EA160" s="83"/>
      <c r="EB160" s="83"/>
      <c r="EC160" s="83"/>
      <c r="ED160" s="83"/>
      <c r="EE160" s="83"/>
      <c r="EF160" s="83"/>
      <c r="EG160" s="83"/>
      <c r="EH160" s="83"/>
      <c r="EI160" s="83"/>
      <c r="EJ160" s="83"/>
      <c r="EK160" s="83"/>
      <c r="EL160" s="83"/>
      <c r="EM160" s="83"/>
      <c r="EN160" s="83"/>
      <c r="EO160" s="83"/>
      <c r="EP160" s="83"/>
      <c r="EQ160" s="83"/>
      <c r="ER160" s="83"/>
      <c r="ES160" s="83"/>
      <c r="ET160" s="83"/>
      <c r="EU160" s="83"/>
      <c r="EV160" s="83"/>
      <c r="EW160" s="83"/>
      <c r="EX160" s="83"/>
      <c r="EY160" s="83"/>
    </row>
    <row r="161" spans="1:15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  <c r="AY161" s="83"/>
      <c r="AZ161" s="83"/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  <c r="BK161" s="83"/>
      <c r="BL161" s="83"/>
      <c r="BM161" s="83"/>
      <c r="BN161" s="83"/>
      <c r="BO161" s="83"/>
      <c r="BP161" s="83"/>
      <c r="BQ161" s="83"/>
      <c r="BR161" s="83"/>
      <c r="BS161" s="83"/>
      <c r="BT161" s="83"/>
      <c r="BU161" s="83"/>
      <c r="BV161" s="83"/>
      <c r="BW161" s="83"/>
      <c r="BX161" s="83"/>
      <c r="BY161" s="83"/>
      <c r="BZ161" s="83"/>
      <c r="CA161" s="83"/>
      <c r="CB161" s="83"/>
      <c r="CC161" s="83"/>
      <c r="CD161" s="83"/>
      <c r="CE161" s="83"/>
      <c r="CF161" s="83"/>
      <c r="CG161" s="83"/>
      <c r="CH161" s="83"/>
      <c r="CI161" s="83"/>
      <c r="CJ161" s="83"/>
      <c r="CK161" s="83"/>
      <c r="CL161" s="83"/>
      <c r="CM161" s="83"/>
      <c r="CN161" s="83"/>
      <c r="CO161" s="83"/>
      <c r="CP161" s="83"/>
      <c r="CQ161" s="83"/>
      <c r="CR161" s="83"/>
      <c r="CS161" s="83"/>
      <c r="CT161" s="83"/>
      <c r="CU161" s="83"/>
      <c r="CV161" s="83"/>
      <c r="CW161" s="83"/>
      <c r="CX161" s="83"/>
      <c r="CY161" s="83"/>
      <c r="CZ161" s="83"/>
      <c r="DA161" s="83"/>
      <c r="DB161" s="83"/>
      <c r="DC161" s="83"/>
      <c r="DD161" s="83"/>
      <c r="DE161" s="83"/>
      <c r="DF161" s="83"/>
      <c r="DG161" s="83"/>
      <c r="DH161" s="83"/>
      <c r="DI161" s="83"/>
      <c r="DJ161" s="83"/>
      <c r="DK161" s="83"/>
      <c r="DL161" s="83"/>
      <c r="DM161" s="83"/>
      <c r="DN161" s="83"/>
      <c r="DO161" s="83"/>
      <c r="DP161" s="83"/>
      <c r="DQ161" s="83"/>
      <c r="DR161" s="83"/>
      <c r="DS161" s="83"/>
      <c r="DT161" s="83"/>
      <c r="DU161" s="83"/>
      <c r="DV161" s="83"/>
      <c r="DW161" s="83"/>
      <c r="DX161" s="83"/>
      <c r="DY161" s="83"/>
      <c r="DZ161" s="83"/>
      <c r="EA161" s="83"/>
      <c r="EB161" s="83"/>
      <c r="EC161" s="83"/>
      <c r="ED161" s="83"/>
      <c r="EE161" s="83"/>
      <c r="EF161" s="83"/>
      <c r="EG161" s="83"/>
      <c r="EH161" s="83"/>
      <c r="EI161" s="83"/>
      <c r="EJ161" s="83"/>
      <c r="EK161" s="83"/>
      <c r="EL161" s="83"/>
      <c r="EM161" s="83"/>
      <c r="EN161" s="83"/>
      <c r="EO161" s="83"/>
      <c r="EP161" s="83"/>
      <c r="EQ161" s="83"/>
      <c r="ER161" s="83"/>
      <c r="ES161" s="83"/>
      <c r="ET161" s="83"/>
      <c r="EU161" s="83"/>
      <c r="EV161" s="83"/>
      <c r="EW161" s="83"/>
      <c r="EX161" s="83"/>
      <c r="EY161" s="83"/>
    </row>
    <row r="162" spans="1:15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3"/>
      <c r="AK162" s="83"/>
      <c r="AL162" s="83"/>
      <c r="AM162" s="83"/>
      <c r="AN162" s="83"/>
      <c r="AO162" s="83"/>
      <c r="AP162" s="83"/>
      <c r="AQ162" s="83"/>
      <c r="AR162" s="83"/>
      <c r="AS162" s="83"/>
      <c r="AT162" s="83"/>
      <c r="AU162" s="83"/>
      <c r="AV162" s="83"/>
      <c r="AW162" s="83"/>
      <c r="AX162" s="83"/>
      <c r="AY162" s="83"/>
      <c r="AZ162" s="83"/>
      <c r="BA162" s="83"/>
      <c r="BB162" s="83"/>
      <c r="BC162" s="83"/>
      <c r="BD162" s="83"/>
      <c r="BE162" s="83"/>
      <c r="BF162" s="83"/>
      <c r="BG162" s="83"/>
      <c r="BH162" s="83"/>
      <c r="BI162" s="83"/>
      <c r="BJ162" s="83"/>
      <c r="BK162" s="83"/>
      <c r="BL162" s="83"/>
      <c r="BM162" s="83"/>
      <c r="BN162" s="83"/>
      <c r="BO162" s="83"/>
      <c r="BP162" s="83"/>
      <c r="BQ162" s="83"/>
      <c r="BR162" s="83"/>
      <c r="BS162" s="83"/>
      <c r="BT162" s="83"/>
      <c r="BU162" s="83"/>
      <c r="BV162" s="83"/>
      <c r="BW162" s="83"/>
      <c r="BX162" s="83"/>
      <c r="BY162" s="83"/>
      <c r="BZ162" s="83"/>
      <c r="CA162" s="83"/>
      <c r="CB162" s="83"/>
      <c r="CC162" s="83"/>
      <c r="CD162" s="83"/>
      <c r="CE162" s="83"/>
      <c r="CF162" s="83"/>
      <c r="CG162" s="83"/>
      <c r="CH162" s="83"/>
      <c r="CI162" s="83"/>
      <c r="CJ162" s="83"/>
      <c r="CK162" s="83"/>
      <c r="CL162" s="83"/>
      <c r="CM162" s="83"/>
      <c r="CN162" s="83"/>
      <c r="CO162" s="83"/>
      <c r="CP162" s="83"/>
      <c r="CQ162" s="83"/>
      <c r="CR162" s="83"/>
      <c r="CS162" s="83"/>
      <c r="CT162" s="83"/>
      <c r="CU162" s="83"/>
      <c r="CV162" s="83"/>
      <c r="CW162" s="83"/>
      <c r="CX162" s="83"/>
      <c r="CY162" s="83"/>
      <c r="CZ162" s="83"/>
      <c r="DA162" s="83"/>
      <c r="DB162" s="83"/>
      <c r="DC162" s="83"/>
      <c r="DD162" s="83"/>
      <c r="DE162" s="83"/>
      <c r="DF162" s="83"/>
      <c r="DG162" s="83"/>
      <c r="DH162" s="83"/>
      <c r="DI162" s="83"/>
      <c r="DJ162" s="83"/>
      <c r="DK162" s="83"/>
      <c r="DL162" s="83"/>
      <c r="DM162" s="83"/>
      <c r="DN162" s="83"/>
      <c r="DO162" s="83"/>
      <c r="DP162" s="83"/>
      <c r="DQ162" s="83"/>
      <c r="DR162" s="83"/>
      <c r="DS162" s="83"/>
      <c r="DT162" s="83"/>
      <c r="DU162" s="83"/>
      <c r="DV162" s="83"/>
      <c r="DW162" s="83"/>
      <c r="DX162" s="83"/>
      <c r="DY162" s="83"/>
      <c r="DZ162" s="83"/>
      <c r="EA162" s="83"/>
      <c r="EB162" s="83"/>
      <c r="EC162" s="83"/>
      <c r="ED162" s="83"/>
      <c r="EE162" s="83"/>
      <c r="EF162" s="83"/>
      <c r="EG162" s="83"/>
      <c r="EH162" s="83"/>
      <c r="EI162" s="83"/>
      <c r="EJ162" s="83"/>
      <c r="EK162" s="83"/>
      <c r="EL162" s="83"/>
      <c r="EM162" s="83"/>
      <c r="EN162" s="83"/>
      <c r="EO162" s="83"/>
      <c r="EP162" s="83"/>
      <c r="EQ162" s="83"/>
      <c r="ER162" s="83"/>
      <c r="ES162" s="83"/>
      <c r="ET162" s="83"/>
      <c r="EU162" s="83"/>
      <c r="EV162" s="83"/>
      <c r="EW162" s="83"/>
      <c r="EX162" s="83"/>
      <c r="EY162" s="83"/>
    </row>
    <row r="163" spans="1:15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3"/>
      <c r="AT163" s="83"/>
      <c r="AU163" s="83"/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  <c r="BK163" s="83"/>
      <c r="BL163" s="83"/>
      <c r="BM163" s="83"/>
      <c r="BN163" s="83"/>
      <c r="BO163" s="83"/>
      <c r="BP163" s="83"/>
      <c r="BQ163" s="83"/>
      <c r="BR163" s="83"/>
      <c r="BS163" s="83"/>
      <c r="BT163" s="83"/>
      <c r="BU163" s="83"/>
      <c r="BV163" s="83"/>
      <c r="BW163" s="83"/>
      <c r="BX163" s="83"/>
      <c r="BY163" s="83"/>
      <c r="BZ163" s="83"/>
      <c r="CA163" s="83"/>
      <c r="CB163" s="83"/>
      <c r="CC163" s="83"/>
      <c r="CD163" s="83"/>
      <c r="CE163" s="83"/>
      <c r="CF163" s="83"/>
      <c r="CG163" s="83"/>
      <c r="CH163" s="83"/>
      <c r="CI163" s="83"/>
      <c r="CJ163" s="83"/>
      <c r="CK163" s="83"/>
      <c r="CL163" s="83"/>
      <c r="CM163" s="83"/>
      <c r="CN163" s="83"/>
      <c r="CO163" s="83"/>
      <c r="CP163" s="83"/>
      <c r="CQ163" s="83"/>
      <c r="CR163" s="83"/>
      <c r="CS163" s="83"/>
      <c r="CT163" s="83"/>
      <c r="CU163" s="83"/>
      <c r="CV163" s="83"/>
      <c r="CW163" s="83"/>
      <c r="CX163" s="83"/>
      <c r="CY163" s="83"/>
      <c r="CZ163" s="83"/>
      <c r="DA163" s="83"/>
      <c r="DB163" s="83"/>
      <c r="DC163" s="83"/>
      <c r="DD163" s="83"/>
      <c r="DE163" s="83"/>
      <c r="DF163" s="83"/>
      <c r="DG163" s="83"/>
      <c r="DH163" s="83"/>
      <c r="DI163" s="83"/>
      <c r="DJ163" s="83"/>
      <c r="DK163" s="83"/>
      <c r="DL163" s="83"/>
      <c r="DM163" s="83"/>
      <c r="DN163" s="83"/>
      <c r="DO163" s="83"/>
      <c r="DP163" s="83"/>
      <c r="DQ163" s="83"/>
      <c r="DR163" s="83"/>
      <c r="DS163" s="83"/>
      <c r="DT163" s="83"/>
      <c r="DU163" s="83"/>
      <c r="DV163" s="83"/>
      <c r="DW163" s="83"/>
      <c r="DX163" s="83"/>
      <c r="DY163" s="83"/>
      <c r="DZ163" s="83"/>
      <c r="EA163" s="83"/>
      <c r="EB163" s="83"/>
      <c r="EC163" s="83"/>
      <c r="ED163" s="83"/>
      <c r="EE163" s="83"/>
      <c r="EF163" s="83"/>
      <c r="EG163" s="83"/>
      <c r="EH163" s="83"/>
      <c r="EI163" s="83"/>
      <c r="EJ163" s="83"/>
      <c r="EK163" s="83"/>
      <c r="EL163" s="83"/>
      <c r="EM163" s="83"/>
      <c r="EN163" s="83"/>
      <c r="EO163" s="83"/>
      <c r="EP163" s="83"/>
      <c r="EQ163" s="83"/>
      <c r="ER163" s="83"/>
      <c r="ES163" s="83"/>
      <c r="ET163" s="83"/>
      <c r="EU163" s="83"/>
      <c r="EV163" s="83"/>
      <c r="EW163" s="83"/>
      <c r="EX163" s="83"/>
      <c r="EY163" s="83"/>
    </row>
    <row r="164" spans="1:15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  <c r="AP164" s="83"/>
      <c r="AQ164" s="83"/>
      <c r="AR164" s="83"/>
      <c r="AS164" s="83"/>
      <c r="AT164" s="83"/>
      <c r="AU164" s="83"/>
      <c r="AV164" s="83"/>
      <c r="AW164" s="83"/>
      <c r="AX164" s="83"/>
      <c r="AY164" s="83"/>
      <c r="AZ164" s="83"/>
      <c r="BA164" s="83"/>
      <c r="BB164" s="83"/>
      <c r="BC164" s="83"/>
      <c r="BD164" s="83"/>
      <c r="BE164" s="83"/>
      <c r="BF164" s="83"/>
      <c r="BG164" s="83"/>
      <c r="BH164" s="83"/>
      <c r="BI164" s="83"/>
      <c r="BJ164" s="83"/>
      <c r="BK164" s="83"/>
      <c r="BL164" s="83"/>
      <c r="BM164" s="83"/>
      <c r="BN164" s="83"/>
      <c r="BO164" s="83"/>
      <c r="BP164" s="83"/>
      <c r="BQ164" s="83"/>
      <c r="BR164" s="83"/>
      <c r="BS164" s="83"/>
      <c r="BT164" s="83"/>
      <c r="BU164" s="83"/>
      <c r="BV164" s="83"/>
      <c r="BW164" s="83"/>
      <c r="BX164" s="83"/>
      <c r="BY164" s="83"/>
      <c r="BZ164" s="83"/>
      <c r="CA164" s="83"/>
      <c r="CB164" s="83"/>
      <c r="CC164" s="83"/>
      <c r="CD164" s="83"/>
      <c r="CE164" s="83"/>
      <c r="CF164" s="83"/>
      <c r="CG164" s="83"/>
      <c r="CH164" s="83"/>
      <c r="CI164" s="83"/>
      <c r="CJ164" s="83"/>
      <c r="CK164" s="83"/>
      <c r="CL164" s="83"/>
      <c r="CM164" s="83"/>
      <c r="CN164" s="83"/>
      <c r="CO164" s="83"/>
      <c r="CP164" s="83"/>
      <c r="CQ164" s="83"/>
      <c r="CR164" s="83"/>
      <c r="CS164" s="83"/>
      <c r="CT164" s="83"/>
      <c r="CU164" s="83"/>
      <c r="CV164" s="83"/>
      <c r="CW164" s="83"/>
      <c r="CX164" s="83"/>
      <c r="CY164" s="83"/>
      <c r="CZ164" s="83"/>
      <c r="DA164" s="83"/>
      <c r="DB164" s="83"/>
      <c r="DC164" s="83"/>
      <c r="DD164" s="83"/>
      <c r="DE164" s="83"/>
      <c r="DF164" s="83"/>
      <c r="DG164" s="83"/>
      <c r="DH164" s="83"/>
      <c r="DI164" s="83"/>
      <c r="DJ164" s="83"/>
      <c r="DK164" s="83"/>
      <c r="DL164" s="83"/>
      <c r="DM164" s="83"/>
      <c r="DN164" s="83"/>
      <c r="DO164" s="83"/>
      <c r="DP164" s="83"/>
      <c r="DQ164" s="83"/>
      <c r="DR164" s="83"/>
      <c r="DS164" s="83"/>
      <c r="DT164" s="83"/>
      <c r="DU164" s="83"/>
      <c r="DV164" s="83"/>
      <c r="DW164" s="83"/>
      <c r="DX164" s="83"/>
      <c r="DY164" s="83"/>
      <c r="DZ164" s="83"/>
      <c r="EA164" s="83"/>
      <c r="EB164" s="83"/>
      <c r="EC164" s="83"/>
      <c r="ED164" s="83"/>
      <c r="EE164" s="83"/>
      <c r="EF164" s="83"/>
      <c r="EG164" s="83"/>
      <c r="EH164" s="83"/>
      <c r="EI164" s="83"/>
      <c r="EJ164" s="83"/>
      <c r="EK164" s="83"/>
      <c r="EL164" s="83"/>
      <c r="EM164" s="83"/>
      <c r="EN164" s="83"/>
      <c r="EO164" s="83"/>
      <c r="EP164" s="83"/>
      <c r="EQ164" s="83"/>
      <c r="ER164" s="83"/>
      <c r="ES164" s="83"/>
      <c r="ET164" s="83"/>
      <c r="EU164" s="83"/>
      <c r="EV164" s="83"/>
      <c r="EW164" s="83"/>
      <c r="EX164" s="83"/>
      <c r="EY164" s="83"/>
    </row>
    <row r="165" spans="1:15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3"/>
      <c r="AT165" s="83"/>
      <c r="AU165" s="83"/>
      <c r="AV165" s="83"/>
      <c r="AW165" s="83"/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  <c r="BK165" s="83"/>
      <c r="BL165" s="83"/>
      <c r="BM165" s="83"/>
      <c r="BN165" s="83"/>
      <c r="BO165" s="83"/>
      <c r="BP165" s="83"/>
      <c r="BQ165" s="83"/>
      <c r="BR165" s="83"/>
      <c r="BS165" s="83"/>
      <c r="BT165" s="83"/>
      <c r="BU165" s="83"/>
      <c r="BV165" s="83"/>
      <c r="BW165" s="83"/>
      <c r="BX165" s="83"/>
      <c r="BY165" s="83"/>
      <c r="BZ165" s="83"/>
      <c r="CA165" s="83"/>
      <c r="CB165" s="83"/>
      <c r="CC165" s="83"/>
      <c r="CD165" s="83"/>
      <c r="CE165" s="83"/>
      <c r="CF165" s="83"/>
      <c r="CG165" s="83"/>
      <c r="CH165" s="83"/>
      <c r="CI165" s="83"/>
      <c r="CJ165" s="83"/>
      <c r="CK165" s="83"/>
      <c r="CL165" s="83"/>
      <c r="CM165" s="83"/>
      <c r="CN165" s="83"/>
      <c r="CO165" s="83"/>
      <c r="CP165" s="83"/>
      <c r="CQ165" s="83"/>
      <c r="CR165" s="83"/>
      <c r="CS165" s="83"/>
      <c r="CT165" s="83"/>
      <c r="CU165" s="83"/>
      <c r="CV165" s="83"/>
      <c r="CW165" s="83"/>
      <c r="CX165" s="83"/>
      <c r="CY165" s="83"/>
      <c r="CZ165" s="83"/>
      <c r="DA165" s="83"/>
      <c r="DB165" s="83"/>
      <c r="DC165" s="83"/>
      <c r="DD165" s="83"/>
      <c r="DE165" s="83"/>
      <c r="DF165" s="83"/>
      <c r="DG165" s="83"/>
      <c r="DH165" s="83"/>
      <c r="DI165" s="83"/>
      <c r="DJ165" s="83"/>
      <c r="DK165" s="83"/>
      <c r="DL165" s="83"/>
      <c r="DM165" s="83"/>
      <c r="DN165" s="83"/>
      <c r="DO165" s="83"/>
      <c r="DP165" s="83"/>
      <c r="DQ165" s="83"/>
      <c r="DR165" s="83"/>
      <c r="DS165" s="83"/>
      <c r="DT165" s="83"/>
      <c r="DU165" s="83"/>
      <c r="DV165" s="83"/>
      <c r="DW165" s="83"/>
      <c r="DX165" s="83"/>
      <c r="DY165" s="83"/>
      <c r="DZ165" s="83"/>
      <c r="EA165" s="83"/>
      <c r="EB165" s="83"/>
      <c r="EC165" s="83"/>
      <c r="ED165" s="83"/>
      <c r="EE165" s="83"/>
      <c r="EF165" s="83"/>
      <c r="EG165" s="83"/>
      <c r="EH165" s="83"/>
      <c r="EI165" s="83"/>
      <c r="EJ165" s="83"/>
      <c r="EK165" s="83"/>
      <c r="EL165" s="83"/>
      <c r="EM165" s="83"/>
      <c r="EN165" s="83"/>
      <c r="EO165" s="83"/>
      <c r="EP165" s="83"/>
      <c r="EQ165" s="83"/>
      <c r="ER165" s="83"/>
      <c r="ES165" s="83"/>
      <c r="ET165" s="83"/>
      <c r="EU165" s="83"/>
      <c r="EV165" s="83"/>
      <c r="EW165" s="83"/>
      <c r="EX165" s="83"/>
      <c r="EY165" s="83"/>
    </row>
    <row r="166" spans="1:15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  <c r="AG166" s="83"/>
      <c r="AH166" s="83"/>
      <c r="AI166" s="83"/>
      <c r="AJ166" s="83"/>
      <c r="AK166" s="83"/>
      <c r="AL166" s="83"/>
      <c r="AM166" s="83"/>
      <c r="AN166" s="83"/>
      <c r="AO166" s="83"/>
      <c r="AP166" s="83"/>
      <c r="AQ166" s="83"/>
      <c r="AR166" s="83"/>
      <c r="AS166" s="83"/>
      <c r="AT166" s="83"/>
      <c r="AU166" s="83"/>
      <c r="AV166" s="83"/>
      <c r="AW166" s="83"/>
      <c r="AX166" s="83"/>
      <c r="AY166" s="83"/>
      <c r="AZ166" s="83"/>
      <c r="BA166" s="83"/>
      <c r="BB166" s="83"/>
      <c r="BC166" s="83"/>
      <c r="BD166" s="83"/>
      <c r="BE166" s="83"/>
      <c r="BF166" s="83"/>
      <c r="BG166" s="83"/>
      <c r="BH166" s="83"/>
      <c r="BI166" s="83"/>
      <c r="BJ166" s="83"/>
      <c r="BK166" s="83"/>
      <c r="BL166" s="83"/>
      <c r="BM166" s="83"/>
      <c r="BN166" s="83"/>
      <c r="BO166" s="83"/>
      <c r="BP166" s="83"/>
      <c r="BQ166" s="83"/>
      <c r="BR166" s="83"/>
      <c r="BS166" s="83"/>
      <c r="BT166" s="83"/>
      <c r="BU166" s="83"/>
      <c r="BV166" s="83"/>
      <c r="BW166" s="83"/>
      <c r="BX166" s="83"/>
      <c r="BY166" s="83"/>
      <c r="BZ166" s="83"/>
      <c r="CA166" s="83"/>
      <c r="CB166" s="83"/>
      <c r="CC166" s="83"/>
      <c r="CD166" s="83"/>
      <c r="CE166" s="83"/>
      <c r="CF166" s="83"/>
      <c r="CG166" s="83"/>
      <c r="CH166" s="83"/>
      <c r="CI166" s="83"/>
      <c r="CJ166" s="83"/>
      <c r="CK166" s="83"/>
      <c r="CL166" s="83"/>
      <c r="CM166" s="83"/>
      <c r="CN166" s="83"/>
      <c r="CO166" s="83"/>
      <c r="CP166" s="83"/>
      <c r="CQ166" s="83"/>
      <c r="CR166" s="83"/>
      <c r="CS166" s="83"/>
      <c r="CT166" s="83"/>
      <c r="CU166" s="83"/>
      <c r="CV166" s="83"/>
      <c r="CW166" s="83"/>
      <c r="CX166" s="83"/>
      <c r="CY166" s="83"/>
      <c r="CZ166" s="83"/>
      <c r="DA166" s="83"/>
      <c r="DB166" s="83"/>
      <c r="DC166" s="83"/>
      <c r="DD166" s="83"/>
      <c r="DE166" s="83"/>
      <c r="DF166" s="83"/>
      <c r="DG166" s="83"/>
      <c r="DH166" s="83"/>
      <c r="DI166" s="83"/>
      <c r="DJ166" s="83"/>
      <c r="DK166" s="83"/>
      <c r="DL166" s="83"/>
      <c r="DM166" s="83"/>
      <c r="DN166" s="83"/>
      <c r="DO166" s="83"/>
      <c r="DP166" s="83"/>
      <c r="DQ166" s="83"/>
      <c r="DR166" s="83"/>
      <c r="DS166" s="83"/>
      <c r="DT166" s="83"/>
      <c r="DU166" s="83"/>
      <c r="DV166" s="83"/>
      <c r="DW166" s="83"/>
      <c r="DX166" s="83"/>
      <c r="DY166" s="83"/>
      <c r="DZ166" s="83"/>
      <c r="EA166" s="83"/>
      <c r="EB166" s="83"/>
      <c r="EC166" s="83"/>
      <c r="ED166" s="83"/>
      <c r="EE166" s="83"/>
      <c r="EF166" s="83"/>
      <c r="EG166" s="83"/>
      <c r="EH166" s="83"/>
      <c r="EI166" s="83"/>
      <c r="EJ166" s="83"/>
      <c r="EK166" s="83"/>
      <c r="EL166" s="83"/>
      <c r="EM166" s="83"/>
      <c r="EN166" s="83"/>
      <c r="EO166" s="83"/>
      <c r="EP166" s="83"/>
      <c r="EQ166" s="83"/>
      <c r="ER166" s="83"/>
      <c r="ES166" s="83"/>
      <c r="ET166" s="83"/>
      <c r="EU166" s="83"/>
      <c r="EV166" s="83"/>
      <c r="EW166" s="83"/>
      <c r="EX166" s="83"/>
      <c r="EY166" s="83"/>
    </row>
    <row r="167" spans="1:15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3"/>
      <c r="AT167" s="83"/>
      <c r="AU167" s="83"/>
      <c r="AV167" s="83"/>
      <c r="AW167" s="83"/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  <c r="BK167" s="83"/>
      <c r="BL167" s="83"/>
      <c r="BM167" s="83"/>
      <c r="BN167" s="83"/>
      <c r="BO167" s="83"/>
      <c r="BP167" s="83"/>
      <c r="BQ167" s="83"/>
      <c r="BR167" s="83"/>
      <c r="BS167" s="83"/>
      <c r="BT167" s="83"/>
      <c r="BU167" s="83"/>
      <c r="BV167" s="83"/>
      <c r="BW167" s="83"/>
      <c r="BX167" s="83"/>
      <c r="BY167" s="83"/>
      <c r="BZ167" s="83"/>
      <c r="CA167" s="83"/>
      <c r="CB167" s="83"/>
      <c r="CC167" s="83"/>
      <c r="CD167" s="83"/>
      <c r="CE167" s="83"/>
      <c r="CF167" s="83"/>
      <c r="CG167" s="83"/>
      <c r="CH167" s="83"/>
      <c r="CI167" s="83"/>
      <c r="CJ167" s="83"/>
      <c r="CK167" s="83"/>
      <c r="CL167" s="83"/>
      <c r="CM167" s="83"/>
      <c r="CN167" s="83"/>
      <c r="CO167" s="83"/>
      <c r="CP167" s="83"/>
      <c r="CQ167" s="83"/>
      <c r="CR167" s="83"/>
      <c r="CS167" s="83"/>
      <c r="CT167" s="83"/>
      <c r="CU167" s="83"/>
      <c r="CV167" s="83"/>
      <c r="CW167" s="83"/>
      <c r="CX167" s="83"/>
      <c r="CY167" s="83"/>
      <c r="CZ167" s="83"/>
      <c r="DA167" s="83"/>
      <c r="DB167" s="83"/>
      <c r="DC167" s="83"/>
      <c r="DD167" s="83"/>
      <c r="DE167" s="83"/>
      <c r="DF167" s="83"/>
      <c r="DG167" s="83"/>
      <c r="DH167" s="83"/>
      <c r="DI167" s="83"/>
      <c r="DJ167" s="83"/>
      <c r="DK167" s="83"/>
      <c r="DL167" s="83"/>
      <c r="DM167" s="83"/>
      <c r="DN167" s="83"/>
      <c r="DO167" s="83"/>
      <c r="DP167" s="83"/>
      <c r="DQ167" s="83"/>
      <c r="DR167" s="83"/>
      <c r="DS167" s="83"/>
      <c r="DT167" s="83"/>
      <c r="DU167" s="83"/>
      <c r="DV167" s="83"/>
      <c r="DW167" s="83"/>
      <c r="DX167" s="83"/>
      <c r="DY167" s="83"/>
      <c r="DZ167" s="83"/>
      <c r="EA167" s="83"/>
      <c r="EB167" s="83"/>
      <c r="EC167" s="83"/>
      <c r="ED167" s="83"/>
      <c r="EE167" s="83"/>
      <c r="EF167" s="83"/>
      <c r="EG167" s="83"/>
      <c r="EH167" s="83"/>
      <c r="EI167" s="83"/>
      <c r="EJ167" s="83"/>
      <c r="EK167" s="83"/>
      <c r="EL167" s="83"/>
      <c r="EM167" s="83"/>
      <c r="EN167" s="83"/>
      <c r="EO167" s="83"/>
      <c r="EP167" s="83"/>
      <c r="EQ167" s="83"/>
      <c r="ER167" s="83"/>
      <c r="ES167" s="83"/>
      <c r="ET167" s="83"/>
      <c r="EU167" s="83"/>
      <c r="EV167" s="83"/>
      <c r="EW167" s="83"/>
      <c r="EX167" s="83"/>
      <c r="EY167" s="83"/>
    </row>
    <row r="168" spans="1:15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  <c r="AG168" s="83"/>
      <c r="AH168" s="83"/>
      <c r="AI168" s="83"/>
      <c r="AJ168" s="83"/>
      <c r="AK168" s="83"/>
      <c r="AL168" s="83"/>
      <c r="AM168" s="83"/>
      <c r="AN168" s="83"/>
      <c r="AO168" s="83"/>
      <c r="AP168" s="83"/>
      <c r="AQ168" s="83"/>
      <c r="AR168" s="83"/>
      <c r="AS168" s="83"/>
      <c r="AT168" s="83"/>
      <c r="AU168" s="83"/>
      <c r="AV168" s="83"/>
      <c r="AW168" s="83"/>
      <c r="AX168" s="83"/>
      <c r="AY168" s="83"/>
      <c r="AZ168" s="83"/>
      <c r="BA168" s="83"/>
      <c r="BB168" s="83"/>
      <c r="BC168" s="83"/>
      <c r="BD168" s="83"/>
      <c r="BE168" s="83"/>
      <c r="BF168" s="83"/>
      <c r="BG168" s="83"/>
      <c r="BH168" s="83"/>
      <c r="BI168" s="83"/>
      <c r="BJ168" s="83"/>
      <c r="BK168" s="83"/>
      <c r="BL168" s="83"/>
      <c r="BM168" s="83"/>
      <c r="BN168" s="83"/>
      <c r="BO168" s="83"/>
      <c r="BP168" s="83"/>
      <c r="BQ168" s="83"/>
      <c r="BR168" s="83"/>
      <c r="BS168" s="83"/>
      <c r="BT168" s="83"/>
      <c r="BU168" s="83"/>
      <c r="BV168" s="83"/>
      <c r="BW168" s="83"/>
      <c r="BX168" s="83"/>
      <c r="BY168" s="83"/>
      <c r="BZ168" s="83"/>
      <c r="CA168" s="83"/>
      <c r="CB168" s="83"/>
      <c r="CC168" s="83"/>
      <c r="CD168" s="83"/>
      <c r="CE168" s="83"/>
      <c r="CF168" s="83"/>
      <c r="CG168" s="83"/>
      <c r="CH168" s="83"/>
      <c r="CI168" s="83"/>
      <c r="CJ168" s="83"/>
      <c r="CK168" s="83"/>
      <c r="CL168" s="83"/>
      <c r="CM168" s="83"/>
      <c r="CN168" s="83"/>
      <c r="CO168" s="83"/>
      <c r="CP168" s="83"/>
      <c r="CQ168" s="83"/>
      <c r="CR168" s="83"/>
      <c r="CS168" s="83"/>
      <c r="CT168" s="83"/>
      <c r="CU168" s="83"/>
      <c r="CV168" s="83"/>
      <c r="CW168" s="83"/>
      <c r="CX168" s="83"/>
      <c r="CY168" s="83"/>
      <c r="CZ168" s="83"/>
      <c r="DA168" s="83"/>
      <c r="DB168" s="83"/>
      <c r="DC168" s="83"/>
      <c r="DD168" s="83"/>
      <c r="DE168" s="83"/>
      <c r="DF168" s="83"/>
      <c r="DG168" s="83"/>
      <c r="DH168" s="83"/>
      <c r="DI168" s="83"/>
      <c r="DJ168" s="83"/>
      <c r="DK168" s="83"/>
      <c r="DL168" s="83"/>
      <c r="DM168" s="83"/>
      <c r="DN168" s="83"/>
      <c r="DO168" s="83"/>
      <c r="DP168" s="83"/>
      <c r="DQ168" s="83"/>
      <c r="DR168" s="83"/>
      <c r="DS168" s="83"/>
      <c r="DT168" s="83"/>
      <c r="DU168" s="83"/>
      <c r="DV168" s="83"/>
      <c r="DW168" s="83"/>
      <c r="DX168" s="83"/>
      <c r="DY168" s="83"/>
      <c r="DZ168" s="83"/>
      <c r="EA168" s="83"/>
      <c r="EB168" s="83"/>
      <c r="EC168" s="83"/>
      <c r="ED168" s="83"/>
      <c r="EE168" s="83"/>
      <c r="EF168" s="83"/>
      <c r="EG168" s="83"/>
      <c r="EH168" s="83"/>
      <c r="EI168" s="83"/>
      <c r="EJ168" s="83"/>
      <c r="EK168" s="83"/>
      <c r="EL168" s="83"/>
      <c r="EM168" s="83"/>
      <c r="EN168" s="83"/>
      <c r="EO168" s="83"/>
      <c r="EP168" s="83"/>
      <c r="EQ168" s="83"/>
      <c r="ER168" s="83"/>
      <c r="ES168" s="83"/>
      <c r="ET168" s="83"/>
      <c r="EU168" s="83"/>
      <c r="EV168" s="83"/>
      <c r="EW168" s="83"/>
      <c r="EX168" s="83"/>
      <c r="EY168" s="83"/>
    </row>
    <row r="169" spans="1:15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3"/>
      <c r="AT169" s="83"/>
      <c r="AU169" s="83"/>
      <c r="AV169" s="83"/>
      <c r="AW169" s="83"/>
      <c r="AX169" s="83"/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  <c r="BK169" s="83"/>
      <c r="BL169" s="83"/>
      <c r="BM169" s="83"/>
      <c r="BN169" s="83"/>
      <c r="BO169" s="83"/>
      <c r="BP169" s="83"/>
      <c r="BQ169" s="83"/>
      <c r="BR169" s="83"/>
      <c r="BS169" s="83"/>
      <c r="BT169" s="83"/>
      <c r="BU169" s="83"/>
      <c r="BV169" s="83"/>
      <c r="BW169" s="83"/>
      <c r="BX169" s="83"/>
      <c r="BY169" s="83"/>
      <c r="BZ169" s="83"/>
      <c r="CA169" s="83"/>
      <c r="CB169" s="83"/>
      <c r="CC169" s="83"/>
      <c r="CD169" s="83"/>
      <c r="CE169" s="83"/>
      <c r="CF169" s="83"/>
      <c r="CG169" s="83"/>
      <c r="CH169" s="83"/>
      <c r="CI169" s="83"/>
      <c r="CJ169" s="83"/>
      <c r="CK169" s="83"/>
      <c r="CL169" s="83"/>
      <c r="CM169" s="83"/>
      <c r="CN169" s="83"/>
      <c r="CO169" s="83"/>
      <c r="CP169" s="83"/>
      <c r="CQ169" s="83"/>
      <c r="CR169" s="83"/>
      <c r="CS169" s="83"/>
      <c r="CT169" s="83"/>
      <c r="CU169" s="83"/>
      <c r="CV169" s="83"/>
      <c r="CW169" s="83"/>
      <c r="CX169" s="83"/>
      <c r="CY169" s="83"/>
      <c r="CZ169" s="83"/>
      <c r="DA169" s="83"/>
      <c r="DB169" s="83"/>
      <c r="DC169" s="83"/>
      <c r="DD169" s="83"/>
      <c r="DE169" s="83"/>
      <c r="DF169" s="83"/>
      <c r="DG169" s="83"/>
      <c r="DH169" s="83"/>
      <c r="DI169" s="83"/>
      <c r="DJ169" s="83"/>
      <c r="DK169" s="83"/>
      <c r="DL169" s="83"/>
      <c r="DM169" s="83"/>
      <c r="DN169" s="83"/>
      <c r="DO169" s="83"/>
      <c r="DP169" s="83"/>
      <c r="DQ169" s="83"/>
      <c r="DR169" s="83"/>
      <c r="DS169" s="83"/>
      <c r="DT169" s="83"/>
      <c r="DU169" s="83"/>
      <c r="DV169" s="83"/>
      <c r="DW169" s="83"/>
      <c r="DX169" s="83"/>
      <c r="DY169" s="83"/>
      <c r="DZ169" s="83"/>
      <c r="EA169" s="83"/>
      <c r="EB169" s="83"/>
      <c r="EC169" s="83"/>
      <c r="ED169" s="83"/>
      <c r="EE169" s="83"/>
      <c r="EF169" s="83"/>
      <c r="EG169" s="83"/>
      <c r="EH169" s="83"/>
      <c r="EI169" s="83"/>
      <c r="EJ169" s="83"/>
      <c r="EK169" s="83"/>
      <c r="EL169" s="83"/>
      <c r="EM169" s="83"/>
      <c r="EN169" s="83"/>
      <c r="EO169" s="83"/>
      <c r="EP169" s="83"/>
      <c r="EQ169" s="83"/>
      <c r="ER169" s="83"/>
      <c r="ES169" s="83"/>
      <c r="ET169" s="83"/>
      <c r="EU169" s="83"/>
      <c r="EV169" s="83"/>
      <c r="EW169" s="83"/>
      <c r="EX169" s="83"/>
      <c r="EY169" s="83"/>
    </row>
    <row r="170" spans="1:15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  <c r="AG170" s="83"/>
      <c r="AH170" s="83"/>
      <c r="AI170" s="83"/>
      <c r="AJ170" s="83"/>
      <c r="AK170" s="83"/>
      <c r="AL170" s="83"/>
      <c r="AM170" s="83"/>
      <c r="AN170" s="83"/>
      <c r="AO170" s="83"/>
      <c r="AP170" s="83"/>
      <c r="AQ170" s="83"/>
      <c r="AR170" s="83"/>
      <c r="AS170" s="83"/>
      <c r="AT170" s="83"/>
      <c r="AU170" s="83"/>
      <c r="AV170" s="83"/>
      <c r="AW170" s="83"/>
      <c r="AX170" s="83"/>
      <c r="AY170" s="83"/>
      <c r="AZ170" s="83"/>
      <c r="BA170" s="83"/>
      <c r="BB170" s="83"/>
      <c r="BC170" s="83"/>
      <c r="BD170" s="83"/>
      <c r="BE170" s="83"/>
      <c r="BF170" s="83"/>
      <c r="BG170" s="83"/>
      <c r="BH170" s="83"/>
      <c r="BI170" s="83"/>
      <c r="BJ170" s="83"/>
      <c r="BK170" s="83"/>
      <c r="BL170" s="83"/>
      <c r="BM170" s="83"/>
      <c r="BN170" s="83"/>
      <c r="BO170" s="83"/>
      <c r="BP170" s="83"/>
      <c r="BQ170" s="83"/>
      <c r="BR170" s="83"/>
      <c r="BS170" s="83"/>
      <c r="BT170" s="83"/>
      <c r="BU170" s="83"/>
      <c r="BV170" s="83"/>
      <c r="BW170" s="83"/>
      <c r="BX170" s="83"/>
      <c r="BY170" s="83"/>
      <c r="BZ170" s="83"/>
      <c r="CA170" s="83"/>
      <c r="CB170" s="83"/>
      <c r="CC170" s="83"/>
      <c r="CD170" s="83"/>
      <c r="CE170" s="83"/>
      <c r="CF170" s="83"/>
      <c r="CG170" s="83"/>
      <c r="CH170" s="83"/>
      <c r="CI170" s="83"/>
      <c r="CJ170" s="83"/>
      <c r="CK170" s="83"/>
      <c r="CL170" s="83"/>
      <c r="CM170" s="83"/>
      <c r="CN170" s="83"/>
      <c r="CO170" s="83"/>
      <c r="CP170" s="83"/>
      <c r="CQ170" s="83"/>
      <c r="CR170" s="83"/>
      <c r="CS170" s="83"/>
      <c r="CT170" s="83"/>
      <c r="CU170" s="83"/>
      <c r="CV170" s="83"/>
      <c r="CW170" s="83"/>
      <c r="CX170" s="83"/>
      <c r="CY170" s="83"/>
      <c r="CZ170" s="83"/>
      <c r="DA170" s="83"/>
      <c r="DB170" s="83"/>
      <c r="DC170" s="83"/>
      <c r="DD170" s="83"/>
      <c r="DE170" s="83"/>
      <c r="DF170" s="83"/>
      <c r="DG170" s="83"/>
      <c r="DH170" s="83"/>
      <c r="DI170" s="83"/>
      <c r="DJ170" s="83"/>
      <c r="DK170" s="83"/>
      <c r="DL170" s="83"/>
      <c r="DM170" s="83"/>
      <c r="DN170" s="83"/>
      <c r="DO170" s="83"/>
      <c r="DP170" s="83"/>
      <c r="DQ170" s="83"/>
      <c r="DR170" s="83"/>
      <c r="DS170" s="83"/>
      <c r="DT170" s="83"/>
      <c r="DU170" s="83"/>
      <c r="DV170" s="83"/>
      <c r="DW170" s="83"/>
      <c r="DX170" s="83"/>
      <c r="DY170" s="83"/>
      <c r="DZ170" s="83"/>
      <c r="EA170" s="83"/>
      <c r="EB170" s="83"/>
      <c r="EC170" s="83"/>
      <c r="ED170" s="83"/>
      <c r="EE170" s="83"/>
      <c r="EF170" s="83"/>
      <c r="EG170" s="83"/>
      <c r="EH170" s="83"/>
      <c r="EI170" s="83"/>
      <c r="EJ170" s="83"/>
      <c r="EK170" s="83"/>
      <c r="EL170" s="83"/>
      <c r="EM170" s="83"/>
      <c r="EN170" s="83"/>
      <c r="EO170" s="83"/>
      <c r="EP170" s="83"/>
      <c r="EQ170" s="83"/>
      <c r="ER170" s="83"/>
      <c r="ES170" s="83"/>
      <c r="ET170" s="83"/>
      <c r="EU170" s="83"/>
      <c r="EV170" s="83"/>
      <c r="EW170" s="83"/>
      <c r="EX170" s="83"/>
      <c r="EY170" s="83"/>
    </row>
    <row r="171" spans="1:15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3"/>
      <c r="AT171" s="83"/>
      <c r="AU171" s="83"/>
      <c r="AV171" s="83"/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  <c r="BK171" s="83"/>
      <c r="BL171" s="83"/>
      <c r="BM171" s="83"/>
      <c r="BN171" s="83"/>
      <c r="BO171" s="83"/>
      <c r="BP171" s="83"/>
      <c r="BQ171" s="83"/>
      <c r="BR171" s="83"/>
      <c r="BS171" s="83"/>
      <c r="BT171" s="83"/>
      <c r="BU171" s="83"/>
      <c r="BV171" s="83"/>
      <c r="BW171" s="83"/>
      <c r="BX171" s="83"/>
      <c r="BY171" s="83"/>
      <c r="BZ171" s="83"/>
      <c r="CA171" s="83"/>
      <c r="CB171" s="83"/>
      <c r="CC171" s="83"/>
      <c r="CD171" s="83"/>
      <c r="CE171" s="83"/>
      <c r="CF171" s="83"/>
      <c r="CG171" s="83"/>
      <c r="CH171" s="83"/>
      <c r="CI171" s="83"/>
      <c r="CJ171" s="83"/>
      <c r="CK171" s="83"/>
      <c r="CL171" s="83"/>
      <c r="CM171" s="83"/>
      <c r="CN171" s="83"/>
      <c r="CO171" s="83"/>
      <c r="CP171" s="83"/>
      <c r="CQ171" s="83"/>
      <c r="CR171" s="83"/>
      <c r="CS171" s="83"/>
      <c r="CT171" s="83"/>
      <c r="CU171" s="83"/>
      <c r="CV171" s="83"/>
      <c r="CW171" s="83"/>
      <c r="CX171" s="83"/>
      <c r="CY171" s="83"/>
      <c r="CZ171" s="83"/>
      <c r="DA171" s="83"/>
      <c r="DB171" s="83"/>
      <c r="DC171" s="83"/>
      <c r="DD171" s="83"/>
      <c r="DE171" s="83"/>
      <c r="DF171" s="83"/>
      <c r="DG171" s="83"/>
      <c r="DH171" s="83"/>
      <c r="DI171" s="83"/>
      <c r="DJ171" s="83"/>
      <c r="DK171" s="83"/>
      <c r="DL171" s="83"/>
      <c r="DM171" s="83"/>
      <c r="DN171" s="83"/>
      <c r="DO171" s="83"/>
      <c r="DP171" s="83"/>
      <c r="DQ171" s="83"/>
      <c r="DR171" s="83"/>
      <c r="DS171" s="83"/>
      <c r="DT171" s="83"/>
      <c r="DU171" s="83"/>
      <c r="DV171" s="83"/>
      <c r="DW171" s="83"/>
      <c r="DX171" s="83"/>
      <c r="DY171" s="83"/>
      <c r="DZ171" s="83"/>
      <c r="EA171" s="83"/>
      <c r="EB171" s="83"/>
      <c r="EC171" s="83"/>
      <c r="ED171" s="83"/>
      <c r="EE171" s="83"/>
      <c r="EF171" s="83"/>
      <c r="EG171" s="83"/>
      <c r="EH171" s="83"/>
      <c r="EI171" s="83"/>
      <c r="EJ171" s="83"/>
      <c r="EK171" s="83"/>
      <c r="EL171" s="83"/>
      <c r="EM171" s="83"/>
      <c r="EN171" s="83"/>
      <c r="EO171" s="83"/>
      <c r="EP171" s="83"/>
      <c r="EQ171" s="83"/>
      <c r="ER171" s="83"/>
      <c r="ES171" s="83"/>
      <c r="ET171" s="83"/>
      <c r="EU171" s="83"/>
      <c r="EV171" s="83"/>
      <c r="EW171" s="83"/>
      <c r="EX171" s="83"/>
      <c r="EY171" s="83"/>
    </row>
    <row r="172" spans="1:15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  <c r="AG172" s="83"/>
      <c r="AH172" s="83"/>
      <c r="AI172" s="83"/>
      <c r="AJ172" s="83"/>
      <c r="AK172" s="83"/>
      <c r="AL172" s="83"/>
      <c r="AM172" s="83"/>
      <c r="AN172" s="83"/>
      <c r="AO172" s="83"/>
      <c r="AP172" s="83"/>
      <c r="AQ172" s="83"/>
      <c r="AR172" s="83"/>
      <c r="AS172" s="83"/>
      <c r="AT172" s="83"/>
      <c r="AU172" s="83"/>
      <c r="AV172" s="83"/>
      <c r="AW172" s="83"/>
      <c r="AX172" s="83"/>
      <c r="AY172" s="83"/>
      <c r="AZ172" s="83"/>
      <c r="BA172" s="83"/>
      <c r="BB172" s="83"/>
      <c r="BC172" s="83"/>
      <c r="BD172" s="83"/>
      <c r="BE172" s="83"/>
      <c r="BF172" s="83"/>
      <c r="BG172" s="83"/>
      <c r="BH172" s="83"/>
      <c r="BI172" s="83"/>
      <c r="BJ172" s="83"/>
      <c r="BK172" s="83"/>
      <c r="BL172" s="83"/>
      <c r="BM172" s="83"/>
      <c r="BN172" s="83"/>
      <c r="BO172" s="83"/>
      <c r="BP172" s="83"/>
      <c r="BQ172" s="83"/>
      <c r="BR172" s="83"/>
      <c r="BS172" s="83"/>
      <c r="BT172" s="83"/>
      <c r="BU172" s="83"/>
      <c r="BV172" s="83"/>
      <c r="BW172" s="83"/>
      <c r="BX172" s="83"/>
      <c r="BY172" s="83"/>
      <c r="BZ172" s="83"/>
      <c r="CA172" s="83"/>
      <c r="CB172" s="83"/>
      <c r="CC172" s="83"/>
      <c r="CD172" s="83"/>
      <c r="CE172" s="83"/>
      <c r="CF172" s="83"/>
      <c r="CG172" s="83"/>
      <c r="CH172" s="83"/>
      <c r="CI172" s="83"/>
      <c r="CJ172" s="83"/>
      <c r="CK172" s="83"/>
      <c r="CL172" s="83"/>
      <c r="CM172" s="83"/>
      <c r="CN172" s="83"/>
      <c r="CO172" s="83"/>
      <c r="CP172" s="83"/>
      <c r="CQ172" s="83"/>
      <c r="CR172" s="83"/>
      <c r="CS172" s="83"/>
      <c r="CT172" s="83"/>
      <c r="CU172" s="83"/>
      <c r="CV172" s="83"/>
      <c r="CW172" s="83"/>
      <c r="CX172" s="83"/>
      <c r="CY172" s="83"/>
      <c r="CZ172" s="83"/>
      <c r="DA172" s="83"/>
      <c r="DB172" s="83"/>
      <c r="DC172" s="83"/>
      <c r="DD172" s="83"/>
      <c r="DE172" s="83"/>
      <c r="DF172" s="83"/>
      <c r="DG172" s="83"/>
      <c r="DH172" s="83"/>
      <c r="DI172" s="83"/>
      <c r="DJ172" s="83"/>
      <c r="DK172" s="83"/>
      <c r="DL172" s="83"/>
      <c r="DM172" s="83"/>
      <c r="DN172" s="83"/>
      <c r="DO172" s="83"/>
      <c r="DP172" s="83"/>
      <c r="DQ172" s="83"/>
      <c r="DR172" s="83"/>
      <c r="DS172" s="83"/>
      <c r="DT172" s="83"/>
      <c r="DU172" s="83"/>
      <c r="DV172" s="83"/>
      <c r="DW172" s="83"/>
      <c r="DX172" s="83"/>
      <c r="DY172" s="83"/>
      <c r="DZ172" s="83"/>
      <c r="EA172" s="83"/>
      <c r="EB172" s="83"/>
      <c r="EC172" s="83"/>
      <c r="ED172" s="83"/>
      <c r="EE172" s="83"/>
      <c r="EF172" s="83"/>
      <c r="EG172" s="83"/>
      <c r="EH172" s="83"/>
      <c r="EI172" s="83"/>
      <c r="EJ172" s="83"/>
      <c r="EK172" s="83"/>
      <c r="EL172" s="83"/>
      <c r="EM172" s="83"/>
      <c r="EN172" s="83"/>
      <c r="EO172" s="83"/>
      <c r="EP172" s="83"/>
      <c r="EQ172" s="83"/>
      <c r="ER172" s="83"/>
      <c r="ES172" s="83"/>
      <c r="ET172" s="83"/>
      <c r="EU172" s="83"/>
      <c r="EV172" s="83"/>
      <c r="EW172" s="83"/>
      <c r="EX172" s="83"/>
      <c r="EY172" s="83"/>
    </row>
    <row r="173" spans="1:15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3"/>
      <c r="AT173" s="83"/>
      <c r="AU173" s="83"/>
      <c r="AV173" s="83"/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  <c r="BK173" s="83"/>
      <c r="BL173" s="83"/>
      <c r="BM173" s="83"/>
      <c r="BN173" s="83"/>
      <c r="BO173" s="83"/>
      <c r="BP173" s="83"/>
      <c r="BQ173" s="83"/>
      <c r="BR173" s="83"/>
      <c r="BS173" s="83"/>
      <c r="BT173" s="83"/>
      <c r="BU173" s="83"/>
      <c r="BV173" s="83"/>
      <c r="BW173" s="83"/>
      <c r="BX173" s="83"/>
      <c r="BY173" s="83"/>
      <c r="BZ173" s="83"/>
      <c r="CA173" s="83"/>
      <c r="CB173" s="83"/>
      <c r="CC173" s="83"/>
      <c r="CD173" s="83"/>
      <c r="CE173" s="83"/>
      <c r="CF173" s="83"/>
      <c r="CG173" s="83"/>
      <c r="CH173" s="83"/>
      <c r="CI173" s="83"/>
      <c r="CJ173" s="83"/>
      <c r="CK173" s="83"/>
      <c r="CL173" s="83"/>
      <c r="CM173" s="83"/>
      <c r="CN173" s="83"/>
      <c r="CO173" s="83"/>
      <c r="CP173" s="83"/>
      <c r="CQ173" s="83"/>
      <c r="CR173" s="83"/>
      <c r="CS173" s="83"/>
      <c r="CT173" s="83"/>
      <c r="CU173" s="83"/>
      <c r="CV173" s="83"/>
      <c r="CW173" s="83"/>
      <c r="CX173" s="83"/>
      <c r="CY173" s="83"/>
      <c r="CZ173" s="83"/>
      <c r="DA173" s="83"/>
      <c r="DB173" s="83"/>
      <c r="DC173" s="83"/>
      <c r="DD173" s="83"/>
      <c r="DE173" s="83"/>
      <c r="DF173" s="83"/>
      <c r="DG173" s="83"/>
      <c r="DH173" s="83"/>
      <c r="DI173" s="83"/>
      <c r="DJ173" s="83"/>
      <c r="DK173" s="83"/>
      <c r="DL173" s="83"/>
      <c r="DM173" s="83"/>
      <c r="DN173" s="83"/>
      <c r="DO173" s="83"/>
      <c r="DP173" s="83"/>
      <c r="DQ173" s="83"/>
      <c r="DR173" s="83"/>
      <c r="DS173" s="83"/>
      <c r="DT173" s="83"/>
      <c r="DU173" s="83"/>
      <c r="DV173" s="83"/>
      <c r="DW173" s="83"/>
      <c r="DX173" s="83"/>
      <c r="DY173" s="83"/>
      <c r="DZ173" s="83"/>
      <c r="EA173" s="83"/>
      <c r="EB173" s="83"/>
      <c r="EC173" s="83"/>
      <c r="ED173" s="83"/>
      <c r="EE173" s="83"/>
      <c r="EF173" s="83"/>
      <c r="EG173" s="83"/>
      <c r="EH173" s="83"/>
      <c r="EI173" s="83"/>
      <c r="EJ173" s="83"/>
      <c r="EK173" s="83"/>
      <c r="EL173" s="83"/>
      <c r="EM173" s="83"/>
      <c r="EN173" s="83"/>
      <c r="EO173" s="83"/>
      <c r="EP173" s="83"/>
      <c r="EQ173" s="83"/>
      <c r="ER173" s="83"/>
      <c r="ES173" s="83"/>
      <c r="ET173" s="83"/>
      <c r="EU173" s="83"/>
      <c r="EV173" s="83"/>
      <c r="EW173" s="83"/>
      <c r="EX173" s="83"/>
      <c r="EY173" s="83"/>
    </row>
    <row r="174" spans="1:15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  <c r="AP174" s="83"/>
      <c r="AQ174" s="83"/>
      <c r="AR174" s="83"/>
      <c r="AS174" s="83"/>
      <c r="AT174" s="83"/>
      <c r="AU174" s="83"/>
      <c r="AV174" s="83"/>
      <c r="AW174" s="83"/>
      <c r="AX174" s="83"/>
      <c r="AY174" s="83"/>
      <c r="AZ174" s="83"/>
      <c r="BA174" s="83"/>
      <c r="BB174" s="83"/>
      <c r="BC174" s="83"/>
      <c r="BD174" s="83"/>
      <c r="BE174" s="83"/>
      <c r="BF174" s="83"/>
      <c r="BG174" s="83"/>
      <c r="BH174" s="83"/>
      <c r="BI174" s="83"/>
      <c r="BJ174" s="83"/>
      <c r="BK174" s="83"/>
      <c r="BL174" s="83"/>
      <c r="BM174" s="83"/>
      <c r="BN174" s="83"/>
      <c r="BO174" s="83"/>
      <c r="BP174" s="83"/>
      <c r="BQ174" s="83"/>
      <c r="BR174" s="83"/>
      <c r="BS174" s="83"/>
      <c r="BT174" s="83"/>
      <c r="BU174" s="83"/>
      <c r="BV174" s="83"/>
      <c r="BW174" s="83"/>
      <c r="BX174" s="83"/>
      <c r="BY174" s="83"/>
      <c r="BZ174" s="83"/>
      <c r="CA174" s="83"/>
      <c r="CB174" s="83"/>
      <c r="CC174" s="83"/>
      <c r="CD174" s="83"/>
      <c r="CE174" s="83"/>
      <c r="CF174" s="83"/>
      <c r="CG174" s="83"/>
      <c r="CH174" s="83"/>
      <c r="CI174" s="83"/>
      <c r="CJ174" s="83"/>
      <c r="CK174" s="83"/>
      <c r="CL174" s="83"/>
      <c r="CM174" s="83"/>
      <c r="CN174" s="83"/>
      <c r="CO174" s="83"/>
      <c r="CP174" s="83"/>
      <c r="CQ174" s="83"/>
      <c r="CR174" s="83"/>
      <c r="CS174" s="83"/>
      <c r="CT174" s="83"/>
      <c r="CU174" s="83"/>
      <c r="CV174" s="83"/>
      <c r="CW174" s="83"/>
      <c r="CX174" s="83"/>
      <c r="CY174" s="83"/>
      <c r="CZ174" s="83"/>
      <c r="DA174" s="83"/>
      <c r="DB174" s="83"/>
      <c r="DC174" s="83"/>
      <c r="DD174" s="83"/>
      <c r="DE174" s="83"/>
      <c r="DF174" s="83"/>
      <c r="DG174" s="83"/>
      <c r="DH174" s="83"/>
      <c r="DI174" s="83"/>
      <c r="DJ174" s="83"/>
      <c r="DK174" s="83"/>
      <c r="DL174" s="83"/>
      <c r="DM174" s="83"/>
      <c r="DN174" s="83"/>
      <c r="DO174" s="83"/>
      <c r="DP174" s="83"/>
      <c r="DQ174" s="83"/>
      <c r="DR174" s="83"/>
      <c r="DS174" s="83"/>
      <c r="DT174" s="83"/>
      <c r="DU174" s="83"/>
      <c r="DV174" s="83"/>
      <c r="DW174" s="83"/>
      <c r="DX174" s="83"/>
      <c r="DY174" s="83"/>
      <c r="DZ174" s="83"/>
      <c r="EA174" s="83"/>
      <c r="EB174" s="83"/>
      <c r="EC174" s="83"/>
      <c r="ED174" s="83"/>
      <c r="EE174" s="83"/>
      <c r="EF174" s="83"/>
      <c r="EG174" s="83"/>
      <c r="EH174" s="83"/>
      <c r="EI174" s="83"/>
      <c r="EJ174" s="83"/>
      <c r="EK174" s="83"/>
      <c r="EL174" s="83"/>
      <c r="EM174" s="83"/>
      <c r="EN174" s="83"/>
      <c r="EO174" s="83"/>
      <c r="EP174" s="83"/>
      <c r="EQ174" s="83"/>
      <c r="ER174" s="83"/>
      <c r="ES174" s="83"/>
      <c r="ET174" s="83"/>
      <c r="EU174" s="83"/>
      <c r="EV174" s="83"/>
      <c r="EW174" s="83"/>
      <c r="EX174" s="83"/>
      <c r="EY174" s="83"/>
    </row>
    <row r="175" spans="1:15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3"/>
      <c r="AT175" s="83"/>
      <c r="AU175" s="83"/>
      <c r="AV175" s="83"/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  <c r="BK175" s="83"/>
      <c r="BL175" s="83"/>
      <c r="BM175" s="83"/>
      <c r="BN175" s="83"/>
      <c r="BO175" s="83"/>
      <c r="BP175" s="83"/>
      <c r="BQ175" s="83"/>
      <c r="BR175" s="83"/>
      <c r="BS175" s="83"/>
      <c r="BT175" s="83"/>
      <c r="BU175" s="83"/>
      <c r="BV175" s="83"/>
      <c r="BW175" s="83"/>
      <c r="BX175" s="83"/>
      <c r="BY175" s="83"/>
      <c r="BZ175" s="83"/>
      <c r="CA175" s="83"/>
      <c r="CB175" s="83"/>
      <c r="CC175" s="83"/>
      <c r="CD175" s="83"/>
      <c r="CE175" s="83"/>
      <c r="CF175" s="83"/>
      <c r="CG175" s="83"/>
      <c r="CH175" s="83"/>
      <c r="CI175" s="83"/>
      <c r="CJ175" s="83"/>
      <c r="CK175" s="83"/>
      <c r="CL175" s="83"/>
      <c r="CM175" s="83"/>
      <c r="CN175" s="83"/>
      <c r="CO175" s="83"/>
      <c r="CP175" s="83"/>
      <c r="CQ175" s="83"/>
      <c r="CR175" s="83"/>
      <c r="CS175" s="83"/>
      <c r="CT175" s="83"/>
      <c r="CU175" s="83"/>
      <c r="CV175" s="83"/>
      <c r="CW175" s="83"/>
      <c r="CX175" s="83"/>
      <c r="CY175" s="83"/>
      <c r="CZ175" s="83"/>
      <c r="DA175" s="83"/>
      <c r="DB175" s="83"/>
      <c r="DC175" s="83"/>
      <c r="DD175" s="83"/>
      <c r="DE175" s="83"/>
      <c r="DF175" s="83"/>
      <c r="DG175" s="83"/>
      <c r="DH175" s="83"/>
      <c r="DI175" s="83"/>
      <c r="DJ175" s="83"/>
      <c r="DK175" s="83"/>
      <c r="DL175" s="83"/>
      <c r="DM175" s="83"/>
      <c r="DN175" s="83"/>
      <c r="DO175" s="83"/>
      <c r="DP175" s="83"/>
      <c r="DQ175" s="83"/>
      <c r="DR175" s="83"/>
      <c r="DS175" s="83"/>
      <c r="DT175" s="83"/>
      <c r="DU175" s="83"/>
      <c r="DV175" s="83"/>
      <c r="DW175" s="83"/>
      <c r="DX175" s="83"/>
      <c r="DY175" s="83"/>
      <c r="DZ175" s="83"/>
      <c r="EA175" s="83"/>
      <c r="EB175" s="83"/>
      <c r="EC175" s="83"/>
      <c r="ED175" s="83"/>
      <c r="EE175" s="83"/>
      <c r="EF175" s="83"/>
      <c r="EG175" s="83"/>
      <c r="EH175" s="83"/>
      <c r="EI175" s="83"/>
      <c r="EJ175" s="83"/>
      <c r="EK175" s="83"/>
      <c r="EL175" s="83"/>
      <c r="EM175" s="83"/>
      <c r="EN175" s="83"/>
      <c r="EO175" s="83"/>
      <c r="EP175" s="83"/>
      <c r="EQ175" s="83"/>
      <c r="ER175" s="83"/>
      <c r="ES175" s="83"/>
      <c r="ET175" s="83"/>
      <c r="EU175" s="83"/>
      <c r="EV175" s="83"/>
      <c r="EW175" s="83"/>
      <c r="EX175" s="83"/>
      <c r="EY175" s="83"/>
    </row>
    <row r="176" spans="1:155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3"/>
      <c r="AI176" s="83"/>
      <c r="AJ176" s="83"/>
      <c r="AK176" s="83"/>
      <c r="AL176" s="83"/>
      <c r="AM176" s="83"/>
      <c r="AN176" s="83"/>
      <c r="AO176" s="83"/>
      <c r="AP176" s="83"/>
      <c r="AQ176" s="83"/>
      <c r="AR176" s="83"/>
      <c r="AS176" s="83"/>
      <c r="AT176" s="83"/>
      <c r="AU176" s="83"/>
      <c r="AV176" s="83"/>
      <c r="AW176" s="83"/>
      <c r="AX176" s="83"/>
      <c r="AY176" s="83"/>
      <c r="AZ176" s="83"/>
      <c r="BA176" s="83"/>
      <c r="BB176" s="83"/>
      <c r="BC176" s="83"/>
      <c r="BD176" s="83"/>
      <c r="BE176" s="83"/>
      <c r="BF176" s="83"/>
      <c r="BG176" s="83"/>
      <c r="BH176" s="83"/>
      <c r="BI176" s="83"/>
      <c r="BJ176" s="83"/>
      <c r="BK176" s="83"/>
      <c r="BL176" s="83"/>
      <c r="BM176" s="83"/>
      <c r="BN176" s="83"/>
      <c r="BO176" s="83"/>
      <c r="BP176" s="83"/>
      <c r="BQ176" s="83"/>
      <c r="BR176" s="83"/>
      <c r="BS176" s="83"/>
      <c r="BT176" s="83"/>
      <c r="BU176" s="83"/>
      <c r="BV176" s="83"/>
      <c r="BW176" s="83"/>
      <c r="BX176" s="83"/>
      <c r="BY176" s="83"/>
      <c r="BZ176" s="83"/>
      <c r="CA176" s="83"/>
      <c r="CB176" s="83"/>
      <c r="CC176" s="83"/>
      <c r="CD176" s="83"/>
      <c r="CE176" s="83"/>
      <c r="CF176" s="83"/>
      <c r="CG176" s="83"/>
      <c r="CH176" s="83"/>
      <c r="CI176" s="83"/>
      <c r="CJ176" s="83"/>
      <c r="CK176" s="83"/>
      <c r="CL176" s="83"/>
      <c r="CM176" s="83"/>
      <c r="CN176" s="83"/>
      <c r="CO176" s="83"/>
      <c r="CP176" s="83"/>
      <c r="CQ176" s="83"/>
      <c r="CR176" s="83"/>
      <c r="CS176" s="83"/>
      <c r="CT176" s="83"/>
      <c r="CU176" s="83"/>
      <c r="CV176" s="83"/>
      <c r="CW176" s="83"/>
      <c r="CX176" s="83"/>
      <c r="CY176" s="83"/>
      <c r="CZ176" s="83"/>
      <c r="DA176" s="83"/>
      <c r="DB176" s="83"/>
      <c r="DC176" s="83"/>
      <c r="DD176" s="83"/>
      <c r="DE176" s="83"/>
      <c r="DF176" s="83"/>
      <c r="DG176" s="83"/>
      <c r="DH176" s="83"/>
      <c r="DI176" s="83"/>
      <c r="DJ176" s="83"/>
      <c r="DK176" s="83"/>
      <c r="DL176" s="83"/>
      <c r="DM176" s="83"/>
      <c r="DN176" s="83"/>
      <c r="DO176" s="83"/>
      <c r="DP176" s="83"/>
      <c r="DQ176" s="83"/>
      <c r="DR176" s="83"/>
      <c r="DS176" s="83"/>
      <c r="DT176" s="83"/>
      <c r="DU176" s="83"/>
      <c r="DV176" s="83"/>
      <c r="DW176" s="83"/>
      <c r="DX176" s="83"/>
      <c r="DY176" s="83"/>
      <c r="DZ176" s="83"/>
      <c r="EA176" s="83"/>
      <c r="EB176" s="83"/>
      <c r="EC176" s="83"/>
      <c r="ED176" s="83"/>
      <c r="EE176" s="83"/>
      <c r="EF176" s="83"/>
      <c r="EG176" s="83"/>
      <c r="EH176" s="83"/>
      <c r="EI176" s="83"/>
      <c r="EJ176" s="83"/>
      <c r="EK176" s="83"/>
      <c r="EL176" s="83"/>
      <c r="EM176" s="83"/>
      <c r="EN176" s="83"/>
      <c r="EO176" s="83"/>
      <c r="EP176" s="83"/>
      <c r="EQ176" s="83"/>
      <c r="ER176" s="83"/>
      <c r="ES176" s="83"/>
      <c r="ET176" s="83"/>
      <c r="EU176" s="83"/>
      <c r="EV176" s="83"/>
      <c r="EW176" s="83"/>
      <c r="EX176" s="83"/>
      <c r="EY176" s="83"/>
    </row>
    <row r="177" spans="1:155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3"/>
      <c r="AT177" s="83"/>
      <c r="AU177" s="83"/>
      <c r="AV177" s="83"/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  <c r="BK177" s="83"/>
      <c r="BL177" s="83"/>
      <c r="BM177" s="83"/>
      <c r="BN177" s="83"/>
      <c r="BO177" s="83"/>
      <c r="BP177" s="83"/>
      <c r="BQ177" s="83"/>
      <c r="BR177" s="83"/>
      <c r="BS177" s="83"/>
      <c r="BT177" s="83"/>
      <c r="BU177" s="83"/>
      <c r="BV177" s="83"/>
      <c r="BW177" s="83"/>
      <c r="BX177" s="83"/>
      <c r="BY177" s="83"/>
      <c r="BZ177" s="83"/>
      <c r="CA177" s="83"/>
      <c r="CB177" s="83"/>
      <c r="CC177" s="83"/>
      <c r="CD177" s="83"/>
      <c r="CE177" s="83"/>
      <c r="CF177" s="83"/>
      <c r="CG177" s="83"/>
      <c r="CH177" s="83"/>
      <c r="CI177" s="83"/>
      <c r="CJ177" s="83"/>
      <c r="CK177" s="83"/>
      <c r="CL177" s="83"/>
      <c r="CM177" s="83"/>
      <c r="CN177" s="83"/>
      <c r="CO177" s="83"/>
      <c r="CP177" s="83"/>
      <c r="CQ177" s="83"/>
      <c r="CR177" s="83"/>
      <c r="CS177" s="83"/>
      <c r="CT177" s="83"/>
      <c r="CU177" s="83"/>
      <c r="CV177" s="83"/>
      <c r="CW177" s="83"/>
      <c r="CX177" s="83"/>
      <c r="CY177" s="83"/>
      <c r="CZ177" s="83"/>
      <c r="DA177" s="83"/>
      <c r="DB177" s="83"/>
      <c r="DC177" s="83"/>
      <c r="DD177" s="83"/>
      <c r="DE177" s="83"/>
      <c r="DF177" s="83"/>
      <c r="DG177" s="83"/>
      <c r="DH177" s="83"/>
      <c r="DI177" s="83"/>
      <c r="DJ177" s="83"/>
      <c r="DK177" s="83"/>
      <c r="DL177" s="83"/>
      <c r="DM177" s="83"/>
      <c r="DN177" s="83"/>
      <c r="DO177" s="83"/>
      <c r="DP177" s="83"/>
      <c r="DQ177" s="83"/>
      <c r="DR177" s="83"/>
      <c r="DS177" s="83"/>
      <c r="DT177" s="83"/>
      <c r="DU177" s="83"/>
      <c r="DV177" s="83"/>
      <c r="DW177" s="83"/>
      <c r="DX177" s="83"/>
      <c r="DY177" s="83"/>
      <c r="DZ177" s="83"/>
      <c r="EA177" s="83"/>
      <c r="EB177" s="83"/>
      <c r="EC177" s="83"/>
      <c r="ED177" s="83"/>
      <c r="EE177" s="83"/>
      <c r="EF177" s="83"/>
      <c r="EG177" s="83"/>
      <c r="EH177" s="83"/>
      <c r="EI177" s="83"/>
      <c r="EJ177" s="83"/>
      <c r="EK177" s="83"/>
      <c r="EL177" s="83"/>
      <c r="EM177" s="83"/>
      <c r="EN177" s="83"/>
      <c r="EO177" s="83"/>
      <c r="EP177" s="83"/>
      <c r="EQ177" s="83"/>
      <c r="ER177" s="83"/>
      <c r="ES177" s="83"/>
      <c r="ET177" s="83"/>
      <c r="EU177" s="83"/>
      <c r="EV177" s="83"/>
      <c r="EW177" s="83"/>
      <c r="EX177" s="83"/>
      <c r="EY177" s="83"/>
    </row>
    <row r="178" spans="1:155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3"/>
      <c r="AI178" s="83"/>
      <c r="AJ178" s="83"/>
      <c r="AK178" s="83"/>
      <c r="AL178" s="83"/>
      <c r="AM178" s="83"/>
      <c r="AN178" s="83"/>
      <c r="AO178" s="83"/>
      <c r="AP178" s="83"/>
      <c r="AQ178" s="83"/>
      <c r="AR178" s="83"/>
      <c r="AS178" s="83"/>
      <c r="AT178" s="83"/>
      <c r="AU178" s="83"/>
      <c r="AV178" s="83"/>
      <c r="AW178" s="83"/>
      <c r="AX178" s="83"/>
      <c r="AY178" s="83"/>
      <c r="AZ178" s="83"/>
      <c r="BA178" s="83"/>
      <c r="BB178" s="83"/>
      <c r="BC178" s="83"/>
      <c r="BD178" s="83"/>
      <c r="BE178" s="83"/>
      <c r="BF178" s="83"/>
      <c r="BG178" s="83"/>
      <c r="BH178" s="83"/>
      <c r="BI178" s="83"/>
      <c r="BJ178" s="83"/>
      <c r="BK178" s="83"/>
      <c r="BL178" s="83"/>
      <c r="BM178" s="83"/>
      <c r="BN178" s="83"/>
      <c r="BO178" s="83"/>
      <c r="BP178" s="83"/>
      <c r="BQ178" s="83"/>
      <c r="BR178" s="83"/>
      <c r="BS178" s="83"/>
      <c r="BT178" s="83"/>
      <c r="BU178" s="83"/>
      <c r="BV178" s="83"/>
      <c r="BW178" s="83"/>
      <c r="BX178" s="83"/>
      <c r="BY178" s="83"/>
      <c r="BZ178" s="83"/>
      <c r="CA178" s="83"/>
      <c r="CB178" s="83"/>
      <c r="CC178" s="83"/>
      <c r="CD178" s="83"/>
      <c r="CE178" s="83"/>
      <c r="CF178" s="83"/>
      <c r="CG178" s="83"/>
      <c r="CH178" s="83"/>
      <c r="CI178" s="83"/>
      <c r="CJ178" s="83"/>
      <c r="CK178" s="83"/>
      <c r="CL178" s="83"/>
      <c r="CM178" s="83"/>
      <c r="CN178" s="83"/>
      <c r="CO178" s="83"/>
      <c r="CP178" s="83"/>
      <c r="CQ178" s="83"/>
      <c r="CR178" s="83"/>
      <c r="CS178" s="83"/>
      <c r="CT178" s="83"/>
      <c r="CU178" s="83"/>
      <c r="CV178" s="83"/>
      <c r="CW178" s="83"/>
      <c r="CX178" s="83"/>
      <c r="CY178" s="83"/>
      <c r="CZ178" s="83"/>
      <c r="DA178" s="83"/>
      <c r="DB178" s="83"/>
      <c r="DC178" s="83"/>
      <c r="DD178" s="83"/>
      <c r="DE178" s="83"/>
      <c r="DF178" s="83"/>
      <c r="DG178" s="83"/>
      <c r="DH178" s="83"/>
      <c r="DI178" s="83"/>
      <c r="DJ178" s="83"/>
      <c r="DK178" s="83"/>
      <c r="DL178" s="83"/>
      <c r="DM178" s="83"/>
      <c r="DN178" s="83"/>
      <c r="DO178" s="83"/>
      <c r="DP178" s="83"/>
      <c r="DQ178" s="83"/>
      <c r="DR178" s="83"/>
      <c r="DS178" s="83"/>
      <c r="DT178" s="83"/>
      <c r="DU178" s="83"/>
      <c r="DV178" s="83"/>
      <c r="DW178" s="83"/>
      <c r="DX178" s="83"/>
      <c r="DY178" s="83"/>
      <c r="DZ178" s="83"/>
      <c r="EA178" s="83"/>
      <c r="EB178" s="83"/>
      <c r="EC178" s="83"/>
      <c r="ED178" s="83"/>
      <c r="EE178" s="83"/>
      <c r="EF178" s="83"/>
      <c r="EG178" s="83"/>
      <c r="EH178" s="83"/>
      <c r="EI178" s="83"/>
      <c r="EJ178" s="83"/>
      <c r="EK178" s="83"/>
      <c r="EL178" s="83"/>
      <c r="EM178" s="83"/>
      <c r="EN178" s="83"/>
      <c r="EO178" s="83"/>
      <c r="EP178" s="83"/>
      <c r="EQ178" s="83"/>
      <c r="ER178" s="83"/>
      <c r="ES178" s="83"/>
      <c r="ET178" s="83"/>
      <c r="EU178" s="83"/>
      <c r="EV178" s="83"/>
      <c r="EW178" s="83"/>
      <c r="EX178" s="83"/>
      <c r="EY178" s="83"/>
    </row>
    <row r="179" spans="1:155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3"/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  <c r="BK179" s="83"/>
      <c r="BL179" s="83"/>
      <c r="BM179" s="83"/>
      <c r="BN179" s="83"/>
      <c r="BO179" s="83"/>
      <c r="BP179" s="83"/>
      <c r="BQ179" s="83"/>
      <c r="BR179" s="83"/>
      <c r="BS179" s="83"/>
      <c r="BT179" s="83"/>
      <c r="BU179" s="83"/>
      <c r="BV179" s="83"/>
      <c r="BW179" s="83"/>
      <c r="BX179" s="83"/>
      <c r="BY179" s="83"/>
      <c r="BZ179" s="83"/>
      <c r="CA179" s="83"/>
      <c r="CB179" s="83"/>
      <c r="CC179" s="83"/>
      <c r="CD179" s="83"/>
      <c r="CE179" s="83"/>
      <c r="CF179" s="83"/>
      <c r="CG179" s="83"/>
      <c r="CH179" s="83"/>
      <c r="CI179" s="83"/>
      <c r="CJ179" s="83"/>
      <c r="CK179" s="83"/>
      <c r="CL179" s="83"/>
      <c r="CM179" s="83"/>
      <c r="CN179" s="83"/>
      <c r="CO179" s="83"/>
      <c r="CP179" s="83"/>
      <c r="CQ179" s="83"/>
      <c r="CR179" s="83"/>
      <c r="CS179" s="83"/>
      <c r="CT179" s="83"/>
      <c r="CU179" s="83"/>
      <c r="CV179" s="83"/>
      <c r="CW179" s="83"/>
      <c r="CX179" s="83"/>
      <c r="CY179" s="83"/>
      <c r="CZ179" s="83"/>
      <c r="DA179" s="83"/>
      <c r="DB179" s="83"/>
      <c r="DC179" s="83"/>
      <c r="DD179" s="83"/>
      <c r="DE179" s="83"/>
      <c r="DF179" s="83"/>
      <c r="DG179" s="83"/>
      <c r="DH179" s="83"/>
      <c r="DI179" s="83"/>
      <c r="DJ179" s="83"/>
      <c r="DK179" s="83"/>
      <c r="DL179" s="83"/>
      <c r="DM179" s="83"/>
      <c r="DN179" s="83"/>
      <c r="DO179" s="83"/>
      <c r="DP179" s="83"/>
      <c r="DQ179" s="83"/>
      <c r="DR179" s="83"/>
      <c r="DS179" s="83"/>
      <c r="DT179" s="83"/>
      <c r="DU179" s="83"/>
      <c r="DV179" s="83"/>
      <c r="DW179" s="83"/>
      <c r="DX179" s="83"/>
      <c r="DY179" s="83"/>
      <c r="DZ179" s="83"/>
      <c r="EA179" s="83"/>
      <c r="EB179" s="83"/>
      <c r="EC179" s="83"/>
      <c r="ED179" s="83"/>
      <c r="EE179" s="83"/>
      <c r="EF179" s="83"/>
      <c r="EG179" s="83"/>
      <c r="EH179" s="83"/>
      <c r="EI179" s="83"/>
      <c r="EJ179" s="83"/>
      <c r="EK179" s="83"/>
      <c r="EL179" s="83"/>
      <c r="EM179" s="83"/>
      <c r="EN179" s="83"/>
      <c r="EO179" s="83"/>
      <c r="EP179" s="83"/>
      <c r="EQ179" s="83"/>
      <c r="ER179" s="83"/>
      <c r="ES179" s="83"/>
      <c r="ET179" s="83"/>
      <c r="EU179" s="83"/>
      <c r="EV179" s="83"/>
      <c r="EW179" s="83"/>
      <c r="EX179" s="83"/>
      <c r="EY179" s="83"/>
    </row>
    <row r="180" spans="1:155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83"/>
      <c r="ES180" s="83"/>
      <c r="ET180" s="83"/>
      <c r="EU180" s="83"/>
      <c r="EV180" s="83"/>
      <c r="EW180" s="83"/>
      <c r="EX180" s="83"/>
      <c r="EY180" s="83"/>
    </row>
    <row r="181" spans="1:155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3"/>
      <c r="AT181" s="83"/>
      <c r="AU181" s="83"/>
      <c r="AV181" s="83"/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  <c r="BK181" s="83"/>
      <c r="BL181" s="83"/>
      <c r="BM181" s="83"/>
      <c r="BN181" s="83"/>
      <c r="BO181" s="83"/>
      <c r="BP181" s="83"/>
      <c r="BQ181" s="83"/>
      <c r="BR181" s="83"/>
      <c r="BS181" s="83"/>
      <c r="BT181" s="83"/>
      <c r="BU181" s="83"/>
      <c r="BV181" s="83"/>
      <c r="BW181" s="83"/>
      <c r="BX181" s="83"/>
      <c r="BY181" s="83"/>
      <c r="BZ181" s="83"/>
      <c r="CA181" s="83"/>
      <c r="CB181" s="83"/>
      <c r="CC181" s="83"/>
      <c r="CD181" s="83"/>
      <c r="CE181" s="83"/>
      <c r="CF181" s="83"/>
      <c r="CG181" s="83"/>
      <c r="CH181" s="83"/>
      <c r="CI181" s="83"/>
      <c r="CJ181" s="83"/>
      <c r="CK181" s="83"/>
      <c r="CL181" s="83"/>
      <c r="CM181" s="83"/>
      <c r="CN181" s="83"/>
      <c r="CO181" s="83"/>
      <c r="CP181" s="83"/>
      <c r="CQ181" s="83"/>
      <c r="CR181" s="83"/>
      <c r="CS181" s="83"/>
      <c r="CT181" s="83"/>
      <c r="CU181" s="83"/>
      <c r="CV181" s="83"/>
      <c r="CW181" s="83"/>
      <c r="CX181" s="83"/>
      <c r="CY181" s="83"/>
      <c r="CZ181" s="83"/>
      <c r="DA181" s="83"/>
      <c r="DB181" s="83"/>
      <c r="DC181" s="83"/>
      <c r="DD181" s="83"/>
      <c r="DE181" s="83"/>
      <c r="DF181" s="83"/>
      <c r="DG181" s="83"/>
      <c r="DH181" s="83"/>
      <c r="DI181" s="83"/>
      <c r="DJ181" s="83"/>
      <c r="DK181" s="83"/>
      <c r="DL181" s="83"/>
      <c r="DM181" s="83"/>
      <c r="DN181" s="83"/>
      <c r="DO181" s="83"/>
      <c r="DP181" s="83"/>
      <c r="DQ181" s="83"/>
      <c r="DR181" s="83"/>
      <c r="DS181" s="83"/>
      <c r="DT181" s="83"/>
      <c r="DU181" s="83"/>
      <c r="DV181" s="83"/>
      <c r="DW181" s="83"/>
      <c r="DX181" s="83"/>
      <c r="DY181" s="83"/>
      <c r="DZ181" s="83"/>
      <c r="EA181" s="83"/>
      <c r="EB181" s="83"/>
      <c r="EC181" s="83"/>
      <c r="ED181" s="83"/>
      <c r="EE181" s="83"/>
      <c r="EF181" s="83"/>
      <c r="EG181" s="83"/>
      <c r="EH181" s="83"/>
      <c r="EI181" s="83"/>
      <c r="EJ181" s="83"/>
      <c r="EK181" s="83"/>
      <c r="EL181" s="83"/>
      <c r="EM181" s="83"/>
      <c r="EN181" s="83"/>
      <c r="EO181" s="83"/>
      <c r="EP181" s="83"/>
      <c r="EQ181" s="83"/>
      <c r="ER181" s="83"/>
      <c r="ES181" s="83"/>
      <c r="ET181" s="83"/>
      <c r="EU181" s="83"/>
      <c r="EV181" s="83"/>
      <c r="EW181" s="83"/>
      <c r="EX181" s="83"/>
      <c r="EY181" s="83"/>
    </row>
    <row r="182" spans="1:155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3"/>
      <c r="AI182" s="83"/>
      <c r="AJ182" s="83"/>
      <c r="AK182" s="83"/>
      <c r="AL182" s="83"/>
      <c r="AM182" s="83"/>
      <c r="AN182" s="83"/>
      <c r="AO182" s="83"/>
      <c r="AP182" s="83"/>
      <c r="AQ182" s="83"/>
      <c r="AR182" s="83"/>
      <c r="AS182" s="83"/>
      <c r="AT182" s="83"/>
      <c r="AU182" s="83"/>
      <c r="AV182" s="83"/>
      <c r="AW182" s="83"/>
      <c r="AX182" s="83"/>
      <c r="AY182" s="83"/>
      <c r="AZ182" s="83"/>
      <c r="BA182" s="83"/>
      <c r="BB182" s="83"/>
      <c r="BC182" s="83"/>
      <c r="BD182" s="83"/>
      <c r="BE182" s="83"/>
      <c r="BF182" s="83"/>
      <c r="BG182" s="83"/>
      <c r="BH182" s="83"/>
      <c r="BI182" s="83"/>
      <c r="BJ182" s="83"/>
      <c r="BK182" s="83"/>
      <c r="BL182" s="83"/>
      <c r="BM182" s="83"/>
      <c r="BN182" s="83"/>
      <c r="BO182" s="83"/>
      <c r="BP182" s="83"/>
      <c r="BQ182" s="83"/>
      <c r="BR182" s="83"/>
      <c r="BS182" s="83"/>
      <c r="BT182" s="83"/>
      <c r="BU182" s="83"/>
      <c r="BV182" s="83"/>
      <c r="BW182" s="83"/>
      <c r="BX182" s="83"/>
      <c r="BY182" s="83"/>
      <c r="BZ182" s="83"/>
      <c r="CA182" s="83"/>
      <c r="CB182" s="83"/>
      <c r="CC182" s="83"/>
      <c r="CD182" s="83"/>
      <c r="CE182" s="83"/>
      <c r="CF182" s="83"/>
      <c r="CG182" s="83"/>
      <c r="CH182" s="83"/>
      <c r="CI182" s="83"/>
      <c r="CJ182" s="83"/>
      <c r="CK182" s="83"/>
      <c r="CL182" s="83"/>
      <c r="CM182" s="83"/>
      <c r="CN182" s="83"/>
      <c r="CO182" s="83"/>
      <c r="CP182" s="83"/>
      <c r="CQ182" s="83"/>
      <c r="CR182" s="83"/>
      <c r="CS182" s="83"/>
      <c r="CT182" s="83"/>
      <c r="CU182" s="83"/>
      <c r="CV182" s="83"/>
      <c r="CW182" s="83"/>
      <c r="CX182" s="83"/>
      <c r="CY182" s="83"/>
      <c r="CZ182" s="83"/>
      <c r="DA182" s="83"/>
      <c r="DB182" s="83"/>
      <c r="DC182" s="83"/>
      <c r="DD182" s="83"/>
      <c r="DE182" s="83"/>
      <c r="DF182" s="83"/>
      <c r="DG182" s="83"/>
      <c r="DH182" s="83"/>
      <c r="DI182" s="83"/>
      <c r="DJ182" s="83"/>
      <c r="DK182" s="83"/>
      <c r="DL182" s="83"/>
      <c r="DM182" s="83"/>
      <c r="DN182" s="83"/>
      <c r="DO182" s="83"/>
      <c r="DP182" s="83"/>
      <c r="DQ182" s="83"/>
      <c r="DR182" s="83"/>
      <c r="DS182" s="83"/>
      <c r="DT182" s="83"/>
      <c r="DU182" s="83"/>
      <c r="DV182" s="83"/>
      <c r="DW182" s="83"/>
      <c r="DX182" s="83"/>
      <c r="DY182" s="83"/>
      <c r="DZ182" s="83"/>
      <c r="EA182" s="83"/>
      <c r="EB182" s="83"/>
      <c r="EC182" s="83"/>
      <c r="ED182" s="83"/>
      <c r="EE182" s="83"/>
      <c r="EF182" s="83"/>
      <c r="EG182" s="83"/>
      <c r="EH182" s="83"/>
      <c r="EI182" s="83"/>
      <c r="EJ182" s="83"/>
      <c r="EK182" s="83"/>
      <c r="EL182" s="83"/>
      <c r="EM182" s="83"/>
      <c r="EN182" s="83"/>
      <c r="EO182" s="83"/>
      <c r="EP182" s="83"/>
      <c r="EQ182" s="83"/>
      <c r="ER182" s="83"/>
      <c r="ES182" s="83"/>
      <c r="ET182" s="83"/>
      <c r="EU182" s="83"/>
      <c r="EV182" s="83"/>
      <c r="EW182" s="83"/>
      <c r="EX182" s="83"/>
      <c r="EY182" s="83"/>
    </row>
    <row r="183" spans="1:155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3"/>
      <c r="AT183" s="83"/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  <c r="BK183" s="83"/>
      <c r="BL183" s="83"/>
      <c r="BM183" s="83"/>
      <c r="BN183" s="83"/>
      <c r="BO183" s="83"/>
      <c r="BP183" s="83"/>
      <c r="BQ183" s="83"/>
      <c r="BR183" s="83"/>
      <c r="BS183" s="83"/>
      <c r="BT183" s="83"/>
      <c r="BU183" s="83"/>
      <c r="BV183" s="83"/>
      <c r="BW183" s="83"/>
      <c r="BX183" s="83"/>
      <c r="BY183" s="83"/>
      <c r="BZ183" s="83"/>
      <c r="CA183" s="83"/>
      <c r="CB183" s="83"/>
      <c r="CC183" s="83"/>
      <c r="CD183" s="83"/>
      <c r="CE183" s="83"/>
      <c r="CF183" s="83"/>
      <c r="CG183" s="83"/>
      <c r="CH183" s="83"/>
      <c r="CI183" s="83"/>
      <c r="CJ183" s="83"/>
      <c r="CK183" s="83"/>
      <c r="CL183" s="83"/>
      <c r="CM183" s="83"/>
      <c r="CN183" s="83"/>
      <c r="CO183" s="83"/>
      <c r="CP183" s="83"/>
      <c r="CQ183" s="83"/>
      <c r="CR183" s="83"/>
      <c r="CS183" s="83"/>
      <c r="CT183" s="83"/>
      <c r="CU183" s="83"/>
      <c r="CV183" s="83"/>
      <c r="CW183" s="83"/>
      <c r="CX183" s="83"/>
      <c r="CY183" s="83"/>
      <c r="CZ183" s="83"/>
      <c r="DA183" s="83"/>
      <c r="DB183" s="83"/>
      <c r="DC183" s="83"/>
      <c r="DD183" s="83"/>
      <c r="DE183" s="83"/>
      <c r="DF183" s="83"/>
      <c r="DG183" s="83"/>
      <c r="DH183" s="83"/>
      <c r="DI183" s="83"/>
      <c r="DJ183" s="83"/>
      <c r="DK183" s="83"/>
      <c r="DL183" s="83"/>
      <c r="DM183" s="83"/>
      <c r="DN183" s="83"/>
      <c r="DO183" s="83"/>
      <c r="DP183" s="83"/>
      <c r="DQ183" s="83"/>
      <c r="DR183" s="83"/>
      <c r="DS183" s="83"/>
      <c r="DT183" s="83"/>
      <c r="DU183" s="83"/>
      <c r="DV183" s="83"/>
      <c r="DW183" s="83"/>
      <c r="DX183" s="83"/>
      <c r="DY183" s="83"/>
      <c r="DZ183" s="83"/>
      <c r="EA183" s="83"/>
      <c r="EB183" s="83"/>
      <c r="EC183" s="83"/>
      <c r="ED183" s="83"/>
      <c r="EE183" s="83"/>
      <c r="EF183" s="83"/>
      <c r="EG183" s="83"/>
      <c r="EH183" s="83"/>
      <c r="EI183" s="83"/>
      <c r="EJ183" s="83"/>
      <c r="EK183" s="83"/>
      <c r="EL183" s="83"/>
      <c r="EM183" s="83"/>
      <c r="EN183" s="83"/>
      <c r="EO183" s="83"/>
      <c r="EP183" s="83"/>
      <c r="EQ183" s="83"/>
      <c r="ER183" s="83"/>
      <c r="ES183" s="83"/>
      <c r="ET183" s="83"/>
      <c r="EU183" s="83"/>
      <c r="EV183" s="83"/>
      <c r="EW183" s="83"/>
      <c r="EX183" s="83"/>
      <c r="EY183" s="83"/>
    </row>
    <row r="184" spans="1:155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83"/>
      <c r="AJ184" s="83"/>
      <c r="AK184" s="83"/>
      <c r="AL184" s="83"/>
      <c r="AM184" s="83"/>
      <c r="AN184" s="83"/>
      <c r="AO184" s="83"/>
      <c r="AP184" s="83"/>
      <c r="AQ184" s="83"/>
      <c r="AR184" s="83"/>
      <c r="AS184" s="83"/>
      <c r="AT184" s="83"/>
      <c r="AU184" s="83"/>
      <c r="AV184" s="83"/>
      <c r="AW184" s="83"/>
      <c r="AX184" s="83"/>
      <c r="AY184" s="83"/>
      <c r="AZ184" s="83"/>
      <c r="BA184" s="83"/>
      <c r="BB184" s="83"/>
      <c r="BC184" s="83"/>
      <c r="BD184" s="83"/>
      <c r="BE184" s="83"/>
      <c r="BF184" s="83"/>
      <c r="BG184" s="83"/>
      <c r="BH184" s="83"/>
      <c r="BI184" s="83"/>
      <c r="BJ184" s="83"/>
      <c r="BK184" s="83"/>
      <c r="BL184" s="83"/>
      <c r="BM184" s="83"/>
      <c r="BN184" s="83"/>
      <c r="BO184" s="83"/>
      <c r="BP184" s="83"/>
      <c r="BQ184" s="83"/>
      <c r="BR184" s="83"/>
      <c r="BS184" s="83"/>
      <c r="BT184" s="83"/>
      <c r="BU184" s="83"/>
      <c r="BV184" s="83"/>
      <c r="BW184" s="83"/>
      <c r="BX184" s="83"/>
      <c r="BY184" s="83"/>
      <c r="BZ184" s="83"/>
      <c r="CA184" s="83"/>
      <c r="CB184" s="83"/>
      <c r="CC184" s="83"/>
      <c r="CD184" s="83"/>
      <c r="CE184" s="83"/>
      <c r="CF184" s="83"/>
      <c r="CG184" s="83"/>
      <c r="CH184" s="83"/>
      <c r="CI184" s="83"/>
      <c r="CJ184" s="83"/>
      <c r="CK184" s="83"/>
      <c r="CL184" s="83"/>
      <c r="CM184" s="83"/>
      <c r="CN184" s="83"/>
      <c r="CO184" s="83"/>
      <c r="CP184" s="83"/>
      <c r="CQ184" s="83"/>
      <c r="CR184" s="83"/>
      <c r="CS184" s="83"/>
      <c r="CT184" s="83"/>
      <c r="CU184" s="83"/>
      <c r="CV184" s="83"/>
      <c r="CW184" s="83"/>
      <c r="CX184" s="83"/>
      <c r="CY184" s="83"/>
      <c r="CZ184" s="83"/>
      <c r="DA184" s="83"/>
      <c r="DB184" s="83"/>
      <c r="DC184" s="83"/>
      <c r="DD184" s="83"/>
      <c r="DE184" s="83"/>
      <c r="DF184" s="83"/>
      <c r="DG184" s="83"/>
      <c r="DH184" s="83"/>
      <c r="DI184" s="83"/>
      <c r="DJ184" s="83"/>
      <c r="DK184" s="83"/>
      <c r="DL184" s="83"/>
      <c r="DM184" s="83"/>
      <c r="DN184" s="83"/>
      <c r="DO184" s="83"/>
      <c r="DP184" s="83"/>
      <c r="DQ184" s="83"/>
      <c r="DR184" s="83"/>
      <c r="DS184" s="83"/>
      <c r="DT184" s="83"/>
      <c r="DU184" s="83"/>
      <c r="DV184" s="83"/>
      <c r="DW184" s="83"/>
      <c r="DX184" s="83"/>
      <c r="DY184" s="83"/>
      <c r="DZ184" s="83"/>
      <c r="EA184" s="83"/>
      <c r="EB184" s="83"/>
      <c r="EC184" s="83"/>
      <c r="ED184" s="83"/>
      <c r="EE184" s="83"/>
      <c r="EF184" s="83"/>
      <c r="EG184" s="83"/>
      <c r="EH184" s="83"/>
      <c r="EI184" s="83"/>
      <c r="EJ184" s="83"/>
      <c r="EK184" s="83"/>
      <c r="EL184" s="83"/>
      <c r="EM184" s="83"/>
      <c r="EN184" s="83"/>
      <c r="EO184" s="83"/>
      <c r="EP184" s="83"/>
      <c r="EQ184" s="83"/>
      <c r="ER184" s="83"/>
      <c r="ES184" s="83"/>
      <c r="ET184" s="83"/>
      <c r="EU184" s="83"/>
      <c r="EV184" s="83"/>
      <c r="EW184" s="83"/>
      <c r="EX184" s="83"/>
      <c r="EY184" s="83"/>
    </row>
    <row r="185" spans="1:15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3"/>
      <c r="AT185" s="83"/>
      <c r="AU185" s="83"/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  <c r="BK185" s="83"/>
      <c r="BL185" s="83"/>
      <c r="BM185" s="83"/>
      <c r="BN185" s="83"/>
      <c r="BO185" s="83"/>
      <c r="BP185" s="83"/>
      <c r="BQ185" s="83"/>
      <c r="BR185" s="83"/>
      <c r="BS185" s="83"/>
      <c r="BT185" s="83"/>
      <c r="BU185" s="83"/>
      <c r="BV185" s="83"/>
      <c r="BW185" s="83"/>
      <c r="BX185" s="83"/>
      <c r="BY185" s="83"/>
      <c r="BZ185" s="83"/>
      <c r="CA185" s="83"/>
      <c r="CB185" s="83"/>
      <c r="CC185" s="83"/>
      <c r="CD185" s="83"/>
      <c r="CE185" s="83"/>
      <c r="CF185" s="83"/>
      <c r="CG185" s="83"/>
      <c r="CH185" s="83"/>
      <c r="CI185" s="83"/>
      <c r="CJ185" s="83"/>
      <c r="CK185" s="83"/>
      <c r="CL185" s="83"/>
      <c r="CM185" s="83"/>
      <c r="CN185" s="83"/>
      <c r="CO185" s="83"/>
      <c r="CP185" s="83"/>
      <c r="CQ185" s="83"/>
      <c r="CR185" s="83"/>
      <c r="CS185" s="83"/>
      <c r="CT185" s="83"/>
      <c r="CU185" s="83"/>
      <c r="CV185" s="83"/>
      <c r="CW185" s="83"/>
      <c r="CX185" s="83"/>
      <c r="CY185" s="83"/>
      <c r="CZ185" s="83"/>
      <c r="DA185" s="83"/>
      <c r="DB185" s="83"/>
      <c r="DC185" s="83"/>
      <c r="DD185" s="83"/>
      <c r="DE185" s="83"/>
      <c r="DF185" s="83"/>
      <c r="DG185" s="83"/>
      <c r="DH185" s="83"/>
      <c r="DI185" s="83"/>
      <c r="DJ185" s="83"/>
      <c r="DK185" s="83"/>
      <c r="DL185" s="83"/>
      <c r="DM185" s="83"/>
      <c r="DN185" s="83"/>
      <c r="DO185" s="83"/>
      <c r="DP185" s="83"/>
      <c r="DQ185" s="83"/>
      <c r="DR185" s="83"/>
      <c r="DS185" s="83"/>
      <c r="DT185" s="83"/>
      <c r="DU185" s="83"/>
      <c r="DV185" s="83"/>
      <c r="DW185" s="83"/>
      <c r="DX185" s="83"/>
      <c r="DY185" s="83"/>
      <c r="DZ185" s="83"/>
      <c r="EA185" s="83"/>
      <c r="EB185" s="83"/>
      <c r="EC185" s="83"/>
      <c r="ED185" s="83"/>
      <c r="EE185" s="83"/>
      <c r="EF185" s="83"/>
      <c r="EG185" s="83"/>
      <c r="EH185" s="83"/>
      <c r="EI185" s="83"/>
      <c r="EJ185" s="83"/>
      <c r="EK185" s="83"/>
      <c r="EL185" s="83"/>
      <c r="EM185" s="83"/>
      <c r="EN185" s="83"/>
      <c r="EO185" s="83"/>
      <c r="EP185" s="83"/>
      <c r="EQ185" s="83"/>
      <c r="ER185" s="83"/>
      <c r="ES185" s="83"/>
      <c r="ET185" s="83"/>
      <c r="EU185" s="83"/>
      <c r="EV185" s="83"/>
      <c r="EW185" s="83"/>
      <c r="EX185" s="83"/>
      <c r="EY185" s="83"/>
    </row>
    <row r="186" spans="1:155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  <c r="AP186" s="83"/>
      <c r="AQ186" s="83"/>
      <c r="AR186" s="83"/>
      <c r="AS186" s="83"/>
      <c r="AT186" s="83"/>
      <c r="AU186" s="83"/>
      <c r="AV186" s="83"/>
      <c r="AW186" s="83"/>
      <c r="AX186" s="83"/>
      <c r="AY186" s="83"/>
      <c r="AZ186" s="83"/>
      <c r="BA186" s="83"/>
      <c r="BB186" s="83"/>
      <c r="BC186" s="83"/>
      <c r="BD186" s="83"/>
      <c r="BE186" s="83"/>
      <c r="BF186" s="83"/>
      <c r="BG186" s="83"/>
      <c r="BH186" s="83"/>
      <c r="BI186" s="83"/>
      <c r="BJ186" s="83"/>
      <c r="BK186" s="83"/>
      <c r="BL186" s="83"/>
      <c r="BM186" s="83"/>
      <c r="BN186" s="83"/>
      <c r="BO186" s="83"/>
      <c r="BP186" s="83"/>
      <c r="BQ186" s="83"/>
      <c r="BR186" s="83"/>
      <c r="BS186" s="83"/>
      <c r="BT186" s="83"/>
      <c r="BU186" s="83"/>
      <c r="BV186" s="83"/>
      <c r="BW186" s="83"/>
      <c r="BX186" s="83"/>
      <c r="BY186" s="83"/>
      <c r="BZ186" s="83"/>
      <c r="CA186" s="83"/>
      <c r="CB186" s="83"/>
      <c r="CC186" s="83"/>
      <c r="CD186" s="83"/>
      <c r="CE186" s="83"/>
      <c r="CF186" s="83"/>
      <c r="CG186" s="83"/>
      <c r="CH186" s="83"/>
      <c r="CI186" s="83"/>
      <c r="CJ186" s="83"/>
      <c r="CK186" s="83"/>
      <c r="CL186" s="83"/>
      <c r="CM186" s="83"/>
      <c r="CN186" s="83"/>
      <c r="CO186" s="83"/>
      <c r="CP186" s="83"/>
      <c r="CQ186" s="83"/>
      <c r="CR186" s="83"/>
      <c r="CS186" s="83"/>
      <c r="CT186" s="83"/>
      <c r="CU186" s="83"/>
      <c r="CV186" s="83"/>
      <c r="CW186" s="83"/>
      <c r="CX186" s="83"/>
      <c r="CY186" s="83"/>
      <c r="CZ186" s="83"/>
      <c r="DA186" s="83"/>
      <c r="DB186" s="83"/>
      <c r="DC186" s="83"/>
      <c r="DD186" s="83"/>
      <c r="DE186" s="83"/>
      <c r="DF186" s="83"/>
      <c r="DG186" s="83"/>
      <c r="DH186" s="83"/>
      <c r="DI186" s="83"/>
      <c r="DJ186" s="83"/>
      <c r="DK186" s="83"/>
      <c r="DL186" s="83"/>
      <c r="DM186" s="83"/>
      <c r="DN186" s="83"/>
      <c r="DO186" s="83"/>
      <c r="DP186" s="83"/>
      <c r="DQ186" s="83"/>
      <c r="DR186" s="83"/>
      <c r="DS186" s="83"/>
      <c r="DT186" s="83"/>
      <c r="DU186" s="83"/>
      <c r="DV186" s="83"/>
      <c r="DW186" s="83"/>
      <c r="DX186" s="83"/>
      <c r="DY186" s="83"/>
      <c r="DZ186" s="83"/>
      <c r="EA186" s="83"/>
      <c r="EB186" s="83"/>
      <c r="EC186" s="83"/>
      <c r="ED186" s="83"/>
      <c r="EE186" s="83"/>
      <c r="EF186" s="83"/>
      <c r="EG186" s="83"/>
      <c r="EH186" s="83"/>
      <c r="EI186" s="83"/>
      <c r="EJ186" s="83"/>
      <c r="EK186" s="83"/>
      <c r="EL186" s="83"/>
      <c r="EM186" s="83"/>
      <c r="EN186" s="83"/>
      <c r="EO186" s="83"/>
      <c r="EP186" s="83"/>
      <c r="EQ186" s="83"/>
      <c r="ER186" s="83"/>
      <c r="ES186" s="83"/>
      <c r="ET186" s="83"/>
      <c r="EU186" s="83"/>
      <c r="EV186" s="83"/>
      <c r="EW186" s="83"/>
      <c r="EX186" s="83"/>
      <c r="EY186" s="83"/>
    </row>
    <row r="187" spans="1:155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3"/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  <c r="BK187" s="83"/>
      <c r="BL187" s="83"/>
      <c r="BM187" s="83"/>
      <c r="BN187" s="83"/>
      <c r="BO187" s="83"/>
      <c r="BP187" s="83"/>
      <c r="BQ187" s="83"/>
      <c r="BR187" s="83"/>
      <c r="BS187" s="83"/>
      <c r="BT187" s="83"/>
      <c r="BU187" s="83"/>
      <c r="BV187" s="83"/>
      <c r="BW187" s="83"/>
      <c r="BX187" s="83"/>
      <c r="BY187" s="83"/>
      <c r="BZ187" s="83"/>
      <c r="CA187" s="83"/>
      <c r="CB187" s="83"/>
      <c r="CC187" s="83"/>
      <c r="CD187" s="83"/>
      <c r="CE187" s="83"/>
      <c r="CF187" s="83"/>
      <c r="CG187" s="83"/>
      <c r="CH187" s="83"/>
      <c r="CI187" s="83"/>
      <c r="CJ187" s="83"/>
      <c r="CK187" s="83"/>
      <c r="CL187" s="83"/>
      <c r="CM187" s="83"/>
      <c r="CN187" s="83"/>
      <c r="CO187" s="83"/>
      <c r="CP187" s="83"/>
      <c r="CQ187" s="83"/>
      <c r="CR187" s="83"/>
      <c r="CS187" s="83"/>
      <c r="CT187" s="83"/>
      <c r="CU187" s="83"/>
      <c r="CV187" s="83"/>
      <c r="CW187" s="83"/>
      <c r="CX187" s="83"/>
      <c r="CY187" s="83"/>
      <c r="CZ187" s="83"/>
      <c r="DA187" s="83"/>
      <c r="DB187" s="83"/>
      <c r="DC187" s="83"/>
      <c r="DD187" s="83"/>
      <c r="DE187" s="83"/>
      <c r="DF187" s="83"/>
      <c r="DG187" s="83"/>
      <c r="DH187" s="83"/>
      <c r="DI187" s="83"/>
      <c r="DJ187" s="83"/>
      <c r="DK187" s="83"/>
      <c r="DL187" s="83"/>
      <c r="DM187" s="83"/>
      <c r="DN187" s="83"/>
      <c r="DO187" s="83"/>
      <c r="DP187" s="83"/>
      <c r="DQ187" s="83"/>
      <c r="DR187" s="83"/>
      <c r="DS187" s="83"/>
      <c r="DT187" s="83"/>
      <c r="DU187" s="83"/>
      <c r="DV187" s="83"/>
      <c r="DW187" s="83"/>
      <c r="DX187" s="83"/>
      <c r="DY187" s="83"/>
      <c r="DZ187" s="83"/>
      <c r="EA187" s="83"/>
      <c r="EB187" s="83"/>
      <c r="EC187" s="83"/>
      <c r="ED187" s="83"/>
      <c r="EE187" s="83"/>
      <c r="EF187" s="83"/>
      <c r="EG187" s="83"/>
      <c r="EH187" s="83"/>
      <c r="EI187" s="83"/>
      <c r="EJ187" s="83"/>
      <c r="EK187" s="83"/>
      <c r="EL187" s="83"/>
      <c r="EM187" s="83"/>
      <c r="EN187" s="83"/>
      <c r="EO187" s="83"/>
      <c r="EP187" s="83"/>
      <c r="EQ187" s="83"/>
      <c r="ER187" s="83"/>
      <c r="ES187" s="83"/>
      <c r="ET187" s="83"/>
      <c r="EU187" s="83"/>
      <c r="EV187" s="83"/>
      <c r="EW187" s="83"/>
      <c r="EX187" s="83"/>
      <c r="EY187" s="83"/>
    </row>
    <row r="188" spans="1:155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3"/>
      <c r="AI188" s="83"/>
      <c r="AJ188" s="83"/>
      <c r="AK188" s="83"/>
      <c r="AL188" s="83"/>
      <c r="AM188" s="83"/>
      <c r="AN188" s="83"/>
      <c r="AO188" s="83"/>
      <c r="AP188" s="83"/>
      <c r="AQ188" s="83"/>
      <c r="AR188" s="83"/>
      <c r="AS188" s="83"/>
      <c r="AT188" s="83"/>
      <c r="AU188" s="83"/>
      <c r="AV188" s="83"/>
      <c r="AW188" s="83"/>
      <c r="AX188" s="83"/>
      <c r="AY188" s="83"/>
      <c r="AZ188" s="83"/>
      <c r="BA188" s="83"/>
      <c r="BB188" s="83"/>
      <c r="BC188" s="83"/>
      <c r="BD188" s="83"/>
      <c r="BE188" s="83"/>
      <c r="BF188" s="83"/>
      <c r="BG188" s="83"/>
      <c r="BH188" s="83"/>
      <c r="BI188" s="83"/>
      <c r="BJ188" s="83"/>
      <c r="BK188" s="83"/>
      <c r="BL188" s="83"/>
      <c r="BM188" s="83"/>
      <c r="BN188" s="83"/>
      <c r="BO188" s="83"/>
      <c r="BP188" s="83"/>
      <c r="BQ188" s="83"/>
      <c r="BR188" s="83"/>
      <c r="BS188" s="83"/>
      <c r="BT188" s="83"/>
      <c r="BU188" s="83"/>
      <c r="BV188" s="83"/>
      <c r="BW188" s="83"/>
      <c r="BX188" s="83"/>
      <c r="BY188" s="83"/>
      <c r="BZ188" s="83"/>
      <c r="CA188" s="83"/>
      <c r="CB188" s="83"/>
      <c r="CC188" s="83"/>
      <c r="CD188" s="83"/>
      <c r="CE188" s="83"/>
      <c r="CF188" s="83"/>
      <c r="CG188" s="83"/>
      <c r="CH188" s="83"/>
      <c r="CI188" s="83"/>
      <c r="CJ188" s="83"/>
      <c r="CK188" s="83"/>
      <c r="CL188" s="83"/>
      <c r="CM188" s="83"/>
      <c r="CN188" s="83"/>
      <c r="CO188" s="83"/>
      <c r="CP188" s="83"/>
      <c r="CQ188" s="83"/>
      <c r="CR188" s="83"/>
      <c r="CS188" s="83"/>
      <c r="CT188" s="83"/>
      <c r="CU188" s="83"/>
      <c r="CV188" s="83"/>
      <c r="CW188" s="83"/>
      <c r="CX188" s="83"/>
      <c r="CY188" s="83"/>
      <c r="CZ188" s="83"/>
      <c r="DA188" s="83"/>
      <c r="DB188" s="83"/>
      <c r="DC188" s="83"/>
      <c r="DD188" s="83"/>
      <c r="DE188" s="83"/>
      <c r="DF188" s="83"/>
      <c r="DG188" s="83"/>
      <c r="DH188" s="83"/>
      <c r="DI188" s="83"/>
      <c r="DJ188" s="83"/>
      <c r="DK188" s="83"/>
      <c r="DL188" s="83"/>
      <c r="DM188" s="83"/>
      <c r="DN188" s="83"/>
      <c r="DO188" s="83"/>
      <c r="DP188" s="83"/>
      <c r="DQ188" s="83"/>
      <c r="DR188" s="83"/>
      <c r="DS188" s="83"/>
      <c r="DT188" s="83"/>
      <c r="DU188" s="83"/>
      <c r="DV188" s="83"/>
      <c r="DW188" s="83"/>
      <c r="DX188" s="83"/>
      <c r="DY188" s="83"/>
      <c r="DZ188" s="83"/>
      <c r="EA188" s="83"/>
      <c r="EB188" s="83"/>
      <c r="EC188" s="83"/>
      <c r="ED188" s="83"/>
      <c r="EE188" s="83"/>
      <c r="EF188" s="83"/>
      <c r="EG188" s="83"/>
      <c r="EH188" s="83"/>
      <c r="EI188" s="83"/>
      <c r="EJ188" s="83"/>
      <c r="EK188" s="83"/>
      <c r="EL188" s="83"/>
      <c r="EM188" s="83"/>
      <c r="EN188" s="83"/>
      <c r="EO188" s="83"/>
      <c r="EP188" s="83"/>
      <c r="EQ188" s="83"/>
      <c r="ER188" s="83"/>
      <c r="ES188" s="83"/>
      <c r="ET188" s="83"/>
      <c r="EU188" s="83"/>
      <c r="EV188" s="83"/>
      <c r="EW188" s="83"/>
      <c r="EX188" s="83"/>
      <c r="EY188" s="83"/>
    </row>
    <row r="189" spans="1:155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3"/>
      <c r="AT189" s="83"/>
      <c r="AU189" s="83"/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  <c r="BK189" s="83"/>
      <c r="BL189" s="83"/>
      <c r="BM189" s="83"/>
      <c r="BN189" s="83"/>
      <c r="BO189" s="83"/>
      <c r="BP189" s="83"/>
      <c r="BQ189" s="83"/>
      <c r="BR189" s="83"/>
      <c r="BS189" s="83"/>
      <c r="BT189" s="83"/>
      <c r="BU189" s="83"/>
      <c r="BV189" s="83"/>
      <c r="BW189" s="83"/>
      <c r="BX189" s="83"/>
      <c r="BY189" s="83"/>
      <c r="BZ189" s="83"/>
      <c r="CA189" s="83"/>
      <c r="CB189" s="83"/>
      <c r="CC189" s="83"/>
      <c r="CD189" s="83"/>
      <c r="CE189" s="83"/>
      <c r="CF189" s="83"/>
      <c r="CG189" s="83"/>
      <c r="CH189" s="83"/>
      <c r="CI189" s="83"/>
      <c r="CJ189" s="83"/>
      <c r="CK189" s="83"/>
      <c r="CL189" s="83"/>
      <c r="CM189" s="83"/>
      <c r="CN189" s="83"/>
      <c r="CO189" s="83"/>
      <c r="CP189" s="83"/>
      <c r="CQ189" s="83"/>
      <c r="CR189" s="83"/>
      <c r="CS189" s="83"/>
      <c r="CT189" s="83"/>
      <c r="CU189" s="83"/>
      <c r="CV189" s="83"/>
      <c r="CW189" s="83"/>
      <c r="CX189" s="83"/>
      <c r="CY189" s="83"/>
      <c r="CZ189" s="83"/>
      <c r="DA189" s="83"/>
      <c r="DB189" s="83"/>
      <c r="DC189" s="83"/>
      <c r="DD189" s="83"/>
      <c r="DE189" s="83"/>
      <c r="DF189" s="83"/>
      <c r="DG189" s="83"/>
      <c r="DH189" s="83"/>
      <c r="DI189" s="83"/>
      <c r="DJ189" s="83"/>
      <c r="DK189" s="83"/>
      <c r="DL189" s="83"/>
      <c r="DM189" s="83"/>
      <c r="DN189" s="83"/>
      <c r="DO189" s="83"/>
      <c r="DP189" s="83"/>
      <c r="DQ189" s="83"/>
      <c r="DR189" s="83"/>
      <c r="DS189" s="83"/>
      <c r="DT189" s="83"/>
      <c r="DU189" s="83"/>
      <c r="DV189" s="83"/>
      <c r="DW189" s="83"/>
      <c r="DX189" s="83"/>
      <c r="DY189" s="83"/>
      <c r="DZ189" s="83"/>
      <c r="EA189" s="83"/>
      <c r="EB189" s="83"/>
      <c r="EC189" s="83"/>
      <c r="ED189" s="83"/>
      <c r="EE189" s="83"/>
      <c r="EF189" s="83"/>
      <c r="EG189" s="83"/>
      <c r="EH189" s="83"/>
      <c r="EI189" s="83"/>
      <c r="EJ189" s="83"/>
      <c r="EK189" s="83"/>
      <c r="EL189" s="83"/>
      <c r="EM189" s="83"/>
      <c r="EN189" s="83"/>
      <c r="EO189" s="83"/>
      <c r="EP189" s="83"/>
      <c r="EQ189" s="83"/>
      <c r="ER189" s="83"/>
      <c r="ES189" s="83"/>
      <c r="ET189" s="83"/>
      <c r="EU189" s="83"/>
      <c r="EV189" s="83"/>
      <c r="EW189" s="83"/>
      <c r="EX189" s="83"/>
      <c r="EY189" s="83"/>
    </row>
    <row r="190" spans="1:155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3"/>
      <c r="AI190" s="83"/>
      <c r="AJ190" s="83"/>
      <c r="AK190" s="83"/>
      <c r="AL190" s="83"/>
      <c r="AM190" s="83"/>
      <c r="AN190" s="83"/>
      <c r="AO190" s="83"/>
      <c r="AP190" s="83"/>
      <c r="AQ190" s="8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83"/>
      <c r="ES190" s="83"/>
      <c r="ET190" s="83"/>
      <c r="EU190" s="83"/>
      <c r="EV190" s="83"/>
      <c r="EW190" s="83"/>
      <c r="EX190" s="83"/>
      <c r="EY190" s="83"/>
    </row>
    <row r="191" spans="1:155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3"/>
      <c r="AT191" s="83"/>
      <c r="AU191" s="83"/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  <c r="BK191" s="83"/>
      <c r="BL191" s="83"/>
      <c r="BM191" s="83"/>
      <c r="BN191" s="83"/>
      <c r="BO191" s="83"/>
      <c r="BP191" s="83"/>
      <c r="BQ191" s="83"/>
      <c r="BR191" s="83"/>
      <c r="BS191" s="83"/>
      <c r="BT191" s="83"/>
      <c r="BU191" s="83"/>
      <c r="BV191" s="83"/>
      <c r="BW191" s="83"/>
      <c r="BX191" s="83"/>
      <c r="BY191" s="83"/>
      <c r="BZ191" s="83"/>
      <c r="CA191" s="83"/>
      <c r="CB191" s="83"/>
      <c r="CC191" s="83"/>
      <c r="CD191" s="83"/>
      <c r="CE191" s="83"/>
      <c r="CF191" s="83"/>
      <c r="CG191" s="83"/>
      <c r="CH191" s="83"/>
      <c r="CI191" s="83"/>
      <c r="CJ191" s="83"/>
      <c r="CK191" s="83"/>
      <c r="CL191" s="83"/>
      <c r="CM191" s="83"/>
      <c r="CN191" s="83"/>
      <c r="CO191" s="83"/>
      <c r="CP191" s="83"/>
      <c r="CQ191" s="83"/>
      <c r="CR191" s="83"/>
      <c r="CS191" s="83"/>
      <c r="CT191" s="83"/>
      <c r="CU191" s="83"/>
      <c r="CV191" s="83"/>
      <c r="CW191" s="83"/>
      <c r="CX191" s="83"/>
      <c r="CY191" s="83"/>
      <c r="CZ191" s="83"/>
      <c r="DA191" s="83"/>
      <c r="DB191" s="83"/>
      <c r="DC191" s="83"/>
      <c r="DD191" s="83"/>
      <c r="DE191" s="83"/>
      <c r="DF191" s="83"/>
      <c r="DG191" s="83"/>
      <c r="DH191" s="83"/>
      <c r="DI191" s="83"/>
      <c r="DJ191" s="83"/>
      <c r="DK191" s="83"/>
      <c r="DL191" s="83"/>
      <c r="DM191" s="83"/>
      <c r="DN191" s="83"/>
      <c r="DO191" s="83"/>
      <c r="DP191" s="83"/>
      <c r="DQ191" s="83"/>
      <c r="DR191" s="83"/>
      <c r="DS191" s="83"/>
      <c r="DT191" s="83"/>
      <c r="DU191" s="83"/>
      <c r="DV191" s="83"/>
      <c r="DW191" s="83"/>
      <c r="DX191" s="83"/>
      <c r="DY191" s="83"/>
      <c r="DZ191" s="83"/>
      <c r="EA191" s="83"/>
      <c r="EB191" s="83"/>
      <c r="EC191" s="83"/>
      <c r="ED191" s="83"/>
      <c r="EE191" s="83"/>
      <c r="EF191" s="83"/>
      <c r="EG191" s="83"/>
      <c r="EH191" s="83"/>
      <c r="EI191" s="83"/>
      <c r="EJ191" s="83"/>
      <c r="EK191" s="83"/>
      <c r="EL191" s="83"/>
      <c r="EM191" s="83"/>
      <c r="EN191" s="83"/>
      <c r="EO191" s="83"/>
      <c r="EP191" s="83"/>
      <c r="EQ191" s="83"/>
      <c r="ER191" s="83"/>
      <c r="ES191" s="83"/>
      <c r="ET191" s="83"/>
      <c r="EU191" s="83"/>
      <c r="EV191" s="83"/>
      <c r="EW191" s="83"/>
      <c r="EX191" s="83"/>
      <c r="EY191" s="83"/>
    </row>
    <row r="192" spans="1:155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3"/>
      <c r="AI192" s="83"/>
      <c r="AJ192" s="83"/>
      <c r="AK192" s="83"/>
      <c r="AL192" s="83"/>
      <c r="AM192" s="83"/>
      <c r="AN192" s="83"/>
      <c r="AO192" s="83"/>
      <c r="AP192" s="83"/>
      <c r="AQ192" s="83"/>
      <c r="AR192" s="83"/>
      <c r="AS192" s="83"/>
      <c r="AT192" s="83"/>
      <c r="AU192" s="83"/>
      <c r="AV192" s="83"/>
      <c r="AW192" s="83"/>
      <c r="AX192" s="83"/>
      <c r="AY192" s="83"/>
      <c r="AZ192" s="83"/>
      <c r="BA192" s="83"/>
      <c r="BB192" s="83"/>
      <c r="BC192" s="83"/>
      <c r="BD192" s="83"/>
      <c r="BE192" s="83"/>
      <c r="BF192" s="83"/>
      <c r="BG192" s="83"/>
      <c r="BH192" s="83"/>
      <c r="BI192" s="83"/>
      <c r="BJ192" s="83"/>
      <c r="BK192" s="83"/>
      <c r="BL192" s="83"/>
      <c r="BM192" s="83"/>
      <c r="BN192" s="83"/>
      <c r="BO192" s="83"/>
      <c r="BP192" s="83"/>
      <c r="BQ192" s="83"/>
      <c r="BR192" s="83"/>
      <c r="BS192" s="83"/>
      <c r="BT192" s="83"/>
      <c r="BU192" s="83"/>
      <c r="BV192" s="83"/>
      <c r="BW192" s="83"/>
      <c r="BX192" s="83"/>
      <c r="BY192" s="83"/>
      <c r="BZ192" s="83"/>
      <c r="CA192" s="83"/>
      <c r="CB192" s="83"/>
      <c r="CC192" s="83"/>
      <c r="CD192" s="83"/>
      <c r="CE192" s="83"/>
      <c r="CF192" s="83"/>
      <c r="CG192" s="83"/>
      <c r="CH192" s="83"/>
      <c r="CI192" s="83"/>
      <c r="CJ192" s="83"/>
      <c r="CK192" s="83"/>
      <c r="CL192" s="83"/>
      <c r="CM192" s="83"/>
      <c r="CN192" s="83"/>
      <c r="CO192" s="83"/>
      <c r="CP192" s="83"/>
      <c r="CQ192" s="83"/>
      <c r="CR192" s="83"/>
      <c r="CS192" s="83"/>
      <c r="CT192" s="83"/>
      <c r="CU192" s="83"/>
      <c r="CV192" s="83"/>
      <c r="CW192" s="83"/>
      <c r="CX192" s="83"/>
      <c r="CY192" s="83"/>
      <c r="CZ192" s="83"/>
      <c r="DA192" s="83"/>
      <c r="DB192" s="83"/>
      <c r="DC192" s="83"/>
      <c r="DD192" s="83"/>
      <c r="DE192" s="83"/>
      <c r="DF192" s="83"/>
      <c r="DG192" s="83"/>
      <c r="DH192" s="83"/>
      <c r="DI192" s="83"/>
      <c r="DJ192" s="83"/>
      <c r="DK192" s="83"/>
      <c r="DL192" s="83"/>
      <c r="DM192" s="83"/>
      <c r="DN192" s="83"/>
      <c r="DO192" s="83"/>
      <c r="DP192" s="83"/>
      <c r="DQ192" s="83"/>
      <c r="DR192" s="83"/>
      <c r="DS192" s="83"/>
      <c r="DT192" s="83"/>
      <c r="DU192" s="83"/>
      <c r="DV192" s="83"/>
      <c r="DW192" s="83"/>
      <c r="DX192" s="83"/>
      <c r="DY192" s="83"/>
      <c r="DZ192" s="83"/>
      <c r="EA192" s="83"/>
      <c r="EB192" s="83"/>
      <c r="EC192" s="83"/>
      <c r="ED192" s="83"/>
      <c r="EE192" s="83"/>
      <c r="EF192" s="83"/>
      <c r="EG192" s="83"/>
      <c r="EH192" s="83"/>
      <c r="EI192" s="83"/>
      <c r="EJ192" s="83"/>
      <c r="EK192" s="83"/>
      <c r="EL192" s="83"/>
      <c r="EM192" s="83"/>
      <c r="EN192" s="83"/>
      <c r="EO192" s="83"/>
      <c r="EP192" s="83"/>
      <c r="EQ192" s="83"/>
      <c r="ER192" s="83"/>
      <c r="ES192" s="83"/>
      <c r="ET192" s="83"/>
      <c r="EU192" s="83"/>
      <c r="EV192" s="83"/>
      <c r="EW192" s="83"/>
      <c r="EX192" s="83"/>
      <c r="EY192" s="83"/>
    </row>
    <row r="193" spans="1:155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3"/>
      <c r="AT193" s="83"/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  <c r="BK193" s="83"/>
      <c r="BL193" s="83"/>
      <c r="BM193" s="83"/>
      <c r="BN193" s="83"/>
      <c r="BO193" s="83"/>
      <c r="BP193" s="83"/>
      <c r="BQ193" s="83"/>
      <c r="BR193" s="83"/>
      <c r="BS193" s="83"/>
      <c r="BT193" s="83"/>
      <c r="BU193" s="83"/>
      <c r="BV193" s="83"/>
      <c r="BW193" s="83"/>
      <c r="BX193" s="83"/>
      <c r="BY193" s="83"/>
      <c r="BZ193" s="83"/>
      <c r="CA193" s="83"/>
      <c r="CB193" s="83"/>
      <c r="CC193" s="83"/>
      <c r="CD193" s="83"/>
      <c r="CE193" s="83"/>
      <c r="CF193" s="83"/>
      <c r="CG193" s="83"/>
      <c r="CH193" s="83"/>
      <c r="CI193" s="83"/>
      <c r="CJ193" s="83"/>
      <c r="CK193" s="83"/>
      <c r="CL193" s="83"/>
      <c r="CM193" s="83"/>
      <c r="CN193" s="83"/>
      <c r="CO193" s="83"/>
      <c r="CP193" s="83"/>
      <c r="CQ193" s="83"/>
      <c r="CR193" s="83"/>
      <c r="CS193" s="83"/>
      <c r="CT193" s="83"/>
      <c r="CU193" s="83"/>
      <c r="CV193" s="83"/>
      <c r="CW193" s="83"/>
      <c r="CX193" s="83"/>
      <c r="CY193" s="83"/>
      <c r="CZ193" s="83"/>
      <c r="DA193" s="83"/>
      <c r="DB193" s="83"/>
      <c r="DC193" s="83"/>
      <c r="DD193" s="83"/>
      <c r="DE193" s="83"/>
      <c r="DF193" s="83"/>
      <c r="DG193" s="83"/>
      <c r="DH193" s="83"/>
      <c r="DI193" s="83"/>
      <c r="DJ193" s="83"/>
      <c r="DK193" s="83"/>
      <c r="DL193" s="83"/>
      <c r="DM193" s="83"/>
      <c r="DN193" s="83"/>
      <c r="DO193" s="83"/>
      <c r="DP193" s="83"/>
      <c r="DQ193" s="83"/>
      <c r="DR193" s="83"/>
      <c r="DS193" s="83"/>
      <c r="DT193" s="83"/>
      <c r="DU193" s="83"/>
      <c r="DV193" s="83"/>
      <c r="DW193" s="83"/>
      <c r="DX193" s="83"/>
      <c r="DY193" s="83"/>
      <c r="DZ193" s="83"/>
      <c r="EA193" s="83"/>
      <c r="EB193" s="83"/>
      <c r="EC193" s="83"/>
      <c r="ED193" s="83"/>
      <c r="EE193" s="83"/>
      <c r="EF193" s="83"/>
      <c r="EG193" s="83"/>
      <c r="EH193" s="83"/>
      <c r="EI193" s="83"/>
      <c r="EJ193" s="83"/>
      <c r="EK193" s="83"/>
      <c r="EL193" s="83"/>
      <c r="EM193" s="83"/>
      <c r="EN193" s="83"/>
      <c r="EO193" s="83"/>
      <c r="EP193" s="83"/>
      <c r="EQ193" s="83"/>
      <c r="ER193" s="83"/>
      <c r="ES193" s="83"/>
      <c r="ET193" s="83"/>
      <c r="EU193" s="83"/>
      <c r="EV193" s="83"/>
      <c r="EW193" s="83"/>
      <c r="EX193" s="83"/>
      <c r="EY193" s="83"/>
    </row>
    <row r="194" spans="1:155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3"/>
      <c r="AI194" s="83"/>
      <c r="AJ194" s="83"/>
      <c r="AK194" s="83"/>
      <c r="AL194" s="83"/>
      <c r="AM194" s="83"/>
      <c r="AN194" s="83"/>
      <c r="AO194" s="83"/>
      <c r="AP194" s="83"/>
      <c r="AQ194" s="83"/>
      <c r="AR194" s="83"/>
      <c r="AS194" s="83"/>
      <c r="AT194" s="83"/>
      <c r="AU194" s="83"/>
      <c r="AV194" s="83"/>
      <c r="AW194" s="83"/>
      <c r="AX194" s="83"/>
      <c r="AY194" s="83"/>
      <c r="AZ194" s="83"/>
      <c r="BA194" s="83"/>
      <c r="BB194" s="83"/>
      <c r="BC194" s="83"/>
      <c r="BD194" s="83"/>
      <c r="BE194" s="83"/>
      <c r="BF194" s="83"/>
      <c r="BG194" s="83"/>
      <c r="BH194" s="83"/>
      <c r="BI194" s="83"/>
      <c r="BJ194" s="83"/>
      <c r="BK194" s="83"/>
      <c r="BL194" s="83"/>
      <c r="BM194" s="83"/>
      <c r="BN194" s="83"/>
      <c r="BO194" s="83"/>
      <c r="BP194" s="83"/>
      <c r="BQ194" s="83"/>
      <c r="BR194" s="83"/>
      <c r="BS194" s="83"/>
      <c r="BT194" s="83"/>
      <c r="BU194" s="83"/>
      <c r="BV194" s="83"/>
      <c r="BW194" s="83"/>
      <c r="BX194" s="83"/>
      <c r="BY194" s="83"/>
      <c r="BZ194" s="83"/>
      <c r="CA194" s="83"/>
      <c r="CB194" s="83"/>
      <c r="CC194" s="83"/>
      <c r="CD194" s="83"/>
      <c r="CE194" s="83"/>
      <c r="CF194" s="83"/>
      <c r="CG194" s="83"/>
      <c r="CH194" s="83"/>
      <c r="CI194" s="83"/>
      <c r="CJ194" s="83"/>
      <c r="CK194" s="83"/>
      <c r="CL194" s="83"/>
      <c r="CM194" s="83"/>
      <c r="CN194" s="83"/>
      <c r="CO194" s="83"/>
      <c r="CP194" s="83"/>
      <c r="CQ194" s="83"/>
      <c r="CR194" s="83"/>
      <c r="CS194" s="83"/>
      <c r="CT194" s="83"/>
      <c r="CU194" s="83"/>
      <c r="CV194" s="83"/>
      <c r="CW194" s="83"/>
      <c r="CX194" s="83"/>
      <c r="CY194" s="83"/>
      <c r="CZ194" s="83"/>
      <c r="DA194" s="83"/>
      <c r="DB194" s="83"/>
      <c r="DC194" s="83"/>
      <c r="DD194" s="83"/>
      <c r="DE194" s="83"/>
      <c r="DF194" s="83"/>
      <c r="DG194" s="83"/>
      <c r="DH194" s="83"/>
      <c r="DI194" s="83"/>
      <c r="DJ194" s="83"/>
      <c r="DK194" s="83"/>
      <c r="DL194" s="83"/>
      <c r="DM194" s="83"/>
      <c r="DN194" s="83"/>
      <c r="DO194" s="83"/>
      <c r="DP194" s="83"/>
      <c r="DQ194" s="83"/>
      <c r="DR194" s="83"/>
      <c r="DS194" s="83"/>
      <c r="DT194" s="83"/>
      <c r="DU194" s="83"/>
      <c r="DV194" s="83"/>
      <c r="DW194" s="83"/>
      <c r="DX194" s="83"/>
      <c r="DY194" s="83"/>
      <c r="DZ194" s="83"/>
      <c r="EA194" s="83"/>
      <c r="EB194" s="83"/>
      <c r="EC194" s="83"/>
      <c r="ED194" s="83"/>
      <c r="EE194" s="83"/>
      <c r="EF194" s="83"/>
      <c r="EG194" s="83"/>
      <c r="EH194" s="83"/>
      <c r="EI194" s="83"/>
      <c r="EJ194" s="83"/>
      <c r="EK194" s="83"/>
      <c r="EL194" s="83"/>
      <c r="EM194" s="83"/>
      <c r="EN194" s="83"/>
      <c r="EO194" s="83"/>
      <c r="EP194" s="83"/>
      <c r="EQ194" s="83"/>
      <c r="ER194" s="83"/>
      <c r="ES194" s="83"/>
      <c r="ET194" s="83"/>
      <c r="EU194" s="83"/>
      <c r="EV194" s="83"/>
      <c r="EW194" s="83"/>
      <c r="EX194" s="83"/>
      <c r="EY194" s="83"/>
    </row>
    <row r="195" spans="1:15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3"/>
      <c r="AT195" s="83"/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  <c r="BK195" s="83"/>
      <c r="BL195" s="83"/>
      <c r="BM195" s="83"/>
      <c r="BN195" s="83"/>
      <c r="BO195" s="83"/>
      <c r="BP195" s="83"/>
      <c r="BQ195" s="83"/>
      <c r="BR195" s="83"/>
      <c r="BS195" s="83"/>
      <c r="BT195" s="83"/>
      <c r="BU195" s="83"/>
      <c r="BV195" s="83"/>
      <c r="BW195" s="83"/>
      <c r="BX195" s="83"/>
      <c r="BY195" s="83"/>
      <c r="BZ195" s="83"/>
      <c r="CA195" s="83"/>
      <c r="CB195" s="83"/>
      <c r="CC195" s="83"/>
      <c r="CD195" s="83"/>
      <c r="CE195" s="83"/>
      <c r="CF195" s="83"/>
      <c r="CG195" s="83"/>
      <c r="CH195" s="83"/>
      <c r="CI195" s="83"/>
      <c r="CJ195" s="83"/>
      <c r="CK195" s="83"/>
      <c r="CL195" s="83"/>
      <c r="CM195" s="83"/>
      <c r="CN195" s="83"/>
      <c r="CO195" s="83"/>
      <c r="CP195" s="83"/>
      <c r="CQ195" s="83"/>
      <c r="CR195" s="83"/>
      <c r="CS195" s="83"/>
      <c r="CT195" s="83"/>
      <c r="CU195" s="83"/>
      <c r="CV195" s="83"/>
      <c r="CW195" s="83"/>
      <c r="CX195" s="83"/>
      <c r="CY195" s="83"/>
      <c r="CZ195" s="83"/>
      <c r="DA195" s="83"/>
      <c r="DB195" s="83"/>
      <c r="DC195" s="83"/>
      <c r="DD195" s="83"/>
      <c r="DE195" s="83"/>
      <c r="DF195" s="83"/>
      <c r="DG195" s="83"/>
      <c r="DH195" s="83"/>
      <c r="DI195" s="83"/>
      <c r="DJ195" s="83"/>
      <c r="DK195" s="83"/>
      <c r="DL195" s="83"/>
      <c r="DM195" s="83"/>
      <c r="DN195" s="83"/>
      <c r="DO195" s="83"/>
      <c r="DP195" s="83"/>
      <c r="DQ195" s="83"/>
      <c r="DR195" s="83"/>
      <c r="DS195" s="83"/>
      <c r="DT195" s="83"/>
      <c r="DU195" s="83"/>
      <c r="DV195" s="83"/>
      <c r="DW195" s="83"/>
      <c r="DX195" s="83"/>
      <c r="DY195" s="83"/>
      <c r="DZ195" s="83"/>
      <c r="EA195" s="83"/>
      <c r="EB195" s="83"/>
      <c r="EC195" s="83"/>
      <c r="ED195" s="83"/>
      <c r="EE195" s="83"/>
      <c r="EF195" s="83"/>
      <c r="EG195" s="83"/>
      <c r="EH195" s="83"/>
      <c r="EI195" s="83"/>
      <c r="EJ195" s="83"/>
      <c r="EK195" s="83"/>
      <c r="EL195" s="83"/>
      <c r="EM195" s="83"/>
      <c r="EN195" s="83"/>
      <c r="EO195" s="83"/>
      <c r="EP195" s="83"/>
      <c r="EQ195" s="83"/>
      <c r="ER195" s="83"/>
      <c r="ES195" s="83"/>
      <c r="ET195" s="83"/>
      <c r="EU195" s="83"/>
      <c r="EV195" s="83"/>
      <c r="EW195" s="83"/>
      <c r="EX195" s="83"/>
      <c r="EY195" s="83"/>
    </row>
    <row r="196" spans="1:155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  <c r="AP196" s="83"/>
      <c r="AQ196" s="83"/>
      <c r="AR196" s="83"/>
      <c r="AS196" s="83"/>
      <c r="AT196" s="83"/>
      <c r="AU196" s="83"/>
      <c r="AV196" s="83"/>
      <c r="AW196" s="83"/>
      <c r="AX196" s="83"/>
      <c r="AY196" s="83"/>
      <c r="AZ196" s="83"/>
      <c r="BA196" s="83"/>
      <c r="BB196" s="83"/>
      <c r="BC196" s="83"/>
      <c r="BD196" s="83"/>
      <c r="BE196" s="83"/>
      <c r="BF196" s="83"/>
      <c r="BG196" s="83"/>
      <c r="BH196" s="83"/>
      <c r="BI196" s="83"/>
      <c r="BJ196" s="83"/>
      <c r="BK196" s="83"/>
      <c r="BL196" s="83"/>
      <c r="BM196" s="83"/>
      <c r="BN196" s="83"/>
      <c r="BO196" s="83"/>
      <c r="BP196" s="83"/>
      <c r="BQ196" s="83"/>
      <c r="BR196" s="83"/>
      <c r="BS196" s="83"/>
      <c r="BT196" s="83"/>
      <c r="BU196" s="83"/>
      <c r="BV196" s="83"/>
      <c r="BW196" s="83"/>
      <c r="BX196" s="83"/>
      <c r="BY196" s="83"/>
      <c r="BZ196" s="83"/>
      <c r="CA196" s="83"/>
      <c r="CB196" s="83"/>
      <c r="CC196" s="83"/>
      <c r="CD196" s="83"/>
      <c r="CE196" s="83"/>
      <c r="CF196" s="83"/>
      <c r="CG196" s="83"/>
      <c r="CH196" s="83"/>
      <c r="CI196" s="83"/>
      <c r="CJ196" s="83"/>
      <c r="CK196" s="83"/>
      <c r="CL196" s="83"/>
      <c r="CM196" s="83"/>
      <c r="CN196" s="83"/>
      <c r="CO196" s="83"/>
      <c r="CP196" s="83"/>
      <c r="CQ196" s="83"/>
      <c r="CR196" s="83"/>
      <c r="CS196" s="83"/>
      <c r="CT196" s="83"/>
      <c r="CU196" s="83"/>
      <c r="CV196" s="83"/>
      <c r="CW196" s="83"/>
      <c r="CX196" s="83"/>
      <c r="CY196" s="83"/>
      <c r="CZ196" s="83"/>
      <c r="DA196" s="83"/>
      <c r="DB196" s="83"/>
      <c r="DC196" s="83"/>
      <c r="DD196" s="83"/>
      <c r="DE196" s="83"/>
      <c r="DF196" s="83"/>
      <c r="DG196" s="83"/>
      <c r="DH196" s="83"/>
      <c r="DI196" s="83"/>
      <c r="DJ196" s="83"/>
      <c r="DK196" s="83"/>
      <c r="DL196" s="83"/>
      <c r="DM196" s="83"/>
      <c r="DN196" s="83"/>
      <c r="DO196" s="83"/>
      <c r="DP196" s="83"/>
      <c r="DQ196" s="83"/>
      <c r="DR196" s="83"/>
      <c r="DS196" s="83"/>
      <c r="DT196" s="83"/>
      <c r="DU196" s="83"/>
      <c r="DV196" s="83"/>
      <c r="DW196" s="83"/>
      <c r="DX196" s="83"/>
      <c r="DY196" s="83"/>
      <c r="DZ196" s="83"/>
      <c r="EA196" s="83"/>
      <c r="EB196" s="83"/>
      <c r="EC196" s="83"/>
      <c r="ED196" s="83"/>
      <c r="EE196" s="83"/>
      <c r="EF196" s="83"/>
      <c r="EG196" s="83"/>
      <c r="EH196" s="83"/>
      <c r="EI196" s="83"/>
      <c r="EJ196" s="83"/>
      <c r="EK196" s="83"/>
      <c r="EL196" s="83"/>
      <c r="EM196" s="83"/>
      <c r="EN196" s="83"/>
      <c r="EO196" s="83"/>
      <c r="EP196" s="83"/>
      <c r="EQ196" s="83"/>
      <c r="ER196" s="83"/>
      <c r="ES196" s="83"/>
      <c r="ET196" s="83"/>
      <c r="EU196" s="83"/>
      <c r="EV196" s="83"/>
      <c r="EW196" s="83"/>
      <c r="EX196" s="83"/>
      <c r="EY196" s="83"/>
    </row>
    <row r="197" spans="1:155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3"/>
      <c r="AT197" s="83"/>
      <c r="AU197" s="83"/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  <c r="BK197" s="83"/>
      <c r="BL197" s="83"/>
      <c r="BM197" s="83"/>
      <c r="BN197" s="83"/>
      <c r="BO197" s="83"/>
      <c r="BP197" s="83"/>
      <c r="BQ197" s="83"/>
      <c r="BR197" s="83"/>
      <c r="BS197" s="83"/>
      <c r="BT197" s="83"/>
      <c r="BU197" s="83"/>
      <c r="BV197" s="83"/>
      <c r="BW197" s="83"/>
      <c r="BX197" s="83"/>
      <c r="BY197" s="83"/>
      <c r="BZ197" s="83"/>
      <c r="CA197" s="83"/>
      <c r="CB197" s="83"/>
      <c r="CC197" s="83"/>
      <c r="CD197" s="83"/>
      <c r="CE197" s="83"/>
      <c r="CF197" s="83"/>
      <c r="CG197" s="83"/>
      <c r="CH197" s="83"/>
      <c r="CI197" s="83"/>
      <c r="CJ197" s="83"/>
      <c r="CK197" s="83"/>
      <c r="CL197" s="83"/>
      <c r="CM197" s="83"/>
      <c r="CN197" s="83"/>
      <c r="CO197" s="83"/>
      <c r="CP197" s="83"/>
      <c r="CQ197" s="83"/>
      <c r="CR197" s="83"/>
      <c r="CS197" s="83"/>
      <c r="CT197" s="83"/>
      <c r="CU197" s="83"/>
      <c r="CV197" s="83"/>
      <c r="CW197" s="83"/>
      <c r="CX197" s="83"/>
      <c r="CY197" s="83"/>
      <c r="CZ197" s="83"/>
      <c r="DA197" s="83"/>
      <c r="DB197" s="83"/>
      <c r="DC197" s="83"/>
      <c r="DD197" s="83"/>
      <c r="DE197" s="83"/>
      <c r="DF197" s="83"/>
      <c r="DG197" s="83"/>
      <c r="DH197" s="83"/>
      <c r="DI197" s="83"/>
      <c r="DJ197" s="83"/>
      <c r="DK197" s="83"/>
      <c r="DL197" s="83"/>
      <c r="DM197" s="83"/>
      <c r="DN197" s="83"/>
      <c r="DO197" s="83"/>
      <c r="DP197" s="83"/>
      <c r="DQ197" s="83"/>
      <c r="DR197" s="83"/>
      <c r="DS197" s="83"/>
      <c r="DT197" s="83"/>
      <c r="DU197" s="83"/>
      <c r="DV197" s="83"/>
      <c r="DW197" s="83"/>
      <c r="DX197" s="83"/>
      <c r="DY197" s="83"/>
      <c r="DZ197" s="83"/>
      <c r="EA197" s="83"/>
      <c r="EB197" s="83"/>
      <c r="EC197" s="83"/>
      <c r="ED197" s="83"/>
      <c r="EE197" s="83"/>
      <c r="EF197" s="83"/>
      <c r="EG197" s="83"/>
      <c r="EH197" s="83"/>
      <c r="EI197" s="83"/>
      <c r="EJ197" s="83"/>
      <c r="EK197" s="83"/>
      <c r="EL197" s="83"/>
      <c r="EM197" s="83"/>
      <c r="EN197" s="83"/>
      <c r="EO197" s="83"/>
      <c r="EP197" s="83"/>
      <c r="EQ197" s="83"/>
      <c r="ER197" s="83"/>
      <c r="ES197" s="83"/>
      <c r="ET197" s="83"/>
      <c r="EU197" s="83"/>
      <c r="EV197" s="83"/>
      <c r="EW197" s="83"/>
      <c r="EX197" s="83"/>
      <c r="EY197" s="83"/>
    </row>
    <row r="198" spans="1:155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3"/>
      <c r="AI198" s="83"/>
      <c r="AJ198" s="83"/>
      <c r="AK198" s="83"/>
      <c r="AL198" s="83"/>
      <c r="AM198" s="83"/>
      <c r="AN198" s="83"/>
      <c r="AO198" s="83"/>
      <c r="AP198" s="83"/>
      <c r="AQ198" s="83"/>
      <c r="AR198" s="83"/>
      <c r="AS198" s="83"/>
      <c r="AT198" s="83"/>
      <c r="AU198" s="83"/>
      <c r="AV198" s="83"/>
      <c r="AW198" s="83"/>
      <c r="AX198" s="83"/>
      <c r="AY198" s="83"/>
      <c r="AZ198" s="83"/>
      <c r="BA198" s="83"/>
      <c r="BB198" s="83"/>
      <c r="BC198" s="83"/>
      <c r="BD198" s="83"/>
      <c r="BE198" s="83"/>
      <c r="BF198" s="83"/>
      <c r="BG198" s="83"/>
      <c r="BH198" s="83"/>
      <c r="BI198" s="83"/>
      <c r="BJ198" s="83"/>
      <c r="BK198" s="83"/>
      <c r="BL198" s="83"/>
      <c r="BM198" s="83"/>
      <c r="BN198" s="83"/>
      <c r="BO198" s="83"/>
      <c r="BP198" s="83"/>
      <c r="BQ198" s="83"/>
      <c r="BR198" s="83"/>
      <c r="BS198" s="83"/>
      <c r="BT198" s="83"/>
      <c r="BU198" s="83"/>
      <c r="BV198" s="83"/>
      <c r="BW198" s="83"/>
      <c r="BX198" s="83"/>
      <c r="BY198" s="83"/>
      <c r="BZ198" s="83"/>
      <c r="CA198" s="83"/>
      <c r="CB198" s="83"/>
      <c r="CC198" s="83"/>
      <c r="CD198" s="83"/>
      <c r="CE198" s="83"/>
      <c r="CF198" s="83"/>
      <c r="CG198" s="83"/>
      <c r="CH198" s="83"/>
      <c r="CI198" s="83"/>
      <c r="CJ198" s="83"/>
      <c r="CK198" s="83"/>
      <c r="CL198" s="83"/>
      <c r="CM198" s="83"/>
      <c r="CN198" s="83"/>
      <c r="CO198" s="83"/>
      <c r="CP198" s="83"/>
      <c r="CQ198" s="83"/>
      <c r="CR198" s="83"/>
      <c r="CS198" s="83"/>
      <c r="CT198" s="83"/>
      <c r="CU198" s="83"/>
      <c r="CV198" s="83"/>
      <c r="CW198" s="83"/>
      <c r="CX198" s="83"/>
      <c r="CY198" s="83"/>
      <c r="CZ198" s="83"/>
      <c r="DA198" s="83"/>
      <c r="DB198" s="83"/>
      <c r="DC198" s="83"/>
      <c r="DD198" s="83"/>
      <c r="DE198" s="83"/>
      <c r="DF198" s="83"/>
      <c r="DG198" s="83"/>
      <c r="DH198" s="83"/>
      <c r="DI198" s="83"/>
      <c r="DJ198" s="83"/>
      <c r="DK198" s="83"/>
      <c r="DL198" s="83"/>
      <c r="DM198" s="83"/>
      <c r="DN198" s="83"/>
      <c r="DO198" s="83"/>
      <c r="DP198" s="83"/>
      <c r="DQ198" s="83"/>
      <c r="DR198" s="83"/>
      <c r="DS198" s="83"/>
      <c r="DT198" s="83"/>
      <c r="DU198" s="83"/>
      <c r="DV198" s="83"/>
      <c r="DW198" s="83"/>
      <c r="DX198" s="83"/>
      <c r="DY198" s="83"/>
      <c r="DZ198" s="83"/>
      <c r="EA198" s="83"/>
      <c r="EB198" s="83"/>
      <c r="EC198" s="83"/>
      <c r="ED198" s="83"/>
      <c r="EE198" s="83"/>
      <c r="EF198" s="83"/>
      <c r="EG198" s="83"/>
      <c r="EH198" s="83"/>
      <c r="EI198" s="83"/>
      <c r="EJ198" s="83"/>
      <c r="EK198" s="83"/>
      <c r="EL198" s="83"/>
      <c r="EM198" s="83"/>
      <c r="EN198" s="83"/>
      <c r="EO198" s="83"/>
      <c r="EP198" s="83"/>
      <c r="EQ198" s="83"/>
      <c r="ER198" s="83"/>
      <c r="ES198" s="83"/>
      <c r="ET198" s="83"/>
      <c r="EU198" s="83"/>
      <c r="EV198" s="83"/>
      <c r="EW198" s="83"/>
      <c r="EX198" s="83"/>
      <c r="EY198" s="83"/>
    </row>
    <row r="199" spans="1:155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3"/>
      <c r="AT199" s="83"/>
      <c r="AU199" s="83"/>
      <c r="AV199" s="83"/>
      <c r="AW199" s="83"/>
      <c r="AX199" s="83"/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  <c r="BK199" s="83"/>
      <c r="BL199" s="83"/>
      <c r="BM199" s="83"/>
      <c r="BN199" s="83"/>
      <c r="BO199" s="83"/>
      <c r="BP199" s="83"/>
      <c r="BQ199" s="83"/>
      <c r="BR199" s="83"/>
      <c r="BS199" s="83"/>
      <c r="BT199" s="83"/>
      <c r="BU199" s="83"/>
      <c r="BV199" s="83"/>
      <c r="BW199" s="83"/>
      <c r="BX199" s="83"/>
      <c r="BY199" s="83"/>
      <c r="BZ199" s="83"/>
      <c r="CA199" s="83"/>
      <c r="CB199" s="83"/>
      <c r="CC199" s="83"/>
      <c r="CD199" s="83"/>
      <c r="CE199" s="83"/>
      <c r="CF199" s="83"/>
      <c r="CG199" s="83"/>
      <c r="CH199" s="83"/>
      <c r="CI199" s="83"/>
      <c r="CJ199" s="83"/>
      <c r="CK199" s="83"/>
      <c r="CL199" s="83"/>
      <c r="CM199" s="83"/>
      <c r="CN199" s="83"/>
      <c r="CO199" s="83"/>
      <c r="CP199" s="83"/>
      <c r="CQ199" s="83"/>
      <c r="CR199" s="83"/>
      <c r="CS199" s="83"/>
      <c r="CT199" s="83"/>
      <c r="CU199" s="83"/>
      <c r="CV199" s="83"/>
      <c r="CW199" s="83"/>
      <c r="CX199" s="83"/>
      <c r="CY199" s="83"/>
      <c r="CZ199" s="83"/>
      <c r="DA199" s="83"/>
      <c r="DB199" s="83"/>
      <c r="DC199" s="83"/>
      <c r="DD199" s="83"/>
      <c r="DE199" s="83"/>
      <c r="DF199" s="83"/>
      <c r="DG199" s="83"/>
      <c r="DH199" s="83"/>
      <c r="DI199" s="83"/>
      <c r="DJ199" s="83"/>
      <c r="DK199" s="83"/>
      <c r="DL199" s="83"/>
      <c r="DM199" s="83"/>
      <c r="DN199" s="83"/>
      <c r="DO199" s="83"/>
      <c r="DP199" s="83"/>
      <c r="DQ199" s="83"/>
      <c r="DR199" s="83"/>
      <c r="DS199" s="83"/>
      <c r="DT199" s="83"/>
      <c r="DU199" s="83"/>
      <c r="DV199" s="83"/>
      <c r="DW199" s="83"/>
      <c r="DX199" s="83"/>
      <c r="DY199" s="83"/>
      <c r="DZ199" s="83"/>
      <c r="EA199" s="83"/>
      <c r="EB199" s="83"/>
      <c r="EC199" s="83"/>
      <c r="ED199" s="83"/>
      <c r="EE199" s="83"/>
      <c r="EF199" s="83"/>
      <c r="EG199" s="83"/>
      <c r="EH199" s="83"/>
      <c r="EI199" s="83"/>
      <c r="EJ199" s="83"/>
      <c r="EK199" s="83"/>
      <c r="EL199" s="83"/>
      <c r="EM199" s="83"/>
      <c r="EN199" s="83"/>
      <c r="EO199" s="83"/>
      <c r="EP199" s="83"/>
      <c r="EQ199" s="83"/>
      <c r="ER199" s="83"/>
      <c r="ES199" s="83"/>
      <c r="ET199" s="83"/>
      <c r="EU199" s="83"/>
      <c r="EV199" s="83"/>
      <c r="EW199" s="83"/>
      <c r="EX199" s="83"/>
      <c r="EY199" s="83"/>
    </row>
    <row r="200" spans="1:155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3"/>
      <c r="AI200" s="83"/>
      <c r="AJ200" s="83"/>
      <c r="AK200" s="83"/>
      <c r="AL200" s="83"/>
      <c r="AM200" s="83"/>
      <c r="AN200" s="83"/>
      <c r="AO200" s="83"/>
      <c r="AP200" s="83"/>
      <c r="AQ200" s="8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83"/>
      <c r="ES200" s="83"/>
      <c r="ET200" s="83"/>
      <c r="EU200" s="83"/>
      <c r="EV200" s="83"/>
      <c r="EW200" s="83"/>
      <c r="EX200" s="83"/>
      <c r="EY200" s="83"/>
    </row>
    <row r="201" spans="1:155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3"/>
      <c r="AT201" s="83"/>
      <c r="AU201" s="83"/>
      <c r="AV201" s="83"/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  <c r="BK201" s="83"/>
      <c r="BL201" s="83"/>
      <c r="BM201" s="83"/>
      <c r="BN201" s="83"/>
      <c r="BO201" s="83"/>
      <c r="BP201" s="83"/>
      <c r="BQ201" s="83"/>
      <c r="BR201" s="83"/>
      <c r="BS201" s="83"/>
      <c r="BT201" s="83"/>
      <c r="BU201" s="83"/>
      <c r="BV201" s="83"/>
      <c r="BW201" s="83"/>
      <c r="BX201" s="83"/>
      <c r="BY201" s="83"/>
      <c r="BZ201" s="83"/>
      <c r="CA201" s="83"/>
      <c r="CB201" s="83"/>
      <c r="CC201" s="83"/>
      <c r="CD201" s="83"/>
      <c r="CE201" s="83"/>
      <c r="CF201" s="83"/>
      <c r="CG201" s="83"/>
      <c r="CH201" s="83"/>
      <c r="CI201" s="83"/>
      <c r="CJ201" s="83"/>
      <c r="CK201" s="83"/>
      <c r="CL201" s="83"/>
      <c r="CM201" s="83"/>
      <c r="CN201" s="83"/>
      <c r="CO201" s="83"/>
      <c r="CP201" s="83"/>
      <c r="CQ201" s="83"/>
      <c r="CR201" s="83"/>
      <c r="CS201" s="83"/>
      <c r="CT201" s="83"/>
      <c r="CU201" s="83"/>
      <c r="CV201" s="83"/>
      <c r="CW201" s="83"/>
      <c r="CX201" s="83"/>
      <c r="CY201" s="83"/>
      <c r="CZ201" s="83"/>
      <c r="DA201" s="83"/>
      <c r="DB201" s="83"/>
      <c r="DC201" s="83"/>
      <c r="DD201" s="83"/>
      <c r="DE201" s="83"/>
      <c r="DF201" s="83"/>
      <c r="DG201" s="83"/>
      <c r="DH201" s="83"/>
      <c r="DI201" s="83"/>
      <c r="DJ201" s="83"/>
      <c r="DK201" s="83"/>
      <c r="DL201" s="83"/>
      <c r="DM201" s="83"/>
      <c r="DN201" s="83"/>
      <c r="DO201" s="83"/>
      <c r="DP201" s="83"/>
      <c r="DQ201" s="83"/>
      <c r="DR201" s="83"/>
      <c r="DS201" s="83"/>
      <c r="DT201" s="83"/>
      <c r="DU201" s="83"/>
      <c r="DV201" s="83"/>
      <c r="DW201" s="83"/>
      <c r="DX201" s="83"/>
      <c r="DY201" s="83"/>
      <c r="DZ201" s="83"/>
      <c r="EA201" s="83"/>
      <c r="EB201" s="83"/>
      <c r="EC201" s="83"/>
      <c r="ED201" s="83"/>
      <c r="EE201" s="83"/>
      <c r="EF201" s="83"/>
      <c r="EG201" s="83"/>
      <c r="EH201" s="83"/>
      <c r="EI201" s="83"/>
      <c r="EJ201" s="83"/>
      <c r="EK201" s="83"/>
      <c r="EL201" s="83"/>
      <c r="EM201" s="83"/>
      <c r="EN201" s="83"/>
      <c r="EO201" s="83"/>
      <c r="EP201" s="83"/>
      <c r="EQ201" s="83"/>
      <c r="ER201" s="83"/>
      <c r="ES201" s="83"/>
      <c r="ET201" s="83"/>
      <c r="EU201" s="83"/>
      <c r="EV201" s="83"/>
      <c r="EW201" s="83"/>
      <c r="EX201" s="83"/>
      <c r="EY201" s="83"/>
    </row>
    <row r="202" spans="1:155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3"/>
      <c r="AI202" s="83"/>
      <c r="AJ202" s="83"/>
      <c r="AK202" s="83"/>
      <c r="AL202" s="83"/>
      <c r="AM202" s="83"/>
      <c r="AN202" s="83"/>
      <c r="AO202" s="83"/>
      <c r="AP202" s="83"/>
      <c r="AQ202" s="83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  <c r="EF202" s="83"/>
      <c r="EG202" s="83"/>
      <c r="EH202" s="83"/>
      <c r="EI202" s="83"/>
      <c r="EJ202" s="83"/>
      <c r="EK202" s="83"/>
      <c r="EL202" s="83"/>
      <c r="EM202" s="83"/>
      <c r="EN202" s="83"/>
      <c r="EO202" s="83"/>
      <c r="EP202" s="83"/>
      <c r="EQ202" s="83"/>
      <c r="ER202" s="83"/>
      <c r="ES202" s="83"/>
      <c r="ET202" s="83"/>
      <c r="EU202" s="83"/>
      <c r="EV202" s="83"/>
      <c r="EW202" s="83"/>
      <c r="EX202" s="83"/>
      <c r="EY202" s="83"/>
    </row>
    <row r="203" spans="1:155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3"/>
      <c r="AT203" s="83"/>
      <c r="AU203" s="83"/>
      <c r="AV203" s="83"/>
      <c r="AW203" s="83"/>
      <c r="AX203" s="83"/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  <c r="BK203" s="83"/>
      <c r="BL203" s="83"/>
      <c r="BM203" s="83"/>
      <c r="BN203" s="83"/>
      <c r="BO203" s="83"/>
      <c r="BP203" s="83"/>
      <c r="BQ203" s="83"/>
      <c r="BR203" s="83"/>
      <c r="BS203" s="83"/>
      <c r="BT203" s="83"/>
      <c r="BU203" s="83"/>
      <c r="BV203" s="83"/>
      <c r="BW203" s="83"/>
      <c r="BX203" s="83"/>
      <c r="BY203" s="83"/>
      <c r="BZ203" s="83"/>
      <c r="CA203" s="83"/>
      <c r="CB203" s="83"/>
      <c r="CC203" s="83"/>
      <c r="CD203" s="83"/>
      <c r="CE203" s="83"/>
      <c r="CF203" s="83"/>
      <c r="CG203" s="83"/>
      <c r="CH203" s="83"/>
      <c r="CI203" s="83"/>
      <c r="CJ203" s="83"/>
      <c r="CK203" s="83"/>
      <c r="CL203" s="83"/>
      <c r="CM203" s="83"/>
      <c r="CN203" s="83"/>
      <c r="CO203" s="83"/>
      <c r="CP203" s="83"/>
      <c r="CQ203" s="83"/>
      <c r="CR203" s="83"/>
      <c r="CS203" s="83"/>
      <c r="CT203" s="83"/>
      <c r="CU203" s="83"/>
      <c r="CV203" s="83"/>
      <c r="CW203" s="83"/>
      <c r="CX203" s="83"/>
      <c r="CY203" s="83"/>
      <c r="CZ203" s="83"/>
      <c r="DA203" s="83"/>
      <c r="DB203" s="83"/>
      <c r="DC203" s="83"/>
      <c r="DD203" s="83"/>
      <c r="DE203" s="83"/>
      <c r="DF203" s="83"/>
      <c r="DG203" s="83"/>
      <c r="DH203" s="83"/>
      <c r="DI203" s="83"/>
      <c r="DJ203" s="83"/>
      <c r="DK203" s="83"/>
      <c r="DL203" s="83"/>
      <c r="DM203" s="83"/>
      <c r="DN203" s="83"/>
      <c r="DO203" s="83"/>
      <c r="DP203" s="83"/>
      <c r="DQ203" s="83"/>
      <c r="DR203" s="83"/>
      <c r="DS203" s="83"/>
      <c r="DT203" s="83"/>
      <c r="DU203" s="83"/>
      <c r="DV203" s="83"/>
      <c r="DW203" s="83"/>
      <c r="DX203" s="83"/>
      <c r="DY203" s="83"/>
      <c r="DZ203" s="83"/>
      <c r="EA203" s="83"/>
      <c r="EB203" s="83"/>
      <c r="EC203" s="83"/>
      <c r="ED203" s="83"/>
      <c r="EE203" s="83"/>
      <c r="EF203" s="83"/>
      <c r="EG203" s="83"/>
      <c r="EH203" s="83"/>
      <c r="EI203" s="83"/>
      <c r="EJ203" s="83"/>
      <c r="EK203" s="83"/>
      <c r="EL203" s="83"/>
      <c r="EM203" s="83"/>
      <c r="EN203" s="83"/>
      <c r="EO203" s="83"/>
      <c r="EP203" s="83"/>
      <c r="EQ203" s="83"/>
      <c r="ER203" s="83"/>
      <c r="ES203" s="83"/>
      <c r="ET203" s="83"/>
      <c r="EU203" s="83"/>
      <c r="EV203" s="83"/>
      <c r="EW203" s="83"/>
      <c r="EX203" s="83"/>
      <c r="EY203" s="83"/>
    </row>
    <row r="204" spans="1:155">
      <c r="A204" s="83"/>
      <c r="B204" s="83"/>
    </row>
  </sheetData>
  <mergeCells count="64">
    <mergeCell ref="DV5:EB5"/>
    <mergeCell ref="DV6:EB6"/>
    <mergeCell ref="EC5:EI5"/>
    <mergeCell ref="EC6:EI6"/>
    <mergeCell ref="F4:F6"/>
    <mergeCell ref="DA5:DG5"/>
    <mergeCell ref="DA6:DG6"/>
    <mergeCell ref="DH5:DN5"/>
    <mergeCell ref="DH6:DN6"/>
    <mergeCell ref="DO5:DU5"/>
    <mergeCell ref="DO6:DU6"/>
    <mergeCell ref="CF5:CL5"/>
    <mergeCell ref="CF6:CL6"/>
    <mergeCell ref="CM5:CS5"/>
    <mergeCell ref="CM6:CS6"/>
    <mergeCell ref="CT5:CZ5"/>
    <mergeCell ref="AW5:BC5"/>
    <mergeCell ref="AW6:BC6"/>
    <mergeCell ref="BD5:BJ5"/>
    <mergeCell ref="BD6:BJ6"/>
    <mergeCell ref="CT6:CZ6"/>
    <mergeCell ref="BK5:BQ5"/>
    <mergeCell ref="BK6:BQ6"/>
    <mergeCell ref="BR5:BX5"/>
    <mergeCell ref="BR6:BX6"/>
    <mergeCell ref="BY5:CE5"/>
    <mergeCell ref="BY6:CE6"/>
    <mergeCell ref="AB6:AH6"/>
    <mergeCell ref="AI5:AO5"/>
    <mergeCell ref="AI6:AO6"/>
    <mergeCell ref="AP5:AV5"/>
    <mergeCell ref="AP6:AV6"/>
    <mergeCell ref="G5:M5"/>
    <mergeCell ref="G6:M6"/>
    <mergeCell ref="N5:T5"/>
    <mergeCell ref="N6:T6"/>
    <mergeCell ref="BK4:BQ4"/>
    <mergeCell ref="G4:M4"/>
    <mergeCell ref="N4:T4"/>
    <mergeCell ref="U4:AA4"/>
    <mergeCell ref="AB4:AH4"/>
    <mergeCell ref="AI4:AO4"/>
    <mergeCell ref="AP4:AV4"/>
    <mergeCell ref="AW4:BC4"/>
    <mergeCell ref="BD4:BJ4"/>
    <mergeCell ref="U5:AA5"/>
    <mergeCell ref="U6:AA6"/>
    <mergeCell ref="AB5:AH5"/>
    <mergeCell ref="DH4:DN4"/>
    <mergeCell ref="DO4:DU4"/>
    <mergeCell ref="DV4:EB4"/>
    <mergeCell ref="EC4:EI4"/>
    <mergeCell ref="BR4:BX4"/>
    <mergeCell ref="BY4:CE4"/>
    <mergeCell ref="CF4:CL4"/>
    <mergeCell ref="CM4:CS4"/>
    <mergeCell ref="CT4:CZ4"/>
    <mergeCell ref="DA4:DG4"/>
    <mergeCell ref="D1:E1"/>
    <mergeCell ref="D2:E2"/>
    <mergeCell ref="D3:E3"/>
    <mergeCell ref="B1:C1"/>
    <mergeCell ref="B2:C2"/>
    <mergeCell ref="B3:C3"/>
  </mergeCells>
  <conditionalFormatting sqref="G8:EI70">
    <cfRule type="expression" dxfId="62" priority="11">
      <formula>G$3=$D$2</formula>
    </cfRule>
    <cfRule type="expression" dxfId="61" priority="62">
      <formula>IF($F8&gt;=7,AND(G$3&gt;=$D8,G$3&lt;=$E8))</formula>
    </cfRule>
  </conditionalFormatting>
  <conditionalFormatting sqref="G8:EI66 G70:EI70">
    <cfRule type="expression" dxfId="60" priority="28">
      <formula>G$3=TODAY()</formula>
    </cfRule>
    <cfRule type="expression" dxfId="59" priority="29">
      <formula>IF($F8&lt;3,AND(G$3&gt;=$D8,G$3&lt;=$E8))</formula>
    </cfRule>
    <cfRule type="expression" dxfId="58" priority="39">
      <formula>IF(AND($F8&gt;=3,$F8&lt;7),AND(G$3&gt;=$D8,G$3&lt;=$E8))</formula>
    </cfRule>
  </conditionalFormatting>
  <conditionalFormatting sqref="F8">
    <cfRule type="iconSet" priority="38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0">
    <cfRule type="iconSet" priority="37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2">
    <cfRule type="iconSet" priority="36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4">
    <cfRule type="iconSet" priority="35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4">
    <cfRule type="iconSet" priority="34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8">
    <cfRule type="iconSet" priority="33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2">
    <cfRule type="iconSet" priority="32">
      <iconSet iconSet="4TrafficLights">
        <cfvo type="percent" val="0"/>
        <cfvo type="num" val="0"/>
        <cfvo type="num" val="3"/>
        <cfvo type="num" val="7"/>
      </iconSet>
    </cfRule>
  </conditionalFormatting>
  <conditionalFormatting sqref="F47">
    <cfRule type="iconSet" priority="27">
      <iconSet iconSet="4TrafficLights">
        <cfvo type="percent" val="0"/>
        <cfvo type="num" val="0"/>
        <cfvo type="num" val="3"/>
        <cfvo type="num" val="7"/>
      </iconSet>
    </cfRule>
  </conditionalFormatting>
  <conditionalFormatting sqref="F67:F68">
    <cfRule type="iconSet" priority="26">
      <iconSet iconSet="4TrafficLights">
        <cfvo type="percent" val="0"/>
        <cfvo type="num" val="0"/>
        <cfvo type="num" val="3"/>
        <cfvo type="num" val="7"/>
      </iconSet>
    </cfRule>
  </conditionalFormatting>
  <conditionalFormatting sqref="F49">
    <cfRule type="iconSet" priority="25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3">
    <cfRule type="iconSet" priority="24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5">
    <cfRule type="iconSet" priority="23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7">
    <cfRule type="iconSet" priority="22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6">
    <cfRule type="iconSet" priority="20">
      <iconSet iconSet="4TrafficLights">
        <cfvo type="percent" val="0"/>
        <cfvo type="num" val="0"/>
        <cfvo type="num" val="3"/>
        <cfvo type="num" val="7"/>
      </iconSet>
    </cfRule>
  </conditionalFormatting>
  <conditionalFormatting sqref="F18">
    <cfRule type="iconSet" priority="19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0">
    <cfRule type="iconSet" priority="18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2">
    <cfRule type="iconSet" priority="17">
      <iconSet iconSet="4TrafficLights">
        <cfvo type="percent" val="0"/>
        <cfvo type="num" val="0"/>
        <cfvo type="num" val="3"/>
        <cfvo type="num" val="7"/>
      </iconSet>
    </cfRule>
  </conditionalFormatting>
  <conditionalFormatting sqref="F26">
    <cfRule type="iconSet" priority="16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0">
    <cfRule type="iconSet" priority="15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4">
    <cfRule type="iconSet" priority="14">
      <iconSet iconSet="4TrafficLights">
        <cfvo type="percent" val="0"/>
        <cfvo type="num" val="0"/>
        <cfvo type="num" val="3"/>
        <cfvo type="num" val="7"/>
      </iconSet>
    </cfRule>
  </conditionalFormatting>
  <conditionalFormatting sqref="F36:F44">
    <cfRule type="iconSet" priority="163">
      <iconSet iconSet="4TrafficLights">
        <cfvo type="percent" val="0"/>
        <cfvo type="num" val="0"/>
        <cfvo type="num" val="3"/>
        <cfvo type="num" val="7"/>
      </iconSet>
    </cfRule>
  </conditionalFormatting>
  <conditionalFormatting sqref="G67:EI69">
    <cfRule type="expression" dxfId="57" priority="226">
      <formula>IF(#REF!&gt;=7,AND(G$3&gt;=#REF!,G$3&lt;=#REF!))</formula>
    </cfRule>
  </conditionalFormatting>
  <conditionalFormatting sqref="G67:EI69">
    <cfRule type="expression" dxfId="56" priority="233">
      <formula>G$3=TODAY()</formula>
    </cfRule>
    <cfRule type="expression" dxfId="55" priority="234">
      <formula>IF(#REF!&lt;3,AND(G$3&gt;=#REF!,G$3&lt;=#REF!))</formula>
    </cfRule>
    <cfRule type="expression" dxfId="54" priority="235">
      <formula>IF(AND(#REF!&gt;=3,#REF!&lt;7),AND(G$3&gt;=#REF!,G$3&lt;=#REF!))</formula>
    </cfRule>
  </conditionalFormatting>
  <conditionalFormatting sqref="F51">
    <cfRule type="iconSet" priority="13">
      <iconSet iconSet="4TrafficLights">
        <cfvo type="percent" val="0"/>
        <cfvo type="num" val="0"/>
        <cfvo type="num" val="3"/>
        <cfvo type="num" val="7"/>
      </iconSet>
    </cfRule>
  </conditionalFormatting>
  <conditionalFormatting sqref="F59:F66">
    <cfRule type="iconSet" priority="261">
      <iconSet iconSet="4TrafficLights">
        <cfvo type="percent" val="0"/>
        <cfvo type="num" val="0"/>
        <cfvo type="num" val="3"/>
        <cfvo type="num" val="7"/>
      </iconSet>
    </cfRule>
  </conditionalFormatting>
  <conditionalFormatting sqref="F69">
    <cfRule type="iconSet" priority="12">
      <iconSet iconSet="4TrafficLights">
        <cfvo type="percent" val="0"/>
        <cfvo type="num" val="0"/>
        <cfvo type="num" val="3"/>
        <cfvo type="num" val="7"/>
      </iconSet>
    </cfRule>
  </conditionalFormatting>
  <hyperlinks>
    <hyperlink ref="B7" location="'Launch plan - Phase 1'!A1" display="Phase 1"/>
    <hyperlink ref="B46" location="'Launch plan - Phase 2'!A1" display="Phase 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57"/>
  <sheetViews>
    <sheetView tabSelected="1" zoomScale="85" zoomScaleNormal="70" zoomScalePageLayoutView="70" workbookViewId="0">
      <pane ySplit="4" topLeftCell="A5" activePane="bottomLeft" state="frozen"/>
      <selection pane="bottomLeft" activeCell="G17" sqref="G17"/>
    </sheetView>
  </sheetViews>
  <sheetFormatPr defaultColWidth="8.7109375" defaultRowHeight="15"/>
  <cols>
    <col min="1" max="1" width="5.140625" style="1" customWidth="1"/>
    <col min="2" max="2" width="8.42578125" style="1" customWidth="1"/>
    <col min="3" max="3" width="13.42578125" style="1" customWidth="1"/>
    <col min="4" max="4" width="36" style="1" customWidth="1"/>
    <col min="5" max="5" width="57" style="167" customWidth="1"/>
    <col min="6" max="6" width="24.7109375" style="1" customWidth="1"/>
    <col min="7" max="7" width="15.7109375" style="1" customWidth="1"/>
    <col min="8" max="9" width="9.28515625" style="1" customWidth="1"/>
    <col min="10" max="10" width="10.42578125" style="2" customWidth="1"/>
    <col min="11" max="11" width="11" style="2" customWidth="1"/>
    <col min="12" max="12" width="3.7109375" style="2" customWidth="1"/>
    <col min="13" max="13" width="7.7109375" style="2" customWidth="1"/>
    <col min="14" max="14" width="8.28515625" style="2" hidden="1" customWidth="1"/>
    <col min="15" max="15" width="6" style="2" customWidth="1"/>
    <col min="16" max="16" width="12.28515625" style="1" customWidth="1"/>
    <col min="17" max="17" width="12.42578125" style="1" customWidth="1"/>
    <col min="18" max="16384" width="8.7109375" style="1"/>
  </cols>
  <sheetData>
    <row r="1" spans="1:16" ht="22.9" customHeight="1">
      <c r="A1" s="63"/>
      <c r="B1" s="233" t="s">
        <v>109</v>
      </c>
      <c r="C1" s="233"/>
      <c r="D1" s="233"/>
      <c r="E1" s="191">
        <v>42646</v>
      </c>
      <c r="F1" s="234" t="s">
        <v>172</v>
      </c>
      <c r="G1" s="234"/>
      <c r="H1" s="63"/>
      <c r="I1" s="63"/>
      <c r="J1" s="64"/>
      <c r="K1" s="64"/>
      <c r="L1" s="64"/>
      <c r="M1" s="64"/>
      <c r="N1" s="64"/>
      <c r="O1" s="64"/>
    </row>
    <row r="2" spans="1:16" ht="18.75">
      <c r="A2" s="63"/>
      <c r="B2" s="233" t="s">
        <v>108</v>
      </c>
      <c r="C2" s="233"/>
      <c r="D2" s="233"/>
      <c r="E2" s="191">
        <v>42729</v>
      </c>
      <c r="F2" s="63"/>
      <c r="G2" s="63"/>
      <c r="H2" s="63"/>
      <c r="I2" s="63"/>
      <c r="J2" s="64"/>
      <c r="K2" s="64"/>
      <c r="L2" s="64"/>
      <c r="M2" s="64"/>
      <c r="N2" s="64"/>
      <c r="O2" s="64"/>
    </row>
    <row r="3" spans="1:16" s="9" customFormat="1" ht="13.15" customHeight="1">
      <c r="A3" s="65"/>
      <c r="B3" s="66"/>
      <c r="C3" s="105"/>
      <c r="D3" s="66"/>
      <c r="E3" s="189"/>
      <c r="F3" s="66"/>
      <c r="G3" s="214"/>
      <c r="H3" s="65"/>
      <c r="I3" s="65"/>
      <c r="J3" s="213"/>
      <c r="K3" s="213"/>
      <c r="L3" s="66"/>
      <c r="M3" s="46" t="s">
        <v>3</v>
      </c>
      <c r="N3" s="46"/>
      <c r="O3" s="46"/>
    </row>
    <row r="4" spans="1:16" s="9" customFormat="1" ht="31.15" customHeight="1">
      <c r="A4" s="62" t="s">
        <v>0</v>
      </c>
      <c r="B4" s="49" t="s">
        <v>4</v>
      </c>
      <c r="C4" s="49" t="s">
        <v>101</v>
      </c>
      <c r="D4" s="49" t="s">
        <v>102</v>
      </c>
      <c r="E4" s="188" t="s">
        <v>1</v>
      </c>
      <c r="F4" s="60" t="s">
        <v>116</v>
      </c>
      <c r="G4" s="49" t="s">
        <v>623</v>
      </c>
      <c r="H4" s="49" t="s">
        <v>5</v>
      </c>
      <c r="I4" s="60" t="s">
        <v>115</v>
      </c>
      <c r="J4" s="49" t="s">
        <v>104</v>
      </c>
      <c r="K4" s="49" t="s">
        <v>106</v>
      </c>
      <c r="L4" s="46"/>
      <c r="M4" s="48">
        <f>M156/L156</f>
        <v>0.68796992481203012</v>
      </c>
      <c r="N4" s="48"/>
      <c r="O4" s="48" t="s">
        <v>267</v>
      </c>
      <c r="P4" s="9" t="s">
        <v>142</v>
      </c>
    </row>
    <row r="5" spans="1:16" s="9" customFormat="1">
      <c r="A5" s="53">
        <v>1</v>
      </c>
      <c r="B5" s="54"/>
      <c r="C5" s="54" t="str">
        <f>C6</f>
        <v>Product&amp;BP</v>
      </c>
      <c r="D5" s="54"/>
      <c r="E5" s="187" t="s">
        <v>444</v>
      </c>
      <c r="F5" s="59"/>
      <c r="G5" s="55"/>
      <c r="H5" s="54"/>
      <c r="I5" s="54"/>
      <c r="J5" s="54"/>
      <c r="K5" s="54"/>
      <c r="L5" s="47"/>
      <c r="M5" s="47"/>
      <c r="N5" s="47"/>
      <c r="O5" s="111">
        <f>MEDIAN(O6:O11)</f>
        <v>8</v>
      </c>
    </row>
    <row r="6" spans="1:16" s="9" customFormat="1" ht="19.899999999999999" customHeight="1">
      <c r="A6" s="77" t="s">
        <v>177</v>
      </c>
      <c r="B6" s="20"/>
      <c r="C6" s="20" t="s">
        <v>277</v>
      </c>
      <c r="D6" s="20" t="s">
        <v>444</v>
      </c>
      <c r="E6" s="182" t="s">
        <v>474</v>
      </c>
      <c r="F6" s="149" t="s">
        <v>593</v>
      </c>
      <c r="G6" s="50" t="s">
        <v>595</v>
      </c>
      <c r="H6" s="16" t="s">
        <v>76</v>
      </c>
      <c r="I6" s="67">
        <v>5</v>
      </c>
      <c r="J6" s="70">
        <v>42653</v>
      </c>
      <c r="K6" s="70">
        <v>42658</v>
      </c>
      <c r="L6" s="47">
        <f t="shared" ref="L6:L11" si="0">IF(H6="NA",0,1)</f>
        <v>1</v>
      </c>
      <c r="M6" s="47">
        <f t="shared" ref="M6:M11" si="1">IF(H6="done",1,IF(H6="in progress",0.5,0))</f>
        <v>1</v>
      </c>
      <c r="N6" s="108" t="e">
        <f ca="1">IF(OR(#REF!-TODAY()&gt;=0),#REF!-TODAY(),0)</f>
        <v>#REF!</v>
      </c>
      <c r="O6" s="109">
        <f>IF(H6="done",8,N6)</f>
        <v>8</v>
      </c>
      <c r="P6" s="9" t="e">
        <f>$E$2-#REF!</f>
        <v>#REF!</v>
      </c>
    </row>
    <row r="7" spans="1:16" s="9" customFormat="1" ht="30">
      <c r="A7" s="77" t="s">
        <v>178</v>
      </c>
      <c r="B7" s="20"/>
      <c r="C7" s="20" t="s">
        <v>277</v>
      </c>
      <c r="D7" s="20" t="s">
        <v>444</v>
      </c>
      <c r="E7" s="182" t="s">
        <v>475</v>
      </c>
      <c r="F7" s="150" t="s">
        <v>594</v>
      </c>
      <c r="G7" s="50" t="s">
        <v>595</v>
      </c>
      <c r="H7" s="16" t="s">
        <v>76</v>
      </c>
      <c r="I7" s="16">
        <v>10</v>
      </c>
      <c r="J7" s="70">
        <v>42653</v>
      </c>
      <c r="K7" s="70"/>
      <c r="L7" s="47">
        <f t="shared" si="0"/>
        <v>1</v>
      </c>
      <c r="M7" s="47">
        <f t="shared" si="1"/>
        <v>1</v>
      </c>
      <c r="N7" s="108" t="e">
        <f ca="1">IF(OR(#REF!-TODAY()&gt;=0),#REF!-TODAY(),0)</f>
        <v>#REF!</v>
      </c>
      <c r="O7" s="109">
        <f>IF(H7="done",8,N7)</f>
        <v>8</v>
      </c>
      <c r="P7" s="9" t="e">
        <f>$E$2-#REF!</f>
        <v>#REF!</v>
      </c>
    </row>
    <row r="8" spans="1:16" s="9" customFormat="1" ht="30">
      <c r="A8" s="77" t="s">
        <v>179</v>
      </c>
      <c r="B8" s="20"/>
      <c r="C8" s="20" t="s">
        <v>277</v>
      </c>
      <c r="D8" s="20" t="s">
        <v>444</v>
      </c>
      <c r="E8" s="182" t="s">
        <v>476</v>
      </c>
      <c r="F8" s="68"/>
      <c r="G8" s="50" t="s">
        <v>595</v>
      </c>
      <c r="H8" s="16" t="s">
        <v>82</v>
      </c>
      <c r="I8" s="16">
        <v>5</v>
      </c>
      <c r="J8" s="70">
        <v>42670</v>
      </c>
      <c r="K8" s="70"/>
      <c r="L8" s="47">
        <f t="shared" si="0"/>
        <v>1</v>
      </c>
      <c r="M8" s="47">
        <f t="shared" si="1"/>
        <v>0.5</v>
      </c>
      <c r="N8" s="108" t="e">
        <f ca="1">IF(OR(#REF!-TODAY()&gt;=0),#REF!-TODAY(),0)</f>
        <v>#REF!</v>
      </c>
      <c r="O8" s="109"/>
      <c r="P8" s="9" t="e">
        <f>$E$2-#REF!</f>
        <v>#REF!</v>
      </c>
    </row>
    <row r="9" spans="1:16" s="9" customFormat="1" ht="30">
      <c r="A9" s="77" t="s">
        <v>180</v>
      </c>
      <c r="B9" s="20"/>
      <c r="C9" s="20" t="s">
        <v>277</v>
      </c>
      <c r="D9" s="20" t="s">
        <v>444</v>
      </c>
      <c r="E9" s="182" t="s">
        <v>477</v>
      </c>
      <c r="F9" s="151" t="s">
        <v>111</v>
      </c>
      <c r="G9" s="50" t="s">
        <v>595</v>
      </c>
      <c r="H9" s="16" t="s">
        <v>76</v>
      </c>
      <c r="I9" s="16">
        <v>5</v>
      </c>
      <c r="J9" s="70">
        <v>42655</v>
      </c>
      <c r="K9" s="70">
        <v>42660</v>
      </c>
      <c r="L9" s="47">
        <f t="shared" si="0"/>
        <v>1</v>
      </c>
      <c r="M9" s="47">
        <f t="shared" si="1"/>
        <v>1</v>
      </c>
      <c r="N9" s="108" t="e">
        <f ca="1">IF(OR(#REF!-TODAY()&gt;=0),#REF!-TODAY(),0)</f>
        <v>#REF!</v>
      </c>
      <c r="O9" s="109">
        <f>IF(H9="done",8,N9)</f>
        <v>8</v>
      </c>
      <c r="P9" s="9" t="e">
        <f>$E$2-#REF!</f>
        <v>#REF!</v>
      </c>
    </row>
    <row r="10" spans="1:16" s="9" customFormat="1" ht="30">
      <c r="A10" s="77" t="s">
        <v>181</v>
      </c>
      <c r="B10" s="20"/>
      <c r="C10" s="20" t="s">
        <v>277</v>
      </c>
      <c r="D10" s="20" t="s">
        <v>444</v>
      </c>
      <c r="E10" s="182" t="s">
        <v>478</v>
      </c>
      <c r="F10" s="152" t="s">
        <v>90</v>
      </c>
      <c r="G10" s="50" t="s">
        <v>595</v>
      </c>
      <c r="H10" s="16" t="s">
        <v>76</v>
      </c>
      <c r="I10" s="16">
        <v>10</v>
      </c>
      <c r="J10" s="70">
        <v>42653</v>
      </c>
      <c r="K10" s="70">
        <v>42657</v>
      </c>
      <c r="L10" s="47">
        <f t="shared" si="0"/>
        <v>1</v>
      </c>
      <c r="M10" s="47">
        <f t="shared" si="1"/>
        <v>1</v>
      </c>
      <c r="N10" s="108" t="e">
        <f ca="1">IF(OR(#REF!-TODAY()&gt;=0),#REF!-TODAY(),0)</f>
        <v>#REF!</v>
      </c>
      <c r="O10" s="109">
        <f>IF(H10="done",8,N10)</f>
        <v>8</v>
      </c>
      <c r="P10" s="9" t="e">
        <f>$E$2-#REF!</f>
        <v>#REF!</v>
      </c>
    </row>
    <row r="11" spans="1:16" s="9" customFormat="1" ht="30">
      <c r="A11" s="77" t="s">
        <v>182</v>
      </c>
      <c r="B11" s="20"/>
      <c r="C11" s="20" t="s">
        <v>277</v>
      </c>
      <c r="D11" s="20" t="s">
        <v>444</v>
      </c>
      <c r="E11" s="182" t="s">
        <v>479</v>
      </c>
      <c r="F11" s="153" t="s">
        <v>91</v>
      </c>
      <c r="G11" s="50" t="s">
        <v>595</v>
      </c>
      <c r="H11" s="16" t="s">
        <v>76</v>
      </c>
      <c r="I11" s="16">
        <v>3</v>
      </c>
      <c r="J11" s="70">
        <v>42648</v>
      </c>
      <c r="K11" s="70">
        <v>42653</v>
      </c>
      <c r="L11" s="47">
        <f t="shared" si="0"/>
        <v>1</v>
      </c>
      <c r="M11" s="47">
        <f t="shared" si="1"/>
        <v>1</v>
      </c>
      <c r="N11" s="108" t="e">
        <f ca="1">IF(OR(#REF!-TODAY()&gt;=0),#REF!-TODAY(),0)</f>
        <v>#REF!</v>
      </c>
      <c r="O11" s="109">
        <f>IF(H11="done",8,N11)</f>
        <v>8</v>
      </c>
      <c r="P11" s="9" t="e">
        <f>$E$2-#REF!</f>
        <v>#REF!</v>
      </c>
    </row>
    <row r="12" spans="1:16" s="9" customFormat="1">
      <c r="A12" s="54">
        <v>2</v>
      </c>
      <c r="B12" s="54"/>
      <c r="C12" s="54" t="str">
        <f>C13</f>
        <v>Risk</v>
      </c>
      <c r="D12" s="54"/>
      <c r="E12" s="186" t="s">
        <v>447</v>
      </c>
      <c r="F12" s="54"/>
      <c r="G12" s="54"/>
      <c r="H12" s="54"/>
      <c r="I12" s="54"/>
      <c r="J12" s="54"/>
      <c r="K12" s="54"/>
      <c r="L12" s="47"/>
      <c r="M12" s="47"/>
      <c r="N12" s="108" t="e">
        <f ca="1">IF(OR(#REF!-TODAY()&gt;=0),#REF!-TODAY(),0)</f>
        <v>#REF!</v>
      </c>
      <c r="O12" s="111">
        <f>MEDIAN(O13:O15)</f>
        <v>8</v>
      </c>
    </row>
    <row r="13" spans="1:16" s="9" customFormat="1" ht="16.899999999999999" customHeight="1">
      <c r="A13" s="77" t="s">
        <v>183</v>
      </c>
      <c r="B13" s="20"/>
      <c r="C13" s="20" t="s">
        <v>273</v>
      </c>
      <c r="D13" s="20" t="s">
        <v>447</v>
      </c>
      <c r="E13" s="182" t="s">
        <v>480</v>
      </c>
      <c r="F13" s="154" t="s">
        <v>112</v>
      </c>
      <c r="G13" s="50" t="s">
        <v>595</v>
      </c>
      <c r="H13" s="16" t="s">
        <v>76</v>
      </c>
      <c r="I13" s="16">
        <v>5</v>
      </c>
      <c r="J13" s="70">
        <v>42653</v>
      </c>
      <c r="K13" s="70">
        <v>42657</v>
      </c>
      <c r="L13" s="47">
        <f>IF(H13="NA",0,1)</f>
        <v>1</v>
      </c>
      <c r="M13" s="47">
        <f>IF(H13="done",1,IF(H13="in progress",0.5,0))</f>
        <v>1</v>
      </c>
      <c r="N13" s="108" t="e">
        <f ca="1">IF(OR(#REF!-TODAY()&gt;=0),#REF!-TODAY(),0)</f>
        <v>#REF!</v>
      </c>
      <c r="O13" s="109">
        <f>IF(H13="done",8,N13)</f>
        <v>8</v>
      </c>
      <c r="P13" s="9" t="e">
        <f>$E$2-#REF!</f>
        <v>#REF!</v>
      </c>
    </row>
    <row r="14" spans="1:16" s="9" customFormat="1" ht="16.149999999999999" customHeight="1">
      <c r="A14" s="77" t="s">
        <v>184</v>
      </c>
      <c r="B14" s="20"/>
      <c r="C14" s="20" t="s">
        <v>273</v>
      </c>
      <c r="D14" s="20" t="s">
        <v>447</v>
      </c>
      <c r="E14" s="182" t="s">
        <v>481</v>
      </c>
      <c r="F14" s="155" t="s">
        <v>113</v>
      </c>
      <c r="G14" s="50" t="s">
        <v>595</v>
      </c>
      <c r="H14" s="16" t="s">
        <v>76</v>
      </c>
      <c r="I14" s="16">
        <v>5</v>
      </c>
      <c r="J14" s="70">
        <v>42662</v>
      </c>
      <c r="K14" s="70">
        <v>42671</v>
      </c>
      <c r="L14" s="47">
        <f>IF(H14="NA",0,1)</f>
        <v>1</v>
      </c>
      <c r="M14" s="47">
        <f>IF(H14="done",1,IF(H14="in progress",0.5,0))</f>
        <v>1</v>
      </c>
      <c r="N14" s="108" t="e">
        <f ca="1">IF(OR(#REF!-TODAY()&gt;=0),#REF!-TODAY(),0)</f>
        <v>#REF!</v>
      </c>
      <c r="O14" s="109">
        <f>IF(H14="done",8,N14)</f>
        <v>8</v>
      </c>
      <c r="P14" s="9" t="e">
        <f>$E$2-#REF!</f>
        <v>#REF!</v>
      </c>
    </row>
    <row r="15" spans="1:16" s="9" customFormat="1" ht="19.149999999999999" customHeight="1">
      <c r="A15" s="77" t="s">
        <v>185</v>
      </c>
      <c r="B15" s="20"/>
      <c r="C15" s="20" t="s">
        <v>273</v>
      </c>
      <c r="D15" s="20" t="s">
        <v>447</v>
      </c>
      <c r="E15" s="182" t="s">
        <v>482</v>
      </c>
      <c r="F15" s="156" t="s">
        <v>597</v>
      </c>
      <c r="G15" s="50" t="s">
        <v>595</v>
      </c>
      <c r="H15" s="16" t="s">
        <v>76</v>
      </c>
      <c r="I15" s="16">
        <v>5</v>
      </c>
      <c r="J15" s="70">
        <v>42671</v>
      </c>
      <c r="K15" s="70">
        <v>42681</v>
      </c>
      <c r="L15" s="47">
        <f>IF(H15="NA",0,1)</f>
        <v>1</v>
      </c>
      <c r="M15" s="47">
        <f>IF(H15="done",1,IF(H15="in progress",0.5,0))</f>
        <v>1</v>
      </c>
      <c r="N15" s="108" t="e">
        <f ca="1">IF(OR(#REF!-TODAY()&gt;=0),#REF!-TODAY(),0)</f>
        <v>#REF!</v>
      </c>
      <c r="O15" s="109">
        <f>IF(H15="done",8,N15)</f>
        <v>8</v>
      </c>
      <c r="P15" s="9" t="e">
        <f>$E$2-#REF!</f>
        <v>#REF!</v>
      </c>
    </row>
    <row r="16" spans="1:16" s="9" customFormat="1" ht="19.149999999999999" customHeight="1">
      <c r="A16" s="54">
        <v>3</v>
      </c>
      <c r="B16" s="54"/>
      <c r="C16" s="54" t="str">
        <f>C17</f>
        <v>Operations</v>
      </c>
      <c r="D16" s="54"/>
      <c r="E16" s="186" t="s">
        <v>575</v>
      </c>
      <c r="F16" s="54"/>
      <c r="G16" s="54"/>
      <c r="H16" s="54"/>
      <c r="I16" s="54"/>
      <c r="J16" s="54"/>
      <c r="K16" s="54"/>
      <c r="L16" s="47"/>
      <c r="M16" s="47"/>
      <c r="N16" s="108" t="e">
        <f ca="1">IF(OR(#REF!-TODAY()&gt;=0),#REF!-TODAY(),0)</f>
        <v>#REF!</v>
      </c>
      <c r="O16" s="111">
        <f>MEDIAN(O17:O19)</f>
        <v>8</v>
      </c>
    </row>
    <row r="17" spans="1:16" s="9" customFormat="1" ht="30" customHeight="1">
      <c r="A17" s="77" t="s">
        <v>186</v>
      </c>
      <c r="B17" s="20"/>
      <c r="C17" s="20" t="s">
        <v>274</v>
      </c>
      <c r="D17" s="20" t="s">
        <v>299</v>
      </c>
      <c r="E17" s="182" t="s">
        <v>576</v>
      </c>
      <c r="F17" s="157" t="s">
        <v>598</v>
      </c>
      <c r="G17" s="50" t="s">
        <v>596</v>
      </c>
      <c r="H17" s="16" t="s">
        <v>76</v>
      </c>
      <c r="I17" s="16">
        <v>2</v>
      </c>
      <c r="J17" s="70">
        <v>42648</v>
      </c>
      <c r="K17" s="70">
        <v>42650</v>
      </c>
      <c r="L17" s="47">
        <f>IF(H17="NA",0,1)</f>
        <v>1</v>
      </c>
      <c r="M17" s="47">
        <f>IF(H17="done",1,IF(H17="in progress",0.5,0))</f>
        <v>1</v>
      </c>
      <c r="N17" s="108" t="e">
        <f ca="1">IF(OR(#REF!-TODAY()&gt;=0),#REF!-TODAY(),0)</f>
        <v>#REF!</v>
      </c>
      <c r="O17" s="109">
        <f>IF(H17="done",8,N17)</f>
        <v>8</v>
      </c>
      <c r="P17" s="9" t="e">
        <f>$E$2-#REF!</f>
        <v>#REF!</v>
      </c>
    </row>
    <row r="18" spans="1:16" s="9" customFormat="1" ht="19.899999999999999" customHeight="1">
      <c r="A18" s="77" t="s">
        <v>187</v>
      </c>
      <c r="B18" s="20"/>
      <c r="C18" s="20" t="s">
        <v>274</v>
      </c>
      <c r="D18" s="20" t="s">
        <v>299</v>
      </c>
      <c r="E18" s="182" t="s">
        <v>483</v>
      </c>
      <c r="F18" s="158" t="s">
        <v>111</v>
      </c>
      <c r="G18" s="50" t="s">
        <v>596</v>
      </c>
      <c r="H18" s="16" t="s">
        <v>76</v>
      </c>
      <c r="I18" s="16">
        <v>5</v>
      </c>
      <c r="J18" s="70" t="e">
        <f>#REF!</f>
        <v>#REF!</v>
      </c>
      <c r="K18" s="70">
        <v>42665</v>
      </c>
      <c r="L18" s="47">
        <f>IF(H18="NA",0,1)</f>
        <v>1</v>
      </c>
      <c r="M18" s="47">
        <f>IF(H18="done",1,IF(H18="in progress",0.5,0))</f>
        <v>1</v>
      </c>
      <c r="N18" s="108" t="e">
        <f ca="1">IF(OR(#REF!-TODAY()&gt;=0),#REF!-TODAY(),0)</f>
        <v>#REF!</v>
      </c>
      <c r="O18" s="109">
        <f>IF(H18="done",8,N18)</f>
        <v>8</v>
      </c>
      <c r="P18" s="9" t="e">
        <f>$E$2-#REF!</f>
        <v>#REF!</v>
      </c>
    </row>
    <row r="19" spans="1:16" s="9" customFormat="1" ht="19.149999999999999" customHeight="1">
      <c r="A19" s="77" t="s">
        <v>188</v>
      </c>
      <c r="B19" s="20"/>
      <c r="C19" s="20" t="s">
        <v>274</v>
      </c>
      <c r="D19" s="20" t="s">
        <v>299</v>
      </c>
      <c r="E19" s="182" t="s">
        <v>484</v>
      </c>
      <c r="F19" s="160" t="s">
        <v>114</v>
      </c>
      <c r="G19" s="50" t="s">
        <v>595</v>
      </c>
      <c r="H19" s="16" t="s">
        <v>76</v>
      </c>
      <c r="I19" s="16">
        <v>5</v>
      </c>
      <c r="J19" s="70">
        <v>42653</v>
      </c>
      <c r="K19" s="70">
        <v>42661</v>
      </c>
      <c r="L19" s="47">
        <f>IF(H19="NA",0,1)</f>
        <v>1</v>
      </c>
      <c r="M19" s="47">
        <f>IF(H19="done",1,IF(H19="in progress",0.5,0))</f>
        <v>1</v>
      </c>
      <c r="N19" s="108" t="e">
        <f ca="1">IF(OR(#REF!-TODAY()&gt;=0),#REF!-TODAY(),0)</f>
        <v>#REF!</v>
      </c>
      <c r="O19" s="109">
        <f>IF(H19="done",8,N19)</f>
        <v>8</v>
      </c>
      <c r="P19" s="9" t="e">
        <f>$E$2-#REF!</f>
        <v>#REF!</v>
      </c>
    </row>
    <row r="20" spans="1:16" s="9" customFormat="1">
      <c r="A20" s="53">
        <v>4</v>
      </c>
      <c r="B20" s="54"/>
      <c r="C20" s="54" t="str">
        <f>C21</f>
        <v>Finance</v>
      </c>
      <c r="D20" s="54"/>
      <c r="E20" s="187" t="s">
        <v>577</v>
      </c>
      <c r="F20" s="59"/>
      <c r="G20" s="55"/>
      <c r="H20" s="54"/>
      <c r="I20" s="54"/>
      <c r="J20" s="54"/>
      <c r="K20" s="54"/>
      <c r="L20" s="47"/>
      <c r="M20" s="47"/>
      <c r="N20" s="108" t="e">
        <f ca="1">IF(OR(#REF!-TODAY()&gt;=0),#REF!-TODAY(),0)</f>
        <v>#REF!</v>
      </c>
      <c r="O20" s="111" t="e">
        <f ca="1">MEDIAN(O21)</f>
        <v>#REF!</v>
      </c>
    </row>
    <row r="21" spans="1:16" s="9" customFormat="1" ht="30">
      <c r="A21" s="77" t="s">
        <v>189</v>
      </c>
      <c r="B21" s="20"/>
      <c r="C21" s="20" t="s">
        <v>270</v>
      </c>
      <c r="D21" s="20" t="s">
        <v>577</v>
      </c>
      <c r="E21" s="182" t="s">
        <v>577</v>
      </c>
      <c r="F21" s="50"/>
      <c r="G21" s="50" t="s">
        <v>599</v>
      </c>
      <c r="H21" s="16" t="s">
        <v>82</v>
      </c>
      <c r="I21" s="16">
        <v>10</v>
      </c>
      <c r="J21" s="70"/>
      <c r="K21" s="70"/>
      <c r="L21" s="47">
        <f>IF(H21="NA",0,1)</f>
        <v>1</v>
      </c>
      <c r="M21" s="47">
        <f>IF(H21="done",1,IF(H21="in progress",0.5,0))</f>
        <v>0.5</v>
      </c>
      <c r="N21" s="108" t="e">
        <f ca="1">IF(OR(#REF!-TODAY()&gt;=0),#REF!-TODAY(),0)</f>
        <v>#REF!</v>
      </c>
      <c r="O21" s="109" t="e">
        <f ca="1">IF(H21="done",8,N21)</f>
        <v>#REF!</v>
      </c>
      <c r="P21" s="9" t="e">
        <f>$E$2-#REF!</f>
        <v>#REF!</v>
      </c>
    </row>
    <row r="22" spans="1:16" s="9" customFormat="1">
      <c r="A22" s="53">
        <v>5</v>
      </c>
      <c r="B22" s="54"/>
      <c r="C22" s="54" t="str">
        <f>C23</f>
        <v>Legal</v>
      </c>
      <c r="D22" s="54"/>
      <c r="E22" s="187" t="s">
        <v>454</v>
      </c>
      <c r="F22" s="61"/>
      <c r="G22" s="55"/>
      <c r="H22" s="54"/>
      <c r="I22" s="54"/>
      <c r="J22" s="54"/>
      <c r="K22" s="54"/>
      <c r="L22" s="47"/>
      <c r="M22" s="47"/>
      <c r="N22" s="108" t="e">
        <f ca="1">IF(OR(#REF!-TODAY()&gt;=0),#REF!-TODAY(),0)</f>
        <v>#REF!</v>
      </c>
      <c r="O22" s="111">
        <f>MEDIAN(O23:O26)</f>
        <v>8</v>
      </c>
    </row>
    <row r="23" spans="1:16" ht="30">
      <c r="A23" s="3" t="s">
        <v>190</v>
      </c>
      <c r="B23" s="3"/>
      <c r="C23" s="20" t="s">
        <v>12</v>
      </c>
      <c r="D23" s="3" t="s">
        <v>454</v>
      </c>
      <c r="E23" s="182" t="s">
        <v>600</v>
      </c>
      <c r="F23" s="166" t="s">
        <v>604</v>
      </c>
      <c r="G23" s="164" t="s">
        <v>605</v>
      </c>
      <c r="H23" s="163" t="s">
        <v>6</v>
      </c>
      <c r="I23" s="162">
        <v>40</v>
      </c>
      <c r="J23" s="165">
        <v>42661</v>
      </c>
      <c r="K23" s="165">
        <v>42663</v>
      </c>
      <c r="L23" s="47">
        <f t="shared" ref="L23:L34" si="2">IF(H23="NA",0,1)</f>
        <v>1</v>
      </c>
      <c r="M23" s="47">
        <f t="shared" ref="M23:M34" si="3">IF(H23="done",1,IF(H23="in progress",0.5,0))</f>
        <v>1</v>
      </c>
      <c r="N23" s="108" t="e">
        <f ca="1">IF(OR(#REF!-TODAY()&gt;=0),#REF!-TODAY(),0)</f>
        <v>#REF!</v>
      </c>
      <c r="O23" s="109">
        <f t="shared" ref="O23:O34" si="4">IF(H23="done",8,N23)</f>
        <v>8</v>
      </c>
      <c r="P23" s="9" t="e">
        <f>$E$2-#REF!</f>
        <v>#REF!</v>
      </c>
    </row>
    <row r="24" spans="1:16" ht="30">
      <c r="A24" s="3" t="s">
        <v>191</v>
      </c>
      <c r="B24" s="168"/>
      <c r="C24" s="177" t="s">
        <v>12</v>
      </c>
      <c r="D24" s="168" t="s">
        <v>454</v>
      </c>
      <c r="E24" s="182" t="s">
        <v>601</v>
      </c>
      <c r="F24" s="166" t="s">
        <v>604</v>
      </c>
      <c r="G24" s="164" t="s">
        <v>605</v>
      </c>
      <c r="H24" s="163" t="s">
        <v>6</v>
      </c>
      <c r="I24" s="162">
        <v>40</v>
      </c>
      <c r="J24" s="165">
        <v>42661</v>
      </c>
      <c r="K24" s="165">
        <v>42663</v>
      </c>
      <c r="L24" s="47">
        <f t="shared" si="2"/>
        <v>1</v>
      </c>
      <c r="M24" s="47">
        <f t="shared" si="3"/>
        <v>1</v>
      </c>
      <c r="N24" s="108" t="e">
        <f ca="1">IF(OR(#REF!-TODAY()&gt;=0),#REF!-TODAY(),0)</f>
        <v>#REF!</v>
      </c>
      <c r="O24" s="109">
        <f t="shared" si="4"/>
        <v>8</v>
      </c>
      <c r="P24" s="9" t="e">
        <f>$E$2-#REF!</f>
        <v>#REF!</v>
      </c>
    </row>
    <row r="25" spans="1:16" ht="30">
      <c r="A25" s="3" t="s">
        <v>192</v>
      </c>
      <c r="B25" s="168"/>
      <c r="C25" s="177" t="s">
        <v>12</v>
      </c>
      <c r="D25" s="168" t="s">
        <v>454</v>
      </c>
      <c r="E25" s="182" t="s">
        <v>613</v>
      </c>
      <c r="F25" s="193" t="s">
        <v>604</v>
      </c>
      <c r="G25" s="183" t="s">
        <v>605</v>
      </c>
      <c r="H25" s="175" t="s">
        <v>6</v>
      </c>
      <c r="I25" s="171">
        <v>40</v>
      </c>
      <c r="J25" s="190"/>
      <c r="K25" s="190">
        <v>42628</v>
      </c>
      <c r="L25" s="47">
        <f t="shared" si="2"/>
        <v>1</v>
      </c>
      <c r="M25" s="47">
        <f t="shared" si="3"/>
        <v>1</v>
      </c>
      <c r="N25" s="108" t="e">
        <f ca="1">IF(OR(#REF!-TODAY()&gt;=0),#REF!-TODAY(),0)</f>
        <v>#REF!</v>
      </c>
      <c r="O25" s="109">
        <f t="shared" si="4"/>
        <v>8</v>
      </c>
      <c r="P25" s="9" t="e">
        <f>$E$2-#REF!</f>
        <v>#REF!</v>
      </c>
    </row>
    <row r="26" spans="1:16">
      <c r="A26" s="3" t="s">
        <v>193</v>
      </c>
      <c r="B26" s="168"/>
      <c r="C26" s="177" t="s">
        <v>12</v>
      </c>
      <c r="D26" s="168" t="s">
        <v>454</v>
      </c>
      <c r="E26" s="182" t="s">
        <v>602</v>
      </c>
      <c r="F26" s="180"/>
      <c r="G26" s="183" t="s">
        <v>605</v>
      </c>
      <c r="H26" s="175" t="s">
        <v>6</v>
      </c>
      <c r="I26" s="171">
        <v>40</v>
      </c>
      <c r="J26" s="190"/>
      <c r="K26" s="190">
        <v>42628</v>
      </c>
      <c r="L26" s="47">
        <f t="shared" si="2"/>
        <v>1</v>
      </c>
      <c r="M26" s="47">
        <f t="shared" si="3"/>
        <v>1</v>
      </c>
      <c r="N26" s="108" t="e">
        <f ca="1">IF(OR(#REF!-TODAY()&gt;=0),#REF!-TODAY(),0)</f>
        <v>#REF!</v>
      </c>
      <c r="O26" s="109">
        <f t="shared" si="4"/>
        <v>8</v>
      </c>
      <c r="P26" s="9" t="e">
        <f>$E$2-#REF!</f>
        <v>#REF!</v>
      </c>
    </row>
    <row r="27" spans="1:16" s="159" customFormat="1">
      <c r="A27" s="198" t="s">
        <v>652</v>
      </c>
      <c r="B27" s="168"/>
      <c r="C27" s="177" t="s">
        <v>12</v>
      </c>
      <c r="D27" s="168" t="s">
        <v>454</v>
      </c>
      <c r="E27" s="182" t="s">
        <v>603</v>
      </c>
      <c r="F27" s="180"/>
      <c r="G27" s="183" t="s">
        <v>605</v>
      </c>
      <c r="H27" s="175" t="s">
        <v>6</v>
      </c>
      <c r="I27" s="171">
        <v>40</v>
      </c>
      <c r="J27" s="190"/>
      <c r="K27" s="190">
        <v>42628</v>
      </c>
      <c r="L27" s="181">
        <f t="shared" si="2"/>
        <v>1</v>
      </c>
      <c r="M27" s="181">
        <f t="shared" si="3"/>
        <v>1</v>
      </c>
      <c r="N27" s="108" t="e">
        <f ca="1">IF(OR(#REF!-TODAY()&gt;=0),#REF!-TODAY(),0)</f>
        <v>#REF!</v>
      </c>
      <c r="O27" s="109">
        <f t="shared" si="4"/>
        <v>8</v>
      </c>
      <c r="P27" s="172" t="e">
        <f>$E$2-#REF!</f>
        <v>#REF!</v>
      </c>
    </row>
    <row r="28" spans="1:16" s="161" customFormat="1" ht="30">
      <c r="A28" s="198" t="s">
        <v>653</v>
      </c>
      <c r="B28" s="168"/>
      <c r="C28" s="177" t="s">
        <v>12</v>
      </c>
      <c r="D28" s="168" t="s">
        <v>454</v>
      </c>
      <c r="E28" s="182" t="s">
        <v>612</v>
      </c>
      <c r="F28" s="180"/>
      <c r="G28" s="183" t="s">
        <v>605</v>
      </c>
      <c r="H28" s="175" t="s">
        <v>82</v>
      </c>
      <c r="I28" s="171">
        <v>25</v>
      </c>
      <c r="J28" s="190"/>
      <c r="K28" s="190"/>
      <c r="L28" s="181">
        <f t="shared" si="2"/>
        <v>1</v>
      </c>
      <c r="M28" s="181">
        <f t="shared" si="3"/>
        <v>0.5</v>
      </c>
      <c r="N28" s="108" t="e">
        <f ca="1">IF(OR(#REF!-TODAY()&gt;=0),#REF!-TODAY(),0)</f>
        <v>#REF!</v>
      </c>
      <c r="O28" s="109" t="e">
        <f t="shared" ca="1" si="4"/>
        <v>#REF!</v>
      </c>
      <c r="P28" s="172" t="e">
        <f>$E$2-#REF!</f>
        <v>#REF!</v>
      </c>
    </row>
    <row r="29" spans="1:16" s="161" customFormat="1" ht="30">
      <c r="A29" s="198" t="s">
        <v>654</v>
      </c>
      <c r="B29" s="168"/>
      <c r="C29" s="177" t="s">
        <v>12</v>
      </c>
      <c r="D29" s="168" t="s">
        <v>454</v>
      </c>
      <c r="E29" s="182" t="s">
        <v>606</v>
      </c>
      <c r="F29" s="180"/>
      <c r="G29" s="183" t="s">
        <v>605</v>
      </c>
      <c r="H29" s="175" t="s">
        <v>82</v>
      </c>
      <c r="I29" s="171">
        <v>1</v>
      </c>
      <c r="J29" s="190"/>
      <c r="K29" s="190"/>
      <c r="L29" s="181">
        <f t="shared" si="2"/>
        <v>1</v>
      </c>
      <c r="M29" s="181">
        <f t="shared" si="3"/>
        <v>0.5</v>
      </c>
      <c r="N29" s="108" t="e">
        <f ca="1">IF(OR(#REF!-TODAY()&gt;=0),#REF!-TODAY(),0)</f>
        <v>#REF!</v>
      </c>
      <c r="O29" s="109" t="e">
        <f t="shared" ca="1" si="4"/>
        <v>#REF!</v>
      </c>
      <c r="P29" s="172" t="e">
        <f>$E$2-#REF!</f>
        <v>#REF!</v>
      </c>
    </row>
    <row r="30" spans="1:16" s="161" customFormat="1" ht="30">
      <c r="A30" s="198" t="s">
        <v>655</v>
      </c>
      <c r="B30" s="168"/>
      <c r="C30" s="177" t="s">
        <v>12</v>
      </c>
      <c r="D30" s="168" t="s">
        <v>454</v>
      </c>
      <c r="E30" s="182" t="s">
        <v>607</v>
      </c>
      <c r="F30" s="180"/>
      <c r="G30" s="183" t="s">
        <v>605</v>
      </c>
      <c r="H30" s="175" t="s">
        <v>82</v>
      </c>
      <c r="I30" s="171">
        <v>1</v>
      </c>
      <c r="J30" s="190"/>
      <c r="K30" s="190"/>
      <c r="L30" s="181">
        <f t="shared" si="2"/>
        <v>1</v>
      </c>
      <c r="M30" s="181">
        <f t="shared" si="3"/>
        <v>0.5</v>
      </c>
      <c r="N30" s="108" t="e">
        <f ca="1">IF(OR(#REF!-TODAY()&gt;=0),#REF!-TODAY(),0)</f>
        <v>#REF!</v>
      </c>
      <c r="O30" s="109" t="e">
        <f t="shared" ca="1" si="4"/>
        <v>#REF!</v>
      </c>
      <c r="P30" s="172" t="e">
        <f>$E$2-#REF!</f>
        <v>#REF!</v>
      </c>
    </row>
    <row r="31" spans="1:16" s="161" customFormat="1" ht="30">
      <c r="A31" s="198" t="s">
        <v>656</v>
      </c>
      <c r="B31" s="168"/>
      <c r="C31" s="177" t="s">
        <v>12</v>
      </c>
      <c r="D31" s="168" t="s">
        <v>454</v>
      </c>
      <c r="E31" s="182" t="s">
        <v>608</v>
      </c>
      <c r="F31" s="180"/>
      <c r="G31" s="183" t="s">
        <v>605</v>
      </c>
      <c r="H31" s="175" t="s">
        <v>82</v>
      </c>
      <c r="I31" s="171">
        <v>1</v>
      </c>
      <c r="J31" s="190"/>
      <c r="K31" s="190"/>
      <c r="L31" s="181">
        <f t="shared" si="2"/>
        <v>1</v>
      </c>
      <c r="M31" s="181">
        <f t="shared" si="3"/>
        <v>0.5</v>
      </c>
      <c r="N31" s="108" t="e">
        <f ca="1">IF(OR(#REF!-TODAY()&gt;=0),#REF!-TODAY(),0)</f>
        <v>#REF!</v>
      </c>
      <c r="O31" s="109" t="e">
        <f t="shared" ca="1" si="4"/>
        <v>#REF!</v>
      </c>
      <c r="P31" s="172" t="e">
        <f>$E$2-#REF!</f>
        <v>#REF!</v>
      </c>
    </row>
    <row r="32" spans="1:16" s="161" customFormat="1" ht="30">
      <c r="A32" s="198" t="s">
        <v>657</v>
      </c>
      <c r="B32" s="168"/>
      <c r="C32" s="177" t="s">
        <v>12</v>
      </c>
      <c r="D32" s="168" t="s">
        <v>454</v>
      </c>
      <c r="E32" s="182" t="s">
        <v>609</v>
      </c>
      <c r="F32" s="180"/>
      <c r="G32" s="183" t="s">
        <v>605</v>
      </c>
      <c r="H32" s="175" t="s">
        <v>82</v>
      </c>
      <c r="I32" s="171">
        <v>1</v>
      </c>
      <c r="J32" s="190"/>
      <c r="K32" s="190"/>
      <c r="L32" s="181">
        <f t="shared" si="2"/>
        <v>1</v>
      </c>
      <c r="M32" s="181">
        <f t="shared" si="3"/>
        <v>0.5</v>
      </c>
      <c r="N32" s="108" t="e">
        <f ca="1">IF(OR(#REF!-TODAY()&gt;=0),#REF!-TODAY(),0)</f>
        <v>#REF!</v>
      </c>
      <c r="O32" s="109" t="e">
        <f t="shared" ca="1" si="4"/>
        <v>#REF!</v>
      </c>
      <c r="P32" s="172" t="e">
        <f>$E$2-#REF!</f>
        <v>#REF!</v>
      </c>
    </row>
    <row r="33" spans="1:16" s="161" customFormat="1" ht="30">
      <c r="A33" s="198" t="s">
        <v>658</v>
      </c>
      <c r="B33" s="168"/>
      <c r="C33" s="177" t="s">
        <v>12</v>
      </c>
      <c r="D33" s="168" t="s">
        <v>454</v>
      </c>
      <c r="E33" s="182" t="s">
        <v>610</v>
      </c>
      <c r="F33" s="180"/>
      <c r="G33" s="183" t="s">
        <v>605</v>
      </c>
      <c r="H33" s="175" t="s">
        <v>82</v>
      </c>
      <c r="I33" s="171">
        <v>1</v>
      </c>
      <c r="J33" s="190">
        <v>42678</v>
      </c>
      <c r="K33" s="190"/>
      <c r="L33" s="181">
        <f t="shared" si="2"/>
        <v>1</v>
      </c>
      <c r="M33" s="181">
        <f t="shared" si="3"/>
        <v>0.5</v>
      </c>
      <c r="N33" s="108" t="e">
        <f ca="1">IF(OR(#REF!-TODAY()&gt;=0),#REF!-TODAY(),0)</f>
        <v>#REF!</v>
      </c>
      <c r="O33" s="109" t="e">
        <f t="shared" ca="1" si="4"/>
        <v>#REF!</v>
      </c>
      <c r="P33" s="172" t="e">
        <f>$E$2-#REF!</f>
        <v>#REF!</v>
      </c>
    </row>
    <row r="34" spans="1:16" s="161" customFormat="1" ht="30">
      <c r="A34" s="198" t="s">
        <v>659</v>
      </c>
      <c r="B34" s="168"/>
      <c r="C34" s="177" t="s">
        <v>12</v>
      </c>
      <c r="D34" s="168" t="s">
        <v>454</v>
      </c>
      <c r="E34" s="182" t="s">
        <v>611</v>
      </c>
      <c r="F34" s="180"/>
      <c r="G34" s="183" t="s">
        <v>605</v>
      </c>
      <c r="H34" s="175" t="s">
        <v>82</v>
      </c>
      <c r="I34" s="171">
        <v>1</v>
      </c>
      <c r="J34" s="190">
        <v>42681</v>
      </c>
      <c r="K34" s="190"/>
      <c r="L34" s="181">
        <f t="shared" si="2"/>
        <v>1</v>
      </c>
      <c r="M34" s="181">
        <f t="shared" si="3"/>
        <v>0.5</v>
      </c>
      <c r="N34" s="108" t="e">
        <f ca="1">IF(OR(#REF!-TODAY()&gt;=0),#REF!-TODAY(),0)</f>
        <v>#REF!</v>
      </c>
      <c r="O34" s="109" t="e">
        <f t="shared" ca="1" si="4"/>
        <v>#REF!</v>
      </c>
      <c r="P34" s="172" t="e">
        <f>$E$2-#REF!</f>
        <v>#REF!</v>
      </c>
    </row>
    <row r="35" spans="1:16">
      <c r="A35" s="53">
        <v>6</v>
      </c>
      <c r="B35" s="54"/>
      <c r="C35" s="54" t="s">
        <v>270</v>
      </c>
      <c r="D35" s="54"/>
      <c r="E35" s="187" t="s">
        <v>453</v>
      </c>
      <c r="F35" s="61"/>
      <c r="G35" s="55"/>
      <c r="H35" s="54"/>
      <c r="I35" s="54"/>
      <c r="J35" s="54"/>
      <c r="K35" s="54"/>
      <c r="L35" s="47"/>
      <c r="M35" s="47"/>
      <c r="N35" s="108" t="e">
        <f ca="1">IF(OR(#REF!-TODAY()&gt;=0),#REF!-TODAY(),0)</f>
        <v>#REF!</v>
      </c>
      <c r="O35" s="111" t="e">
        <f ca="1">MEDIAN(O36:O45)</f>
        <v>#REF!</v>
      </c>
      <c r="P35" s="9"/>
    </row>
    <row r="36" spans="1:16" ht="18" customHeight="1">
      <c r="A36" s="3" t="s">
        <v>194</v>
      </c>
      <c r="B36" s="3"/>
      <c r="C36" s="20" t="s">
        <v>270</v>
      </c>
      <c r="D36" s="3" t="s">
        <v>453</v>
      </c>
      <c r="E36" s="168" t="s">
        <v>485</v>
      </c>
      <c r="F36" s="3"/>
      <c r="G36" s="3" t="s">
        <v>596</v>
      </c>
      <c r="H36" s="5" t="s">
        <v>76</v>
      </c>
      <c r="I36" s="10">
        <v>6</v>
      </c>
      <c r="J36" s="70">
        <v>42678</v>
      </c>
      <c r="K36" s="70"/>
      <c r="L36" s="47">
        <f t="shared" ref="L36:L45" si="5">IF(H36="NA",0,1)</f>
        <v>1</v>
      </c>
      <c r="M36" s="47">
        <f t="shared" ref="M36:M45" si="6">IF(H36="done",1,IF(H36="in progress",0.5,0))</f>
        <v>1</v>
      </c>
      <c r="N36" s="108" t="e">
        <f ca="1">IF(OR(#REF!-TODAY()&gt;=0),#REF!-TODAY(),0)</f>
        <v>#REF!</v>
      </c>
      <c r="O36" s="109">
        <f t="shared" ref="O36:O45" si="7">IF(H36="done",8,N36)</f>
        <v>8</v>
      </c>
      <c r="P36" s="9" t="e">
        <f>$E$2-#REF!</f>
        <v>#REF!</v>
      </c>
    </row>
    <row r="37" spans="1:16" ht="18" customHeight="1">
      <c r="A37" s="3" t="s">
        <v>195</v>
      </c>
      <c r="B37" s="3"/>
      <c r="C37" s="20" t="s">
        <v>270</v>
      </c>
      <c r="D37" s="3" t="s">
        <v>453</v>
      </c>
      <c r="E37" s="168" t="s">
        <v>487</v>
      </c>
      <c r="F37" s="3"/>
      <c r="G37" s="3" t="s">
        <v>596</v>
      </c>
      <c r="H37" s="170" t="s">
        <v>76</v>
      </c>
      <c r="I37" s="10">
        <v>6</v>
      </c>
      <c r="J37" s="70">
        <v>42681</v>
      </c>
      <c r="K37" s="70"/>
      <c r="L37" s="47">
        <f t="shared" si="5"/>
        <v>1</v>
      </c>
      <c r="M37" s="47">
        <f t="shared" si="6"/>
        <v>1</v>
      </c>
      <c r="N37" s="108" t="e">
        <f ca="1">IF(OR(#REF!-TODAY()&gt;=0),#REF!-TODAY(),0)</f>
        <v>#REF!</v>
      </c>
      <c r="O37" s="109">
        <f t="shared" si="7"/>
        <v>8</v>
      </c>
      <c r="P37" s="9" t="e">
        <f>$E$2-#REF!</f>
        <v>#REF!</v>
      </c>
    </row>
    <row r="38" spans="1:16" ht="18" customHeight="1">
      <c r="A38" s="3" t="s">
        <v>196</v>
      </c>
      <c r="B38" s="3"/>
      <c r="C38" s="20" t="s">
        <v>270</v>
      </c>
      <c r="D38" s="3" t="s">
        <v>453</v>
      </c>
      <c r="E38" s="168" t="s">
        <v>485</v>
      </c>
      <c r="F38" s="3"/>
      <c r="G38" s="3" t="s">
        <v>596</v>
      </c>
      <c r="H38" s="170" t="s">
        <v>89</v>
      </c>
      <c r="I38" s="10">
        <v>6</v>
      </c>
      <c r="J38" s="70">
        <v>42678</v>
      </c>
      <c r="K38" s="70"/>
      <c r="L38" s="47">
        <f t="shared" si="5"/>
        <v>1</v>
      </c>
      <c r="M38" s="47">
        <f t="shared" si="6"/>
        <v>0</v>
      </c>
      <c r="N38" s="108" t="e">
        <f ca="1">IF(OR(#REF!-TODAY()&gt;=0),#REF!-TODAY(),0)</f>
        <v>#REF!</v>
      </c>
      <c r="O38" s="109" t="e">
        <f t="shared" ca="1" si="7"/>
        <v>#REF!</v>
      </c>
      <c r="P38" s="9" t="e">
        <f>$E$2-#REF!</f>
        <v>#REF!</v>
      </c>
    </row>
    <row r="39" spans="1:16" ht="18" customHeight="1">
      <c r="A39" s="3" t="s">
        <v>197</v>
      </c>
      <c r="B39" s="168"/>
      <c r="C39" s="20" t="s">
        <v>270</v>
      </c>
      <c r="D39" s="3" t="s">
        <v>453</v>
      </c>
      <c r="E39" s="168" t="s">
        <v>486</v>
      </c>
      <c r="F39" s="3"/>
      <c r="G39" s="3" t="s">
        <v>596</v>
      </c>
      <c r="H39" s="170" t="s">
        <v>76</v>
      </c>
      <c r="I39" s="10">
        <v>6</v>
      </c>
      <c r="J39" s="70">
        <v>42681</v>
      </c>
      <c r="K39" s="70"/>
      <c r="L39" s="47">
        <f t="shared" si="5"/>
        <v>1</v>
      </c>
      <c r="M39" s="47">
        <f t="shared" si="6"/>
        <v>1</v>
      </c>
      <c r="N39" s="108" t="e">
        <f ca="1">IF(OR(#REF!-TODAY()&gt;=0),#REF!-TODAY(),0)</f>
        <v>#REF!</v>
      </c>
      <c r="O39" s="109">
        <f t="shared" si="7"/>
        <v>8</v>
      </c>
      <c r="P39" s="9" t="e">
        <f>$E$2-#REF!</f>
        <v>#REF!</v>
      </c>
    </row>
    <row r="40" spans="1:16" ht="18" customHeight="1">
      <c r="A40" s="3" t="s">
        <v>198</v>
      </c>
      <c r="B40" s="3"/>
      <c r="C40" s="20" t="s">
        <v>270</v>
      </c>
      <c r="D40" s="3" t="s">
        <v>453</v>
      </c>
      <c r="E40" s="168" t="s">
        <v>487</v>
      </c>
      <c r="F40" s="3"/>
      <c r="G40" s="3" t="s">
        <v>596</v>
      </c>
      <c r="H40" s="170" t="s">
        <v>76</v>
      </c>
      <c r="I40" s="10">
        <v>6</v>
      </c>
      <c r="J40" s="70">
        <v>42681</v>
      </c>
      <c r="K40" s="70"/>
      <c r="L40" s="47">
        <f t="shared" si="5"/>
        <v>1</v>
      </c>
      <c r="M40" s="47">
        <f t="shared" si="6"/>
        <v>1</v>
      </c>
      <c r="N40" s="108" t="e">
        <f ca="1">IF(OR(#REF!-TODAY()&gt;=0),#REF!-TODAY(),0)</f>
        <v>#REF!</v>
      </c>
      <c r="O40" s="109">
        <f t="shared" si="7"/>
        <v>8</v>
      </c>
      <c r="P40" s="9" t="e">
        <f>$E$2-#REF!</f>
        <v>#REF!</v>
      </c>
    </row>
    <row r="41" spans="1:16">
      <c r="A41" s="3" t="s">
        <v>199</v>
      </c>
      <c r="B41" s="3"/>
      <c r="C41" s="20" t="s">
        <v>270</v>
      </c>
      <c r="D41" s="3" t="s">
        <v>453</v>
      </c>
      <c r="E41" s="168" t="s">
        <v>79</v>
      </c>
      <c r="F41" s="3"/>
      <c r="G41" s="3" t="s">
        <v>595</v>
      </c>
      <c r="H41" s="170" t="s">
        <v>76</v>
      </c>
      <c r="I41" s="10">
        <v>2</v>
      </c>
      <c r="J41" s="70"/>
      <c r="K41" s="70"/>
      <c r="L41" s="47">
        <f t="shared" si="5"/>
        <v>1</v>
      </c>
      <c r="M41" s="47">
        <f t="shared" si="6"/>
        <v>1</v>
      </c>
      <c r="N41" s="108" t="e">
        <f ca="1">IF(OR(#REF!-TODAY()&gt;=0),#REF!-TODAY(),0)</f>
        <v>#REF!</v>
      </c>
      <c r="O41" s="109">
        <f t="shared" si="7"/>
        <v>8</v>
      </c>
      <c r="P41" s="9" t="e">
        <f>$E$2-#REF!</f>
        <v>#REF!</v>
      </c>
    </row>
    <row r="42" spans="1:16" ht="30">
      <c r="A42" s="3" t="s">
        <v>200</v>
      </c>
      <c r="B42" s="3"/>
      <c r="C42" s="20" t="s">
        <v>270</v>
      </c>
      <c r="D42" s="3" t="s">
        <v>453</v>
      </c>
      <c r="E42" s="168" t="s">
        <v>79</v>
      </c>
      <c r="F42" s="3"/>
      <c r="G42" s="3" t="s">
        <v>595</v>
      </c>
      <c r="H42" s="5" t="s">
        <v>89</v>
      </c>
      <c r="I42" s="10">
        <v>2</v>
      </c>
      <c r="J42" s="70"/>
      <c r="K42" s="70"/>
      <c r="L42" s="47">
        <f t="shared" si="5"/>
        <v>1</v>
      </c>
      <c r="M42" s="47">
        <f t="shared" si="6"/>
        <v>0</v>
      </c>
      <c r="N42" s="108" t="e">
        <f ca="1">IF(OR(#REF!-TODAY()&gt;=0),#REF!-TODAY(),0)</f>
        <v>#REF!</v>
      </c>
      <c r="O42" s="109" t="e">
        <f t="shared" ca="1" si="7"/>
        <v>#REF!</v>
      </c>
      <c r="P42" s="9" t="e">
        <f>$E$2-#REF!</f>
        <v>#REF!</v>
      </c>
    </row>
    <row r="43" spans="1:16" s="17" customFormat="1">
      <c r="A43" s="3" t="s">
        <v>201</v>
      </c>
      <c r="B43" s="3"/>
      <c r="C43" s="20" t="s">
        <v>270</v>
      </c>
      <c r="D43" s="3" t="s">
        <v>453</v>
      </c>
      <c r="E43" s="174" t="s">
        <v>80</v>
      </c>
      <c r="F43" s="11"/>
      <c r="G43" s="11" t="s">
        <v>595</v>
      </c>
      <c r="H43" s="5" t="s">
        <v>76</v>
      </c>
      <c r="I43" s="10">
        <v>4</v>
      </c>
      <c r="J43" s="70"/>
      <c r="K43" s="24"/>
      <c r="L43" s="47">
        <f t="shared" si="5"/>
        <v>1</v>
      </c>
      <c r="M43" s="47">
        <f t="shared" si="6"/>
        <v>1</v>
      </c>
      <c r="N43" s="108" t="e">
        <f ca="1">IF(OR(#REF!-TODAY()&gt;=0),#REF!-TODAY(),0)</f>
        <v>#REF!</v>
      </c>
      <c r="O43" s="109">
        <f t="shared" si="7"/>
        <v>8</v>
      </c>
      <c r="P43" s="9" t="e">
        <f>$E$2-#REF!</f>
        <v>#REF!</v>
      </c>
    </row>
    <row r="44" spans="1:16" s="17" customFormat="1" ht="30">
      <c r="A44" s="3" t="s">
        <v>202</v>
      </c>
      <c r="B44" s="168"/>
      <c r="C44" s="20" t="s">
        <v>270</v>
      </c>
      <c r="D44" s="3" t="s">
        <v>453</v>
      </c>
      <c r="E44" s="174" t="s">
        <v>80</v>
      </c>
      <c r="F44" s="11"/>
      <c r="G44" s="11" t="s">
        <v>595</v>
      </c>
      <c r="H44" s="5" t="s">
        <v>89</v>
      </c>
      <c r="I44" s="10">
        <v>4</v>
      </c>
      <c r="J44" s="70"/>
      <c r="K44" s="24"/>
      <c r="L44" s="47">
        <f t="shared" si="5"/>
        <v>1</v>
      </c>
      <c r="M44" s="47">
        <f t="shared" si="6"/>
        <v>0</v>
      </c>
      <c r="N44" s="108" t="e">
        <f ca="1">IF(OR(#REF!-TODAY()&gt;=0),#REF!-TODAY(),0)</f>
        <v>#REF!</v>
      </c>
      <c r="O44" s="109" t="e">
        <f t="shared" ca="1" si="7"/>
        <v>#REF!</v>
      </c>
      <c r="P44" s="9" t="e">
        <f>$E$2-#REF!</f>
        <v>#REF!</v>
      </c>
    </row>
    <row r="45" spans="1:16" s="17" customFormat="1" ht="30">
      <c r="A45" s="3" t="s">
        <v>203</v>
      </c>
      <c r="B45" s="168"/>
      <c r="C45" s="20" t="s">
        <v>270</v>
      </c>
      <c r="D45" s="3" t="s">
        <v>453</v>
      </c>
      <c r="E45" s="174" t="s">
        <v>81</v>
      </c>
      <c r="F45" s="11"/>
      <c r="G45" s="11" t="s">
        <v>595</v>
      </c>
      <c r="H45" s="5" t="s">
        <v>89</v>
      </c>
      <c r="I45" s="10">
        <v>4</v>
      </c>
      <c r="J45" s="70"/>
      <c r="K45" s="24"/>
      <c r="L45" s="47">
        <f t="shared" si="5"/>
        <v>1</v>
      </c>
      <c r="M45" s="47">
        <f t="shared" si="6"/>
        <v>0</v>
      </c>
      <c r="N45" s="108" t="e">
        <f ca="1">IF(OR(#REF!-TODAY()&gt;=0),#REF!-TODAY(),0)</f>
        <v>#REF!</v>
      </c>
      <c r="O45" s="109" t="e">
        <f t="shared" ca="1" si="7"/>
        <v>#REF!</v>
      </c>
      <c r="P45" s="9" t="e">
        <f>$E$2-#REF!</f>
        <v>#REF!</v>
      </c>
    </row>
    <row r="46" spans="1:16">
      <c r="A46" s="56">
        <v>7</v>
      </c>
      <c r="B46" s="56"/>
      <c r="C46" s="56" t="str">
        <f>C47</f>
        <v>HR</v>
      </c>
      <c r="D46" s="56"/>
      <c r="E46" s="186" t="s">
        <v>618</v>
      </c>
      <c r="F46" s="59"/>
      <c r="G46" s="56"/>
      <c r="H46" s="58"/>
      <c r="I46" s="56"/>
      <c r="J46" s="54"/>
      <c r="K46" s="58"/>
      <c r="L46" s="47"/>
      <c r="M46" s="47"/>
      <c r="N46" s="108" t="e">
        <f ca="1">IF(OR(#REF!-TODAY()&gt;=0),#REF!-TODAY(),0)</f>
        <v>#REF!</v>
      </c>
      <c r="O46" s="110" t="e">
        <f ca="1">MEDIAN(O47:O62)</f>
        <v>#REF!</v>
      </c>
      <c r="P46" s="9"/>
    </row>
    <row r="47" spans="1:16" ht="30">
      <c r="A47" s="15" t="s">
        <v>204</v>
      </c>
      <c r="B47" s="11"/>
      <c r="C47" s="15" t="s">
        <v>269</v>
      </c>
      <c r="D47" s="3" t="s">
        <v>671</v>
      </c>
      <c r="E47" s="179" t="s">
        <v>488</v>
      </c>
      <c r="F47" s="45"/>
      <c r="G47" s="11" t="s">
        <v>41</v>
      </c>
      <c r="H47" s="12" t="s">
        <v>82</v>
      </c>
      <c r="I47" s="3">
        <v>7</v>
      </c>
      <c r="J47" s="70"/>
      <c r="K47" s="22"/>
      <c r="L47" s="47">
        <f t="shared" ref="L47:L66" si="8">IF(H47="NA",0,1)</f>
        <v>1</v>
      </c>
      <c r="M47" s="47">
        <f t="shared" ref="M47:M66" si="9">IF(H47="done",1,IF(H47="in progress",0.5,0))</f>
        <v>0.5</v>
      </c>
      <c r="N47" s="108" t="e">
        <f ca="1">IF(OR(#REF!-TODAY()&gt;=0),#REF!-TODAY(),0)</f>
        <v>#REF!</v>
      </c>
      <c r="O47" s="109" t="e">
        <f t="shared" ref="O47:O66" ca="1" si="10">IF(H47="done",8,N47)</f>
        <v>#REF!</v>
      </c>
      <c r="P47" s="9" t="e">
        <f>$E$2-#REF!</f>
        <v>#REF!</v>
      </c>
    </row>
    <row r="48" spans="1:16" ht="30">
      <c r="A48" s="15" t="s">
        <v>205</v>
      </c>
      <c r="B48" s="3"/>
      <c r="C48" s="3" t="s">
        <v>269</v>
      </c>
      <c r="D48" s="3" t="s">
        <v>672</v>
      </c>
      <c r="E48" s="168" t="s">
        <v>614</v>
      </c>
      <c r="F48" s="73" t="s">
        <v>676</v>
      </c>
      <c r="G48" s="3" t="s">
        <v>595</v>
      </c>
      <c r="H48" s="10" t="s">
        <v>76</v>
      </c>
      <c r="I48" s="3">
        <v>0</v>
      </c>
      <c r="J48" s="70">
        <v>42663</v>
      </c>
      <c r="K48" s="70">
        <v>42663</v>
      </c>
      <c r="L48" s="47">
        <f t="shared" si="8"/>
        <v>1</v>
      </c>
      <c r="M48" s="47">
        <f t="shared" si="9"/>
        <v>1</v>
      </c>
      <c r="N48" s="108" t="e">
        <f ca="1">IF(OR(#REF!-TODAY()&gt;=0),#REF!-TODAY(),0)</f>
        <v>#REF!</v>
      </c>
      <c r="O48" s="109">
        <f t="shared" si="10"/>
        <v>8</v>
      </c>
      <c r="P48" s="9" t="e">
        <f>$E$2-#REF!</f>
        <v>#REF!</v>
      </c>
    </row>
    <row r="49" spans="1:16" ht="30">
      <c r="A49" s="15" t="s">
        <v>206</v>
      </c>
      <c r="B49" s="3"/>
      <c r="C49" s="3" t="s">
        <v>269</v>
      </c>
      <c r="D49" s="3" t="s">
        <v>672</v>
      </c>
      <c r="E49" s="168" t="s">
        <v>578</v>
      </c>
      <c r="F49" s="210" t="s">
        <v>675</v>
      </c>
      <c r="G49" s="198" t="s">
        <v>596</v>
      </c>
      <c r="H49" s="202" t="s">
        <v>76</v>
      </c>
      <c r="I49" s="3">
        <v>20</v>
      </c>
      <c r="J49" s="70" t="e">
        <f>#REF!</f>
        <v>#REF!</v>
      </c>
      <c r="K49" s="70">
        <v>42692</v>
      </c>
      <c r="L49" s="47">
        <f t="shared" si="8"/>
        <v>1</v>
      </c>
      <c r="M49" s="47">
        <f t="shared" si="9"/>
        <v>1</v>
      </c>
      <c r="N49" s="108" t="e">
        <f ca="1">IF(OR(#REF!-TODAY()&gt;=0),#REF!-TODAY(),0)</f>
        <v>#REF!</v>
      </c>
      <c r="O49" s="109">
        <f t="shared" si="10"/>
        <v>8</v>
      </c>
      <c r="P49" s="9" t="e">
        <f>$E$2-#REF!</f>
        <v>#REF!</v>
      </c>
    </row>
    <row r="50" spans="1:16" ht="30">
      <c r="A50" s="15" t="s">
        <v>207</v>
      </c>
      <c r="B50" s="3"/>
      <c r="C50" s="3" t="s">
        <v>269</v>
      </c>
      <c r="D50" s="3" t="s">
        <v>672</v>
      </c>
      <c r="E50" s="168" t="s">
        <v>284</v>
      </c>
      <c r="F50" s="3"/>
      <c r="G50" s="198" t="s">
        <v>596</v>
      </c>
      <c r="H50" s="202" t="s">
        <v>76</v>
      </c>
      <c r="I50" s="3">
        <v>0</v>
      </c>
      <c r="J50" s="70"/>
      <c r="K50" s="70"/>
      <c r="L50" s="47">
        <f t="shared" si="8"/>
        <v>1</v>
      </c>
      <c r="M50" s="47">
        <f t="shared" si="9"/>
        <v>1</v>
      </c>
      <c r="N50" s="108" t="e">
        <f ca="1">IF(OR(#REF!-TODAY()&gt;=0),#REF!-TODAY(),0)</f>
        <v>#REF!</v>
      </c>
      <c r="O50" s="109">
        <f t="shared" si="10"/>
        <v>8</v>
      </c>
      <c r="P50" s="9" t="e">
        <f>$E$2-#REF!</f>
        <v>#REF!</v>
      </c>
    </row>
    <row r="51" spans="1:16" ht="30">
      <c r="A51" s="15" t="s">
        <v>208</v>
      </c>
      <c r="B51" s="3"/>
      <c r="C51" s="3" t="s">
        <v>269</v>
      </c>
      <c r="D51" s="3" t="s">
        <v>672</v>
      </c>
      <c r="E51" s="168" t="s">
        <v>300</v>
      </c>
      <c r="F51" s="73" t="s">
        <v>674</v>
      </c>
      <c r="G51" s="3" t="s">
        <v>595</v>
      </c>
      <c r="H51" s="202" t="s">
        <v>76</v>
      </c>
      <c r="I51" s="3">
        <v>20</v>
      </c>
      <c r="J51" s="70">
        <v>42661</v>
      </c>
      <c r="K51" s="70">
        <v>42698</v>
      </c>
      <c r="L51" s="47">
        <f t="shared" si="8"/>
        <v>1</v>
      </c>
      <c r="M51" s="47">
        <f t="shared" si="9"/>
        <v>1</v>
      </c>
      <c r="N51" s="108" t="e">
        <f ca="1">IF(OR(#REF!-TODAY()&gt;=0),#REF!-TODAY(),0)</f>
        <v>#REF!</v>
      </c>
      <c r="O51" s="109">
        <f t="shared" si="10"/>
        <v>8</v>
      </c>
      <c r="P51" s="9" t="e">
        <f>$E$2-#REF!</f>
        <v>#REF!</v>
      </c>
    </row>
    <row r="52" spans="1:16" ht="30">
      <c r="A52" s="15" t="s">
        <v>209</v>
      </c>
      <c r="B52" s="3"/>
      <c r="C52" s="3" t="s">
        <v>269</v>
      </c>
      <c r="D52" s="3" t="s">
        <v>672</v>
      </c>
      <c r="E52" s="168" t="s">
        <v>285</v>
      </c>
      <c r="F52" s="3"/>
      <c r="G52" s="3" t="s">
        <v>595</v>
      </c>
      <c r="H52" s="202" t="s">
        <v>76</v>
      </c>
      <c r="I52" s="3">
        <v>0</v>
      </c>
      <c r="J52" s="70"/>
      <c r="K52" s="206">
        <v>42698</v>
      </c>
      <c r="L52" s="47">
        <f t="shared" si="8"/>
        <v>1</v>
      </c>
      <c r="M52" s="47">
        <f t="shared" si="9"/>
        <v>1</v>
      </c>
      <c r="N52" s="108" t="e">
        <f ca="1">IF(OR(#REF!-TODAY()&gt;=0),#REF!-TODAY(),0)</f>
        <v>#REF!</v>
      </c>
      <c r="O52" s="109">
        <f t="shared" si="10"/>
        <v>8</v>
      </c>
      <c r="P52" s="9" t="e">
        <f>$E$2-#REF!</f>
        <v>#REF!</v>
      </c>
    </row>
    <row r="53" spans="1:16" ht="30">
      <c r="A53" s="15" t="s">
        <v>210</v>
      </c>
      <c r="B53" s="3"/>
      <c r="C53" s="3" t="s">
        <v>269</v>
      </c>
      <c r="D53" s="3" t="s">
        <v>672</v>
      </c>
      <c r="E53" s="168" t="s">
        <v>301</v>
      </c>
      <c r="F53" s="210" t="s">
        <v>599</v>
      </c>
      <c r="G53" s="198" t="s">
        <v>596</v>
      </c>
      <c r="H53" s="10" t="s">
        <v>76</v>
      </c>
      <c r="I53" s="3">
        <v>27</v>
      </c>
      <c r="J53" s="70" t="e">
        <f>#REF!</f>
        <v>#REF!</v>
      </c>
      <c r="K53" s="70">
        <v>42688</v>
      </c>
      <c r="L53" s="47">
        <f t="shared" si="8"/>
        <v>1</v>
      </c>
      <c r="M53" s="47">
        <f t="shared" si="9"/>
        <v>1</v>
      </c>
      <c r="N53" s="108" t="e">
        <f ca="1">IF(OR(#REF!-TODAY()&gt;=0),#REF!-TODAY(),0)</f>
        <v>#REF!</v>
      </c>
      <c r="O53" s="109">
        <f t="shared" si="10"/>
        <v>8</v>
      </c>
      <c r="P53" s="9" t="e">
        <f>$E$2-#REF!</f>
        <v>#REF!</v>
      </c>
    </row>
    <row r="54" spans="1:16" ht="30">
      <c r="A54" s="15" t="s">
        <v>211</v>
      </c>
      <c r="B54" s="3"/>
      <c r="C54" s="3" t="s">
        <v>269</v>
      </c>
      <c r="D54" s="3" t="s">
        <v>672</v>
      </c>
      <c r="E54" s="168" t="s">
        <v>286</v>
      </c>
      <c r="F54" s="3"/>
      <c r="G54" s="198" t="s">
        <v>596</v>
      </c>
      <c r="H54" s="202" t="s">
        <v>76</v>
      </c>
      <c r="I54" s="3">
        <v>0</v>
      </c>
      <c r="J54" s="70"/>
      <c r="K54" s="70">
        <v>42689</v>
      </c>
      <c r="L54" s="47">
        <f t="shared" si="8"/>
        <v>1</v>
      </c>
      <c r="M54" s="47">
        <f t="shared" si="9"/>
        <v>1</v>
      </c>
      <c r="N54" s="108" t="e">
        <f ca="1">IF(OR(#REF!-TODAY()&gt;=0),#REF!-TODAY(),0)</f>
        <v>#REF!</v>
      </c>
      <c r="O54" s="109">
        <f t="shared" si="10"/>
        <v>8</v>
      </c>
      <c r="P54" s="9" t="e">
        <f>$E$2-#REF!</f>
        <v>#REF!</v>
      </c>
    </row>
    <row r="55" spans="1:16" ht="16.899999999999999" customHeight="1">
      <c r="A55" s="15" t="s">
        <v>212</v>
      </c>
      <c r="B55" s="3"/>
      <c r="C55" s="3" t="s">
        <v>269</v>
      </c>
      <c r="D55" s="3" t="s">
        <v>672</v>
      </c>
      <c r="E55" s="168" t="s">
        <v>302</v>
      </c>
      <c r="F55" s="210" t="s">
        <v>677</v>
      </c>
      <c r="G55" s="198" t="s">
        <v>616</v>
      </c>
      <c r="H55" s="202" t="s">
        <v>76</v>
      </c>
      <c r="I55" s="3">
        <v>5</v>
      </c>
      <c r="J55" s="70"/>
      <c r="K55" s="70">
        <v>42694</v>
      </c>
      <c r="L55" s="47">
        <f t="shared" si="8"/>
        <v>1</v>
      </c>
      <c r="M55" s="47">
        <f t="shared" si="9"/>
        <v>1</v>
      </c>
      <c r="N55" s="108" t="e">
        <f ca="1">IF(OR(#REF!-TODAY()&gt;=0),#REF!-TODAY(),0)</f>
        <v>#REF!</v>
      </c>
      <c r="O55" s="109">
        <f t="shared" si="10"/>
        <v>8</v>
      </c>
      <c r="P55" s="9" t="e">
        <f>$E$2-#REF!</f>
        <v>#REF!</v>
      </c>
    </row>
    <row r="56" spans="1:16" ht="30">
      <c r="A56" s="203" t="s">
        <v>213</v>
      </c>
      <c r="B56" s="3"/>
      <c r="C56" s="3" t="s">
        <v>269</v>
      </c>
      <c r="D56" s="3" t="s">
        <v>672</v>
      </c>
      <c r="E56" s="168" t="s">
        <v>287</v>
      </c>
      <c r="F56" s="3"/>
      <c r="G56" s="198" t="s">
        <v>616</v>
      </c>
      <c r="H56" s="202" t="s">
        <v>76</v>
      </c>
      <c r="I56" s="3">
        <v>0</v>
      </c>
      <c r="J56" s="70"/>
      <c r="K56" s="70"/>
      <c r="L56" s="47">
        <f t="shared" si="8"/>
        <v>1</v>
      </c>
      <c r="M56" s="47">
        <f t="shared" si="9"/>
        <v>1</v>
      </c>
      <c r="N56" s="108" t="e">
        <f ca="1">IF(OR(#REF!-TODAY()&gt;=0),#REF!-TODAY(),0)</f>
        <v>#REF!</v>
      </c>
      <c r="O56" s="109">
        <f t="shared" si="10"/>
        <v>8</v>
      </c>
      <c r="P56" s="9" t="e">
        <f>$E$2-#REF!</f>
        <v>#REF!</v>
      </c>
    </row>
    <row r="57" spans="1:16">
      <c r="A57" s="203" t="s">
        <v>214</v>
      </c>
      <c r="B57" s="3"/>
      <c r="C57" s="3" t="s">
        <v>269</v>
      </c>
      <c r="D57" s="3" t="s">
        <v>673</v>
      </c>
      <c r="E57" s="169" t="s">
        <v>288</v>
      </c>
      <c r="F57" s="210" t="s">
        <v>683</v>
      </c>
      <c r="G57" s="198" t="s">
        <v>616</v>
      </c>
      <c r="H57" s="5" t="s">
        <v>76</v>
      </c>
      <c r="I57" s="3">
        <v>25</v>
      </c>
      <c r="J57" s="70"/>
      <c r="K57" s="70">
        <v>42614</v>
      </c>
      <c r="L57" s="47">
        <f t="shared" si="8"/>
        <v>1</v>
      </c>
      <c r="M57" s="47">
        <f t="shared" si="9"/>
        <v>1</v>
      </c>
      <c r="N57" s="108" t="e">
        <f ca="1">IF(OR(#REF!-TODAY()&gt;=0),#REF!-TODAY(),0)</f>
        <v>#REF!</v>
      </c>
      <c r="O57" s="109">
        <f t="shared" si="10"/>
        <v>8</v>
      </c>
      <c r="P57" s="9" t="e">
        <f>$E$2-#REF!</f>
        <v>#REF!</v>
      </c>
    </row>
    <row r="58" spans="1:16" ht="30">
      <c r="A58" s="203" t="s">
        <v>215</v>
      </c>
      <c r="B58" s="3"/>
      <c r="C58" s="3" t="s">
        <v>269</v>
      </c>
      <c r="D58" s="3" t="s">
        <v>673</v>
      </c>
      <c r="E58" s="169" t="s">
        <v>289</v>
      </c>
      <c r="F58" s="4"/>
      <c r="G58" s="198" t="s">
        <v>616</v>
      </c>
      <c r="H58" s="202" t="s">
        <v>82</v>
      </c>
      <c r="I58" s="3">
        <v>25</v>
      </c>
      <c r="J58" s="70"/>
      <c r="K58" s="70"/>
      <c r="L58" s="47">
        <f t="shared" si="8"/>
        <v>1</v>
      </c>
      <c r="M58" s="47">
        <f t="shared" si="9"/>
        <v>0.5</v>
      </c>
      <c r="N58" s="108" t="e">
        <f ca="1">IF(OR(#REF!-TODAY()&gt;=0),#REF!-TODAY(),0)</f>
        <v>#REF!</v>
      </c>
      <c r="O58" s="109" t="e">
        <f t="shared" ca="1" si="10"/>
        <v>#REF!</v>
      </c>
      <c r="P58" s="9" t="e">
        <f>$E$2-#REF!</f>
        <v>#REF!</v>
      </c>
    </row>
    <row r="59" spans="1:16" ht="30">
      <c r="A59" s="203" t="s">
        <v>216</v>
      </c>
      <c r="B59" s="3"/>
      <c r="C59" s="3" t="s">
        <v>269</v>
      </c>
      <c r="D59" s="3" t="s">
        <v>673</v>
      </c>
      <c r="E59" s="169" t="s">
        <v>290</v>
      </c>
      <c r="F59" s="212" t="s">
        <v>685</v>
      </c>
      <c r="G59" s="198" t="s">
        <v>616</v>
      </c>
      <c r="H59" s="170" t="s">
        <v>76</v>
      </c>
      <c r="I59" s="3">
        <v>25</v>
      </c>
      <c r="J59" s="70"/>
      <c r="K59" s="206">
        <v>42693</v>
      </c>
      <c r="L59" s="47">
        <f t="shared" si="8"/>
        <v>1</v>
      </c>
      <c r="M59" s="47">
        <f t="shared" si="9"/>
        <v>1</v>
      </c>
      <c r="N59" s="108" t="e">
        <f ca="1">IF(OR(#REF!-TODAY()&gt;=0),#REF!-TODAY(),0)</f>
        <v>#REF!</v>
      </c>
      <c r="O59" s="109">
        <f t="shared" si="10"/>
        <v>8</v>
      </c>
      <c r="P59" s="9" t="e">
        <f>$E$2-#REF!</f>
        <v>#REF!</v>
      </c>
    </row>
    <row r="60" spans="1:16" s="167" customFormat="1" ht="30">
      <c r="A60" s="203" t="s">
        <v>217</v>
      </c>
      <c r="B60" s="168"/>
      <c r="C60" s="168" t="s">
        <v>269</v>
      </c>
      <c r="D60" s="168" t="s">
        <v>466</v>
      </c>
      <c r="E60" s="169" t="s">
        <v>579</v>
      </c>
      <c r="F60" s="212" t="s">
        <v>684</v>
      </c>
      <c r="G60" s="168" t="s">
        <v>616</v>
      </c>
      <c r="H60" s="173" t="s">
        <v>76</v>
      </c>
      <c r="I60" s="168">
        <v>25</v>
      </c>
      <c r="J60" s="206"/>
      <c r="K60" s="206">
        <v>42614</v>
      </c>
      <c r="L60" s="181">
        <f t="shared" si="8"/>
        <v>1</v>
      </c>
      <c r="M60" s="181">
        <f t="shared" si="9"/>
        <v>1</v>
      </c>
      <c r="N60" s="108" t="e">
        <f ca="1">IF(OR(#REF!-TODAY()&gt;=0),#REF!-TODAY(),0)</f>
        <v>#REF!</v>
      </c>
      <c r="O60" s="109">
        <f t="shared" si="10"/>
        <v>8</v>
      </c>
      <c r="P60" s="172" t="e">
        <f>$E$2-#REF!</f>
        <v>#REF!</v>
      </c>
    </row>
    <row r="61" spans="1:16" ht="30">
      <c r="A61" s="203" t="s">
        <v>218</v>
      </c>
      <c r="B61" s="3"/>
      <c r="C61" s="3" t="s">
        <v>269</v>
      </c>
      <c r="D61" s="3" t="s">
        <v>672</v>
      </c>
      <c r="E61" s="168" t="s">
        <v>303</v>
      </c>
      <c r="F61" s="210" t="s">
        <v>678</v>
      </c>
      <c r="G61" s="198" t="s">
        <v>596</v>
      </c>
      <c r="H61" s="10" t="s">
        <v>76</v>
      </c>
      <c r="I61" s="3">
        <v>20</v>
      </c>
      <c r="J61" s="70" t="e">
        <f>#REF!</f>
        <v>#REF!</v>
      </c>
      <c r="K61" s="70">
        <v>42692</v>
      </c>
      <c r="L61" s="47">
        <f t="shared" si="8"/>
        <v>1</v>
      </c>
      <c r="M61" s="47">
        <f t="shared" si="9"/>
        <v>1</v>
      </c>
      <c r="N61" s="108" t="e">
        <f ca="1">IF(OR(#REF!-TODAY()&gt;=0),#REF!-TODAY(),0)</f>
        <v>#REF!</v>
      </c>
      <c r="O61" s="109">
        <f t="shared" si="10"/>
        <v>8</v>
      </c>
      <c r="P61" s="9" t="e">
        <f>$E$2-#REF!</f>
        <v>#REF!</v>
      </c>
    </row>
    <row r="62" spans="1:16" ht="30">
      <c r="A62" s="203" t="s">
        <v>660</v>
      </c>
      <c r="B62" s="3"/>
      <c r="C62" s="3" t="s">
        <v>269</v>
      </c>
      <c r="D62" s="3" t="s">
        <v>672</v>
      </c>
      <c r="E62" s="168" t="s">
        <v>291</v>
      </c>
      <c r="F62" s="3"/>
      <c r="G62" s="198" t="s">
        <v>596</v>
      </c>
      <c r="H62" s="202" t="s">
        <v>76</v>
      </c>
      <c r="I62" s="3">
        <v>0</v>
      </c>
      <c r="J62" s="70" t="e">
        <f>#REF!</f>
        <v>#REF!</v>
      </c>
      <c r="K62" s="206">
        <v>42698</v>
      </c>
      <c r="L62" s="47">
        <f t="shared" si="8"/>
        <v>1</v>
      </c>
      <c r="M62" s="47">
        <f t="shared" si="9"/>
        <v>1</v>
      </c>
      <c r="N62" s="108" t="e">
        <f ca="1">IF(OR(#REF!-TODAY()&gt;=0),#REF!-TODAY(),0)</f>
        <v>#REF!</v>
      </c>
      <c r="O62" s="109">
        <f t="shared" si="10"/>
        <v>8</v>
      </c>
      <c r="P62" s="9" t="e">
        <f>$E$2-#REF!</f>
        <v>#REF!</v>
      </c>
    </row>
    <row r="63" spans="1:16" ht="18" customHeight="1">
      <c r="A63" s="203" t="s">
        <v>661</v>
      </c>
      <c r="B63" s="168"/>
      <c r="C63" s="3" t="s">
        <v>269</v>
      </c>
      <c r="D63" s="3" t="s">
        <v>465</v>
      </c>
      <c r="E63" s="168" t="s">
        <v>615</v>
      </c>
      <c r="F63" s="211" t="s">
        <v>616</v>
      </c>
      <c r="G63" s="198" t="s">
        <v>596</v>
      </c>
      <c r="H63" s="10" t="s">
        <v>76</v>
      </c>
      <c r="I63" s="3">
        <v>3</v>
      </c>
      <c r="J63" s="70">
        <v>42678</v>
      </c>
      <c r="K63" s="70">
        <v>42685</v>
      </c>
      <c r="L63" s="47">
        <f t="shared" si="8"/>
        <v>1</v>
      </c>
      <c r="M63" s="47">
        <f t="shared" si="9"/>
        <v>1</v>
      </c>
      <c r="N63" s="108" t="e">
        <f ca="1">IF(OR(#REF!-TODAY()&gt;=0),#REF!-TODAY(),0)</f>
        <v>#REF!</v>
      </c>
      <c r="O63" s="109">
        <f t="shared" si="10"/>
        <v>8</v>
      </c>
      <c r="P63" s="9" t="e">
        <f>$E$2-#REF!</f>
        <v>#REF!</v>
      </c>
    </row>
    <row r="64" spans="1:16">
      <c r="A64" s="203" t="s">
        <v>662</v>
      </c>
      <c r="B64" s="168"/>
      <c r="C64" s="3" t="s">
        <v>269</v>
      </c>
      <c r="D64" s="3" t="s">
        <v>465</v>
      </c>
      <c r="E64" s="168" t="s">
        <v>617</v>
      </c>
      <c r="F64" s="3"/>
      <c r="G64" s="198" t="s">
        <v>596</v>
      </c>
      <c r="H64" s="173" t="s">
        <v>76</v>
      </c>
      <c r="I64" s="3">
        <v>0</v>
      </c>
      <c r="J64" s="70"/>
      <c r="K64" s="70">
        <v>42685</v>
      </c>
      <c r="L64" s="47">
        <f t="shared" si="8"/>
        <v>1</v>
      </c>
      <c r="M64" s="47">
        <f t="shared" si="9"/>
        <v>1</v>
      </c>
      <c r="N64" s="108" t="e">
        <f ca="1">IF(OR(#REF!-TODAY()&gt;=0),#REF!-TODAY(),0)</f>
        <v>#REF!</v>
      </c>
      <c r="O64" s="109">
        <f t="shared" si="10"/>
        <v>8</v>
      </c>
      <c r="P64" s="9" t="e">
        <f>$E$2-#REF!</f>
        <v>#REF!</v>
      </c>
    </row>
    <row r="65" spans="1:16">
      <c r="A65" s="203" t="s">
        <v>663</v>
      </c>
      <c r="B65" s="168"/>
      <c r="C65" s="3" t="s">
        <v>269</v>
      </c>
      <c r="D65" s="3" t="s">
        <v>465</v>
      </c>
      <c r="E65" s="168" t="s">
        <v>304</v>
      </c>
      <c r="F65" s="210" t="s">
        <v>679</v>
      </c>
      <c r="G65" s="3" t="s">
        <v>595</v>
      </c>
      <c r="H65" s="202" t="s">
        <v>76</v>
      </c>
      <c r="I65" s="3">
        <v>15</v>
      </c>
      <c r="J65" s="70" t="e">
        <f>#REF!</f>
        <v>#REF!</v>
      </c>
      <c r="K65" s="70">
        <v>42692</v>
      </c>
      <c r="L65" s="47">
        <f t="shared" si="8"/>
        <v>1</v>
      </c>
      <c r="M65" s="47">
        <f t="shared" si="9"/>
        <v>1</v>
      </c>
      <c r="N65" s="108" t="e">
        <f ca="1">IF(OR(#REF!-TODAY()&gt;=0),#REF!-TODAY(),0)</f>
        <v>#REF!</v>
      </c>
      <c r="O65" s="109">
        <f t="shared" si="10"/>
        <v>8</v>
      </c>
      <c r="P65" s="9" t="e">
        <f>$E$2-#REF!</f>
        <v>#REF!</v>
      </c>
    </row>
    <row r="66" spans="1:16" ht="30">
      <c r="A66" s="203" t="s">
        <v>664</v>
      </c>
      <c r="B66" s="168"/>
      <c r="C66" s="3" t="s">
        <v>269</v>
      </c>
      <c r="D66" s="3" t="s">
        <v>465</v>
      </c>
      <c r="E66" s="168" t="s">
        <v>292</v>
      </c>
      <c r="F66" s="3"/>
      <c r="G66" s="198" t="s">
        <v>595</v>
      </c>
      <c r="H66" s="202" t="s">
        <v>82</v>
      </c>
      <c r="I66" s="3">
        <v>0</v>
      </c>
      <c r="J66" s="70"/>
      <c r="K66" s="70"/>
      <c r="L66" s="47">
        <f t="shared" si="8"/>
        <v>1</v>
      </c>
      <c r="M66" s="47">
        <f t="shared" si="9"/>
        <v>0.5</v>
      </c>
      <c r="N66" s="108" t="e">
        <f ca="1">IF(OR(#REF!-TODAY()&gt;=0),#REF!-TODAY(),0)</f>
        <v>#REF!</v>
      </c>
      <c r="O66" s="109" t="e">
        <f t="shared" ca="1" si="10"/>
        <v>#REF!</v>
      </c>
      <c r="P66" s="9" t="e">
        <f>$E$2-#REF!</f>
        <v>#REF!</v>
      </c>
    </row>
    <row r="67" spans="1:16" s="9" customFormat="1">
      <c r="A67" s="57">
        <v>9</v>
      </c>
      <c r="B67" s="57"/>
      <c r="C67" s="57" t="str">
        <f>C68</f>
        <v>Legal</v>
      </c>
      <c r="D67" s="57"/>
      <c r="E67" s="186" t="s">
        <v>455</v>
      </c>
      <c r="F67" s="59"/>
      <c r="G67" s="57"/>
      <c r="H67" s="58"/>
      <c r="I67" s="56"/>
      <c r="J67" s="54"/>
      <c r="K67" s="54"/>
      <c r="L67" s="47"/>
      <c r="M67" s="47"/>
      <c r="N67" s="108" t="e">
        <f ca="1">IF(OR(#REF!-TODAY()&gt;=0),#REF!-TODAY(),0)</f>
        <v>#REF!</v>
      </c>
      <c r="O67" s="110" t="e">
        <f ca="1">MEDIAN(O68:O72)</f>
        <v>#REF!</v>
      </c>
    </row>
    <row r="68" spans="1:16" s="14" customFormat="1" ht="30">
      <c r="A68" s="15" t="s">
        <v>219</v>
      </c>
      <c r="B68" s="11"/>
      <c r="C68" s="15" t="s">
        <v>12</v>
      </c>
      <c r="D68" s="4" t="s">
        <v>467</v>
      </c>
      <c r="E68" s="177" t="s">
        <v>621</v>
      </c>
      <c r="F68" s="20"/>
      <c r="G68" s="203" t="s">
        <v>680</v>
      </c>
      <c r="H68" s="200" t="s">
        <v>82</v>
      </c>
      <c r="I68" s="3">
        <v>14</v>
      </c>
      <c r="J68" s="70"/>
      <c r="K68" s="16"/>
      <c r="L68" s="47">
        <f>IF(H68="NA",0,1)</f>
        <v>1</v>
      </c>
      <c r="M68" s="47">
        <f>IF(H68="done",1,IF(H68="in progress",0.5,0))</f>
        <v>0.5</v>
      </c>
      <c r="N68" s="108" t="e">
        <f ca="1">IF(OR(#REF!-TODAY()&gt;=0),#REF!-TODAY(),0)</f>
        <v>#REF!</v>
      </c>
      <c r="O68" s="109" t="e">
        <f ca="1">IF(H68="done",8,N68)</f>
        <v>#REF!</v>
      </c>
      <c r="P68" s="9" t="e">
        <f>$E$2-#REF!</f>
        <v>#REF!</v>
      </c>
    </row>
    <row r="69" spans="1:16" s="9" customFormat="1" ht="30">
      <c r="A69" s="15" t="s">
        <v>220</v>
      </c>
      <c r="B69" s="11"/>
      <c r="C69" s="15" t="s">
        <v>12</v>
      </c>
      <c r="D69" s="4" t="s">
        <v>468</v>
      </c>
      <c r="E69" s="192" t="s">
        <v>620</v>
      </c>
      <c r="F69" s="19"/>
      <c r="G69" s="15" t="s">
        <v>680</v>
      </c>
      <c r="H69" s="5" t="s">
        <v>82</v>
      </c>
      <c r="I69" s="3">
        <v>14</v>
      </c>
      <c r="J69" s="70">
        <v>42670</v>
      </c>
      <c r="K69" s="12"/>
      <c r="L69" s="47">
        <f>IF(H69="NA",0,1)</f>
        <v>1</v>
      </c>
      <c r="M69" s="47">
        <f>IF(H69="done",1,IF(H69="in progress",0.5,0))</f>
        <v>0.5</v>
      </c>
      <c r="N69" s="108" t="e">
        <f ca="1">IF(OR(#REF!-TODAY()&gt;=0),#REF!-TODAY(),0)</f>
        <v>#REF!</v>
      </c>
      <c r="O69" s="109" t="e">
        <f ca="1">IF(H69="done",8,N69)</f>
        <v>#REF!</v>
      </c>
      <c r="P69" s="9" t="e">
        <f>$E$2-#REF!</f>
        <v>#REF!</v>
      </c>
    </row>
    <row r="70" spans="1:16" s="9" customFormat="1" ht="15.75" customHeight="1">
      <c r="A70" s="15" t="s">
        <v>221</v>
      </c>
      <c r="B70" s="11"/>
      <c r="C70" s="15" t="s">
        <v>12</v>
      </c>
      <c r="D70" s="4" t="s">
        <v>468</v>
      </c>
      <c r="E70" s="192" t="s">
        <v>619</v>
      </c>
      <c r="F70" s="19"/>
      <c r="G70" s="203" t="s">
        <v>680</v>
      </c>
      <c r="H70" s="5" t="s">
        <v>82</v>
      </c>
      <c r="I70" s="3">
        <v>14</v>
      </c>
      <c r="J70" s="70">
        <v>42670</v>
      </c>
      <c r="K70" s="12"/>
      <c r="L70" s="47">
        <f>IF(H70="NA",0,1)</f>
        <v>1</v>
      </c>
      <c r="M70" s="47">
        <f>IF(H70="done",1,IF(H70="in progress",0.5,0))</f>
        <v>0.5</v>
      </c>
      <c r="N70" s="108" t="e">
        <f ca="1">IF(OR(#REF!-TODAY()&gt;=0),#REF!-TODAY(),0)</f>
        <v>#REF!</v>
      </c>
      <c r="O70" s="109" t="e">
        <f ca="1">IF(H70="done",8,N70)</f>
        <v>#REF!</v>
      </c>
      <c r="P70" s="9" t="e">
        <f>$E$2-#REF!</f>
        <v>#REF!</v>
      </c>
    </row>
    <row r="71" spans="1:16" s="9" customFormat="1" ht="15.75" customHeight="1">
      <c r="A71" s="15" t="s">
        <v>222</v>
      </c>
      <c r="B71" s="11"/>
      <c r="C71" s="15" t="s">
        <v>12</v>
      </c>
      <c r="D71" s="4" t="s">
        <v>468</v>
      </c>
      <c r="E71" s="179" t="s">
        <v>489</v>
      </c>
      <c r="F71" s="45"/>
      <c r="G71" s="203" t="s">
        <v>680</v>
      </c>
      <c r="H71" s="16" t="s">
        <v>6</v>
      </c>
      <c r="I71" s="3">
        <v>5</v>
      </c>
      <c r="J71" s="70">
        <v>42670</v>
      </c>
      <c r="K71" s="206">
        <v>42702</v>
      </c>
      <c r="L71" s="47">
        <f>IF(H71="NA",0,1)</f>
        <v>1</v>
      </c>
      <c r="M71" s="47">
        <f>IF(H71="done",1,IF(H71="in progress",0.5,0))</f>
        <v>1</v>
      </c>
      <c r="N71" s="108" t="e">
        <f ca="1">IF(OR(#REF!-TODAY()&gt;=0),#REF!-TODAY(),0)</f>
        <v>#REF!</v>
      </c>
      <c r="O71" s="109">
        <f>IF(H71="done",8,N71)</f>
        <v>8</v>
      </c>
      <c r="P71" s="9" t="e">
        <f>$E$2-#REF!</f>
        <v>#REF!</v>
      </c>
    </row>
    <row r="72" spans="1:16" s="9" customFormat="1" ht="15.75" customHeight="1">
      <c r="A72" s="15" t="s">
        <v>310</v>
      </c>
      <c r="B72" s="11"/>
      <c r="C72" s="15" t="s">
        <v>12</v>
      </c>
      <c r="D72" s="4" t="s">
        <v>468</v>
      </c>
      <c r="E72" s="179" t="s">
        <v>490</v>
      </c>
      <c r="F72" s="45"/>
      <c r="G72" s="203" t="s">
        <v>680</v>
      </c>
      <c r="H72" s="16" t="s">
        <v>76</v>
      </c>
      <c r="I72" s="3">
        <v>5</v>
      </c>
      <c r="J72" s="70">
        <v>42670</v>
      </c>
      <c r="K72" s="206">
        <v>42702</v>
      </c>
      <c r="L72" s="47">
        <f>IF(H72="NA",0,1)</f>
        <v>1</v>
      </c>
      <c r="M72" s="47">
        <f>IF(H72="done",1,IF(H72="in progress",0.5,0))</f>
        <v>1</v>
      </c>
      <c r="N72" s="108" t="e">
        <f ca="1">IF(OR(#REF!-TODAY()&gt;=0),#REF!-TODAY(),0)</f>
        <v>#REF!</v>
      </c>
      <c r="O72" s="109">
        <f>IF(H72="done",8,N72)</f>
        <v>8</v>
      </c>
      <c r="P72" s="9" t="e">
        <f>$E$2-#REF!</f>
        <v>#REF!</v>
      </c>
    </row>
    <row r="73" spans="1:16" s="23" customFormat="1">
      <c r="A73" s="57">
        <v>10</v>
      </c>
      <c r="B73" s="57"/>
      <c r="C73" s="57" t="str">
        <f>C74</f>
        <v>Marketing</v>
      </c>
      <c r="D73" s="57"/>
      <c r="E73" s="186" t="s">
        <v>469</v>
      </c>
      <c r="F73" s="59"/>
      <c r="G73" s="57"/>
      <c r="H73" s="58"/>
      <c r="I73" s="56"/>
      <c r="J73" s="54"/>
      <c r="K73" s="54"/>
      <c r="L73" s="47"/>
      <c r="M73" s="47"/>
      <c r="N73" s="108" t="e">
        <f ca="1">IF(OR(#REF!-TODAY()&gt;=0),#REF!-TODAY(),0)</f>
        <v>#REF!</v>
      </c>
      <c r="O73" s="110" t="e">
        <f ca="1">MEDIAN(O74:O78)</f>
        <v>#REF!</v>
      </c>
    </row>
    <row r="74" spans="1:16" s="23" customFormat="1" ht="19.899999999999999" customHeight="1">
      <c r="A74" s="15" t="s">
        <v>223</v>
      </c>
      <c r="B74" s="11"/>
      <c r="C74" s="15" t="s">
        <v>23</v>
      </c>
      <c r="D74" s="11" t="s">
        <v>469</v>
      </c>
      <c r="E74" s="179" t="s">
        <v>580</v>
      </c>
      <c r="F74" s="45"/>
      <c r="G74" s="11" t="s">
        <v>595</v>
      </c>
      <c r="H74" s="175" t="s">
        <v>82</v>
      </c>
      <c r="I74" s="3">
        <v>5</v>
      </c>
      <c r="J74" s="70"/>
      <c r="K74" s="22"/>
      <c r="L74" s="47">
        <f>IF(H74="NA",0,1)</f>
        <v>1</v>
      </c>
      <c r="M74" s="47">
        <f>IF(H74="done",1,IF(H74="in progress",0.5,0))</f>
        <v>0.5</v>
      </c>
      <c r="N74" s="108" t="e">
        <f ca="1">IF(OR(#REF!-TODAY()&gt;=0),#REF!-TODAY(),0)</f>
        <v>#REF!</v>
      </c>
      <c r="O74" s="109" t="e">
        <f ca="1">IF(H74="done",8,N74)</f>
        <v>#REF!</v>
      </c>
      <c r="P74" s="9" t="e">
        <f>$E$2-#REF!</f>
        <v>#REF!</v>
      </c>
    </row>
    <row r="75" spans="1:16" s="23" customFormat="1" ht="21" customHeight="1">
      <c r="A75" s="15" t="s">
        <v>224</v>
      </c>
      <c r="B75" s="11"/>
      <c r="C75" s="15" t="s">
        <v>23</v>
      </c>
      <c r="D75" s="11" t="s">
        <v>469</v>
      </c>
      <c r="E75" s="179" t="s">
        <v>581</v>
      </c>
      <c r="F75" s="45"/>
      <c r="G75" s="11" t="s">
        <v>595</v>
      </c>
      <c r="H75" s="175" t="s">
        <v>82</v>
      </c>
      <c r="I75" s="3">
        <v>5</v>
      </c>
      <c r="J75" s="70"/>
      <c r="K75" s="22"/>
      <c r="L75" s="47">
        <f>IF(H75="NA",0,1)</f>
        <v>1</v>
      </c>
      <c r="M75" s="47">
        <f>IF(H75="done",1,IF(H75="in progress",0.5,0))</f>
        <v>0.5</v>
      </c>
      <c r="N75" s="108" t="e">
        <f ca="1">IF(OR(#REF!-TODAY()&gt;=0),#REF!-TODAY(),0)</f>
        <v>#REF!</v>
      </c>
      <c r="O75" s="109" t="e">
        <f ca="1">IF(H75="done",8,N75)</f>
        <v>#REF!</v>
      </c>
      <c r="P75" s="9" t="e">
        <f>$E$2-#REF!</f>
        <v>#REF!</v>
      </c>
    </row>
    <row r="76" spans="1:16" s="23" customFormat="1" ht="19.149999999999999" customHeight="1">
      <c r="A76" s="15" t="s">
        <v>225</v>
      </c>
      <c r="B76" s="11"/>
      <c r="C76" s="15" t="s">
        <v>23</v>
      </c>
      <c r="D76" s="11" t="s">
        <v>469</v>
      </c>
      <c r="E76" s="179" t="s">
        <v>491</v>
      </c>
      <c r="F76" s="45"/>
      <c r="G76" s="11" t="s">
        <v>595</v>
      </c>
      <c r="H76" s="175" t="s">
        <v>76</v>
      </c>
      <c r="I76" s="3">
        <v>5</v>
      </c>
      <c r="J76" s="70"/>
      <c r="K76" s="206">
        <v>42702</v>
      </c>
      <c r="L76" s="47">
        <f>IF(H76="NA",0,1)</f>
        <v>1</v>
      </c>
      <c r="M76" s="47">
        <f>IF(H76="done",1,IF(H76="in progress",0.5,0))</f>
        <v>1</v>
      </c>
      <c r="N76" s="108" t="e">
        <f ca="1">IF(OR(#REF!-TODAY()&gt;=0),#REF!-TODAY(),0)</f>
        <v>#REF!</v>
      </c>
      <c r="O76" s="109">
        <f>IF(H76="done",8,N76)</f>
        <v>8</v>
      </c>
      <c r="P76" s="9" t="e">
        <f>$E$2-#REF!</f>
        <v>#REF!</v>
      </c>
    </row>
    <row r="77" spans="1:16" s="23" customFormat="1" ht="18" customHeight="1">
      <c r="A77" s="15" t="s">
        <v>226</v>
      </c>
      <c r="B77" s="11"/>
      <c r="C77" s="15" t="s">
        <v>23</v>
      </c>
      <c r="D77" s="11" t="s">
        <v>469</v>
      </c>
      <c r="E77" s="179" t="s">
        <v>492</v>
      </c>
      <c r="F77" s="45"/>
      <c r="G77" s="11" t="s">
        <v>595</v>
      </c>
      <c r="H77" s="175" t="s">
        <v>82</v>
      </c>
      <c r="I77" s="3">
        <v>5</v>
      </c>
      <c r="J77" s="70"/>
      <c r="K77" s="22"/>
      <c r="L77" s="47">
        <f>IF(H77="NA",0,1)</f>
        <v>1</v>
      </c>
      <c r="M77" s="47">
        <f>IF(H77="done",1,IF(H77="in progress",0.5,0))</f>
        <v>0.5</v>
      </c>
      <c r="N77" s="108" t="e">
        <f ca="1">IF(OR(#REF!-TODAY()&gt;=0),#REF!-TODAY(),0)</f>
        <v>#REF!</v>
      </c>
      <c r="O77" s="109" t="e">
        <f ca="1">IF(H77="done",8,N77)</f>
        <v>#REF!</v>
      </c>
      <c r="P77" s="9" t="e">
        <f>$E$2-#REF!</f>
        <v>#REF!</v>
      </c>
    </row>
    <row r="78" spans="1:16" s="23" customFormat="1" ht="21" customHeight="1">
      <c r="A78" s="15" t="s">
        <v>227</v>
      </c>
      <c r="B78" s="11"/>
      <c r="C78" s="20" t="s">
        <v>23</v>
      </c>
      <c r="D78" s="11" t="s">
        <v>469</v>
      </c>
      <c r="E78" s="182" t="s">
        <v>276</v>
      </c>
      <c r="F78" s="67"/>
      <c r="G78" s="50" t="s">
        <v>595</v>
      </c>
      <c r="H78" s="16" t="s">
        <v>76</v>
      </c>
      <c r="I78" s="16">
        <v>10</v>
      </c>
      <c r="J78" s="70">
        <v>42671</v>
      </c>
      <c r="K78" s="206">
        <v>42702</v>
      </c>
      <c r="L78" s="47">
        <f>IF(H78="NA",0,1)</f>
        <v>1</v>
      </c>
      <c r="M78" s="47">
        <f>IF(H78="done",1,IF(H78="in progress",0.5,0))</f>
        <v>1</v>
      </c>
      <c r="N78" s="108" t="e">
        <f ca="1">IF(OR(#REF!-TODAY()&gt;=0),#REF!-TODAY(),0)</f>
        <v>#REF!</v>
      </c>
      <c r="O78" s="109">
        <f>IF(H78="done",8,N78)</f>
        <v>8</v>
      </c>
      <c r="P78" s="9" t="e">
        <f>$E$2-#REF!</f>
        <v>#REF!</v>
      </c>
    </row>
    <row r="79" spans="1:16" s="9" customFormat="1">
      <c r="A79" s="57">
        <v>11</v>
      </c>
      <c r="B79" s="57"/>
      <c r="C79" s="57" t="str">
        <f>C80</f>
        <v>Operations</v>
      </c>
      <c r="D79" s="57"/>
      <c r="E79" s="185" t="s">
        <v>452</v>
      </c>
      <c r="F79" s="57"/>
      <c r="G79" s="57"/>
      <c r="H79" s="58"/>
      <c r="I79" s="56"/>
      <c r="J79" s="54"/>
      <c r="K79" s="54"/>
      <c r="L79" s="47"/>
      <c r="M79" s="47"/>
      <c r="N79" s="108" t="e">
        <f ca="1">IF(OR(#REF!-TODAY()&gt;=0),#REF!-TODAY(),0)</f>
        <v>#REF!</v>
      </c>
      <c r="O79" s="110">
        <f>MEDIAN(O80:O84)</f>
        <v>8</v>
      </c>
    </row>
    <row r="80" spans="1:16">
      <c r="A80" s="3" t="s">
        <v>228</v>
      </c>
      <c r="B80" s="4"/>
      <c r="C80" s="4" t="s">
        <v>274</v>
      </c>
      <c r="D80" s="4" t="s">
        <v>118</v>
      </c>
      <c r="E80" s="169" t="s">
        <v>493</v>
      </c>
      <c r="F80" s="102" t="s">
        <v>173</v>
      </c>
      <c r="G80" s="3" t="s">
        <v>595</v>
      </c>
      <c r="H80" s="12" t="s">
        <v>76</v>
      </c>
      <c r="I80" s="11">
        <v>7</v>
      </c>
      <c r="J80" s="70">
        <v>42670</v>
      </c>
      <c r="K80" s="190">
        <v>42644</v>
      </c>
      <c r="L80" s="47">
        <f>IF(H80="NA",0,1)</f>
        <v>1</v>
      </c>
      <c r="M80" s="47">
        <f>IF(H80="done",1,IF(H80="in progress",0.5,0))</f>
        <v>1</v>
      </c>
      <c r="N80" s="108" t="e">
        <f ca="1">IF(OR(#REF!-TODAY()&gt;=0),#REF!-TODAY(),0)</f>
        <v>#REF!</v>
      </c>
      <c r="O80" s="109">
        <f>IF(H80="done",8,N80)</f>
        <v>8</v>
      </c>
      <c r="P80" s="9" t="e">
        <f>$E$2-#REF!</f>
        <v>#REF!</v>
      </c>
    </row>
    <row r="81" spans="1:16">
      <c r="A81" s="3" t="s">
        <v>229</v>
      </c>
      <c r="B81" s="11"/>
      <c r="C81" s="4" t="s">
        <v>274</v>
      </c>
      <c r="D81" s="4" t="s">
        <v>118</v>
      </c>
      <c r="E81" s="169" t="s">
        <v>622</v>
      </c>
      <c r="F81" s="102" t="s">
        <v>266</v>
      </c>
      <c r="G81" s="168" t="s">
        <v>84</v>
      </c>
      <c r="H81" s="5" t="s">
        <v>76</v>
      </c>
      <c r="I81" s="11">
        <v>7</v>
      </c>
      <c r="J81" s="70">
        <v>42671</v>
      </c>
      <c r="K81" s="70">
        <v>42681</v>
      </c>
      <c r="L81" s="47">
        <f>IF(H81="NA",0,1)</f>
        <v>1</v>
      </c>
      <c r="M81" s="47">
        <f>IF(H81="done",1,IF(H81="in progress",0.5,0))</f>
        <v>1</v>
      </c>
      <c r="N81" s="108" t="e">
        <f ca="1">IF(OR(#REF!-TODAY()&gt;=0),#REF!-TODAY(),0)</f>
        <v>#REF!</v>
      </c>
      <c r="O81" s="109">
        <f>IF(H81="done",8,N81)</f>
        <v>8</v>
      </c>
      <c r="P81" s="9" t="e">
        <f>$E$2-#REF!</f>
        <v>#REF!</v>
      </c>
    </row>
    <row r="82" spans="1:16">
      <c r="A82" s="3" t="s">
        <v>230</v>
      </c>
      <c r="B82" s="11"/>
      <c r="C82" s="4" t="s">
        <v>274</v>
      </c>
      <c r="D82" s="4" t="s">
        <v>118</v>
      </c>
      <c r="E82" s="169" t="s">
        <v>494</v>
      </c>
      <c r="F82" s="4"/>
      <c r="G82" s="3" t="s">
        <v>596</v>
      </c>
      <c r="H82" s="170" t="s">
        <v>76</v>
      </c>
      <c r="I82" s="11">
        <v>14</v>
      </c>
      <c r="J82" s="190">
        <v>42671</v>
      </c>
      <c r="K82" s="190">
        <v>42681</v>
      </c>
      <c r="L82" s="47">
        <f>IF(H82="NA",0,1)</f>
        <v>1</v>
      </c>
      <c r="M82" s="47">
        <f>IF(H82="done",1,IF(H82="in progress",0.5,0))</f>
        <v>1</v>
      </c>
      <c r="N82" s="108" t="e">
        <f ca="1">IF(OR(#REF!-TODAY()&gt;=0),#REF!-TODAY(),0)</f>
        <v>#REF!</v>
      </c>
      <c r="O82" s="109">
        <f>IF(H82="done",8,N82)</f>
        <v>8</v>
      </c>
      <c r="P82" s="9" t="e">
        <f>$E$2-#REF!</f>
        <v>#REF!</v>
      </c>
    </row>
    <row r="83" spans="1:16" ht="30">
      <c r="A83" s="3" t="s">
        <v>231</v>
      </c>
      <c r="B83" s="11"/>
      <c r="C83" s="4" t="s">
        <v>274</v>
      </c>
      <c r="D83" s="4" t="s">
        <v>118</v>
      </c>
      <c r="E83" s="169" t="s">
        <v>582</v>
      </c>
      <c r="F83" s="4"/>
      <c r="G83" s="3" t="s">
        <v>84</v>
      </c>
      <c r="H83" s="175" t="s">
        <v>76</v>
      </c>
      <c r="I83" s="11">
        <v>7</v>
      </c>
      <c r="J83" s="190">
        <v>42671</v>
      </c>
      <c r="K83" s="190">
        <v>42699</v>
      </c>
      <c r="L83" s="47">
        <f>IF(H83="NA",0,1)</f>
        <v>1</v>
      </c>
      <c r="M83" s="47">
        <f>IF(H83="done",1,IF(H83="in progress",0.5,0))</f>
        <v>1</v>
      </c>
      <c r="N83" s="108" t="e">
        <f ca="1">IF(OR(#REF!-TODAY()&gt;=0),#REF!-TODAY(),0)</f>
        <v>#REF!</v>
      </c>
      <c r="O83" s="109">
        <f>IF(H83="done",8,N83)</f>
        <v>8</v>
      </c>
      <c r="P83" s="9" t="e">
        <f>$E$2-#REF!</f>
        <v>#REF!</v>
      </c>
    </row>
    <row r="84" spans="1:16">
      <c r="A84" s="3" t="s">
        <v>232</v>
      </c>
      <c r="B84" s="11"/>
      <c r="C84" s="4" t="s">
        <v>274</v>
      </c>
      <c r="D84" s="4" t="s">
        <v>118</v>
      </c>
      <c r="E84" s="169" t="s">
        <v>495</v>
      </c>
      <c r="F84" s="4"/>
      <c r="G84" s="168" t="s">
        <v>84</v>
      </c>
      <c r="H84" s="175" t="s">
        <v>76</v>
      </c>
      <c r="I84" s="11">
        <v>14</v>
      </c>
      <c r="J84" s="190">
        <v>42671</v>
      </c>
      <c r="K84" s="190">
        <v>42699</v>
      </c>
      <c r="L84" s="47">
        <f>IF(H84="NA",0,1)</f>
        <v>1</v>
      </c>
      <c r="M84" s="47">
        <f>IF(H84="done",1,IF(H84="in progress",0.5,0))</f>
        <v>1</v>
      </c>
      <c r="N84" s="108" t="e">
        <f ca="1">IF(OR(#REF!-TODAY()&gt;=0),#REF!-TODAY(),0)</f>
        <v>#REF!</v>
      </c>
      <c r="O84" s="109">
        <f>IF(H84="done",8,N84)</f>
        <v>8</v>
      </c>
      <c r="P84" s="9" t="e">
        <f>$E$2-#REF!</f>
        <v>#REF!</v>
      </c>
    </row>
    <row r="85" spans="1:16">
      <c r="A85" s="57">
        <v>12</v>
      </c>
      <c r="B85" s="57"/>
      <c r="C85" s="57" t="str">
        <f>C86</f>
        <v>IT</v>
      </c>
      <c r="D85" s="57"/>
      <c r="E85" s="185" t="s">
        <v>451</v>
      </c>
      <c r="F85" s="57"/>
      <c r="G85" s="57"/>
      <c r="H85" s="58"/>
      <c r="I85" s="56"/>
      <c r="J85" s="54"/>
      <c r="K85" s="54"/>
      <c r="L85" s="47"/>
      <c r="M85" s="47"/>
      <c r="N85" s="108" t="e">
        <f ca="1">IF(OR(#REF!-TODAY()&gt;=0),#REF!-TODAY(),0)</f>
        <v>#REF!</v>
      </c>
      <c r="O85" s="110" t="e">
        <f ca="1">MEDIAN(O86:O104)</f>
        <v>#REF!</v>
      </c>
      <c r="P85" s="9"/>
    </row>
    <row r="86" spans="1:16" ht="30">
      <c r="A86" s="3" t="s">
        <v>233</v>
      </c>
      <c r="B86" s="11"/>
      <c r="C86" s="4" t="s">
        <v>144</v>
      </c>
      <c r="D86" s="4" t="s">
        <v>305</v>
      </c>
      <c r="E86" s="169" t="s">
        <v>496</v>
      </c>
      <c r="F86" s="102"/>
      <c r="G86" s="3" t="s">
        <v>596</v>
      </c>
      <c r="H86" s="175" t="s">
        <v>76</v>
      </c>
      <c r="I86" s="11">
        <v>5</v>
      </c>
      <c r="J86" s="70" t="e">
        <f>#REF!</f>
        <v>#REF!</v>
      </c>
      <c r="K86" s="206">
        <v>42699</v>
      </c>
      <c r="L86" s="47">
        <f t="shared" ref="L86:L104" si="11">IF(H86="NA",0,1)</f>
        <v>1</v>
      </c>
      <c r="M86" s="47">
        <f t="shared" ref="M86:M104" si="12">IF(H86="done",1,IF(H86="in progress",0.5,0))</f>
        <v>1</v>
      </c>
      <c r="N86" s="108" t="e">
        <f ca="1">IF(OR(#REF!-TODAY()&gt;=0),#REF!-TODAY(),0)</f>
        <v>#REF!</v>
      </c>
      <c r="O86" s="109">
        <f t="shared" ref="O86:O104" si="13">IF(H86="done",8,N86)</f>
        <v>8</v>
      </c>
      <c r="P86" s="9" t="e">
        <f>$E$2-#REF!</f>
        <v>#REF!</v>
      </c>
    </row>
    <row r="87" spans="1:16" ht="30">
      <c r="A87" s="3" t="s">
        <v>234</v>
      </c>
      <c r="B87" s="11"/>
      <c r="C87" s="4" t="s">
        <v>144</v>
      </c>
      <c r="D87" s="4" t="s">
        <v>305</v>
      </c>
      <c r="E87" s="169" t="s">
        <v>497</v>
      </c>
      <c r="F87" s="4"/>
      <c r="G87" s="3" t="s">
        <v>596</v>
      </c>
      <c r="H87" s="175" t="s">
        <v>76</v>
      </c>
      <c r="I87" s="11">
        <v>3</v>
      </c>
      <c r="J87" s="70"/>
      <c r="K87" s="206">
        <v>42702</v>
      </c>
      <c r="L87" s="47">
        <f t="shared" si="11"/>
        <v>1</v>
      </c>
      <c r="M87" s="47">
        <f t="shared" si="12"/>
        <v>1</v>
      </c>
      <c r="N87" s="108" t="e">
        <f ca="1">IF(OR(#REF!-TODAY()&gt;=0),#REF!-TODAY(),0)</f>
        <v>#REF!</v>
      </c>
      <c r="O87" s="109">
        <f t="shared" si="13"/>
        <v>8</v>
      </c>
      <c r="P87" s="9" t="e">
        <f>$E$2-#REF!</f>
        <v>#REF!</v>
      </c>
    </row>
    <row r="88" spans="1:16" ht="14.25" customHeight="1">
      <c r="A88" s="3" t="s">
        <v>235</v>
      </c>
      <c r="B88" s="11"/>
      <c r="C88" s="4" t="s">
        <v>144</v>
      </c>
      <c r="D88" s="4" t="s">
        <v>305</v>
      </c>
      <c r="E88" s="169" t="s">
        <v>681</v>
      </c>
      <c r="F88" s="4"/>
      <c r="G88" s="3" t="s">
        <v>596</v>
      </c>
      <c r="H88" s="202" t="s">
        <v>82</v>
      </c>
      <c r="I88" s="11">
        <v>14</v>
      </c>
      <c r="J88" s="70"/>
      <c r="K88" s="70"/>
      <c r="L88" s="47">
        <f t="shared" si="11"/>
        <v>1</v>
      </c>
      <c r="M88" s="47">
        <f t="shared" si="12"/>
        <v>0.5</v>
      </c>
      <c r="N88" s="108" t="e">
        <f ca="1">IF(OR(#REF!-TODAY()&gt;=0),#REF!-TODAY(),0)</f>
        <v>#REF!</v>
      </c>
      <c r="O88" s="109" t="e">
        <f t="shared" ca="1" si="13"/>
        <v>#REF!</v>
      </c>
      <c r="P88" s="9" t="e">
        <f>$E$2-#REF!</f>
        <v>#REF!</v>
      </c>
    </row>
    <row r="89" spans="1:16" ht="30">
      <c r="A89" s="3" t="s">
        <v>236</v>
      </c>
      <c r="B89" s="11"/>
      <c r="C89" s="4" t="s">
        <v>144</v>
      </c>
      <c r="D89" s="4" t="s">
        <v>305</v>
      </c>
      <c r="E89" s="169" t="s">
        <v>13</v>
      </c>
      <c r="F89" s="4"/>
      <c r="G89" s="3" t="s">
        <v>596</v>
      </c>
      <c r="H89" s="7" t="s">
        <v>89</v>
      </c>
      <c r="I89" s="11">
        <v>3</v>
      </c>
      <c r="J89" s="70"/>
      <c r="K89" s="70"/>
      <c r="L89" s="47">
        <f t="shared" si="11"/>
        <v>1</v>
      </c>
      <c r="M89" s="47">
        <f t="shared" si="12"/>
        <v>0</v>
      </c>
      <c r="N89" s="108" t="e">
        <f ca="1">IF(OR(#REF!-TODAY()&gt;=0),#REF!-TODAY(),0)</f>
        <v>#REF!</v>
      </c>
      <c r="O89" s="109" t="e">
        <f t="shared" ca="1" si="13"/>
        <v>#REF!</v>
      </c>
      <c r="P89" s="9" t="e">
        <f>$E$2-#REF!</f>
        <v>#REF!</v>
      </c>
    </row>
    <row r="90" spans="1:16" ht="14.25" customHeight="1">
      <c r="A90" s="3" t="s">
        <v>237</v>
      </c>
      <c r="B90" s="11"/>
      <c r="C90" s="4" t="s">
        <v>144</v>
      </c>
      <c r="D90" s="4" t="s">
        <v>305</v>
      </c>
      <c r="E90" s="178" t="s">
        <v>498</v>
      </c>
      <c r="F90" s="71"/>
      <c r="G90" s="3" t="s">
        <v>595</v>
      </c>
      <c r="H90" s="10" t="s">
        <v>76</v>
      </c>
      <c r="I90" s="11">
        <v>3</v>
      </c>
      <c r="J90" s="70">
        <v>42667</v>
      </c>
      <c r="K90" s="70">
        <v>42670</v>
      </c>
      <c r="L90" s="47">
        <f t="shared" si="11"/>
        <v>1</v>
      </c>
      <c r="M90" s="47">
        <f t="shared" si="12"/>
        <v>1</v>
      </c>
      <c r="N90" s="108" t="e">
        <f ca="1">IF(OR(#REF!-TODAY()&gt;=0),#REF!-TODAY(),0)</f>
        <v>#REF!</v>
      </c>
      <c r="O90" s="109">
        <f t="shared" si="13"/>
        <v>8</v>
      </c>
      <c r="P90" s="9" t="e">
        <f>$E$2-#REF!</f>
        <v>#REF!</v>
      </c>
    </row>
    <row r="91" spans="1:16" ht="13.5" customHeight="1">
      <c r="A91" s="3" t="s">
        <v>238</v>
      </c>
      <c r="B91" s="11"/>
      <c r="C91" s="4" t="s">
        <v>144</v>
      </c>
      <c r="D91" s="4" t="s">
        <v>305</v>
      </c>
      <c r="E91" s="178" t="s">
        <v>499</v>
      </c>
      <c r="F91" s="71"/>
      <c r="G91" s="3" t="s">
        <v>595</v>
      </c>
      <c r="H91" s="10" t="s">
        <v>76</v>
      </c>
      <c r="I91" s="11">
        <v>3</v>
      </c>
      <c r="J91" s="70" t="e">
        <f>#REF!</f>
        <v>#REF!</v>
      </c>
      <c r="K91" s="70" t="e">
        <f>#REF!</f>
        <v>#REF!</v>
      </c>
      <c r="L91" s="47">
        <f t="shared" si="11"/>
        <v>1</v>
      </c>
      <c r="M91" s="47">
        <f t="shared" si="12"/>
        <v>1</v>
      </c>
      <c r="N91" s="108" t="e">
        <f ca="1">IF(OR(#REF!-TODAY()&gt;=0),#REF!-TODAY(),0)</f>
        <v>#REF!</v>
      </c>
      <c r="O91" s="109">
        <f t="shared" si="13"/>
        <v>8</v>
      </c>
      <c r="P91" s="9" t="e">
        <f>$E$2-#REF!</f>
        <v>#REF!</v>
      </c>
    </row>
    <row r="92" spans="1:16">
      <c r="A92" s="3" t="s">
        <v>239</v>
      </c>
      <c r="B92" s="11"/>
      <c r="C92" s="4" t="s">
        <v>144</v>
      </c>
      <c r="D92" s="4" t="s">
        <v>305</v>
      </c>
      <c r="E92" s="192" t="s">
        <v>500</v>
      </c>
      <c r="F92" s="19"/>
      <c r="G92" s="3" t="s">
        <v>595</v>
      </c>
      <c r="H92" s="202" t="s">
        <v>76</v>
      </c>
      <c r="I92" s="11">
        <v>7</v>
      </c>
      <c r="J92" s="70">
        <v>42676</v>
      </c>
      <c r="K92" s="70">
        <v>42689</v>
      </c>
      <c r="L92" s="47">
        <f t="shared" si="11"/>
        <v>1</v>
      </c>
      <c r="M92" s="47">
        <f t="shared" si="12"/>
        <v>1</v>
      </c>
      <c r="N92" s="108" t="e">
        <f ca="1">IF(OR(#REF!-TODAY()&gt;=0),#REF!-TODAY(),0)</f>
        <v>#REF!</v>
      </c>
      <c r="O92" s="109">
        <f t="shared" si="13"/>
        <v>8</v>
      </c>
      <c r="P92" s="9" t="e">
        <f>$E$2-#REF!</f>
        <v>#REF!</v>
      </c>
    </row>
    <row r="93" spans="1:16" ht="30">
      <c r="A93" s="3" t="s">
        <v>311</v>
      </c>
      <c r="B93" s="11"/>
      <c r="C93" s="4" t="s">
        <v>144</v>
      </c>
      <c r="D93" s="4" t="s">
        <v>305</v>
      </c>
      <c r="E93" s="192" t="s">
        <v>14</v>
      </c>
      <c r="F93" s="19"/>
      <c r="G93" s="3" t="s">
        <v>595</v>
      </c>
      <c r="H93" s="5" t="s">
        <v>82</v>
      </c>
      <c r="I93" s="11">
        <v>7</v>
      </c>
      <c r="J93" s="70"/>
      <c r="K93" s="70"/>
      <c r="L93" s="47">
        <f t="shared" si="11"/>
        <v>1</v>
      </c>
      <c r="M93" s="47">
        <f t="shared" si="12"/>
        <v>0.5</v>
      </c>
      <c r="N93" s="108" t="e">
        <f ca="1">IF(OR(#REF!-TODAY()&gt;=0),#REF!-TODAY(),0)</f>
        <v>#REF!</v>
      </c>
      <c r="O93" s="109" t="e">
        <f t="shared" ca="1" si="13"/>
        <v>#REF!</v>
      </c>
      <c r="P93" s="9" t="e">
        <f>$E$2-#REF!</f>
        <v>#REF!</v>
      </c>
    </row>
    <row r="94" spans="1:16" ht="30">
      <c r="A94" s="3" t="s">
        <v>312</v>
      </c>
      <c r="B94" s="11"/>
      <c r="C94" s="4" t="s">
        <v>144</v>
      </c>
      <c r="D94" s="4" t="s">
        <v>305</v>
      </c>
      <c r="E94" s="192" t="s">
        <v>15</v>
      </c>
      <c r="F94" s="19"/>
      <c r="G94" s="3" t="s">
        <v>84</v>
      </c>
      <c r="H94" s="5" t="s">
        <v>89</v>
      </c>
      <c r="I94" s="11">
        <v>2</v>
      </c>
      <c r="J94" s="70"/>
      <c r="K94" s="70"/>
      <c r="L94" s="47">
        <f t="shared" si="11"/>
        <v>1</v>
      </c>
      <c r="M94" s="47">
        <f t="shared" si="12"/>
        <v>0</v>
      </c>
      <c r="N94" s="108" t="e">
        <f ca="1">IF(OR(#REF!-TODAY()&gt;=0),#REF!-TODAY(),0)</f>
        <v>#REF!</v>
      </c>
      <c r="O94" s="109" t="e">
        <f t="shared" ca="1" si="13"/>
        <v>#REF!</v>
      </c>
      <c r="P94" s="9" t="e">
        <f>$E$2-#REF!</f>
        <v>#REF!</v>
      </c>
    </row>
    <row r="95" spans="1:16" ht="30">
      <c r="A95" s="3" t="s">
        <v>313</v>
      </c>
      <c r="B95" s="11"/>
      <c r="C95" s="4" t="s">
        <v>144</v>
      </c>
      <c r="D95" s="4" t="s">
        <v>305</v>
      </c>
      <c r="E95" s="192" t="s">
        <v>501</v>
      </c>
      <c r="F95" s="19"/>
      <c r="G95" s="3" t="s">
        <v>84</v>
      </c>
      <c r="H95" s="5" t="s">
        <v>89</v>
      </c>
      <c r="I95" s="11">
        <v>1</v>
      </c>
      <c r="J95" s="70"/>
      <c r="K95" s="70"/>
      <c r="L95" s="47">
        <f t="shared" si="11"/>
        <v>1</v>
      </c>
      <c r="M95" s="47">
        <f t="shared" si="12"/>
        <v>0</v>
      </c>
      <c r="N95" s="108" t="e">
        <f ca="1">IF(OR(#REF!-TODAY()&gt;=0),#REF!-TODAY(),0)</f>
        <v>#REF!</v>
      </c>
      <c r="O95" s="109" t="e">
        <f t="shared" ca="1" si="13"/>
        <v>#REF!</v>
      </c>
      <c r="P95" s="9" t="e">
        <f>$E$2-#REF!</f>
        <v>#REF!</v>
      </c>
    </row>
    <row r="96" spans="1:16" ht="15" customHeight="1">
      <c r="A96" s="3" t="s">
        <v>314</v>
      </c>
      <c r="B96" s="11"/>
      <c r="C96" s="4" t="s">
        <v>144</v>
      </c>
      <c r="D96" s="4" t="s">
        <v>305</v>
      </c>
      <c r="E96" s="192" t="s">
        <v>502</v>
      </c>
      <c r="F96" s="103" t="s">
        <v>175</v>
      </c>
      <c r="G96" s="3" t="s">
        <v>595</v>
      </c>
      <c r="H96" s="10" t="s">
        <v>76</v>
      </c>
      <c r="I96" s="11">
        <v>3</v>
      </c>
      <c r="J96" s="70">
        <v>42667</v>
      </c>
      <c r="K96" s="70">
        <v>42670</v>
      </c>
      <c r="L96" s="47">
        <f t="shared" si="11"/>
        <v>1</v>
      </c>
      <c r="M96" s="47">
        <f t="shared" si="12"/>
        <v>1</v>
      </c>
      <c r="N96" s="108" t="e">
        <f ca="1">IF(OR(#REF!-TODAY()&gt;=0),#REF!-TODAY(),0)</f>
        <v>#REF!</v>
      </c>
      <c r="O96" s="109">
        <f t="shared" si="13"/>
        <v>8</v>
      </c>
      <c r="P96" s="9" t="e">
        <f>$E$2-#REF!</f>
        <v>#REF!</v>
      </c>
    </row>
    <row r="97" spans="1:16" s="8" customFormat="1" ht="15" customHeight="1">
      <c r="A97" s="3" t="s">
        <v>315</v>
      </c>
      <c r="B97" s="11"/>
      <c r="C97" s="4" t="s">
        <v>144</v>
      </c>
      <c r="D97" s="4" t="s">
        <v>305</v>
      </c>
      <c r="E97" s="192" t="s">
        <v>503</v>
      </c>
      <c r="F97" s="103" t="s">
        <v>174</v>
      </c>
      <c r="G97" s="3" t="s">
        <v>595</v>
      </c>
      <c r="H97" s="10" t="s">
        <v>76</v>
      </c>
      <c r="I97" s="11">
        <v>1</v>
      </c>
      <c r="J97" s="70">
        <v>42676</v>
      </c>
      <c r="K97" s="70">
        <v>42677</v>
      </c>
      <c r="L97" s="47">
        <f t="shared" si="11"/>
        <v>1</v>
      </c>
      <c r="M97" s="47">
        <f t="shared" si="12"/>
        <v>1</v>
      </c>
      <c r="N97" s="108" t="e">
        <f ca="1">IF(OR(#REF!-TODAY()&gt;=0),#REF!-TODAY(),0)</f>
        <v>#REF!</v>
      </c>
      <c r="O97" s="109">
        <f t="shared" si="13"/>
        <v>8</v>
      </c>
      <c r="P97" s="9" t="e">
        <f>$E$2-#REF!</f>
        <v>#REF!</v>
      </c>
    </row>
    <row r="98" spans="1:16" ht="15" customHeight="1">
      <c r="A98" s="3" t="s">
        <v>316</v>
      </c>
      <c r="B98" s="11"/>
      <c r="C98" s="4" t="s">
        <v>144</v>
      </c>
      <c r="D98" s="4" t="s">
        <v>305</v>
      </c>
      <c r="E98" s="192" t="s">
        <v>504</v>
      </c>
      <c r="F98" s="19"/>
      <c r="G98" s="3" t="s">
        <v>595</v>
      </c>
      <c r="H98" s="173" t="s">
        <v>76</v>
      </c>
      <c r="I98" s="11">
        <v>7</v>
      </c>
      <c r="J98" s="70">
        <v>42677</v>
      </c>
      <c r="K98" s="206">
        <v>42681</v>
      </c>
      <c r="L98" s="47">
        <f t="shared" si="11"/>
        <v>1</v>
      </c>
      <c r="M98" s="47">
        <f t="shared" si="12"/>
        <v>1</v>
      </c>
      <c r="N98" s="108" t="e">
        <f ca="1">IF(OR(#REF!-TODAY()&gt;=0),#REF!-TODAY(),0)</f>
        <v>#REF!</v>
      </c>
      <c r="O98" s="109">
        <f t="shared" si="13"/>
        <v>8</v>
      </c>
      <c r="P98" s="9" t="e">
        <f>$E$2-#REF!</f>
        <v>#REF!</v>
      </c>
    </row>
    <row r="99" spans="1:16" ht="15" customHeight="1">
      <c r="A99" s="3" t="s">
        <v>317</v>
      </c>
      <c r="B99" s="11"/>
      <c r="C99" s="4" t="s">
        <v>144</v>
      </c>
      <c r="D99" s="4" t="s">
        <v>305</v>
      </c>
      <c r="E99" s="192" t="s">
        <v>278</v>
      </c>
      <c r="F99" s="19"/>
      <c r="G99" s="3" t="s">
        <v>84</v>
      </c>
      <c r="H99" s="173" t="s">
        <v>76</v>
      </c>
      <c r="I99" s="11">
        <v>14</v>
      </c>
      <c r="J99" s="70"/>
      <c r="K99" s="206">
        <v>42681</v>
      </c>
      <c r="L99" s="47">
        <f t="shared" si="11"/>
        <v>1</v>
      </c>
      <c r="M99" s="47">
        <f t="shared" si="12"/>
        <v>1</v>
      </c>
      <c r="N99" s="108" t="e">
        <f ca="1">IF(OR(#REF!-TODAY()&gt;=0),#REF!-TODAY(),0)</f>
        <v>#REF!</v>
      </c>
      <c r="O99" s="109">
        <f t="shared" si="13"/>
        <v>8</v>
      </c>
      <c r="P99" s="9" t="e">
        <f>$E$2-#REF!</f>
        <v>#REF!</v>
      </c>
    </row>
    <row r="100" spans="1:16" ht="15" customHeight="1">
      <c r="A100" s="3" t="s">
        <v>318</v>
      </c>
      <c r="B100" s="11"/>
      <c r="C100" s="4" t="s">
        <v>144</v>
      </c>
      <c r="D100" s="4" t="s">
        <v>305</v>
      </c>
      <c r="E100" s="192" t="s">
        <v>279</v>
      </c>
      <c r="F100" s="19"/>
      <c r="G100" s="3" t="s">
        <v>84</v>
      </c>
      <c r="H100" s="173" t="s">
        <v>76</v>
      </c>
      <c r="I100" s="11">
        <v>2</v>
      </c>
      <c r="J100" s="70"/>
      <c r="K100" s="206">
        <v>42681</v>
      </c>
      <c r="L100" s="47">
        <f t="shared" si="11"/>
        <v>1</v>
      </c>
      <c r="M100" s="47">
        <f t="shared" si="12"/>
        <v>1</v>
      </c>
      <c r="N100" s="108" t="e">
        <f ca="1">IF(OR(#REF!-TODAY()&gt;=0),#REF!-TODAY(),0)</f>
        <v>#REF!</v>
      </c>
      <c r="O100" s="109">
        <f t="shared" si="13"/>
        <v>8</v>
      </c>
      <c r="P100" s="9" t="e">
        <f>$E$2-#REF!</f>
        <v>#REF!</v>
      </c>
    </row>
    <row r="101" spans="1:16" ht="15" customHeight="1">
      <c r="A101" s="3" t="s">
        <v>319</v>
      </c>
      <c r="B101" s="11"/>
      <c r="C101" s="4" t="s">
        <v>144</v>
      </c>
      <c r="D101" s="4" t="s">
        <v>305</v>
      </c>
      <c r="E101" s="192" t="s">
        <v>280</v>
      </c>
      <c r="F101" s="19"/>
      <c r="G101" s="3" t="s">
        <v>84</v>
      </c>
      <c r="H101" s="173" t="s">
        <v>76</v>
      </c>
      <c r="I101" s="11">
        <v>1</v>
      </c>
      <c r="J101" s="70"/>
      <c r="K101" s="206">
        <v>42681</v>
      </c>
      <c r="L101" s="47">
        <f t="shared" si="11"/>
        <v>1</v>
      </c>
      <c r="M101" s="47">
        <f t="shared" si="12"/>
        <v>1</v>
      </c>
      <c r="N101" s="108" t="e">
        <f ca="1">IF(OR(#REF!-TODAY()&gt;=0),#REF!-TODAY(),0)</f>
        <v>#REF!</v>
      </c>
      <c r="O101" s="109">
        <f t="shared" si="13"/>
        <v>8</v>
      </c>
      <c r="P101" s="9" t="e">
        <f>$E$2-#REF!</f>
        <v>#REF!</v>
      </c>
    </row>
    <row r="102" spans="1:16" ht="15" customHeight="1">
      <c r="A102" s="3" t="s">
        <v>320</v>
      </c>
      <c r="B102" s="11"/>
      <c r="C102" s="4" t="s">
        <v>144</v>
      </c>
      <c r="D102" s="4" t="s">
        <v>305</v>
      </c>
      <c r="E102" s="169" t="s">
        <v>16</v>
      </c>
      <c r="F102" s="4"/>
      <c r="G102" s="3" t="s">
        <v>595</v>
      </c>
      <c r="H102" s="173" t="s">
        <v>76</v>
      </c>
      <c r="I102" s="11">
        <v>0</v>
      </c>
      <c r="J102" s="70"/>
      <c r="K102" s="70">
        <v>42681</v>
      </c>
      <c r="L102" s="47">
        <f t="shared" si="11"/>
        <v>1</v>
      </c>
      <c r="M102" s="47">
        <f t="shared" si="12"/>
        <v>1</v>
      </c>
      <c r="N102" s="108" t="e">
        <f ca="1">IF(OR(#REF!-TODAY()&gt;=0),#REF!-TODAY(),0)</f>
        <v>#REF!</v>
      </c>
      <c r="O102" s="109">
        <f t="shared" si="13"/>
        <v>8</v>
      </c>
      <c r="P102" s="9" t="e">
        <f>$E$2-#REF!</f>
        <v>#REF!</v>
      </c>
    </row>
    <row r="103" spans="1:16" ht="30">
      <c r="A103" s="3" t="s">
        <v>321</v>
      </c>
      <c r="B103" s="11"/>
      <c r="C103" s="4" t="s">
        <v>144</v>
      </c>
      <c r="D103" s="4" t="s">
        <v>305</v>
      </c>
      <c r="E103" s="169" t="s">
        <v>17</v>
      </c>
      <c r="F103" s="4"/>
      <c r="G103" s="3" t="s">
        <v>84</v>
      </c>
      <c r="H103" s="170" t="s">
        <v>89</v>
      </c>
      <c r="I103" s="11">
        <v>3</v>
      </c>
      <c r="J103" s="70"/>
      <c r="K103" s="70"/>
      <c r="L103" s="47">
        <f t="shared" si="11"/>
        <v>1</v>
      </c>
      <c r="M103" s="47">
        <f t="shared" si="12"/>
        <v>0</v>
      </c>
      <c r="N103" s="108" t="e">
        <f ca="1">IF(OR(#REF!-TODAY()&gt;=0),#REF!-TODAY(),0)</f>
        <v>#REF!</v>
      </c>
      <c r="O103" s="109" t="e">
        <f t="shared" ca="1" si="13"/>
        <v>#REF!</v>
      </c>
      <c r="P103" s="9" t="e">
        <f>$E$2-#REF!</f>
        <v>#REF!</v>
      </c>
    </row>
    <row r="104" spans="1:16" ht="30">
      <c r="A104" s="3" t="s">
        <v>322</v>
      </c>
      <c r="B104" s="11"/>
      <c r="C104" s="4" t="s">
        <v>144</v>
      </c>
      <c r="D104" s="4" t="s">
        <v>305</v>
      </c>
      <c r="E104" s="169" t="s">
        <v>18</v>
      </c>
      <c r="F104" s="4"/>
      <c r="G104" s="3" t="s">
        <v>84</v>
      </c>
      <c r="H104" s="5" t="s">
        <v>89</v>
      </c>
      <c r="I104" s="11">
        <v>3</v>
      </c>
      <c r="J104" s="70"/>
      <c r="K104" s="70"/>
      <c r="L104" s="47">
        <f t="shared" si="11"/>
        <v>1</v>
      </c>
      <c r="M104" s="47">
        <f t="shared" si="12"/>
        <v>0</v>
      </c>
      <c r="N104" s="108" t="e">
        <f ca="1">IF(OR(#REF!-TODAY()&gt;=0),#REF!-TODAY(),0)</f>
        <v>#REF!</v>
      </c>
      <c r="O104" s="109" t="e">
        <f t="shared" ca="1" si="13"/>
        <v>#REF!</v>
      </c>
      <c r="P104" s="9" t="e">
        <f>$E$2-#REF!</f>
        <v>#REF!</v>
      </c>
    </row>
    <row r="105" spans="1:16">
      <c r="A105" s="56">
        <v>13</v>
      </c>
      <c r="B105" s="56"/>
      <c r="C105" s="56" t="str">
        <f>C106</f>
        <v>IT</v>
      </c>
      <c r="D105" s="56"/>
      <c r="E105" s="185" t="s">
        <v>449</v>
      </c>
      <c r="F105" s="57"/>
      <c r="G105" s="56"/>
      <c r="H105" s="58"/>
      <c r="I105" s="56"/>
      <c r="J105" s="54"/>
      <c r="K105" s="58"/>
      <c r="L105" s="47"/>
      <c r="M105" s="47"/>
      <c r="N105" s="108" t="e">
        <f ca="1">IF(OR(#REF!-TODAY()&gt;=0),#REF!-TODAY(),0)</f>
        <v>#REF!</v>
      </c>
      <c r="O105" s="110" t="e">
        <f ca="1">MEDIAN(O106:O122)</f>
        <v>#REF!</v>
      </c>
      <c r="P105" s="9"/>
    </row>
    <row r="106" spans="1:16">
      <c r="A106" s="3" t="s">
        <v>240</v>
      </c>
      <c r="B106" s="4"/>
      <c r="C106" s="4" t="s">
        <v>144</v>
      </c>
      <c r="D106" s="4" t="s">
        <v>470</v>
      </c>
      <c r="E106" s="192" t="s">
        <v>505</v>
      </c>
      <c r="F106" s="103" t="s">
        <v>176</v>
      </c>
      <c r="G106" s="3" t="s">
        <v>595</v>
      </c>
      <c r="H106" s="10" t="s">
        <v>76</v>
      </c>
      <c r="I106" s="3">
        <v>7</v>
      </c>
      <c r="J106" s="70">
        <v>42660</v>
      </c>
      <c r="K106" s="70">
        <v>42660</v>
      </c>
      <c r="L106" s="47">
        <f t="shared" ref="L106:L122" si="14">IF(H106="NA",0,1)</f>
        <v>1</v>
      </c>
      <c r="M106" s="47">
        <f t="shared" ref="M106:M122" si="15">IF(H106="done",1,IF(H106="in progress",0.5,0))</f>
        <v>1</v>
      </c>
      <c r="N106" s="108" t="e">
        <f ca="1">IF(OR(#REF!-TODAY()&gt;=0),#REF!-TODAY(),0)</f>
        <v>#REF!</v>
      </c>
      <c r="O106" s="109">
        <f t="shared" ref="O106:O122" si="16">IF(H106="done",8,N106)</f>
        <v>8</v>
      </c>
      <c r="P106" s="9" t="e">
        <f>$E$2-#REF!</f>
        <v>#REF!</v>
      </c>
    </row>
    <row r="107" spans="1:16">
      <c r="A107" s="3" t="s">
        <v>241</v>
      </c>
      <c r="B107" s="4"/>
      <c r="C107" s="4" t="s">
        <v>144</v>
      </c>
      <c r="D107" s="4" t="s">
        <v>470</v>
      </c>
      <c r="E107" s="192" t="s">
        <v>506</v>
      </c>
      <c r="F107" s="19"/>
      <c r="G107" s="3" t="s">
        <v>595</v>
      </c>
      <c r="H107" s="10" t="s">
        <v>76</v>
      </c>
      <c r="I107" s="3">
        <v>5</v>
      </c>
      <c r="J107" s="70">
        <v>42681</v>
      </c>
      <c r="K107" s="70"/>
      <c r="L107" s="47">
        <f t="shared" si="14"/>
        <v>1</v>
      </c>
      <c r="M107" s="47">
        <f t="shared" si="15"/>
        <v>1</v>
      </c>
      <c r="N107" s="108" t="e">
        <f ca="1">IF(OR(#REF!-TODAY()&gt;=0),#REF!-TODAY(),0)</f>
        <v>#REF!</v>
      </c>
      <c r="O107" s="109">
        <f t="shared" si="16"/>
        <v>8</v>
      </c>
      <c r="P107" s="9" t="e">
        <f>$E$2-#REF!</f>
        <v>#REF!</v>
      </c>
    </row>
    <row r="108" spans="1:16">
      <c r="A108" s="3" t="s">
        <v>242</v>
      </c>
      <c r="B108" s="4"/>
      <c r="C108" s="4" t="s">
        <v>144</v>
      </c>
      <c r="D108" s="4" t="s">
        <v>470</v>
      </c>
      <c r="E108" s="192" t="s">
        <v>507</v>
      </c>
      <c r="F108" s="19"/>
      <c r="G108" s="3" t="s">
        <v>595</v>
      </c>
      <c r="H108" s="202" t="s">
        <v>76</v>
      </c>
      <c r="I108" s="3">
        <v>2</v>
      </c>
      <c r="J108" s="70"/>
      <c r="K108" s="70"/>
      <c r="L108" s="47">
        <f t="shared" si="14"/>
        <v>1</v>
      </c>
      <c r="M108" s="47">
        <f t="shared" si="15"/>
        <v>1</v>
      </c>
      <c r="N108" s="108" t="e">
        <f ca="1">IF(OR(#REF!-TODAY()&gt;=0),#REF!-TODAY(),0)</f>
        <v>#REF!</v>
      </c>
      <c r="O108" s="109">
        <f t="shared" si="16"/>
        <v>8</v>
      </c>
      <c r="P108" s="9" t="e">
        <f>$E$2-#REF!</f>
        <v>#REF!</v>
      </c>
    </row>
    <row r="109" spans="1:16">
      <c r="A109" s="3" t="s">
        <v>243</v>
      </c>
      <c r="B109" s="4"/>
      <c r="C109" s="4" t="s">
        <v>144</v>
      </c>
      <c r="D109" s="4" t="s">
        <v>470</v>
      </c>
      <c r="E109" s="192" t="s">
        <v>508</v>
      </c>
      <c r="F109" s="19"/>
      <c r="G109" s="3" t="s">
        <v>595</v>
      </c>
      <c r="H109" s="5" t="s">
        <v>76</v>
      </c>
      <c r="I109" s="3">
        <v>1</v>
      </c>
      <c r="J109" s="70">
        <v>42677</v>
      </c>
      <c r="K109" s="70">
        <v>42678</v>
      </c>
      <c r="L109" s="47">
        <f t="shared" si="14"/>
        <v>1</v>
      </c>
      <c r="M109" s="47">
        <f t="shared" si="15"/>
        <v>1</v>
      </c>
      <c r="N109" s="108" t="e">
        <f ca="1">IF(OR(#REF!-TODAY()&gt;=0),#REF!-TODAY(),0)</f>
        <v>#REF!</v>
      </c>
      <c r="O109" s="109">
        <f t="shared" si="16"/>
        <v>8</v>
      </c>
      <c r="P109" s="9" t="e">
        <f>$E$2-#REF!</f>
        <v>#REF!</v>
      </c>
    </row>
    <row r="110" spans="1:16" ht="30">
      <c r="A110" s="3" t="s">
        <v>244</v>
      </c>
      <c r="B110" s="4"/>
      <c r="C110" s="4" t="s">
        <v>144</v>
      </c>
      <c r="D110" s="4" t="s">
        <v>470</v>
      </c>
      <c r="E110" s="192" t="s">
        <v>509</v>
      </c>
      <c r="F110" s="19"/>
      <c r="G110" s="3" t="s">
        <v>595</v>
      </c>
      <c r="H110" s="5" t="s">
        <v>82</v>
      </c>
      <c r="I110" s="3">
        <v>10</v>
      </c>
      <c r="J110" s="70">
        <v>42679</v>
      </c>
      <c r="K110" s="70"/>
      <c r="L110" s="47">
        <f t="shared" si="14"/>
        <v>1</v>
      </c>
      <c r="M110" s="47">
        <f t="shared" si="15"/>
        <v>0.5</v>
      </c>
      <c r="N110" s="108" t="e">
        <f ca="1">IF(OR(#REF!-TODAY()&gt;=0),#REF!-TODAY(),0)</f>
        <v>#REF!</v>
      </c>
      <c r="O110" s="109" t="e">
        <f t="shared" ca="1" si="16"/>
        <v>#REF!</v>
      </c>
      <c r="P110" s="9" t="e">
        <f>$E$2-#REF!</f>
        <v>#REF!</v>
      </c>
    </row>
    <row r="111" spans="1:16" ht="30">
      <c r="A111" s="3" t="s">
        <v>245</v>
      </c>
      <c r="B111" s="4"/>
      <c r="C111" s="4" t="s">
        <v>144</v>
      </c>
      <c r="D111" s="4" t="s">
        <v>470</v>
      </c>
      <c r="E111" s="192" t="s">
        <v>19</v>
      </c>
      <c r="F111" s="19"/>
      <c r="G111" s="3" t="s">
        <v>84</v>
      </c>
      <c r="H111" s="170" t="s">
        <v>82</v>
      </c>
      <c r="I111" s="3">
        <v>3</v>
      </c>
      <c r="J111" s="190">
        <v>42679</v>
      </c>
      <c r="K111" s="70"/>
      <c r="L111" s="47">
        <f t="shared" si="14"/>
        <v>1</v>
      </c>
      <c r="M111" s="47">
        <f t="shared" si="15"/>
        <v>0.5</v>
      </c>
      <c r="N111" s="108" t="e">
        <f ca="1">IF(OR(#REF!-TODAY()&gt;=0),#REF!-TODAY(),0)</f>
        <v>#REF!</v>
      </c>
      <c r="O111" s="109" t="e">
        <f t="shared" ca="1" si="16"/>
        <v>#REF!</v>
      </c>
      <c r="P111" s="9" t="e">
        <f>$E$2-#REF!</f>
        <v>#REF!</v>
      </c>
    </row>
    <row r="112" spans="1:16" ht="30">
      <c r="A112" s="3" t="s">
        <v>246</v>
      </c>
      <c r="B112" s="4"/>
      <c r="C112" s="4" t="s">
        <v>144</v>
      </c>
      <c r="D112" s="4" t="s">
        <v>470</v>
      </c>
      <c r="E112" s="192" t="s">
        <v>20</v>
      </c>
      <c r="F112" s="19"/>
      <c r="G112" s="3" t="s">
        <v>84</v>
      </c>
      <c r="H112" s="5" t="s">
        <v>89</v>
      </c>
      <c r="I112" s="3">
        <v>3</v>
      </c>
      <c r="J112" s="70"/>
      <c r="K112" s="70"/>
      <c r="L112" s="47">
        <f t="shared" si="14"/>
        <v>1</v>
      </c>
      <c r="M112" s="47">
        <f t="shared" si="15"/>
        <v>0</v>
      </c>
      <c r="N112" s="108" t="e">
        <f ca="1">IF(OR(#REF!-TODAY()&gt;=0),#REF!-TODAY(),0)</f>
        <v>#REF!</v>
      </c>
      <c r="O112" s="109" t="e">
        <f t="shared" ca="1" si="16"/>
        <v>#REF!</v>
      </c>
      <c r="P112" s="9" t="e">
        <f>$E$2-#REF!</f>
        <v>#REF!</v>
      </c>
    </row>
    <row r="113" spans="1:16" s="197" customFormat="1" ht="30">
      <c r="A113" s="198" t="s">
        <v>247</v>
      </c>
      <c r="B113" s="199"/>
      <c r="C113" s="199" t="s">
        <v>144</v>
      </c>
      <c r="D113" s="199" t="s">
        <v>626</v>
      </c>
      <c r="E113" s="208" t="s">
        <v>667</v>
      </c>
      <c r="F113" s="204"/>
      <c r="G113" s="198"/>
      <c r="H113" s="200" t="s">
        <v>82</v>
      </c>
      <c r="I113" s="198">
        <v>3</v>
      </c>
      <c r="J113" s="206">
        <v>42689</v>
      </c>
      <c r="K113" s="206"/>
      <c r="L113" s="205">
        <f t="shared" si="14"/>
        <v>1</v>
      </c>
      <c r="M113" s="205">
        <f t="shared" si="15"/>
        <v>0.5</v>
      </c>
      <c r="N113" s="108" t="e">
        <f ca="1">IF(OR(#REF!-TODAY()&gt;=0),#REF!-TODAY(),0)</f>
        <v>#REF!</v>
      </c>
      <c r="O113" s="109" t="e">
        <f t="shared" ca="1" si="16"/>
        <v>#REF!</v>
      </c>
      <c r="P113" s="201" t="e">
        <f>$E$2-#REF!</f>
        <v>#REF!</v>
      </c>
    </row>
    <row r="114" spans="1:16" s="197" customFormat="1" ht="30">
      <c r="A114" s="198" t="s">
        <v>248</v>
      </c>
      <c r="B114" s="199"/>
      <c r="C114" s="199" t="s">
        <v>144</v>
      </c>
      <c r="D114" s="199" t="s">
        <v>626</v>
      </c>
      <c r="E114" s="208" t="s">
        <v>668</v>
      </c>
      <c r="F114" s="204"/>
      <c r="G114" s="198"/>
      <c r="H114" s="200" t="s">
        <v>82</v>
      </c>
      <c r="I114" s="198"/>
      <c r="J114" s="206"/>
      <c r="K114" s="206"/>
      <c r="L114" s="205">
        <f t="shared" si="14"/>
        <v>1</v>
      </c>
      <c r="M114" s="205">
        <f t="shared" si="15"/>
        <v>0.5</v>
      </c>
      <c r="N114" s="108" t="e">
        <f ca="1">IF(OR(#REF!-TODAY()&gt;=0),#REF!-TODAY(),0)</f>
        <v>#REF!</v>
      </c>
      <c r="O114" s="109" t="e">
        <f t="shared" ca="1" si="16"/>
        <v>#REF!</v>
      </c>
      <c r="P114" s="201" t="e">
        <f>$E$2-#REF!</f>
        <v>#REF!</v>
      </c>
    </row>
    <row r="115" spans="1:16" s="167" customFormat="1" ht="30">
      <c r="A115" s="198" t="s">
        <v>249</v>
      </c>
      <c r="B115" s="169"/>
      <c r="C115" s="169" t="s">
        <v>144</v>
      </c>
      <c r="D115" s="169" t="s">
        <v>626</v>
      </c>
      <c r="E115" s="192" t="s">
        <v>624</v>
      </c>
      <c r="F115" s="176"/>
      <c r="G115" s="168"/>
      <c r="H115" s="170" t="s">
        <v>76</v>
      </c>
      <c r="I115" s="168">
        <v>3</v>
      </c>
      <c r="J115" s="190">
        <v>42689</v>
      </c>
      <c r="K115" s="190">
        <v>42699</v>
      </c>
      <c r="L115" s="205">
        <f t="shared" si="14"/>
        <v>1</v>
      </c>
      <c r="M115" s="205">
        <f t="shared" si="15"/>
        <v>1</v>
      </c>
      <c r="N115" s="108" t="e">
        <f ca="1">IF(OR(#REF!-TODAY()&gt;=0),#REF!-TODAY(),0)</f>
        <v>#REF!</v>
      </c>
      <c r="O115" s="109">
        <f t="shared" si="16"/>
        <v>8</v>
      </c>
      <c r="P115" s="201" t="e">
        <f>$E$2-#REF!</f>
        <v>#REF!</v>
      </c>
    </row>
    <row r="116" spans="1:16" s="167" customFormat="1" ht="30">
      <c r="A116" s="198" t="s">
        <v>250</v>
      </c>
      <c r="B116" s="169"/>
      <c r="C116" s="169" t="s">
        <v>144</v>
      </c>
      <c r="D116" s="169" t="s">
        <v>626</v>
      </c>
      <c r="E116" s="192" t="s">
        <v>625</v>
      </c>
      <c r="F116" s="176"/>
      <c r="G116" s="168"/>
      <c r="H116" s="170"/>
      <c r="I116" s="168"/>
      <c r="J116" s="190"/>
      <c r="K116" s="190"/>
      <c r="L116" s="205">
        <f t="shared" si="14"/>
        <v>1</v>
      </c>
      <c r="M116" s="205">
        <f t="shared" si="15"/>
        <v>0</v>
      </c>
      <c r="N116" s="108" t="e">
        <f ca="1">IF(OR(#REF!-TODAY()&gt;=0),#REF!-TODAY(),0)</f>
        <v>#REF!</v>
      </c>
      <c r="O116" s="109" t="e">
        <f t="shared" ca="1" si="16"/>
        <v>#REF!</v>
      </c>
      <c r="P116" s="201" t="e">
        <f>$E$2-#REF!</f>
        <v>#REF!</v>
      </c>
    </row>
    <row r="117" spans="1:16" ht="30">
      <c r="A117" s="198" t="s">
        <v>251</v>
      </c>
      <c r="B117" s="169"/>
      <c r="C117" s="4" t="s">
        <v>144</v>
      </c>
      <c r="D117" s="4" t="s">
        <v>471</v>
      </c>
      <c r="E117" s="192" t="s">
        <v>510</v>
      </c>
      <c r="F117" s="19"/>
      <c r="G117" s="3" t="s">
        <v>595</v>
      </c>
      <c r="H117" s="170" t="s">
        <v>89</v>
      </c>
      <c r="I117" s="3">
        <v>7</v>
      </c>
      <c r="J117" s="69"/>
      <c r="K117" s="190"/>
      <c r="L117" s="47">
        <f t="shared" si="14"/>
        <v>1</v>
      </c>
      <c r="M117" s="47">
        <f t="shared" si="15"/>
        <v>0</v>
      </c>
      <c r="N117" s="108" t="e">
        <f ca="1">IF(OR(#REF!-TODAY()&gt;=0),#REF!-TODAY(),0)</f>
        <v>#REF!</v>
      </c>
      <c r="O117" s="109" t="e">
        <f t="shared" ca="1" si="16"/>
        <v>#REF!</v>
      </c>
      <c r="P117" s="9" t="e">
        <f>$E$2-#REF!</f>
        <v>#REF!</v>
      </c>
    </row>
    <row r="118" spans="1:16" ht="30">
      <c r="A118" s="198" t="s">
        <v>252</v>
      </c>
      <c r="B118" s="169"/>
      <c r="C118" s="4" t="s">
        <v>144</v>
      </c>
      <c r="D118" s="4" t="s">
        <v>471</v>
      </c>
      <c r="E118" s="192" t="s">
        <v>511</v>
      </c>
      <c r="F118" s="19"/>
      <c r="G118" s="3" t="s">
        <v>595</v>
      </c>
      <c r="H118" s="10" t="s">
        <v>89</v>
      </c>
      <c r="I118" s="3">
        <v>10</v>
      </c>
      <c r="J118" s="74"/>
      <c r="K118" s="74"/>
      <c r="L118" s="47">
        <f t="shared" si="14"/>
        <v>1</v>
      </c>
      <c r="M118" s="47">
        <f t="shared" si="15"/>
        <v>0</v>
      </c>
      <c r="N118" s="108" t="e">
        <f ca="1">IF(OR(#REF!-TODAY()&gt;=0),#REF!-TODAY(),0)</f>
        <v>#REF!</v>
      </c>
      <c r="O118" s="109" t="e">
        <f t="shared" ca="1" si="16"/>
        <v>#REF!</v>
      </c>
      <c r="P118" s="9" t="e">
        <f>$E$2-#REF!</f>
        <v>#REF!</v>
      </c>
    </row>
    <row r="119" spans="1:16" ht="19.149999999999999" customHeight="1">
      <c r="A119" s="198" t="s">
        <v>665</v>
      </c>
      <c r="B119" s="169"/>
      <c r="C119" s="4" t="s">
        <v>144</v>
      </c>
      <c r="D119" s="4" t="s">
        <v>471</v>
      </c>
      <c r="E119" s="192" t="s">
        <v>512</v>
      </c>
      <c r="F119" s="19"/>
      <c r="G119" s="3" t="s">
        <v>595</v>
      </c>
      <c r="H119" s="10" t="s">
        <v>89</v>
      </c>
      <c r="I119" s="3">
        <v>2</v>
      </c>
      <c r="J119" s="74"/>
      <c r="K119" s="74"/>
      <c r="L119" s="47">
        <f t="shared" si="14"/>
        <v>1</v>
      </c>
      <c r="M119" s="47">
        <f t="shared" si="15"/>
        <v>0</v>
      </c>
      <c r="N119" s="108" t="e">
        <f ca="1">IF(OR(#REF!-TODAY()&gt;=0),#REF!-TODAY(),0)</f>
        <v>#REF!</v>
      </c>
      <c r="O119" s="109" t="e">
        <f t="shared" ca="1" si="16"/>
        <v>#REF!</v>
      </c>
      <c r="P119" s="9" t="e">
        <f>$E$2-#REF!</f>
        <v>#REF!</v>
      </c>
    </row>
    <row r="120" spans="1:16" ht="16.899999999999999" customHeight="1">
      <c r="A120" s="198" t="s">
        <v>666</v>
      </c>
      <c r="B120" s="169"/>
      <c r="C120" s="4" t="s">
        <v>144</v>
      </c>
      <c r="D120" s="4" t="s">
        <v>471</v>
      </c>
      <c r="E120" s="192" t="s">
        <v>513</v>
      </c>
      <c r="F120" s="19"/>
      <c r="G120" s="3" t="s">
        <v>84</v>
      </c>
      <c r="H120" s="10" t="s">
        <v>89</v>
      </c>
      <c r="I120" s="3">
        <v>5</v>
      </c>
      <c r="J120" s="74"/>
      <c r="K120" s="74"/>
      <c r="L120" s="47">
        <f t="shared" si="14"/>
        <v>1</v>
      </c>
      <c r="M120" s="47">
        <f t="shared" si="15"/>
        <v>0</v>
      </c>
      <c r="N120" s="108" t="e">
        <f ca="1">IF(OR(#REF!-TODAY()&gt;=0),#REF!-TODAY(),0)</f>
        <v>#REF!</v>
      </c>
      <c r="O120" s="109" t="e">
        <f t="shared" ca="1" si="16"/>
        <v>#REF!</v>
      </c>
      <c r="P120" s="9" t="e">
        <f>$E$2-#REF!</f>
        <v>#REF!</v>
      </c>
    </row>
    <row r="121" spans="1:16" ht="18" customHeight="1">
      <c r="A121" s="198" t="s">
        <v>669</v>
      </c>
      <c r="B121" s="169"/>
      <c r="C121" s="4" t="s">
        <v>144</v>
      </c>
      <c r="D121" s="4" t="s">
        <v>471</v>
      </c>
      <c r="E121" s="192" t="s">
        <v>21</v>
      </c>
      <c r="F121" s="19"/>
      <c r="G121" s="3" t="s">
        <v>84</v>
      </c>
      <c r="H121" s="10" t="s">
        <v>89</v>
      </c>
      <c r="I121" s="3">
        <v>2</v>
      </c>
      <c r="J121" s="74"/>
      <c r="K121" s="74"/>
      <c r="L121" s="47">
        <f t="shared" si="14"/>
        <v>1</v>
      </c>
      <c r="M121" s="47">
        <f t="shared" si="15"/>
        <v>0</v>
      </c>
      <c r="N121" s="108" t="e">
        <f ca="1">IF(OR(#REF!-TODAY()&gt;=0),#REF!-TODAY(),0)</f>
        <v>#REF!</v>
      </c>
      <c r="O121" s="109" t="e">
        <f t="shared" ca="1" si="16"/>
        <v>#REF!</v>
      </c>
      <c r="P121" s="9" t="e">
        <f>$E$2-#REF!</f>
        <v>#REF!</v>
      </c>
    </row>
    <row r="122" spans="1:16" ht="19.149999999999999" customHeight="1">
      <c r="A122" s="198" t="s">
        <v>670</v>
      </c>
      <c r="B122" s="169"/>
      <c r="C122" s="4" t="s">
        <v>144</v>
      </c>
      <c r="D122" s="4" t="s">
        <v>471</v>
      </c>
      <c r="E122" s="192" t="s">
        <v>514</v>
      </c>
      <c r="F122" s="19"/>
      <c r="G122" s="3" t="s">
        <v>84</v>
      </c>
      <c r="H122" s="10" t="s">
        <v>89</v>
      </c>
      <c r="I122" s="3">
        <v>3</v>
      </c>
      <c r="J122" s="74"/>
      <c r="K122" s="74"/>
      <c r="L122" s="47">
        <f t="shared" si="14"/>
        <v>1</v>
      </c>
      <c r="M122" s="47">
        <f t="shared" si="15"/>
        <v>0</v>
      </c>
      <c r="N122" s="108" t="e">
        <f ca="1">IF(OR(#REF!-TODAY()&gt;=0),#REF!-TODAY(),0)</f>
        <v>#REF!</v>
      </c>
      <c r="O122" s="109" t="e">
        <f t="shared" ca="1" si="16"/>
        <v>#REF!</v>
      </c>
      <c r="P122" s="9" t="e">
        <f>$E$2-#REF!</f>
        <v>#REF!</v>
      </c>
    </row>
    <row r="123" spans="1:16" ht="30">
      <c r="A123" s="56">
        <v>14</v>
      </c>
      <c r="B123" s="56"/>
      <c r="C123" s="56" t="str">
        <f>C124</f>
        <v>Finance</v>
      </c>
      <c r="D123" s="56"/>
      <c r="E123" s="185" t="s">
        <v>591</v>
      </c>
      <c r="F123" s="57"/>
      <c r="G123" s="56"/>
      <c r="H123" s="58"/>
      <c r="I123" s="56"/>
      <c r="J123" s="54"/>
      <c r="K123" s="58"/>
      <c r="L123" s="47"/>
      <c r="M123" s="47"/>
      <c r="N123" s="108" t="e">
        <f ca="1">IF(OR(#REF!-TODAY()&gt;=0),#REF!-TODAY(),0)</f>
        <v>#REF!</v>
      </c>
      <c r="O123" s="110" t="e">
        <f ca="1">MEDIAN(O124:O129)</f>
        <v>#REF!</v>
      </c>
      <c r="P123" s="9"/>
    </row>
    <row r="124" spans="1:16">
      <c r="A124" s="3" t="s">
        <v>253</v>
      </c>
      <c r="B124" s="4"/>
      <c r="C124" s="4" t="s">
        <v>270</v>
      </c>
      <c r="D124" s="4" t="s">
        <v>472</v>
      </c>
      <c r="E124" s="169" t="s">
        <v>516</v>
      </c>
      <c r="F124" s="102" t="s">
        <v>281</v>
      </c>
      <c r="G124" s="3" t="s">
        <v>595</v>
      </c>
      <c r="H124" s="12" t="s">
        <v>76</v>
      </c>
      <c r="I124" s="11">
        <v>1</v>
      </c>
      <c r="J124" s="70">
        <v>42671</v>
      </c>
      <c r="K124" s="70">
        <v>42671</v>
      </c>
      <c r="L124" s="47">
        <f t="shared" ref="L124:L129" si="17">IF(H124="NA",0,1)</f>
        <v>1</v>
      </c>
      <c r="M124" s="47">
        <f t="shared" ref="M124:M129" si="18">IF(H124="done",1,IF(H124="in progress",0.5,0))</f>
        <v>1</v>
      </c>
      <c r="N124" s="108" t="e">
        <f ca="1">IF(OR(#REF!-TODAY()&gt;=0),#REF!-TODAY(),0)</f>
        <v>#REF!</v>
      </c>
      <c r="O124" s="109">
        <f t="shared" ref="O124:O129" si="19">IF(H124="done",8,N124)</f>
        <v>8</v>
      </c>
      <c r="P124" s="9" t="e">
        <f>$E$2-#REF!</f>
        <v>#REF!</v>
      </c>
    </row>
    <row r="125" spans="1:16" ht="30">
      <c r="A125" s="3" t="s">
        <v>254</v>
      </c>
      <c r="B125" s="11"/>
      <c r="C125" s="4" t="s">
        <v>270</v>
      </c>
      <c r="D125" s="4" t="s">
        <v>472</v>
      </c>
      <c r="E125" s="169" t="s">
        <v>515</v>
      </c>
      <c r="F125" s="4"/>
      <c r="G125" s="3" t="s">
        <v>596</v>
      </c>
      <c r="H125" s="7" t="s">
        <v>82</v>
      </c>
      <c r="I125" s="11">
        <v>3</v>
      </c>
      <c r="J125" s="70"/>
      <c r="K125" s="70"/>
      <c r="L125" s="47">
        <f t="shared" si="17"/>
        <v>1</v>
      </c>
      <c r="M125" s="47">
        <f t="shared" si="18"/>
        <v>0.5</v>
      </c>
      <c r="N125" s="108" t="e">
        <f ca="1">IF(OR(#REF!-TODAY()&gt;=0),#REF!-TODAY(),0)</f>
        <v>#REF!</v>
      </c>
      <c r="O125" s="109" t="e">
        <f t="shared" ca="1" si="19"/>
        <v>#REF!</v>
      </c>
      <c r="P125" s="9" t="e">
        <f>$E$2-#REF!</f>
        <v>#REF!</v>
      </c>
    </row>
    <row r="126" spans="1:16" ht="30">
      <c r="A126" s="3" t="s">
        <v>255</v>
      </c>
      <c r="B126" s="11"/>
      <c r="C126" s="4" t="s">
        <v>270</v>
      </c>
      <c r="D126" s="4" t="s">
        <v>472</v>
      </c>
      <c r="E126" s="192" t="s">
        <v>682</v>
      </c>
      <c r="F126" s="19"/>
      <c r="G126" s="3" t="s">
        <v>595</v>
      </c>
      <c r="H126" s="171" t="s">
        <v>82</v>
      </c>
      <c r="I126" s="11">
        <f>3</f>
        <v>3</v>
      </c>
      <c r="J126" s="70">
        <v>42683</v>
      </c>
      <c r="K126" s="70"/>
      <c r="L126" s="47">
        <f t="shared" si="17"/>
        <v>1</v>
      </c>
      <c r="M126" s="47">
        <f t="shared" si="18"/>
        <v>0.5</v>
      </c>
      <c r="N126" s="108" t="e">
        <f ca="1">IF(OR(#REF!-TODAY()&gt;=0),#REF!-TODAY(),0)</f>
        <v>#REF!</v>
      </c>
      <c r="O126" s="109" t="e">
        <f t="shared" ca="1" si="19"/>
        <v>#REF!</v>
      </c>
      <c r="P126" s="9" t="e">
        <f>$E$2-#REF!</f>
        <v>#REF!</v>
      </c>
    </row>
    <row r="127" spans="1:16" ht="30">
      <c r="A127" s="3" t="s">
        <v>256</v>
      </c>
      <c r="B127" s="11"/>
      <c r="C127" s="4" t="s">
        <v>270</v>
      </c>
      <c r="D127" s="4" t="s">
        <v>472</v>
      </c>
      <c r="E127" s="192" t="s">
        <v>592</v>
      </c>
      <c r="F127" s="19"/>
      <c r="G127" s="3" t="s">
        <v>595</v>
      </c>
      <c r="H127" s="171" t="s">
        <v>82</v>
      </c>
      <c r="I127" s="11">
        <v>3</v>
      </c>
      <c r="J127" s="70" t="e">
        <f>#REF!</f>
        <v>#REF!</v>
      </c>
      <c r="K127" s="70"/>
      <c r="L127" s="47">
        <f t="shared" si="17"/>
        <v>1</v>
      </c>
      <c r="M127" s="47">
        <f t="shared" si="18"/>
        <v>0.5</v>
      </c>
      <c r="N127" s="108" t="e">
        <f ca="1">IF(OR(#REF!-TODAY()&gt;=0),#REF!-TODAY(),0)</f>
        <v>#REF!</v>
      </c>
      <c r="O127" s="109" t="e">
        <f t="shared" ca="1" si="19"/>
        <v>#REF!</v>
      </c>
      <c r="P127" s="9" t="e">
        <f>$E$2-#REF!</f>
        <v>#REF!</v>
      </c>
    </row>
    <row r="128" spans="1:16" ht="30">
      <c r="A128" s="3" t="s">
        <v>257</v>
      </c>
      <c r="B128" s="4"/>
      <c r="C128" s="4" t="s">
        <v>270</v>
      </c>
      <c r="D128" s="4" t="s">
        <v>472</v>
      </c>
      <c r="E128" s="192" t="s">
        <v>517</v>
      </c>
      <c r="F128" s="19"/>
      <c r="G128" s="3" t="s">
        <v>595</v>
      </c>
      <c r="H128" s="171" t="s">
        <v>82</v>
      </c>
      <c r="I128" s="3">
        <v>3</v>
      </c>
      <c r="J128" s="70"/>
      <c r="K128" s="70"/>
      <c r="L128" s="47">
        <f t="shared" si="17"/>
        <v>1</v>
      </c>
      <c r="M128" s="47">
        <f t="shared" si="18"/>
        <v>0.5</v>
      </c>
      <c r="N128" s="108" t="e">
        <f ca="1">IF(OR(#REF!-TODAY()&gt;=0),#REF!-TODAY(),0)</f>
        <v>#REF!</v>
      </c>
      <c r="O128" s="109" t="e">
        <f t="shared" ca="1" si="19"/>
        <v>#REF!</v>
      </c>
      <c r="P128" s="9" t="e">
        <f>$E$2-#REF!</f>
        <v>#REF!</v>
      </c>
    </row>
    <row r="129" spans="1:16" ht="30">
      <c r="A129" s="3" t="s">
        <v>258</v>
      </c>
      <c r="B129" s="3"/>
      <c r="C129" s="4" t="s">
        <v>270</v>
      </c>
      <c r="D129" s="4" t="s">
        <v>472</v>
      </c>
      <c r="E129" s="192" t="s">
        <v>627</v>
      </c>
      <c r="F129" s="19"/>
      <c r="G129" s="3" t="s">
        <v>595</v>
      </c>
      <c r="H129" s="171" t="s">
        <v>82</v>
      </c>
      <c r="I129" s="3">
        <v>3</v>
      </c>
      <c r="J129" s="74"/>
      <c r="K129" s="74"/>
      <c r="L129" s="47">
        <f t="shared" si="17"/>
        <v>1</v>
      </c>
      <c r="M129" s="47">
        <f t="shared" si="18"/>
        <v>0.5</v>
      </c>
      <c r="N129" s="108" t="e">
        <f ca="1">IF(OR(#REF!-TODAY()&gt;=0),#REF!-TODAY(),0)</f>
        <v>#REF!</v>
      </c>
      <c r="O129" s="109" t="e">
        <f t="shared" ca="1" si="19"/>
        <v>#REF!</v>
      </c>
      <c r="P129" s="9" t="e">
        <f>$E$2-#REF!</f>
        <v>#REF!</v>
      </c>
    </row>
    <row r="130" spans="1:16" s="9" customFormat="1">
      <c r="A130" s="57">
        <v>15</v>
      </c>
      <c r="B130" s="57"/>
      <c r="C130" s="57" t="str">
        <f>C131</f>
        <v>IT</v>
      </c>
      <c r="D130" s="57"/>
      <c r="E130" s="185" t="s">
        <v>450</v>
      </c>
      <c r="F130" s="57"/>
      <c r="G130" s="57"/>
      <c r="H130" s="54"/>
      <c r="I130" s="57"/>
      <c r="J130" s="54"/>
      <c r="K130" s="54"/>
      <c r="L130" s="47"/>
      <c r="M130" s="47"/>
      <c r="N130" s="108" t="e">
        <f ca="1">IF(OR(#REF!-TODAY()&gt;=0),#REF!-TODAY(),0)</f>
        <v>#REF!</v>
      </c>
      <c r="O130" s="110" t="e">
        <f ca="1">MEDIAN(O131:O137)</f>
        <v>#REF!</v>
      </c>
    </row>
    <row r="131" spans="1:16" s="14" customFormat="1" ht="15.75" customHeight="1">
      <c r="A131" s="15" t="s">
        <v>259</v>
      </c>
      <c r="B131" s="15"/>
      <c r="C131" s="15" t="s">
        <v>144</v>
      </c>
      <c r="D131" s="20" t="s">
        <v>298</v>
      </c>
      <c r="E131" s="169" t="s">
        <v>518</v>
      </c>
      <c r="F131" s="194" t="s">
        <v>628</v>
      </c>
      <c r="G131" s="15" t="s">
        <v>595</v>
      </c>
      <c r="H131" s="16" t="s">
        <v>76</v>
      </c>
      <c r="I131" s="15">
        <v>5</v>
      </c>
      <c r="J131" s="75">
        <v>42670</v>
      </c>
      <c r="K131" s="75">
        <v>42678</v>
      </c>
      <c r="L131" s="47">
        <f t="shared" ref="L131:L137" si="20">IF(H131="NA",0,1)</f>
        <v>1</v>
      </c>
      <c r="M131" s="47">
        <f t="shared" ref="M131:M137" si="21">IF(H131="done",1,IF(H131="in progress",0.5,0))</f>
        <v>1</v>
      </c>
      <c r="N131" s="108" t="e">
        <f ca="1">IF(OR(#REF!-TODAY()&gt;=0),#REF!-TODAY(),0)</f>
        <v>#REF!</v>
      </c>
      <c r="O131" s="109">
        <f t="shared" ref="O131:O137" si="22">IF(H131="done",8,N131)</f>
        <v>8</v>
      </c>
      <c r="P131" s="9" t="e">
        <f>$E$2-#REF!</f>
        <v>#REF!</v>
      </c>
    </row>
    <row r="132" spans="1:16" s="14" customFormat="1" ht="15.75" customHeight="1">
      <c r="A132" s="15" t="s">
        <v>260</v>
      </c>
      <c r="B132" s="20"/>
      <c r="C132" s="20" t="s">
        <v>144</v>
      </c>
      <c r="D132" s="20" t="s">
        <v>298</v>
      </c>
      <c r="E132" s="119" t="s">
        <v>583</v>
      </c>
      <c r="F132" s="195" t="s">
        <v>629</v>
      </c>
      <c r="G132" s="50" t="s">
        <v>595</v>
      </c>
      <c r="H132" s="16" t="s">
        <v>76</v>
      </c>
      <c r="I132" s="16">
        <v>5</v>
      </c>
      <c r="J132" s="70">
        <v>42655</v>
      </c>
      <c r="K132" s="70">
        <v>42660</v>
      </c>
      <c r="L132" s="47">
        <f t="shared" si="20"/>
        <v>1</v>
      </c>
      <c r="M132" s="47">
        <f t="shared" si="21"/>
        <v>1</v>
      </c>
      <c r="N132" s="108" t="e">
        <f ca="1">IF(OR(#REF!-TODAY()&gt;=0),#REF!-TODAY(),0)</f>
        <v>#REF!</v>
      </c>
      <c r="O132" s="109">
        <f t="shared" si="22"/>
        <v>8</v>
      </c>
      <c r="P132" s="9" t="e">
        <f>$E$2-#REF!</f>
        <v>#REF!</v>
      </c>
    </row>
    <row r="133" spans="1:16" s="14" customFormat="1" ht="15.75" customHeight="1">
      <c r="A133" s="15" t="s">
        <v>261</v>
      </c>
      <c r="B133" s="15"/>
      <c r="C133" s="15" t="s">
        <v>144</v>
      </c>
      <c r="D133" s="20" t="s">
        <v>298</v>
      </c>
      <c r="E133" s="169" t="s">
        <v>519</v>
      </c>
      <c r="F133" s="196" t="s">
        <v>630</v>
      </c>
      <c r="G133" s="15" t="s">
        <v>595</v>
      </c>
      <c r="H133" s="16" t="s">
        <v>76</v>
      </c>
      <c r="I133" s="15">
        <v>7</v>
      </c>
      <c r="J133" s="75">
        <v>42668</v>
      </c>
      <c r="K133" s="75">
        <v>42674</v>
      </c>
      <c r="L133" s="47">
        <f t="shared" si="20"/>
        <v>1</v>
      </c>
      <c r="M133" s="47">
        <f t="shared" si="21"/>
        <v>1</v>
      </c>
      <c r="N133" s="108" t="e">
        <f ca="1">IF(OR(#REF!-TODAY()&gt;=0),#REF!-TODAY(),0)</f>
        <v>#REF!</v>
      </c>
      <c r="O133" s="109">
        <f t="shared" si="22"/>
        <v>8</v>
      </c>
      <c r="P133" s="9" t="e">
        <f>$E$2-#REF!</f>
        <v>#REF!</v>
      </c>
    </row>
    <row r="134" spans="1:16" s="14" customFormat="1">
      <c r="A134" s="15" t="s">
        <v>262</v>
      </c>
      <c r="B134" s="15"/>
      <c r="C134" s="15" t="s">
        <v>144</v>
      </c>
      <c r="D134" s="20" t="s">
        <v>298</v>
      </c>
      <c r="E134" s="169" t="s">
        <v>520</v>
      </c>
      <c r="F134" s="209"/>
      <c r="G134" s="15" t="s">
        <v>595</v>
      </c>
      <c r="H134" s="5" t="s">
        <v>76</v>
      </c>
      <c r="I134" s="15">
        <v>6</v>
      </c>
      <c r="J134" s="75">
        <v>42675</v>
      </c>
      <c r="K134" s="75">
        <v>42681</v>
      </c>
      <c r="L134" s="47">
        <f t="shared" si="20"/>
        <v>1</v>
      </c>
      <c r="M134" s="47">
        <f t="shared" si="21"/>
        <v>1</v>
      </c>
      <c r="N134" s="108" t="e">
        <f ca="1">IF(OR(#REF!-TODAY()&gt;=0),#REF!-TODAY(),0)</f>
        <v>#REF!</v>
      </c>
      <c r="O134" s="109">
        <f t="shared" si="22"/>
        <v>8</v>
      </c>
      <c r="P134" s="9" t="e">
        <f>$E$2-#REF!</f>
        <v>#REF!</v>
      </c>
    </row>
    <row r="135" spans="1:16" s="14" customFormat="1" ht="14.25" customHeight="1">
      <c r="A135" s="15" t="s">
        <v>263</v>
      </c>
      <c r="B135" s="15"/>
      <c r="C135" s="15" t="s">
        <v>144</v>
      </c>
      <c r="D135" s="20" t="s">
        <v>298</v>
      </c>
      <c r="E135" s="179" t="s">
        <v>521</v>
      </c>
      <c r="F135" s="45"/>
      <c r="G135" s="15" t="s">
        <v>595</v>
      </c>
      <c r="H135" s="5" t="s">
        <v>82</v>
      </c>
      <c r="I135" s="15">
        <v>14</v>
      </c>
      <c r="J135" s="75" t="e">
        <f>#REF!</f>
        <v>#REF!</v>
      </c>
      <c r="K135" s="75"/>
      <c r="L135" s="47">
        <f t="shared" si="20"/>
        <v>1</v>
      </c>
      <c r="M135" s="47">
        <f t="shared" si="21"/>
        <v>0.5</v>
      </c>
      <c r="N135" s="108" t="e">
        <f ca="1">IF(OR(#REF!-TODAY()&gt;=0),#REF!-TODAY(),0)</f>
        <v>#REF!</v>
      </c>
      <c r="O135" s="109" t="e">
        <f t="shared" ca="1" si="22"/>
        <v>#REF!</v>
      </c>
      <c r="P135" s="9" t="e">
        <f>$E$2-#REF!</f>
        <v>#REF!</v>
      </c>
    </row>
    <row r="136" spans="1:16" s="18" customFormat="1" ht="30">
      <c r="A136" s="15" t="s">
        <v>264</v>
      </c>
      <c r="B136" s="15"/>
      <c r="C136" s="15" t="s">
        <v>144</v>
      </c>
      <c r="D136" s="20" t="s">
        <v>298</v>
      </c>
      <c r="E136" s="179" t="s">
        <v>307</v>
      </c>
      <c r="F136" s="45"/>
      <c r="G136" s="15" t="s">
        <v>631</v>
      </c>
      <c r="H136" s="5" t="s">
        <v>89</v>
      </c>
      <c r="I136" s="15">
        <v>5</v>
      </c>
      <c r="J136" s="75"/>
      <c r="K136" s="75"/>
      <c r="L136" s="47">
        <f t="shared" si="20"/>
        <v>1</v>
      </c>
      <c r="M136" s="47">
        <f t="shared" si="21"/>
        <v>0</v>
      </c>
      <c r="N136" s="108" t="e">
        <f ca="1">IF(OR(#REF!-TODAY()&gt;=0),#REF!-TODAY(),0)</f>
        <v>#REF!</v>
      </c>
      <c r="O136" s="109" t="e">
        <f t="shared" ca="1" si="22"/>
        <v>#REF!</v>
      </c>
      <c r="P136" s="9" t="e">
        <f>$E$2-#REF!</f>
        <v>#REF!</v>
      </c>
    </row>
    <row r="137" spans="1:16" s="18" customFormat="1" ht="30">
      <c r="A137" s="15" t="s">
        <v>265</v>
      </c>
      <c r="B137" s="15"/>
      <c r="C137" s="15" t="s">
        <v>144</v>
      </c>
      <c r="D137" s="20" t="s">
        <v>298</v>
      </c>
      <c r="E137" s="179" t="s">
        <v>308</v>
      </c>
      <c r="F137" s="45"/>
      <c r="G137" s="203" t="s">
        <v>631</v>
      </c>
      <c r="H137" s="5" t="s">
        <v>89</v>
      </c>
      <c r="I137" s="15">
        <v>0</v>
      </c>
      <c r="J137" s="75"/>
      <c r="K137" s="75"/>
      <c r="L137" s="47">
        <f t="shared" si="20"/>
        <v>1</v>
      </c>
      <c r="M137" s="47">
        <f t="shared" si="21"/>
        <v>0</v>
      </c>
      <c r="N137" s="108" t="e">
        <f ca="1">IF(OR(#REF!-TODAY()&gt;=0),#REF!-TODAY(),0)</f>
        <v>#REF!</v>
      </c>
      <c r="O137" s="109" t="e">
        <f t="shared" ca="1" si="22"/>
        <v>#REF!</v>
      </c>
      <c r="P137" s="9" t="e">
        <f>$E$2-#REF!</f>
        <v>#REF!</v>
      </c>
    </row>
    <row r="138" spans="1:16" s="18" customFormat="1">
      <c r="A138" s="57">
        <v>16</v>
      </c>
      <c r="B138" s="57"/>
      <c r="C138" s="57" t="str">
        <f>C139</f>
        <v xml:space="preserve">Digital Sales </v>
      </c>
      <c r="D138" s="57"/>
      <c r="E138" s="185" t="s">
        <v>445</v>
      </c>
      <c r="F138" s="57"/>
      <c r="G138" s="57"/>
      <c r="H138" s="54"/>
      <c r="I138" s="57"/>
      <c r="J138" s="54"/>
      <c r="K138" s="54"/>
      <c r="L138" s="47"/>
      <c r="M138" s="47"/>
      <c r="N138" s="108" t="e">
        <f ca="1">IF(OR(#REF!-TODAY()&gt;=0),#REF!-TODAY(),0)</f>
        <v>#REF!</v>
      </c>
      <c r="O138" s="110" t="e">
        <f ca="1">MEDIAN(O139:O144)</f>
        <v>#REF!</v>
      </c>
      <c r="P138" s="9"/>
    </row>
    <row r="139" spans="1:16" s="18" customFormat="1" ht="30">
      <c r="A139" s="15" t="s">
        <v>327</v>
      </c>
      <c r="B139" s="15"/>
      <c r="C139" s="15" t="s">
        <v>268</v>
      </c>
      <c r="D139" s="15" t="s">
        <v>306</v>
      </c>
      <c r="E139" s="169" t="s">
        <v>522</v>
      </c>
      <c r="F139" s="4"/>
      <c r="G139" s="203" t="s">
        <v>631</v>
      </c>
      <c r="H139" s="5" t="s">
        <v>89</v>
      </c>
      <c r="I139" s="15">
        <v>3</v>
      </c>
      <c r="J139" s="75"/>
      <c r="K139" s="75"/>
      <c r="L139" s="47">
        <f t="shared" ref="L139:L144" si="23">IF(H139="NA",0,1)</f>
        <v>1</v>
      </c>
      <c r="M139" s="47">
        <f t="shared" ref="M139:M144" si="24">IF(H139="done",1,IF(H139="in progress",0.5,0))</f>
        <v>0</v>
      </c>
      <c r="N139" s="108" t="e">
        <f ca="1">IF(OR(#REF!-TODAY()&gt;=0),#REF!-TODAY(),0)</f>
        <v>#REF!</v>
      </c>
      <c r="O139" s="109" t="e">
        <f t="shared" ref="O139:O144" ca="1" si="25">IF(H139="done",8,N139)</f>
        <v>#REF!</v>
      </c>
      <c r="P139" s="9" t="e">
        <f>$E$2-#REF!</f>
        <v>#REF!</v>
      </c>
    </row>
    <row r="140" spans="1:16" s="18" customFormat="1">
      <c r="A140" s="15" t="s">
        <v>328</v>
      </c>
      <c r="B140" s="15"/>
      <c r="C140" s="15" t="s">
        <v>268</v>
      </c>
      <c r="D140" s="15" t="s">
        <v>306</v>
      </c>
      <c r="E140" s="169" t="s">
        <v>523</v>
      </c>
      <c r="F140" s="4"/>
      <c r="G140" s="15" t="s">
        <v>596</v>
      </c>
      <c r="H140" s="5" t="s">
        <v>76</v>
      </c>
      <c r="I140" s="15">
        <v>15</v>
      </c>
      <c r="J140" s="75"/>
      <c r="K140" s="75">
        <v>42614</v>
      </c>
      <c r="L140" s="47">
        <f t="shared" si="23"/>
        <v>1</v>
      </c>
      <c r="M140" s="47">
        <f t="shared" si="24"/>
        <v>1</v>
      </c>
      <c r="N140" s="108" t="e">
        <f ca="1">IF(OR(#REF!-TODAY()&gt;=0),#REF!-TODAY(),0)</f>
        <v>#REF!</v>
      </c>
      <c r="O140" s="109">
        <f t="shared" si="25"/>
        <v>8</v>
      </c>
      <c r="P140" s="9" t="e">
        <f>$E$2-#REF!</f>
        <v>#REF!</v>
      </c>
    </row>
    <row r="141" spans="1:16" s="18" customFormat="1" ht="30">
      <c r="A141" s="15" t="s">
        <v>329</v>
      </c>
      <c r="B141" s="15"/>
      <c r="C141" s="15" t="s">
        <v>268</v>
      </c>
      <c r="D141" s="15" t="s">
        <v>306</v>
      </c>
      <c r="E141" s="169" t="s">
        <v>25</v>
      </c>
      <c r="F141" s="4"/>
      <c r="G141" s="15" t="s">
        <v>88</v>
      </c>
      <c r="H141" s="200" t="s">
        <v>76</v>
      </c>
      <c r="I141" s="15">
        <v>2</v>
      </c>
      <c r="J141" s="75"/>
      <c r="K141" s="207">
        <v>42614</v>
      </c>
      <c r="L141" s="47">
        <f t="shared" si="23"/>
        <v>1</v>
      </c>
      <c r="M141" s="47">
        <f t="shared" si="24"/>
        <v>1</v>
      </c>
      <c r="N141" s="108" t="e">
        <f ca="1">IF(OR(#REF!-TODAY()&gt;=0),#REF!-TODAY(),0)</f>
        <v>#REF!</v>
      </c>
      <c r="O141" s="109">
        <f t="shared" si="25"/>
        <v>8</v>
      </c>
      <c r="P141" s="9" t="e">
        <f>$E$2-#REF!</f>
        <v>#REF!</v>
      </c>
    </row>
    <row r="142" spans="1:16" s="14" customFormat="1" ht="14.25" customHeight="1">
      <c r="A142" s="15" t="s">
        <v>330</v>
      </c>
      <c r="B142" s="15"/>
      <c r="C142" s="15" t="s">
        <v>268</v>
      </c>
      <c r="D142" s="15" t="s">
        <v>306</v>
      </c>
      <c r="E142" s="179" t="s">
        <v>282</v>
      </c>
      <c r="F142" s="45"/>
      <c r="G142" s="15" t="s">
        <v>88</v>
      </c>
      <c r="H142" s="200" t="s">
        <v>76</v>
      </c>
      <c r="I142" s="15">
        <v>3</v>
      </c>
      <c r="J142" s="75"/>
      <c r="K142" s="207">
        <v>42614</v>
      </c>
      <c r="L142" s="47">
        <f t="shared" si="23"/>
        <v>1</v>
      </c>
      <c r="M142" s="47">
        <f t="shared" si="24"/>
        <v>1</v>
      </c>
      <c r="N142" s="108" t="e">
        <f ca="1">IF(OR(#REF!-TODAY()&gt;=0),#REF!-TODAY(),0)</f>
        <v>#REF!</v>
      </c>
      <c r="O142" s="109">
        <f t="shared" si="25"/>
        <v>8</v>
      </c>
      <c r="P142" s="9" t="e">
        <f>$E$2-#REF!</f>
        <v>#REF!</v>
      </c>
    </row>
    <row r="143" spans="1:16" s="14" customFormat="1" ht="15" customHeight="1">
      <c r="A143" s="15" t="s">
        <v>331</v>
      </c>
      <c r="B143" s="15"/>
      <c r="C143" s="15" t="s">
        <v>268</v>
      </c>
      <c r="D143" s="15" t="s">
        <v>306</v>
      </c>
      <c r="E143" s="169" t="s">
        <v>524</v>
      </c>
      <c r="F143" s="4"/>
      <c r="G143" s="15" t="s">
        <v>88</v>
      </c>
      <c r="H143" s="200" t="s">
        <v>76</v>
      </c>
      <c r="I143" s="15">
        <v>4</v>
      </c>
      <c r="J143" s="75"/>
      <c r="K143" s="207">
        <v>42614</v>
      </c>
      <c r="L143" s="47">
        <f t="shared" si="23"/>
        <v>1</v>
      </c>
      <c r="M143" s="47">
        <f t="shared" si="24"/>
        <v>1</v>
      </c>
      <c r="N143" s="108" t="e">
        <f ca="1">IF(OR(#REF!-TODAY()&gt;=0),#REF!-TODAY(),0)</f>
        <v>#REF!</v>
      </c>
      <c r="O143" s="109">
        <f t="shared" si="25"/>
        <v>8</v>
      </c>
      <c r="P143" s="9" t="e">
        <f>$E$2-#REF!</f>
        <v>#REF!</v>
      </c>
    </row>
    <row r="144" spans="1:16" s="14" customFormat="1" ht="30">
      <c r="A144" s="15" t="s">
        <v>332</v>
      </c>
      <c r="B144" s="15"/>
      <c r="C144" s="15" t="s">
        <v>268</v>
      </c>
      <c r="D144" s="15" t="s">
        <v>306</v>
      </c>
      <c r="E144" s="169" t="s">
        <v>525</v>
      </c>
      <c r="F144" s="4"/>
      <c r="G144" s="15" t="s">
        <v>88</v>
      </c>
      <c r="H144" s="5" t="s">
        <v>89</v>
      </c>
      <c r="I144" s="15">
        <v>3</v>
      </c>
      <c r="J144" s="75"/>
      <c r="K144" s="75"/>
      <c r="L144" s="47">
        <f t="shared" si="23"/>
        <v>1</v>
      </c>
      <c r="M144" s="47">
        <f t="shared" si="24"/>
        <v>0</v>
      </c>
      <c r="N144" s="108" t="e">
        <f ca="1">IF(OR(#REF!-TODAY()&gt;=0),#REF!-TODAY(),0)</f>
        <v>#REF!</v>
      </c>
      <c r="O144" s="109" t="e">
        <f t="shared" ca="1" si="25"/>
        <v>#REF!</v>
      </c>
      <c r="P144" s="9" t="e">
        <f>$E$2-#REF!</f>
        <v>#REF!</v>
      </c>
    </row>
    <row r="145" spans="1:16" s="14" customFormat="1">
      <c r="A145" s="57">
        <v>17</v>
      </c>
      <c r="B145" s="57"/>
      <c r="C145" s="57" t="str">
        <f>C146</f>
        <v>Marketing</v>
      </c>
      <c r="D145" s="57"/>
      <c r="E145" s="185" t="s">
        <v>443</v>
      </c>
      <c r="F145" s="57"/>
      <c r="G145" s="57"/>
      <c r="H145" s="54"/>
      <c r="I145" s="57"/>
      <c r="J145" s="54"/>
      <c r="K145" s="54"/>
      <c r="L145" s="47"/>
      <c r="M145" s="47"/>
      <c r="N145" s="108" t="e">
        <f ca="1">IF(OR(#REF!-TODAY()&gt;=0),#REF!-TODAY(),0)</f>
        <v>#REF!</v>
      </c>
      <c r="O145" s="110" t="e">
        <f ca="1">MEDIAN(O146:O149)</f>
        <v>#REF!</v>
      </c>
      <c r="P145" s="9"/>
    </row>
    <row r="146" spans="1:16" s="14" customFormat="1" ht="30">
      <c r="A146" s="15" t="s">
        <v>323</v>
      </c>
      <c r="B146" s="15"/>
      <c r="C146" s="15" t="s">
        <v>23</v>
      </c>
      <c r="D146" s="15" t="s">
        <v>309</v>
      </c>
      <c r="E146" s="169" t="s">
        <v>526</v>
      </c>
      <c r="F146" s="4"/>
      <c r="G146" s="15" t="s">
        <v>88</v>
      </c>
      <c r="H146" s="200" t="s">
        <v>76</v>
      </c>
      <c r="I146" s="15">
        <v>3</v>
      </c>
      <c r="J146" s="75"/>
      <c r="K146" s="75"/>
      <c r="L146" s="47">
        <f>IF(H146="NA",0,1)</f>
        <v>1</v>
      </c>
      <c r="M146" s="47">
        <f>IF(H146="done",1,IF(H146="in progress",0.5,0))</f>
        <v>1</v>
      </c>
      <c r="N146" s="108" t="e">
        <f ca="1">IF(OR(#REF!-TODAY()&gt;=0),#REF!-TODAY(),0)</f>
        <v>#REF!</v>
      </c>
      <c r="O146" s="109">
        <f>IF(H146="done",8,N146)</f>
        <v>8</v>
      </c>
      <c r="P146" s="9" t="e">
        <f>$E$2-#REF!</f>
        <v>#REF!</v>
      </c>
    </row>
    <row r="147" spans="1:16" s="14" customFormat="1" ht="30">
      <c r="A147" s="15" t="s">
        <v>324</v>
      </c>
      <c r="B147" s="15"/>
      <c r="C147" s="15" t="s">
        <v>23</v>
      </c>
      <c r="D147" s="15" t="s">
        <v>309</v>
      </c>
      <c r="E147" s="169" t="s">
        <v>527</v>
      </c>
      <c r="F147" s="4"/>
      <c r="G147" s="15" t="s">
        <v>88</v>
      </c>
      <c r="H147" s="5" t="s">
        <v>89</v>
      </c>
      <c r="I147" s="15">
        <v>7</v>
      </c>
      <c r="J147" s="75"/>
      <c r="K147" s="75"/>
      <c r="L147" s="47">
        <f>IF(H147="NA",0,1)</f>
        <v>1</v>
      </c>
      <c r="M147" s="47">
        <f>IF(H147="done",1,IF(H147="in progress",0.5,0))</f>
        <v>0</v>
      </c>
      <c r="N147" s="108" t="e">
        <f ca="1">IF(OR(#REF!-TODAY()&gt;=0),#REF!-TODAY(),0)</f>
        <v>#REF!</v>
      </c>
      <c r="O147" s="109" t="e">
        <f ca="1">IF(H147="done",8,N147)</f>
        <v>#REF!</v>
      </c>
      <c r="P147" s="9" t="e">
        <f>$E$2-#REF!</f>
        <v>#REF!</v>
      </c>
    </row>
    <row r="148" spans="1:16" s="14" customFormat="1" ht="30">
      <c r="A148" s="15" t="s">
        <v>325</v>
      </c>
      <c r="B148" s="15"/>
      <c r="C148" s="15" t="s">
        <v>23</v>
      </c>
      <c r="D148" s="15" t="s">
        <v>309</v>
      </c>
      <c r="E148" s="169" t="s">
        <v>528</v>
      </c>
      <c r="F148" s="4"/>
      <c r="G148" s="15" t="s">
        <v>88</v>
      </c>
      <c r="H148" s="5" t="s">
        <v>89</v>
      </c>
      <c r="I148" s="15">
        <v>3</v>
      </c>
      <c r="J148" s="75"/>
      <c r="K148" s="75"/>
      <c r="L148" s="47">
        <f>IF(H148="NA",0,1)</f>
        <v>1</v>
      </c>
      <c r="M148" s="47">
        <f>IF(H148="done",1,IF(H148="in progress",0.5,0))</f>
        <v>0</v>
      </c>
      <c r="N148" s="108" t="e">
        <f ca="1">IF(OR(#REF!-TODAY()&gt;=0),#REF!-TODAY(),0)</f>
        <v>#REF!</v>
      </c>
      <c r="O148" s="109" t="e">
        <f ca="1">IF(H148="done",8,N148)</f>
        <v>#REF!</v>
      </c>
      <c r="P148" s="9" t="e">
        <f>$E$2-#REF!</f>
        <v>#REF!</v>
      </c>
    </row>
    <row r="149" spans="1:16" s="14" customFormat="1" ht="30">
      <c r="A149" s="15" t="s">
        <v>326</v>
      </c>
      <c r="B149" s="15"/>
      <c r="C149" s="15" t="s">
        <v>23</v>
      </c>
      <c r="D149" s="15" t="s">
        <v>309</v>
      </c>
      <c r="E149" s="169" t="s">
        <v>529</v>
      </c>
      <c r="F149" s="4"/>
      <c r="G149" s="15" t="s">
        <v>88</v>
      </c>
      <c r="H149" s="5" t="s">
        <v>89</v>
      </c>
      <c r="I149" s="15">
        <v>3</v>
      </c>
      <c r="J149" s="75"/>
      <c r="K149" s="75"/>
      <c r="L149" s="47">
        <f>IF(H149="NA",0,1)</f>
        <v>1</v>
      </c>
      <c r="M149" s="47">
        <f>IF(H149="done",1,IF(H149="in progress",0.5,0))</f>
        <v>0</v>
      </c>
      <c r="N149" s="108" t="e">
        <f ca="1">IF(OR(#REF!-TODAY()&gt;=0),#REF!-TODAY(),0)</f>
        <v>#REF!</v>
      </c>
      <c r="O149" s="109" t="e">
        <f ca="1">IF(H149="done",8,N149)</f>
        <v>#REF!</v>
      </c>
      <c r="P149" s="9" t="e">
        <f>$E$2-#REF!</f>
        <v>#REF!</v>
      </c>
    </row>
    <row r="150" spans="1:16" s="14" customFormat="1">
      <c r="A150" s="57">
        <v>18</v>
      </c>
      <c r="B150" s="57"/>
      <c r="C150" s="57" t="str">
        <f>C151</f>
        <v xml:space="preserve">Digital Sales </v>
      </c>
      <c r="D150" s="57"/>
      <c r="E150" s="185" t="s">
        <v>446</v>
      </c>
      <c r="F150" s="57"/>
      <c r="G150" s="57"/>
      <c r="H150" s="54"/>
      <c r="I150" s="57"/>
      <c r="J150" s="54"/>
      <c r="K150" s="54"/>
      <c r="L150" s="47"/>
      <c r="M150" s="47"/>
      <c r="N150" s="108" t="e">
        <f ca="1">IF(OR(#REF!-TODAY()&gt;=0),#REF!-TODAY(),0)</f>
        <v>#REF!</v>
      </c>
      <c r="O150" s="110" t="e">
        <f ca="1">MEDIAN(O151:O153)</f>
        <v>#REF!</v>
      </c>
      <c r="P150" s="9"/>
    </row>
    <row r="151" spans="1:16" s="14" customFormat="1" ht="30">
      <c r="A151" s="15" t="s">
        <v>333</v>
      </c>
      <c r="B151" s="15"/>
      <c r="C151" s="15" t="s">
        <v>268</v>
      </c>
      <c r="D151" s="15" t="s">
        <v>24</v>
      </c>
      <c r="E151" s="169" t="s">
        <v>530</v>
      </c>
      <c r="F151" s="4"/>
      <c r="G151" s="15" t="s">
        <v>88</v>
      </c>
      <c r="H151" s="5" t="s">
        <v>82</v>
      </c>
      <c r="I151" s="15">
        <v>3</v>
      </c>
      <c r="J151" s="75"/>
      <c r="K151" s="75"/>
      <c r="L151" s="47">
        <f>IF(H151="NA",0,1)</f>
        <v>1</v>
      </c>
      <c r="M151" s="47">
        <f>IF(H151="done",1,IF(H151="in progress",0.5,0))</f>
        <v>0.5</v>
      </c>
      <c r="N151" s="108" t="e">
        <f ca="1">IF(OR(#REF!-TODAY()&gt;=0),#REF!-TODAY(),0)</f>
        <v>#REF!</v>
      </c>
      <c r="O151" s="109" t="e">
        <f ca="1">IF(H151="done",8,N151)</f>
        <v>#REF!</v>
      </c>
      <c r="P151" s="9" t="e">
        <f>$E$2-#REF!</f>
        <v>#REF!</v>
      </c>
    </row>
    <row r="152" spans="1:16" s="14" customFormat="1" ht="30">
      <c r="A152" s="15" t="s">
        <v>334</v>
      </c>
      <c r="B152" s="15"/>
      <c r="C152" s="15" t="s">
        <v>268</v>
      </c>
      <c r="D152" s="15" t="s">
        <v>24</v>
      </c>
      <c r="E152" s="169" t="s">
        <v>651</v>
      </c>
      <c r="F152" s="4"/>
      <c r="G152" s="15" t="s">
        <v>88</v>
      </c>
      <c r="H152" s="200" t="s">
        <v>82</v>
      </c>
      <c r="I152" s="15">
        <v>3</v>
      </c>
      <c r="J152" s="75"/>
      <c r="K152" s="75"/>
      <c r="L152" s="47">
        <f>IF(H152="NA",0,1)</f>
        <v>1</v>
      </c>
      <c r="M152" s="47">
        <f>IF(H152="done",1,IF(H152="in progress",0.5,0))</f>
        <v>0.5</v>
      </c>
      <c r="N152" s="108" t="e">
        <f ca="1">IF(OR(#REF!-TODAY()&gt;=0),#REF!-TODAY(),0)</f>
        <v>#REF!</v>
      </c>
      <c r="O152" s="109" t="e">
        <f ca="1">IF(H152="done",8,N152)</f>
        <v>#REF!</v>
      </c>
      <c r="P152" s="9" t="e">
        <f>$E$2-#REF!</f>
        <v>#REF!</v>
      </c>
    </row>
    <row r="153" spans="1:16" s="14" customFormat="1" ht="30">
      <c r="A153" s="15" t="s">
        <v>335</v>
      </c>
      <c r="B153" s="15"/>
      <c r="C153" s="15" t="s">
        <v>268</v>
      </c>
      <c r="D153" s="15" t="s">
        <v>24</v>
      </c>
      <c r="E153" s="169" t="s">
        <v>531</v>
      </c>
      <c r="F153" s="4"/>
      <c r="G153" s="15" t="s">
        <v>88</v>
      </c>
      <c r="H153" s="5" t="s">
        <v>89</v>
      </c>
      <c r="I153" s="15">
        <v>2</v>
      </c>
      <c r="J153" s="75"/>
      <c r="K153" s="75"/>
      <c r="L153" s="47">
        <f>IF(H153="NA",0,1)</f>
        <v>1</v>
      </c>
      <c r="M153" s="47">
        <f>IF(H153="done",1,IF(H153="in progress",0.5,0))</f>
        <v>0</v>
      </c>
      <c r="N153" s="108" t="e">
        <f ca="1">IF(OR(#REF!-TODAY()&gt;=0),#REF!-TODAY(),0)</f>
        <v>#REF!</v>
      </c>
      <c r="O153" s="109" t="e">
        <f ca="1">IF(H153="done",8,N153)</f>
        <v>#REF!</v>
      </c>
      <c r="P153" s="9" t="e">
        <f>$E$2-#REF!</f>
        <v>#REF!</v>
      </c>
    </row>
    <row r="154" spans="1:16" s="14" customFormat="1">
      <c r="A154" s="53">
        <v>19</v>
      </c>
      <c r="B154" s="53"/>
      <c r="C154" s="53" t="str">
        <f>C155</f>
        <v>IT</v>
      </c>
      <c r="D154" s="53"/>
      <c r="E154" s="184" t="s">
        <v>448</v>
      </c>
      <c r="F154" s="53"/>
      <c r="G154" s="53"/>
      <c r="H154" s="120"/>
      <c r="I154" s="53"/>
      <c r="J154" s="120"/>
      <c r="K154" s="120"/>
      <c r="L154" s="47"/>
      <c r="M154" s="47"/>
      <c r="N154" s="108" t="e">
        <f ca="1">IF(OR(#REF!-TODAY()&gt;=0),#REF!-TODAY(),0)</f>
        <v>#REF!</v>
      </c>
      <c r="O154" s="110" t="e">
        <f ca="1">MEDIAN(O155:O155)</f>
        <v>#REF!</v>
      </c>
      <c r="P154" s="9"/>
    </row>
    <row r="155" spans="1:16" s="14" customFormat="1" ht="30">
      <c r="A155" s="121" t="s">
        <v>336</v>
      </c>
      <c r="B155" s="122"/>
      <c r="C155" s="122" t="s">
        <v>144</v>
      </c>
      <c r="D155" s="122" t="s">
        <v>110</v>
      </c>
      <c r="E155" s="122" t="s">
        <v>532</v>
      </c>
      <c r="F155" s="123"/>
      <c r="G155" s="122" t="s">
        <v>595</v>
      </c>
      <c r="H155" s="123" t="s">
        <v>82</v>
      </c>
      <c r="I155" s="123">
        <v>55</v>
      </c>
      <c r="J155" s="124">
        <v>42668</v>
      </c>
      <c r="K155" s="124"/>
      <c r="L155" s="47">
        <f>IF(H155="NA",0,1)</f>
        <v>1</v>
      </c>
      <c r="M155" s="47">
        <f>IF(H155="done",1,IF(H155="in progress",0.5,0))</f>
        <v>0.5</v>
      </c>
      <c r="N155" s="108" t="e">
        <f ca="1">IF(OR(#REF!-TODAY()&gt;=0),#REF!-TODAY(),0)</f>
        <v>#REF!</v>
      </c>
      <c r="O155" s="109" t="e">
        <f ca="1">IF(H155="done",8,N155)</f>
        <v>#REF!</v>
      </c>
      <c r="P155" s="9" t="e">
        <f>$E$2-#REF!</f>
        <v>#REF!</v>
      </c>
    </row>
    <row r="156" spans="1:16">
      <c r="H156" s="78"/>
      <c r="I156" s="79"/>
      <c r="J156" s="80"/>
      <c r="K156" s="47"/>
      <c r="L156" s="2">
        <f>SUM(L6:L155)</f>
        <v>133</v>
      </c>
      <c r="M156" s="2">
        <f>SUM(M6:M155)</f>
        <v>91.5</v>
      </c>
    </row>
    <row r="157" spans="1:16">
      <c r="J157" s="1"/>
      <c r="K157" s="1"/>
      <c r="L157" s="1"/>
      <c r="M157" s="1"/>
      <c r="N157" s="1"/>
      <c r="O157" s="1"/>
    </row>
  </sheetData>
  <autoFilter ref="A4:P156"/>
  <mergeCells count="3">
    <mergeCell ref="B1:D1"/>
    <mergeCell ref="B2:D2"/>
    <mergeCell ref="F1:G1"/>
  </mergeCells>
  <conditionalFormatting sqref="I156:J156">
    <cfRule type="expression" dxfId="53" priority="113">
      <formula>#REF!="in progress"</formula>
    </cfRule>
    <cfRule type="expression" dxfId="52" priority="114">
      <formula>#REF!="done"</formula>
    </cfRule>
  </conditionalFormatting>
  <conditionalFormatting sqref="B100:B102 A21:K34 C100:C104 G18 A87:C87 A18:D19 B88:C99 A88:A104 K35 A35:B55 A56:A66 B56:F59 C55:F55 B66:G66 A17:I17 E19:I19 I66 A67:I86 D87:I104 A105:I155 I58 H55:I57 B61:I65 C35:I54 H59:I59 A13:K15 A6:K11 J17:K19 J36:K155 C60:E60 G60">
    <cfRule type="expression" dxfId="51" priority="115">
      <formula>$H6="in progress"</formula>
    </cfRule>
    <cfRule type="expression" dxfId="50" priority="116">
      <formula>$H6="done"</formula>
    </cfRule>
  </conditionalFormatting>
  <conditionalFormatting sqref="B103:B104">
    <cfRule type="expression" dxfId="49" priority="98">
      <formula>$H103="in progress"</formula>
    </cfRule>
    <cfRule type="expression" dxfId="48" priority="99">
      <formula>$H103="done"</formula>
    </cfRule>
  </conditionalFormatting>
  <conditionalFormatting sqref="O48:O59 O61:O62">
    <cfRule type="iconSet" priority="92">
      <iconSet iconSet="4TrafficLights">
        <cfvo type="percent" val="0"/>
        <cfvo type="num" val="0"/>
        <cfvo type="num" val="3"/>
        <cfvo type="num" val="7"/>
      </iconSet>
    </cfRule>
  </conditionalFormatting>
  <conditionalFormatting sqref="O68:O72 O74:O77 O47">
    <cfRule type="iconSet" priority="90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06:O112 O128:O129 O117:O122">
    <cfRule type="iconSet" priority="88">
      <iconSet iconSet="4TrafficLights">
        <cfvo type="percent" val="0"/>
        <cfvo type="num" val="0"/>
        <cfvo type="num" val="3"/>
        <cfvo type="num" val="7"/>
      </iconSet>
    </cfRule>
  </conditionalFormatting>
  <conditionalFormatting sqref="O22">
    <cfRule type="iconSet" priority="86">
      <iconSet iconSet="4TrafficLights">
        <cfvo type="percent" val="0"/>
        <cfvo type="num" val="0"/>
        <cfvo type="num" val="3"/>
        <cfvo type="num" val="7"/>
      </iconSet>
    </cfRule>
  </conditionalFormatting>
  <conditionalFormatting sqref="O46">
    <cfRule type="iconSet" priority="8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79">
    <cfRule type="iconSet" priority="82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05">
    <cfRule type="iconSet" priority="81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30">
    <cfRule type="iconSet" priority="80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5 O78 O21 O132 O5:O19">
    <cfRule type="iconSet" priority="140">
      <iconSet iconSet="4TrafficLights">
        <cfvo type="percent" val="0"/>
        <cfvo type="num" val="0"/>
        <cfvo type="num" val="3"/>
        <cfvo type="num" val="7"/>
      </iconSet>
    </cfRule>
  </conditionalFormatting>
  <conditionalFormatting sqref="E18">
    <cfRule type="expression" dxfId="47" priority="78">
      <formula>$H18="in progress"</formula>
    </cfRule>
    <cfRule type="expression" dxfId="46" priority="79">
      <formula>$H18="done"</formula>
    </cfRule>
  </conditionalFormatting>
  <conditionalFormatting sqref="F18">
    <cfRule type="expression" dxfId="45" priority="76">
      <formula>$H18="in progress"</formula>
    </cfRule>
    <cfRule type="expression" dxfId="44" priority="77">
      <formula>$H18="done"</formula>
    </cfRule>
  </conditionalFormatting>
  <conditionalFormatting sqref="I18">
    <cfRule type="expression" dxfId="43" priority="72">
      <formula>$H18="in progress"</formula>
    </cfRule>
    <cfRule type="expression" dxfId="42" priority="73">
      <formula>$H18="done"</formula>
    </cfRule>
  </conditionalFormatting>
  <conditionalFormatting sqref="H18">
    <cfRule type="expression" dxfId="41" priority="70">
      <formula>$H18="in progress"</formula>
    </cfRule>
    <cfRule type="expression" dxfId="40" priority="71">
      <formula>$H18="done"</formula>
    </cfRule>
  </conditionalFormatting>
  <conditionalFormatting sqref="O20">
    <cfRule type="iconSet" priority="69">
      <iconSet iconSet="4TrafficLights">
        <cfvo type="percent" val="0"/>
        <cfvo type="num" val="0"/>
        <cfvo type="num" val="3"/>
        <cfvo type="num" val="7"/>
      </iconSet>
    </cfRule>
  </conditionalFormatting>
  <conditionalFormatting sqref="J35">
    <cfRule type="expression" dxfId="39" priority="66">
      <formula>$H35="in progress"</formula>
    </cfRule>
    <cfRule type="expression" dxfId="38" priority="67">
      <formula>$H35="done"</formula>
    </cfRule>
  </conditionalFormatting>
  <conditionalFormatting sqref="O35">
    <cfRule type="iconSet" priority="6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73">
    <cfRule type="iconSet" priority="58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24:O127 O80:O84 O86:O104">
    <cfRule type="iconSet" priority="15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23">
    <cfRule type="iconSet" priority="55">
      <iconSet iconSet="4TrafficLights">
        <cfvo type="percent" val="0"/>
        <cfvo type="num" val="0"/>
        <cfvo type="num" val="3"/>
        <cfvo type="num" val="7"/>
      </iconSet>
    </cfRule>
  </conditionalFormatting>
  <conditionalFormatting sqref="O85">
    <cfRule type="iconSet" priority="52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45">
    <cfRule type="iconSet" priority="49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38">
    <cfRule type="iconSet" priority="46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0">
    <cfRule type="iconSet" priority="43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4">
    <cfRule type="iconSet" priority="40">
      <iconSet iconSet="4TrafficLights">
        <cfvo type="percent" val="0"/>
        <cfvo type="num" val="0"/>
        <cfvo type="num" val="3"/>
        <cfvo type="num" val="7"/>
      </iconSet>
    </cfRule>
  </conditionalFormatting>
  <conditionalFormatting sqref="O151:O153 O131 O133:O137 O139:O144 O146:O149">
    <cfRule type="iconSet" priority="156">
      <iconSet iconSet="4TrafficLights">
        <cfvo type="percent" val="0"/>
        <cfvo type="num" val="0"/>
        <cfvo type="num" val="3"/>
        <cfvo type="num" val="7"/>
      </iconSet>
    </cfRule>
  </conditionalFormatting>
  <conditionalFormatting sqref="O67">
    <cfRule type="iconSet" priority="39">
      <iconSet iconSet="4TrafficLights">
        <cfvo type="percent" val="0"/>
        <cfvo type="num" val="0"/>
        <cfvo type="num" val="3"/>
        <cfvo type="num" val="7"/>
      </iconSet>
    </cfRule>
  </conditionalFormatting>
  <conditionalFormatting sqref="O36:O45 O23:O26">
    <cfRule type="iconSet" priority="319">
      <iconSet iconSet="4TrafficLights">
        <cfvo type="percent" val="0"/>
        <cfvo type="num" val="0"/>
        <cfvo type="num" val="3"/>
        <cfvo type="num" val="7"/>
      </iconSet>
    </cfRule>
  </conditionalFormatting>
  <conditionalFormatting sqref="P34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{24CBFE2C-94D2-43D6-87FE-957F9F25F8F8}</x14:id>
        </ext>
      </extLst>
    </cfRule>
  </conditionalFormatting>
  <conditionalFormatting sqref="O34">
    <cfRule type="iconSet" priority="36">
      <iconSet iconSet="4TrafficLights">
        <cfvo type="percent" val="0"/>
        <cfvo type="num" val="0"/>
        <cfvo type="num" val="3"/>
        <cfvo type="num" val="7"/>
      </iconSet>
    </cfRule>
  </conditionalFormatting>
  <conditionalFormatting sqref="P28:P3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{EACE4BC0-3237-450A-ACA3-3177CA4CAA86}</x14:id>
        </ext>
      </extLst>
    </cfRule>
  </conditionalFormatting>
  <conditionalFormatting sqref="O28:O33">
    <cfRule type="iconSet" priority="34">
      <iconSet iconSet="4TrafficLights">
        <cfvo type="percent" val="0"/>
        <cfvo type="num" val="0"/>
        <cfvo type="num" val="3"/>
        <cfvo type="num" val="7"/>
      </iconSet>
    </cfRule>
  </conditionalFormatting>
  <conditionalFormatting sqref="P2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{C94AFD0D-DDE1-4842-B0BB-84B8267971D6}</x14:id>
        </ext>
      </extLst>
    </cfRule>
  </conditionalFormatting>
  <conditionalFormatting sqref="O27">
    <cfRule type="iconSet" priority="32">
      <iconSet iconSet="4TrafficLights">
        <cfvo type="percent" val="0"/>
        <cfvo type="num" val="0"/>
        <cfvo type="num" val="3"/>
        <cfvo type="num" val="7"/>
      </iconSet>
    </cfRule>
  </conditionalFormatting>
  <conditionalFormatting sqref="H60">
    <cfRule type="expression" dxfId="37" priority="25">
      <formula>$H60="in progress"</formula>
    </cfRule>
    <cfRule type="expression" dxfId="36" priority="26">
      <formula>$H60="done"</formula>
    </cfRule>
  </conditionalFormatting>
  <conditionalFormatting sqref="I60">
    <cfRule type="expression" dxfId="35" priority="28">
      <formula>$H60="in progress"</formula>
    </cfRule>
    <cfRule type="expression" dxfId="34" priority="29">
      <formula>$H60="done"</formula>
    </cfRule>
  </conditionalFormatting>
  <conditionalFormatting sqref="O60">
    <cfRule type="iconSet" priority="27">
      <iconSet iconSet="4TrafficLights">
        <cfvo type="percent" val="0"/>
        <cfvo type="num" val="0"/>
        <cfvo type="num" val="3"/>
        <cfvo type="num" val="7"/>
      </iconSet>
    </cfRule>
  </conditionalFormatting>
  <conditionalFormatting sqref="P6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{64301888-2106-4BDF-862D-9746C5A7642C}</x14:id>
        </ext>
      </extLst>
    </cfRule>
  </conditionalFormatting>
  <conditionalFormatting sqref="O63:O66">
    <cfRule type="iconSet" priority="324">
      <iconSet iconSet="4TrafficLights">
        <cfvo type="percent" val="0"/>
        <cfvo type="num" val="0"/>
        <cfvo type="num" val="3"/>
        <cfvo type="num" val="7"/>
      </iconSet>
    </cfRule>
  </conditionalFormatting>
  <conditionalFormatting sqref="B60">
    <cfRule type="expression" dxfId="33" priority="23">
      <formula>$H60="in progress"</formula>
    </cfRule>
    <cfRule type="expression" dxfId="32" priority="24">
      <formula>$H60="done"</formula>
    </cfRule>
  </conditionalFormatting>
  <conditionalFormatting sqref="P74:P112 P6:P26 P35:P59 P61:P72 P117:P155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{96D716B8-24DE-6A4A-9CD7-F16D94CC5C6F}</x14:id>
        </ext>
      </extLst>
    </cfRule>
  </conditionalFormatting>
  <conditionalFormatting sqref="O113:O116">
    <cfRule type="iconSet" priority="19">
      <iconSet iconSet="4TrafficLights">
        <cfvo type="percent" val="0"/>
        <cfvo type="num" val="0"/>
        <cfvo type="num" val="3"/>
        <cfvo type="num" val="7"/>
      </iconSet>
    </cfRule>
  </conditionalFormatting>
  <conditionalFormatting sqref="P113:P11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{80798153-C4B6-4EF6-BFB5-2A42A3FA3C80}</x14:id>
        </ext>
      </extLst>
    </cfRule>
  </conditionalFormatting>
  <conditionalFormatting sqref="H66">
    <cfRule type="expression" dxfId="31" priority="17">
      <formula>$H66="in progress"</formula>
    </cfRule>
    <cfRule type="expression" dxfId="30" priority="18">
      <formula>$H66="done"</formula>
    </cfRule>
  </conditionalFormatting>
  <conditionalFormatting sqref="H58">
    <cfRule type="expression" dxfId="29" priority="15">
      <formula>$H58="in progress"</formula>
    </cfRule>
    <cfRule type="expression" dxfId="28" priority="16">
      <formula>$H58="done"</formula>
    </cfRule>
  </conditionalFormatting>
  <conditionalFormatting sqref="F60">
    <cfRule type="expression" dxfId="27" priority="13">
      <formula>$H60="in progress"</formula>
    </cfRule>
    <cfRule type="expression" dxfId="26" priority="14">
      <formula>$H60="done"</formula>
    </cfRule>
  </conditionalFormatting>
  <conditionalFormatting sqref="G59">
    <cfRule type="expression" dxfId="25" priority="11">
      <formula>$H59="in progress"</formula>
    </cfRule>
    <cfRule type="expression" dxfId="24" priority="12">
      <formula>$H59="done"</formula>
    </cfRule>
  </conditionalFormatting>
  <conditionalFormatting sqref="G58">
    <cfRule type="expression" dxfId="23" priority="9">
      <formula>$H58="in progress"</formula>
    </cfRule>
    <cfRule type="expression" dxfId="22" priority="10">
      <formula>$H58="done"</formula>
    </cfRule>
  </conditionalFormatting>
  <conditionalFormatting sqref="G57">
    <cfRule type="expression" dxfId="21" priority="7">
      <formula>$H57="in progress"</formula>
    </cfRule>
    <cfRule type="expression" dxfId="20" priority="8">
      <formula>$H57="done"</formula>
    </cfRule>
  </conditionalFormatting>
  <conditionalFormatting sqref="G56">
    <cfRule type="expression" dxfId="19" priority="5">
      <formula>$H56="in progress"</formula>
    </cfRule>
    <cfRule type="expression" dxfId="18" priority="6">
      <formula>$H56="done"</formula>
    </cfRule>
  </conditionalFormatting>
  <conditionalFormatting sqref="G55">
    <cfRule type="expression" dxfId="17" priority="3">
      <formula>$H55="in progress"</formula>
    </cfRule>
    <cfRule type="expression" dxfId="16" priority="4">
      <formula>$H55="done"</formula>
    </cfRule>
  </conditionalFormatting>
  <dataValidations count="1">
    <dataValidation type="list" allowBlank="1" showInputMessage="1" showErrorMessage="1" sqref="C6:C19 C155 C68:C72 C80:C84 C21 C74:C78 C86:C104 C124:C129 C131:C137 C146:C149 C151:C153 C139:C144 C23:C34 C36:C45 C47:C66 C106:C122">
      <formula1>BusinessLines</formula1>
    </dataValidation>
  </dataValidations>
  <hyperlinks>
    <hyperlink ref="F80" r:id="rId1"/>
    <hyperlink ref="F96" r:id="rId2"/>
    <hyperlink ref="F97" r:id="rId3"/>
    <hyperlink ref="F106" r:id="rId4"/>
    <hyperlink ref="F81" r:id="rId5"/>
    <hyperlink ref="F124" r:id="rId6"/>
    <hyperlink ref="F6" r:id="rId7"/>
    <hyperlink ref="F7" r:id="rId8"/>
    <hyperlink ref="F9" r:id="rId9"/>
    <hyperlink ref="F10" r:id="rId10"/>
    <hyperlink ref="F11" r:id="rId11"/>
    <hyperlink ref="F13" r:id="rId12"/>
    <hyperlink ref="F14" r:id="rId13"/>
    <hyperlink ref="F15" r:id="rId14"/>
    <hyperlink ref="F17" r:id="rId15"/>
    <hyperlink ref="F18" r:id="rId16"/>
    <hyperlink ref="F19" r:id="rId17"/>
    <hyperlink ref="F24" r:id="rId18" display="Certificate of incorporation"/>
    <hyperlink ref="F23" r:id="rId19" display="Certificate of incorporation"/>
    <hyperlink ref="F25" r:id="rId20" display="Certificate of incorporation"/>
    <hyperlink ref="F131" r:id="rId21"/>
    <hyperlink ref="F132" r:id="rId22" display="[FINAL] json"/>
    <hyperlink ref="F133" r:id="rId23"/>
  </hyperlinks>
  <pageMargins left="0.7" right="0.7" top="0.75" bottom="0.75" header="0.3" footer="0.3"/>
  <pageSetup orientation="portrait" r:id="rId2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BFE2C-94D2-43D6-87FE-957F9F25F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P34</xm:sqref>
        </x14:conditionalFormatting>
        <x14:conditionalFormatting xmlns:xm="http://schemas.microsoft.com/office/excel/2006/main">
          <x14:cfRule type="dataBar" id="{EACE4BC0-3237-450A-ACA3-3177CA4CA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P28:P33</xm:sqref>
        </x14:conditionalFormatting>
        <x14:conditionalFormatting xmlns:xm="http://schemas.microsoft.com/office/excel/2006/main">
          <x14:cfRule type="dataBar" id="{C94AFD0D-DDE1-4842-B0BB-84B826797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P27</xm:sqref>
        </x14:conditionalFormatting>
        <x14:conditionalFormatting xmlns:xm="http://schemas.microsoft.com/office/excel/2006/main">
          <x14:cfRule type="dataBar" id="{64301888-2106-4BDF-862D-9746C5A76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P60</xm:sqref>
        </x14:conditionalFormatting>
        <x14:conditionalFormatting xmlns:xm="http://schemas.microsoft.com/office/excel/2006/main">
          <x14:cfRule type="dataBar" id="{96D716B8-24DE-6A4A-9CD7-F16D94CC5C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P74:P112 P6:P26 P35:P59 P61:P72 P117:P155</xm:sqref>
        </x14:conditionalFormatting>
        <x14:conditionalFormatting xmlns:xm="http://schemas.microsoft.com/office/excel/2006/main">
          <x14:cfRule type="dataBar" id="{80798153-C4B6-4EF6-BFB5-2A42A3FA3C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P113:P116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14"/>
  <sheetViews>
    <sheetView zoomScale="90" zoomScaleNormal="70" zoomScalePageLayoutView="70" workbookViewId="0">
      <pane ySplit="4" topLeftCell="A96" activePane="bottomLeft" state="frozen"/>
      <selection pane="bottomLeft" activeCell="D106" sqref="D106"/>
    </sheetView>
  </sheetViews>
  <sheetFormatPr defaultColWidth="8.7109375" defaultRowHeight="15"/>
  <cols>
    <col min="1" max="1" width="5.28515625" style="1" customWidth="1"/>
    <col min="2" max="2" width="7.28515625" style="1" customWidth="1"/>
    <col min="3" max="3" width="13.7109375" style="1" customWidth="1"/>
    <col min="4" max="4" width="28" style="1" customWidth="1"/>
    <col min="5" max="5" width="54.7109375" style="1" customWidth="1"/>
    <col min="6" max="6" width="20.7109375" style="1" customWidth="1"/>
    <col min="7" max="7" width="15.7109375" style="1" customWidth="1"/>
    <col min="8" max="9" width="9.28515625" style="1" customWidth="1"/>
    <col min="10" max="10" width="10.42578125" style="2" bestFit="1" customWidth="1"/>
    <col min="11" max="11" width="10.42578125" style="2" customWidth="1"/>
    <col min="12" max="12" width="10.42578125" style="2" bestFit="1" customWidth="1"/>
    <col min="13" max="13" width="11" style="2" customWidth="1"/>
    <col min="14" max="14" width="4" style="2" customWidth="1"/>
    <col min="15" max="15" width="6.42578125" style="2" customWidth="1"/>
    <col min="16" max="16" width="8.28515625" style="2" hidden="1" customWidth="1"/>
    <col min="17" max="17" width="6.140625" style="2" customWidth="1"/>
    <col min="18" max="18" width="11.140625" style="1" customWidth="1"/>
    <col min="19" max="16384" width="8.7109375" style="1"/>
  </cols>
  <sheetData>
    <row r="1" spans="1:18" ht="23.25">
      <c r="A1" s="63"/>
      <c r="B1" s="233" t="s">
        <v>108</v>
      </c>
      <c r="C1" s="233"/>
      <c r="D1" s="233"/>
      <c r="E1" s="76">
        <v>42719</v>
      </c>
      <c r="F1" s="234" t="s">
        <v>143</v>
      </c>
      <c r="G1" s="234"/>
      <c r="H1" s="63"/>
      <c r="I1" s="63"/>
      <c r="J1" s="64"/>
      <c r="K1" s="64"/>
      <c r="L1" s="64"/>
      <c r="M1" s="64"/>
      <c r="N1" s="64"/>
      <c r="O1" s="64"/>
      <c r="P1" s="64"/>
      <c r="Q1" s="64"/>
    </row>
    <row r="2" spans="1:18" ht="18.75">
      <c r="A2" s="63"/>
      <c r="B2" s="235" t="s">
        <v>107</v>
      </c>
      <c r="C2" s="235"/>
      <c r="D2" s="235"/>
      <c r="E2" s="76">
        <v>42767</v>
      </c>
      <c r="F2" s="63"/>
      <c r="G2" s="63"/>
      <c r="H2" s="63"/>
      <c r="I2" s="63"/>
      <c r="J2" s="64"/>
      <c r="K2" s="64"/>
      <c r="L2" s="64"/>
      <c r="M2" s="64"/>
      <c r="N2" s="64"/>
      <c r="O2" s="64"/>
      <c r="P2" s="64"/>
      <c r="Q2" s="64"/>
    </row>
    <row r="3" spans="1:18" s="9" customFormat="1" ht="30">
      <c r="A3" s="65"/>
      <c r="B3" s="66"/>
      <c r="C3" s="105"/>
      <c r="D3" s="66"/>
      <c r="E3" s="66"/>
      <c r="F3" s="66"/>
      <c r="G3" s="214"/>
      <c r="H3" s="65"/>
      <c r="I3" s="65"/>
      <c r="J3" s="236"/>
      <c r="K3" s="236"/>
      <c r="L3" s="236"/>
      <c r="M3" s="236"/>
      <c r="N3" s="66"/>
      <c r="O3" s="46" t="s">
        <v>3</v>
      </c>
      <c r="P3" s="46"/>
      <c r="Q3" s="46"/>
    </row>
    <row r="4" spans="1:18" s="9" customFormat="1" ht="31.15" customHeight="1">
      <c r="A4" s="62" t="s">
        <v>0</v>
      </c>
      <c r="B4" s="49" t="s">
        <v>4</v>
      </c>
      <c r="C4" s="49"/>
      <c r="D4" s="49" t="s">
        <v>102</v>
      </c>
      <c r="E4" s="60" t="s">
        <v>1</v>
      </c>
      <c r="F4" s="60" t="s">
        <v>116</v>
      </c>
      <c r="G4" s="49" t="s">
        <v>623</v>
      </c>
      <c r="H4" s="49" t="s">
        <v>5</v>
      </c>
      <c r="I4" s="60" t="s">
        <v>115</v>
      </c>
      <c r="J4" s="49" t="s">
        <v>103</v>
      </c>
      <c r="K4" s="49" t="s">
        <v>104</v>
      </c>
      <c r="L4" s="49" t="s">
        <v>105</v>
      </c>
      <c r="M4" s="49" t="s">
        <v>106</v>
      </c>
      <c r="N4" s="46"/>
      <c r="O4" s="48">
        <f>O114/N114</f>
        <v>0</v>
      </c>
      <c r="P4" s="48"/>
      <c r="Q4" s="48" t="s">
        <v>271</v>
      </c>
      <c r="R4" s="9" t="s">
        <v>142</v>
      </c>
    </row>
    <row r="5" spans="1:18">
      <c r="A5" s="56">
        <v>20</v>
      </c>
      <c r="B5" s="56"/>
      <c r="C5" s="56" t="str">
        <f>C6</f>
        <v>HR</v>
      </c>
      <c r="D5" s="56"/>
      <c r="E5" s="57" t="s">
        <v>456</v>
      </c>
      <c r="F5" s="57"/>
      <c r="G5" s="56"/>
      <c r="H5" s="56"/>
      <c r="I5" s="56"/>
      <c r="J5" s="82">
        <f>MIN(J6:J9)</f>
        <v>42692</v>
      </c>
      <c r="K5" s="58"/>
      <c r="L5" s="82">
        <f>MAX(L6:L9)</f>
        <v>42762</v>
      </c>
      <c r="M5" s="58"/>
      <c r="N5" s="47"/>
      <c r="O5" s="47"/>
      <c r="P5" s="108">
        <f t="shared" ref="P5:P67" ca="1" si="0">IF(OR(L5-TODAY()&gt;=0),L5-TODAY(),0)</f>
        <v>0</v>
      </c>
      <c r="Q5" s="111">
        <f ca="1">MEDIAN(Q6:Q9)</f>
        <v>0</v>
      </c>
    </row>
    <row r="6" spans="1:18" ht="30">
      <c r="A6" s="3" t="s">
        <v>341</v>
      </c>
      <c r="B6" s="3"/>
      <c r="C6" s="3" t="s">
        <v>269</v>
      </c>
      <c r="D6" s="3" t="s">
        <v>169</v>
      </c>
      <c r="E6" s="3" t="s">
        <v>283</v>
      </c>
      <c r="F6" s="3"/>
      <c r="G6" s="3" t="s">
        <v>596</v>
      </c>
      <c r="H6" s="21" t="s">
        <v>89</v>
      </c>
      <c r="I6" s="3">
        <v>20</v>
      </c>
      <c r="J6" s="70">
        <v>42692</v>
      </c>
      <c r="K6" s="70"/>
      <c r="L6" s="70">
        <f t="shared" ref="L6:L9" si="1">J6+I6</f>
        <v>42712</v>
      </c>
      <c r="M6" s="70"/>
      <c r="N6" s="47">
        <f>IF(H6="NA",0,1)</f>
        <v>1</v>
      </c>
      <c r="O6" s="47">
        <f t="shared" ref="O6:O67" si="2">IF(H6="done",1,IF(H6="in progress",0.5,0))</f>
        <v>0</v>
      </c>
      <c r="P6" s="108">
        <f t="shared" ca="1" si="0"/>
        <v>0</v>
      </c>
      <c r="Q6" s="109">
        <f t="shared" ref="Q6:Q34" ca="1" si="3">IF(H6="done",8,P6)</f>
        <v>0</v>
      </c>
      <c r="R6" s="1">
        <f>$E$2-L6</f>
        <v>55</v>
      </c>
    </row>
    <row r="7" spans="1:18" ht="30">
      <c r="A7" s="3" t="s">
        <v>342</v>
      </c>
      <c r="B7" s="198"/>
      <c r="C7" s="3" t="s">
        <v>269</v>
      </c>
      <c r="D7" s="3" t="s">
        <v>169</v>
      </c>
      <c r="E7" s="3" t="s">
        <v>293</v>
      </c>
      <c r="F7" s="3"/>
      <c r="G7" s="3" t="s">
        <v>596</v>
      </c>
      <c r="H7" s="21" t="s">
        <v>89</v>
      </c>
      <c r="I7" s="3">
        <v>0</v>
      </c>
      <c r="J7" s="70">
        <f>L6+30</f>
        <v>42742</v>
      </c>
      <c r="K7" s="70"/>
      <c r="L7" s="70">
        <f t="shared" si="1"/>
        <v>42742</v>
      </c>
      <c r="M7" s="70"/>
      <c r="N7" s="47">
        <f t="shared" ref="N7:N69" si="4">IF(H7="NA",0,1)</f>
        <v>1</v>
      </c>
      <c r="O7" s="47">
        <f t="shared" si="2"/>
        <v>0</v>
      </c>
      <c r="P7" s="108">
        <f t="shared" ca="1" si="0"/>
        <v>0</v>
      </c>
      <c r="Q7" s="109">
        <f t="shared" ca="1" si="3"/>
        <v>0</v>
      </c>
      <c r="R7" s="1">
        <f>$E$2-L7</f>
        <v>25</v>
      </c>
    </row>
    <row r="8" spans="1:18" ht="30">
      <c r="A8" s="3" t="s">
        <v>343</v>
      </c>
      <c r="B8" s="198"/>
      <c r="C8" s="3" t="s">
        <v>269</v>
      </c>
      <c r="D8" s="3" t="s">
        <v>169</v>
      </c>
      <c r="E8" s="4" t="s">
        <v>295</v>
      </c>
      <c r="F8" s="4"/>
      <c r="G8" s="3" t="s">
        <v>596</v>
      </c>
      <c r="H8" s="21" t="s">
        <v>89</v>
      </c>
      <c r="I8" s="3">
        <v>10</v>
      </c>
      <c r="J8" s="70">
        <f>L7</f>
        <v>42742</v>
      </c>
      <c r="K8" s="70"/>
      <c r="L8" s="70">
        <f t="shared" si="1"/>
        <v>42752</v>
      </c>
      <c r="M8" s="70"/>
      <c r="N8" s="47">
        <f t="shared" si="4"/>
        <v>1</v>
      </c>
      <c r="O8" s="47">
        <f t="shared" si="2"/>
        <v>0</v>
      </c>
      <c r="P8" s="108">
        <f t="shared" ca="1" si="0"/>
        <v>0</v>
      </c>
      <c r="Q8" s="109">
        <f t="shared" ca="1" si="3"/>
        <v>0</v>
      </c>
      <c r="R8" s="1">
        <f>$E$2-L8</f>
        <v>15</v>
      </c>
    </row>
    <row r="9" spans="1:18" ht="30">
      <c r="A9" s="3" t="s">
        <v>344</v>
      </c>
      <c r="B9" s="198"/>
      <c r="C9" s="3" t="s">
        <v>269</v>
      </c>
      <c r="D9" s="3" t="s">
        <v>169</v>
      </c>
      <c r="E9" s="4" t="s">
        <v>294</v>
      </c>
      <c r="F9" s="4"/>
      <c r="G9" s="3" t="s">
        <v>596</v>
      </c>
      <c r="H9" s="21" t="s">
        <v>89</v>
      </c>
      <c r="I9" s="3">
        <v>10</v>
      </c>
      <c r="J9" s="70">
        <f>L7+10</f>
        <v>42752</v>
      </c>
      <c r="K9" s="70"/>
      <c r="L9" s="70">
        <f t="shared" si="1"/>
        <v>42762</v>
      </c>
      <c r="M9" s="70"/>
      <c r="N9" s="47">
        <f t="shared" si="4"/>
        <v>1</v>
      </c>
      <c r="O9" s="47">
        <f t="shared" si="2"/>
        <v>0</v>
      </c>
      <c r="P9" s="108">
        <f t="shared" ca="1" si="0"/>
        <v>0</v>
      </c>
      <c r="Q9" s="109">
        <f t="shared" ca="1" si="3"/>
        <v>0</v>
      </c>
      <c r="R9" s="1">
        <f>$E$2-L9</f>
        <v>5</v>
      </c>
    </row>
    <row r="10" spans="1:18">
      <c r="A10" s="56">
        <v>21</v>
      </c>
      <c r="B10" s="56"/>
      <c r="C10" s="56" t="str">
        <f>C11</f>
        <v>HR</v>
      </c>
      <c r="D10" s="56"/>
      <c r="E10" s="57" t="s">
        <v>457</v>
      </c>
      <c r="F10" s="57"/>
      <c r="G10" s="56"/>
      <c r="H10" s="56"/>
      <c r="I10" s="56"/>
      <c r="J10" s="82" t="e">
        <f>MIN(J11:J16)</f>
        <v>#REF!</v>
      </c>
      <c r="K10" s="58"/>
      <c r="L10" s="82" t="e">
        <f>MAX(L11:L16)</f>
        <v>#REF!</v>
      </c>
      <c r="M10" s="58"/>
      <c r="N10" s="47"/>
      <c r="O10" s="47"/>
      <c r="P10" s="108" t="e">
        <f t="shared" ca="1" si="0"/>
        <v>#REF!</v>
      </c>
      <c r="Q10" s="111" t="e">
        <f ca="1">MEDIAN(Q11:Q16)</f>
        <v>#REF!</v>
      </c>
    </row>
    <row r="11" spans="1:18" ht="30">
      <c r="A11" s="3" t="s">
        <v>345</v>
      </c>
      <c r="B11" s="198"/>
      <c r="C11" s="4" t="s">
        <v>269</v>
      </c>
      <c r="D11" s="4" t="s">
        <v>119</v>
      </c>
      <c r="E11" s="4" t="s">
        <v>533</v>
      </c>
      <c r="F11" s="4"/>
      <c r="G11" s="6" t="s">
        <v>41</v>
      </c>
      <c r="H11" s="3" t="s">
        <v>89</v>
      </c>
      <c r="I11" s="3">
        <v>10</v>
      </c>
      <c r="J11" s="75" t="e">
        <f>'Launch plan - Phase 1'!#REF!</f>
        <v>#REF!</v>
      </c>
      <c r="K11" s="7"/>
      <c r="L11" s="74" t="e">
        <f t="shared" ref="L11:L50" si="5">J11+I11</f>
        <v>#REF!</v>
      </c>
      <c r="M11" s="10"/>
      <c r="N11" s="47">
        <f t="shared" si="4"/>
        <v>1</v>
      </c>
      <c r="O11" s="47">
        <f t="shared" si="2"/>
        <v>0</v>
      </c>
      <c r="P11" s="108" t="e">
        <f t="shared" ca="1" si="0"/>
        <v>#REF!</v>
      </c>
      <c r="Q11" s="109" t="e">
        <f t="shared" ca="1" si="3"/>
        <v>#REF!</v>
      </c>
      <c r="R11" s="1" t="e">
        <f t="shared" ref="R11:R30" si="6">$E$2-L11</f>
        <v>#REF!</v>
      </c>
    </row>
    <row r="12" spans="1:18" ht="30">
      <c r="A12" s="3" t="s">
        <v>346</v>
      </c>
      <c r="B12" s="198"/>
      <c r="C12" s="4" t="s">
        <v>269</v>
      </c>
      <c r="D12" s="4" t="s">
        <v>119</v>
      </c>
      <c r="E12" s="4" t="s">
        <v>534</v>
      </c>
      <c r="F12" s="4"/>
      <c r="G12" s="6" t="s">
        <v>41</v>
      </c>
      <c r="H12" s="3" t="s">
        <v>89</v>
      </c>
      <c r="I12" s="3">
        <v>10</v>
      </c>
      <c r="J12" s="75" t="e">
        <f>L11</f>
        <v>#REF!</v>
      </c>
      <c r="K12" s="7"/>
      <c r="L12" s="74" t="e">
        <f t="shared" si="5"/>
        <v>#REF!</v>
      </c>
      <c r="M12" s="10"/>
      <c r="N12" s="47">
        <f t="shared" si="4"/>
        <v>1</v>
      </c>
      <c r="O12" s="47">
        <f t="shared" si="2"/>
        <v>0</v>
      </c>
      <c r="P12" s="108" t="e">
        <f t="shared" ca="1" si="0"/>
        <v>#REF!</v>
      </c>
      <c r="Q12" s="109" t="e">
        <f t="shared" ca="1" si="3"/>
        <v>#REF!</v>
      </c>
      <c r="R12" s="1" t="e">
        <f t="shared" si="6"/>
        <v>#REF!</v>
      </c>
    </row>
    <row r="13" spans="1:18" ht="30">
      <c r="A13" s="3" t="s">
        <v>347</v>
      </c>
      <c r="B13" s="198"/>
      <c r="C13" s="4" t="s">
        <v>269</v>
      </c>
      <c r="D13" s="4" t="s">
        <v>119</v>
      </c>
      <c r="E13" s="4" t="s">
        <v>535</v>
      </c>
      <c r="F13" s="4"/>
      <c r="G13" s="6" t="s">
        <v>41</v>
      </c>
      <c r="H13" s="3" t="s">
        <v>89</v>
      </c>
      <c r="I13" s="3">
        <v>14</v>
      </c>
      <c r="J13" s="75" t="e">
        <f>L12</f>
        <v>#REF!</v>
      </c>
      <c r="K13" s="7"/>
      <c r="L13" s="74" t="e">
        <f t="shared" si="5"/>
        <v>#REF!</v>
      </c>
      <c r="M13" s="10"/>
      <c r="N13" s="47">
        <f t="shared" si="4"/>
        <v>1</v>
      </c>
      <c r="O13" s="47">
        <f t="shared" si="2"/>
        <v>0</v>
      </c>
      <c r="P13" s="108" t="e">
        <f t="shared" ca="1" si="0"/>
        <v>#REF!</v>
      </c>
      <c r="Q13" s="109" t="e">
        <f t="shared" ca="1" si="3"/>
        <v>#REF!</v>
      </c>
      <c r="R13" s="1" t="e">
        <f t="shared" si="6"/>
        <v>#REF!</v>
      </c>
    </row>
    <row r="14" spans="1:18" ht="30">
      <c r="A14" s="3" t="s">
        <v>348</v>
      </c>
      <c r="B14" s="198"/>
      <c r="C14" s="4" t="s">
        <v>269</v>
      </c>
      <c r="D14" s="4" t="s">
        <v>119</v>
      </c>
      <c r="E14" s="4" t="s">
        <v>536</v>
      </c>
      <c r="F14" s="4"/>
      <c r="G14" s="6" t="s">
        <v>41</v>
      </c>
      <c r="H14" s="3" t="s">
        <v>89</v>
      </c>
      <c r="I14" s="3">
        <v>10</v>
      </c>
      <c r="J14" s="75" t="e">
        <f>L13</f>
        <v>#REF!</v>
      </c>
      <c r="K14" s="7"/>
      <c r="L14" s="74" t="e">
        <f t="shared" si="5"/>
        <v>#REF!</v>
      </c>
      <c r="M14" s="10"/>
      <c r="N14" s="47">
        <f t="shared" si="4"/>
        <v>1</v>
      </c>
      <c r="O14" s="47">
        <f t="shared" si="2"/>
        <v>0</v>
      </c>
      <c r="P14" s="108" t="e">
        <f t="shared" ca="1" si="0"/>
        <v>#REF!</v>
      </c>
      <c r="Q14" s="109" t="e">
        <f t="shared" ca="1" si="3"/>
        <v>#REF!</v>
      </c>
      <c r="R14" s="1" t="e">
        <f t="shared" si="6"/>
        <v>#REF!</v>
      </c>
    </row>
    <row r="15" spans="1:18" ht="30">
      <c r="A15" s="3" t="s">
        <v>349</v>
      </c>
      <c r="B15" s="198"/>
      <c r="C15" s="4" t="s">
        <v>269</v>
      </c>
      <c r="D15" s="4" t="s">
        <v>119</v>
      </c>
      <c r="E15" s="4" t="s">
        <v>537</v>
      </c>
      <c r="F15" s="4"/>
      <c r="G15" s="6" t="s">
        <v>41</v>
      </c>
      <c r="H15" s="3" t="s">
        <v>89</v>
      </c>
      <c r="I15" s="3">
        <v>7</v>
      </c>
      <c r="J15" s="75" t="e">
        <f>L14</f>
        <v>#REF!</v>
      </c>
      <c r="K15" s="7"/>
      <c r="L15" s="74" t="e">
        <f t="shared" si="5"/>
        <v>#REF!</v>
      </c>
      <c r="M15" s="10"/>
      <c r="N15" s="47">
        <f t="shared" si="4"/>
        <v>1</v>
      </c>
      <c r="O15" s="47">
        <f t="shared" si="2"/>
        <v>0</v>
      </c>
      <c r="P15" s="108" t="e">
        <f t="shared" ca="1" si="0"/>
        <v>#REF!</v>
      </c>
      <c r="Q15" s="109" t="e">
        <f t="shared" ca="1" si="3"/>
        <v>#REF!</v>
      </c>
      <c r="R15" s="1" t="e">
        <f t="shared" si="6"/>
        <v>#REF!</v>
      </c>
    </row>
    <row r="16" spans="1:18" ht="15" customHeight="1">
      <c r="A16" s="3" t="s">
        <v>350</v>
      </c>
      <c r="B16" s="198"/>
      <c r="C16" s="4" t="s">
        <v>269</v>
      </c>
      <c r="D16" s="4" t="s">
        <v>119</v>
      </c>
      <c r="E16" s="3" t="s">
        <v>538</v>
      </c>
      <c r="F16" s="3"/>
      <c r="G16" s="6" t="s">
        <v>41</v>
      </c>
      <c r="H16" s="3" t="s">
        <v>89</v>
      </c>
      <c r="I16" s="3">
        <v>10</v>
      </c>
      <c r="J16" s="75" t="e">
        <f>L13</f>
        <v>#REF!</v>
      </c>
      <c r="K16" s="7"/>
      <c r="L16" s="74" t="e">
        <f t="shared" si="5"/>
        <v>#REF!</v>
      </c>
      <c r="M16" s="10"/>
      <c r="N16" s="47">
        <f t="shared" si="4"/>
        <v>1</v>
      </c>
      <c r="O16" s="47">
        <f t="shared" si="2"/>
        <v>0</v>
      </c>
      <c r="P16" s="108" t="e">
        <f t="shared" ca="1" si="0"/>
        <v>#REF!</v>
      </c>
      <c r="Q16" s="109" t="e">
        <f t="shared" ca="1" si="3"/>
        <v>#REF!</v>
      </c>
      <c r="R16" s="1" t="e">
        <f t="shared" si="6"/>
        <v>#REF!</v>
      </c>
    </row>
    <row r="17" spans="1:18" ht="15" customHeight="1">
      <c r="A17" s="57">
        <v>22</v>
      </c>
      <c r="B17" s="57"/>
      <c r="C17" s="57" t="str">
        <f>C18</f>
        <v>HR</v>
      </c>
      <c r="D17" s="57"/>
      <c r="E17" s="57" t="s">
        <v>458</v>
      </c>
      <c r="F17" s="57"/>
      <c r="G17" s="57"/>
      <c r="H17" s="57"/>
      <c r="I17" s="57"/>
      <c r="J17" s="81" t="e">
        <f>MIN(J18:J23)</f>
        <v>#REF!</v>
      </c>
      <c r="K17" s="54"/>
      <c r="L17" s="81" t="e">
        <f>MAX(L18:L23)</f>
        <v>#REF!</v>
      </c>
      <c r="M17" s="54"/>
      <c r="N17" s="47"/>
      <c r="O17" s="47"/>
      <c r="P17" s="108" t="e">
        <f t="shared" ca="1" si="0"/>
        <v>#REF!</v>
      </c>
      <c r="Q17" s="111" t="e">
        <f ca="1">MEDIAN(Q18:Q23)</f>
        <v>#REF!</v>
      </c>
      <c r="R17" s="9"/>
    </row>
    <row r="18" spans="1:18" ht="15" customHeight="1">
      <c r="A18" s="3" t="s">
        <v>352</v>
      </c>
      <c r="B18" s="198"/>
      <c r="C18" s="6" t="s">
        <v>269</v>
      </c>
      <c r="D18" s="3" t="s">
        <v>338</v>
      </c>
      <c r="E18" s="6" t="s">
        <v>539</v>
      </c>
      <c r="F18" s="6"/>
      <c r="G18" s="3" t="s">
        <v>60</v>
      </c>
      <c r="H18" s="21" t="s">
        <v>89</v>
      </c>
      <c r="I18" s="15">
        <v>5</v>
      </c>
      <c r="J18" s="75" t="e">
        <f>'Launch plan - Phase 1'!#REF!</f>
        <v>#REF!</v>
      </c>
      <c r="K18" s="75"/>
      <c r="L18" s="75" t="e">
        <f t="shared" ref="L18:L23" si="7">J18+I18</f>
        <v>#REF!</v>
      </c>
      <c r="M18" s="75"/>
      <c r="N18" s="47">
        <f t="shared" si="4"/>
        <v>1</v>
      </c>
      <c r="O18" s="47">
        <f t="shared" si="2"/>
        <v>0</v>
      </c>
      <c r="P18" s="108" t="e">
        <f t="shared" ca="1" si="0"/>
        <v>#REF!</v>
      </c>
      <c r="Q18" s="109" t="e">
        <f t="shared" ref="Q18:Q23" ca="1" si="8">IF(H18="done",8,P18)</f>
        <v>#REF!</v>
      </c>
      <c r="R18" s="1" t="e">
        <f t="shared" ref="R18:R23" si="9">$E$2-L18</f>
        <v>#REF!</v>
      </c>
    </row>
    <row r="19" spans="1:18" ht="15" customHeight="1">
      <c r="A19" s="3" t="s">
        <v>351</v>
      </c>
      <c r="B19" s="198"/>
      <c r="C19" s="6" t="s">
        <v>269</v>
      </c>
      <c r="D19" s="3" t="s">
        <v>338</v>
      </c>
      <c r="E19" s="6" t="s">
        <v>584</v>
      </c>
      <c r="F19" s="6"/>
      <c r="G19" s="3" t="s">
        <v>60</v>
      </c>
      <c r="H19" s="21" t="s">
        <v>89</v>
      </c>
      <c r="I19" s="15">
        <v>20</v>
      </c>
      <c r="J19" s="75">
        <v>42709</v>
      </c>
      <c r="K19" s="75"/>
      <c r="L19" s="75">
        <f t="shared" si="7"/>
        <v>42729</v>
      </c>
      <c r="M19" s="75"/>
      <c r="N19" s="47">
        <f t="shared" si="4"/>
        <v>1</v>
      </c>
      <c r="O19" s="47">
        <f t="shared" si="2"/>
        <v>0</v>
      </c>
      <c r="P19" s="108">
        <f t="shared" ca="1" si="0"/>
        <v>0</v>
      </c>
      <c r="Q19" s="109">
        <f t="shared" ca="1" si="8"/>
        <v>0</v>
      </c>
      <c r="R19" s="1">
        <f t="shared" si="9"/>
        <v>38</v>
      </c>
    </row>
    <row r="20" spans="1:18" ht="15" customHeight="1">
      <c r="A20" s="3" t="s">
        <v>353</v>
      </c>
      <c r="B20" s="198"/>
      <c r="C20" s="3" t="s">
        <v>269</v>
      </c>
      <c r="D20" s="3" t="s">
        <v>338</v>
      </c>
      <c r="E20" s="6" t="s">
        <v>540</v>
      </c>
      <c r="F20" s="6"/>
      <c r="G20" s="3" t="s">
        <v>596</v>
      </c>
      <c r="H20" s="21" t="s">
        <v>89</v>
      </c>
      <c r="I20" s="15">
        <v>5</v>
      </c>
      <c r="J20" s="207">
        <v>42709</v>
      </c>
      <c r="K20" s="75"/>
      <c r="L20" s="75">
        <f t="shared" si="7"/>
        <v>42714</v>
      </c>
      <c r="M20" s="75"/>
      <c r="N20" s="47">
        <f t="shared" si="4"/>
        <v>1</v>
      </c>
      <c r="O20" s="47">
        <f t="shared" si="2"/>
        <v>0</v>
      </c>
      <c r="P20" s="108">
        <f t="shared" ca="1" si="0"/>
        <v>0</v>
      </c>
      <c r="Q20" s="109">
        <f t="shared" ca="1" si="8"/>
        <v>0</v>
      </c>
      <c r="R20" s="1">
        <f t="shared" si="9"/>
        <v>53</v>
      </c>
    </row>
    <row r="21" spans="1:18" ht="15" customHeight="1">
      <c r="A21" s="3" t="s">
        <v>354</v>
      </c>
      <c r="B21" s="198"/>
      <c r="C21" s="3" t="s">
        <v>269</v>
      </c>
      <c r="D21" s="3" t="s">
        <v>338</v>
      </c>
      <c r="E21" s="6" t="s">
        <v>585</v>
      </c>
      <c r="F21" s="6"/>
      <c r="G21" s="3" t="s">
        <v>596</v>
      </c>
      <c r="H21" s="21" t="s">
        <v>89</v>
      </c>
      <c r="I21" s="15">
        <v>20</v>
      </c>
      <c r="J21" s="75">
        <f>L20</f>
        <v>42714</v>
      </c>
      <c r="K21" s="75"/>
      <c r="L21" s="75">
        <f t="shared" si="7"/>
        <v>42734</v>
      </c>
      <c r="M21" s="75"/>
      <c r="N21" s="47">
        <f t="shared" si="4"/>
        <v>1</v>
      </c>
      <c r="O21" s="47">
        <f t="shared" si="2"/>
        <v>0</v>
      </c>
      <c r="P21" s="108">
        <f t="shared" ca="1" si="0"/>
        <v>0</v>
      </c>
      <c r="Q21" s="109">
        <f t="shared" ca="1" si="8"/>
        <v>0</v>
      </c>
      <c r="R21" s="1">
        <f t="shared" si="9"/>
        <v>33</v>
      </c>
    </row>
    <row r="22" spans="1:18" ht="15" customHeight="1">
      <c r="A22" s="3" t="s">
        <v>355</v>
      </c>
      <c r="B22" s="198"/>
      <c r="C22" s="3" t="s">
        <v>269</v>
      </c>
      <c r="D22" s="3" t="s">
        <v>338</v>
      </c>
      <c r="E22" s="6" t="s">
        <v>541</v>
      </c>
      <c r="F22" s="6"/>
      <c r="G22" s="3" t="s">
        <v>43</v>
      </c>
      <c r="H22" s="21" t="s">
        <v>89</v>
      </c>
      <c r="I22" s="15">
        <v>5</v>
      </c>
      <c r="J22" s="75">
        <f>L7</f>
        <v>42742</v>
      </c>
      <c r="K22" s="75"/>
      <c r="L22" s="75">
        <f t="shared" si="7"/>
        <v>42747</v>
      </c>
      <c r="M22" s="75"/>
      <c r="N22" s="47">
        <f t="shared" si="4"/>
        <v>1</v>
      </c>
      <c r="O22" s="47">
        <f t="shared" si="2"/>
        <v>0</v>
      </c>
      <c r="P22" s="108">
        <f t="shared" ca="1" si="0"/>
        <v>0</v>
      </c>
      <c r="Q22" s="109">
        <f t="shared" ca="1" si="8"/>
        <v>0</v>
      </c>
      <c r="R22" s="1">
        <f t="shared" si="9"/>
        <v>20</v>
      </c>
    </row>
    <row r="23" spans="1:18" ht="15" customHeight="1">
      <c r="A23" s="3" t="s">
        <v>356</v>
      </c>
      <c r="B23" s="198"/>
      <c r="C23" s="3" t="s">
        <v>269</v>
      </c>
      <c r="D23" s="3" t="s">
        <v>338</v>
      </c>
      <c r="E23" s="6" t="s">
        <v>542</v>
      </c>
      <c r="F23" s="6"/>
      <c r="G23" s="3" t="s">
        <v>43</v>
      </c>
      <c r="H23" s="21" t="s">
        <v>89</v>
      </c>
      <c r="I23" s="15">
        <v>20</v>
      </c>
      <c r="J23" s="75">
        <f>L22</f>
        <v>42747</v>
      </c>
      <c r="K23" s="75"/>
      <c r="L23" s="75">
        <f t="shared" si="7"/>
        <v>42767</v>
      </c>
      <c r="M23" s="75"/>
      <c r="N23" s="47">
        <f t="shared" si="4"/>
        <v>1</v>
      </c>
      <c r="O23" s="47">
        <f t="shared" si="2"/>
        <v>0</v>
      </c>
      <c r="P23" s="108">
        <f t="shared" ca="1" si="0"/>
        <v>0</v>
      </c>
      <c r="Q23" s="109">
        <f t="shared" ca="1" si="8"/>
        <v>0</v>
      </c>
      <c r="R23" s="1">
        <f t="shared" si="9"/>
        <v>0</v>
      </c>
    </row>
    <row r="24" spans="1:18" s="9" customFormat="1">
      <c r="A24" s="57">
        <v>23</v>
      </c>
      <c r="B24" s="57"/>
      <c r="C24" s="57" t="str">
        <f>C25</f>
        <v xml:space="preserve">Digital Sales </v>
      </c>
      <c r="D24" s="57"/>
      <c r="E24" s="57" t="s">
        <v>586</v>
      </c>
      <c r="F24" s="57"/>
      <c r="G24" s="57"/>
      <c r="H24" s="57"/>
      <c r="I24" s="57"/>
      <c r="J24" s="81">
        <f>MIN(J25:J30)</f>
        <v>42719</v>
      </c>
      <c r="K24" s="54"/>
      <c r="L24" s="81">
        <f>MAX(L25:L30)</f>
        <v>42728</v>
      </c>
      <c r="M24" s="54"/>
      <c r="N24" s="47"/>
      <c r="O24" s="47"/>
      <c r="P24" s="108">
        <f t="shared" ca="1" si="0"/>
        <v>0</v>
      </c>
      <c r="Q24" s="111">
        <f ca="1">MEDIAN(Q25:Q30)</f>
        <v>0</v>
      </c>
    </row>
    <row r="25" spans="1:18" s="14" customFormat="1" ht="30">
      <c r="A25" s="15" t="s">
        <v>357</v>
      </c>
      <c r="B25" s="15"/>
      <c r="C25" s="15" t="s">
        <v>268</v>
      </c>
      <c r="D25" s="15" t="s">
        <v>339</v>
      </c>
      <c r="E25" s="20" t="s">
        <v>543</v>
      </c>
      <c r="F25" s="20"/>
      <c r="G25" s="15" t="s">
        <v>88</v>
      </c>
      <c r="H25" s="21" t="s">
        <v>89</v>
      </c>
      <c r="I25" s="15">
        <v>5</v>
      </c>
      <c r="J25" s="75">
        <v>42719</v>
      </c>
      <c r="K25" s="75"/>
      <c r="L25" s="75">
        <f t="shared" si="5"/>
        <v>42724</v>
      </c>
      <c r="M25" s="75"/>
      <c r="N25" s="47">
        <f t="shared" si="4"/>
        <v>1</v>
      </c>
      <c r="O25" s="47">
        <f t="shared" si="2"/>
        <v>0</v>
      </c>
      <c r="P25" s="108">
        <f t="shared" ca="1" si="0"/>
        <v>0</v>
      </c>
      <c r="Q25" s="109">
        <f t="shared" ca="1" si="3"/>
        <v>0</v>
      </c>
      <c r="R25" s="1">
        <f t="shared" si="6"/>
        <v>43</v>
      </c>
    </row>
    <row r="26" spans="1:18" s="14" customFormat="1" ht="30">
      <c r="A26" s="15" t="s">
        <v>358</v>
      </c>
      <c r="B26" s="15"/>
      <c r="C26" s="15" t="s">
        <v>268</v>
      </c>
      <c r="D26" s="15" t="s">
        <v>339</v>
      </c>
      <c r="E26" s="20" t="s">
        <v>26</v>
      </c>
      <c r="F26" s="20"/>
      <c r="G26" s="15" t="s">
        <v>88</v>
      </c>
      <c r="H26" s="21" t="s">
        <v>89</v>
      </c>
      <c r="I26" s="15">
        <v>5</v>
      </c>
      <c r="J26" s="75">
        <v>42720</v>
      </c>
      <c r="K26" s="75"/>
      <c r="L26" s="75">
        <f t="shared" si="5"/>
        <v>42725</v>
      </c>
      <c r="M26" s="75"/>
      <c r="N26" s="47">
        <f t="shared" si="4"/>
        <v>1</v>
      </c>
      <c r="O26" s="47">
        <f t="shared" si="2"/>
        <v>0</v>
      </c>
      <c r="P26" s="108">
        <f t="shared" ca="1" si="0"/>
        <v>0</v>
      </c>
      <c r="Q26" s="109">
        <f t="shared" ca="1" si="3"/>
        <v>0</v>
      </c>
      <c r="R26" s="1">
        <f t="shared" si="6"/>
        <v>42</v>
      </c>
    </row>
    <row r="27" spans="1:18" s="14" customFormat="1" ht="30">
      <c r="A27" s="15" t="s">
        <v>359</v>
      </c>
      <c r="B27" s="15"/>
      <c r="C27" s="15" t="s">
        <v>268</v>
      </c>
      <c r="D27" s="15" t="s">
        <v>339</v>
      </c>
      <c r="E27" s="20" t="s">
        <v>27</v>
      </c>
      <c r="F27" s="20"/>
      <c r="G27" s="15" t="s">
        <v>88</v>
      </c>
      <c r="H27" s="21" t="s">
        <v>89</v>
      </c>
      <c r="I27" s="15">
        <v>5</v>
      </c>
      <c r="J27" s="75">
        <v>42721</v>
      </c>
      <c r="K27" s="75"/>
      <c r="L27" s="75">
        <f t="shared" si="5"/>
        <v>42726</v>
      </c>
      <c r="M27" s="75"/>
      <c r="N27" s="47">
        <f t="shared" si="4"/>
        <v>1</v>
      </c>
      <c r="O27" s="47">
        <f t="shared" si="2"/>
        <v>0</v>
      </c>
      <c r="P27" s="108">
        <f t="shared" ca="1" si="0"/>
        <v>0</v>
      </c>
      <c r="Q27" s="109">
        <f t="shared" ca="1" si="3"/>
        <v>0</v>
      </c>
      <c r="R27" s="1">
        <f t="shared" si="6"/>
        <v>41</v>
      </c>
    </row>
    <row r="28" spans="1:18" s="14" customFormat="1" ht="30">
      <c r="A28" s="15" t="s">
        <v>360</v>
      </c>
      <c r="B28" s="15"/>
      <c r="C28" s="15" t="s">
        <v>268</v>
      </c>
      <c r="D28" s="15" t="s">
        <v>339</v>
      </c>
      <c r="E28" s="20" t="s">
        <v>28</v>
      </c>
      <c r="F28" s="20"/>
      <c r="G28" s="15" t="s">
        <v>88</v>
      </c>
      <c r="H28" s="21" t="s">
        <v>89</v>
      </c>
      <c r="I28" s="15">
        <v>5</v>
      </c>
      <c r="J28" s="75">
        <v>42722</v>
      </c>
      <c r="K28" s="75"/>
      <c r="L28" s="75">
        <f t="shared" si="5"/>
        <v>42727</v>
      </c>
      <c r="M28" s="75"/>
      <c r="N28" s="47">
        <f t="shared" si="4"/>
        <v>1</v>
      </c>
      <c r="O28" s="47">
        <f t="shared" si="2"/>
        <v>0</v>
      </c>
      <c r="P28" s="108">
        <f t="shared" ca="1" si="0"/>
        <v>0</v>
      </c>
      <c r="Q28" s="109">
        <f t="shared" ca="1" si="3"/>
        <v>0</v>
      </c>
      <c r="R28" s="1">
        <f t="shared" si="6"/>
        <v>40</v>
      </c>
    </row>
    <row r="29" spans="1:18" s="14" customFormat="1" ht="30">
      <c r="A29" s="15" t="s">
        <v>361</v>
      </c>
      <c r="B29" s="15"/>
      <c r="C29" s="15" t="s">
        <v>268</v>
      </c>
      <c r="D29" s="15" t="s">
        <v>339</v>
      </c>
      <c r="E29" s="20" t="s">
        <v>587</v>
      </c>
      <c r="F29" s="20"/>
      <c r="G29" s="15" t="s">
        <v>88</v>
      </c>
      <c r="H29" s="21" t="s">
        <v>89</v>
      </c>
      <c r="I29" s="15">
        <v>5</v>
      </c>
      <c r="J29" s="75">
        <v>42723</v>
      </c>
      <c r="K29" s="75"/>
      <c r="L29" s="75">
        <f t="shared" si="5"/>
        <v>42728</v>
      </c>
      <c r="M29" s="75"/>
      <c r="N29" s="47">
        <f t="shared" si="4"/>
        <v>1</v>
      </c>
      <c r="O29" s="47">
        <f t="shared" si="2"/>
        <v>0</v>
      </c>
      <c r="P29" s="108">
        <f t="shared" ca="1" si="0"/>
        <v>0</v>
      </c>
      <c r="Q29" s="109">
        <f t="shared" ca="1" si="3"/>
        <v>0</v>
      </c>
      <c r="R29" s="1">
        <f t="shared" si="6"/>
        <v>39</v>
      </c>
    </row>
    <row r="30" spans="1:18" s="14" customFormat="1" ht="30">
      <c r="A30" s="15" t="s">
        <v>362</v>
      </c>
      <c r="B30" s="15"/>
      <c r="C30" s="15" t="s">
        <v>268</v>
      </c>
      <c r="D30" s="15" t="s">
        <v>339</v>
      </c>
      <c r="E30" s="20" t="s">
        <v>544</v>
      </c>
      <c r="F30" s="20"/>
      <c r="G30" s="15" t="s">
        <v>88</v>
      </c>
      <c r="H30" s="21" t="s">
        <v>89</v>
      </c>
      <c r="I30" s="15">
        <v>0</v>
      </c>
      <c r="J30" s="75">
        <f>L29</f>
        <v>42728</v>
      </c>
      <c r="K30" s="75"/>
      <c r="L30" s="75">
        <f t="shared" si="5"/>
        <v>42728</v>
      </c>
      <c r="M30" s="75"/>
      <c r="N30" s="47">
        <f t="shared" si="4"/>
        <v>1</v>
      </c>
      <c r="O30" s="47">
        <f t="shared" si="2"/>
        <v>0</v>
      </c>
      <c r="P30" s="108">
        <f t="shared" ca="1" si="0"/>
        <v>0</v>
      </c>
      <c r="Q30" s="109">
        <f t="shared" ca="1" si="3"/>
        <v>0</v>
      </c>
      <c r="R30" s="1">
        <f t="shared" si="6"/>
        <v>39</v>
      </c>
    </row>
    <row r="31" spans="1:18" s="9" customFormat="1">
      <c r="A31" s="57">
        <v>24</v>
      </c>
      <c r="B31" s="57"/>
      <c r="C31" s="57" t="str">
        <f>C32</f>
        <v>Operations</v>
      </c>
      <c r="D31" s="57"/>
      <c r="E31" s="57" t="s">
        <v>459</v>
      </c>
      <c r="F31" s="57"/>
      <c r="G31" s="57"/>
      <c r="H31" s="57"/>
      <c r="I31" s="57"/>
      <c r="J31" s="81" t="e">
        <f>MIN(J32:J52)</f>
        <v>#REF!</v>
      </c>
      <c r="K31" s="54"/>
      <c r="L31" s="81" t="e">
        <f>MAX(L32:L52)</f>
        <v>#REF!</v>
      </c>
      <c r="M31" s="54"/>
      <c r="N31" s="47"/>
      <c r="O31" s="47"/>
      <c r="P31" s="108" t="e">
        <f t="shared" ca="1" si="0"/>
        <v>#REF!</v>
      </c>
      <c r="Q31" s="111" t="e">
        <f ca="1">MEDIAN(Q32:Q52)</f>
        <v>#REF!</v>
      </c>
    </row>
    <row r="32" spans="1:18" s="8" customFormat="1" ht="30">
      <c r="A32" s="3" t="s">
        <v>363</v>
      </c>
      <c r="B32" s="6"/>
      <c r="C32" s="6" t="s">
        <v>274</v>
      </c>
      <c r="D32" s="3" t="s">
        <v>120</v>
      </c>
      <c r="E32" s="6" t="s">
        <v>545</v>
      </c>
      <c r="F32" s="6"/>
      <c r="G32" s="3" t="s">
        <v>60</v>
      </c>
      <c r="H32" s="21" t="s">
        <v>89</v>
      </c>
      <c r="I32" s="15">
        <v>5</v>
      </c>
      <c r="J32" s="75" t="e">
        <f>L18</f>
        <v>#REF!</v>
      </c>
      <c r="K32" s="75"/>
      <c r="L32" s="75" t="e">
        <f t="shared" si="5"/>
        <v>#REF!</v>
      </c>
      <c r="M32" s="75"/>
      <c r="N32" s="47">
        <f t="shared" si="4"/>
        <v>1</v>
      </c>
      <c r="O32" s="47">
        <f t="shared" si="2"/>
        <v>0</v>
      </c>
      <c r="P32" s="108" t="e">
        <f t="shared" ca="1" si="0"/>
        <v>#REF!</v>
      </c>
      <c r="Q32" s="109" t="e">
        <f t="shared" ca="1" si="3"/>
        <v>#REF!</v>
      </c>
      <c r="R32" s="1" t="e">
        <f>$E$2-L32</f>
        <v>#REF!</v>
      </c>
    </row>
    <row r="33" spans="1:18" s="8" customFormat="1" ht="30">
      <c r="A33" s="3" t="s">
        <v>364</v>
      </c>
      <c r="B33" s="6"/>
      <c r="C33" s="6" t="s">
        <v>274</v>
      </c>
      <c r="D33" s="3" t="s">
        <v>121</v>
      </c>
      <c r="E33" s="6" t="s">
        <v>546</v>
      </c>
      <c r="F33" s="6"/>
      <c r="G33" s="3" t="s">
        <v>60</v>
      </c>
      <c r="H33" s="21" t="s">
        <v>89</v>
      </c>
      <c r="I33" s="15">
        <v>5</v>
      </c>
      <c r="J33" s="75" t="e">
        <f>L32</f>
        <v>#REF!</v>
      </c>
      <c r="K33" s="75"/>
      <c r="L33" s="75" t="e">
        <f t="shared" si="5"/>
        <v>#REF!</v>
      </c>
      <c r="M33" s="75"/>
      <c r="N33" s="47">
        <f t="shared" si="4"/>
        <v>1</v>
      </c>
      <c r="O33" s="47">
        <f t="shared" si="2"/>
        <v>0</v>
      </c>
      <c r="P33" s="108" t="e">
        <f t="shared" ca="1" si="0"/>
        <v>#REF!</v>
      </c>
      <c r="Q33" s="109" t="e">
        <f t="shared" ca="1" si="3"/>
        <v>#REF!</v>
      </c>
      <c r="R33" s="1" t="e">
        <f>$E$2-L33</f>
        <v>#REF!</v>
      </c>
    </row>
    <row r="34" spans="1:18" s="8" customFormat="1" ht="30">
      <c r="A34" s="3" t="s">
        <v>365</v>
      </c>
      <c r="B34" s="6"/>
      <c r="C34" s="6" t="s">
        <v>274</v>
      </c>
      <c r="D34" s="3" t="s">
        <v>122</v>
      </c>
      <c r="E34" s="3" t="s">
        <v>547</v>
      </c>
      <c r="F34" s="3"/>
      <c r="G34" s="3" t="s">
        <v>60</v>
      </c>
      <c r="H34" s="21" t="s">
        <v>89</v>
      </c>
      <c r="I34" s="15">
        <v>7</v>
      </c>
      <c r="J34" s="75" t="e">
        <f t="shared" ref="J34:J39" si="10">L$18</f>
        <v>#REF!</v>
      </c>
      <c r="K34" s="75"/>
      <c r="L34" s="75" t="e">
        <f t="shared" si="5"/>
        <v>#REF!</v>
      </c>
      <c r="M34" s="75"/>
      <c r="N34" s="47">
        <f t="shared" si="4"/>
        <v>1</v>
      </c>
      <c r="O34" s="47">
        <f t="shared" si="2"/>
        <v>0</v>
      </c>
      <c r="P34" s="108" t="e">
        <f t="shared" ca="1" si="0"/>
        <v>#REF!</v>
      </c>
      <c r="Q34" s="109" t="e">
        <f t="shared" ca="1" si="3"/>
        <v>#REF!</v>
      </c>
      <c r="R34" s="1" t="e">
        <f t="shared" ref="R34:R52" si="11">$E$2-L34</f>
        <v>#REF!</v>
      </c>
    </row>
    <row r="35" spans="1:18" s="8" customFormat="1" ht="30">
      <c r="A35" s="3" t="s">
        <v>366</v>
      </c>
      <c r="B35" s="6"/>
      <c r="C35" s="6" t="s">
        <v>274</v>
      </c>
      <c r="D35" s="3" t="s">
        <v>122</v>
      </c>
      <c r="E35" s="3" t="s">
        <v>548</v>
      </c>
      <c r="F35" s="3"/>
      <c r="G35" s="3" t="s">
        <v>60</v>
      </c>
      <c r="H35" s="21" t="s">
        <v>89</v>
      </c>
      <c r="I35" s="15">
        <v>7</v>
      </c>
      <c r="J35" s="75" t="e">
        <f t="shared" si="10"/>
        <v>#REF!</v>
      </c>
      <c r="K35" s="75"/>
      <c r="L35" s="75" t="e">
        <f t="shared" si="5"/>
        <v>#REF!</v>
      </c>
      <c r="M35" s="75"/>
      <c r="N35" s="47">
        <f t="shared" si="4"/>
        <v>1</v>
      </c>
      <c r="O35" s="47">
        <f t="shared" si="2"/>
        <v>0</v>
      </c>
      <c r="P35" s="108" t="e">
        <f t="shared" ca="1" si="0"/>
        <v>#REF!</v>
      </c>
      <c r="Q35" s="109" t="e">
        <f ca="1">IF(H35="done",8,P35)</f>
        <v>#REF!</v>
      </c>
      <c r="R35" s="1" t="e">
        <f t="shared" si="11"/>
        <v>#REF!</v>
      </c>
    </row>
    <row r="36" spans="1:18" s="8" customFormat="1" ht="30">
      <c r="A36" s="3" t="s">
        <v>367</v>
      </c>
      <c r="B36" s="6"/>
      <c r="C36" s="6" t="s">
        <v>274</v>
      </c>
      <c r="D36" s="3" t="s">
        <v>122</v>
      </c>
      <c r="E36" s="3" t="s">
        <v>549</v>
      </c>
      <c r="F36" s="3"/>
      <c r="G36" s="3" t="s">
        <v>60</v>
      </c>
      <c r="H36" s="21" t="s">
        <v>89</v>
      </c>
      <c r="I36" s="15">
        <v>7</v>
      </c>
      <c r="J36" s="75" t="e">
        <f t="shared" si="10"/>
        <v>#REF!</v>
      </c>
      <c r="K36" s="75"/>
      <c r="L36" s="75" t="e">
        <f t="shared" si="5"/>
        <v>#REF!</v>
      </c>
      <c r="M36" s="75"/>
      <c r="N36" s="47">
        <f t="shared" si="4"/>
        <v>1</v>
      </c>
      <c r="O36" s="47">
        <f t="shared" si="2"/>
        <v>0</v>
      </c>
      <c r="P36" s="108" t="e">
        <f t="shared" ca="1" si="0"/>
        <v>#REF!</v>
      </c>
      <c r="Q36" s="109" t="e">
        <f t="shared" ref="Q36:Q78" ca="1" si="12">IF(H36="done",8,P36)</f>
        <v>#REF!</v>
      </c>
      <c r="R36" s="1" t="e">
        <f t="shared" si="11"/>
        <v>#REF!</v>
      </c>
    </row>
    <row r="37" spans="1:18" s="8" customFormat="1" ht="30">
      <c r="A37" s="3" t="s">
        <v>368</v>
      </c>
      <c r="B37" s="6"/>
      <c r="C37" s="6" t="s">
        <v>274</v>
      </c>
      <c r="D37" s="3" t="s">
        <v>122</v>
      </c>
      <c r="E37" s="3" t="s">
        <v>550</v>
      </c>
      <c r="F37" s="3"/>
      <c r="G37" s="3" t="s">
        <v>60</v>
      </c>
      <c r="H37" s="21" t="s">
        <v>89</v>
      </c>
      <c r="I37" s="15">
        <v>7</v>
      </c>
      <c r="J37" s="75" t="e">
        <f t="shared" si="10"/>
        <v>#REF!</v>
      </c>
      <c r="K37" s="75"/>
      <c r="L37" s="75" t="e">
        <f t="shared" si="5"/>
        <v>#REF!</v>
      </c>
      <c r="M37" s="75"/>
      <c r="N37" s="47">
        <f t="shared" si="4"/>
        <v>1</v>
      </c>
      <c r="O37" s="47">
        <f t="shared" si="2"/>
        <v>0</v>
      </c>
      <c r="P37" s="108" t="e">
        <f t="shared" ca="1" si="0"/>
        <v>#REF!</v>
      </c>
      <c r="Q37" s="109" t="e">
        <f t="shared" ca="1" si="12"/>
        <v>#REF!</v>
      </c>
      <c r="R37" s="1" t="e">
        <f t="shared" si="11"/>
        <v>#REF!</v>
      </c>
    </row>
    <row r="38" spans="1:18" s="8" customFormat="1" ht="30">
      <c r="A38" s="3" t="s">
        <v>369</v>
      </c>
      <c r="B38" s="6"/>
      <c r="C38" s="6" t="s">
        <v>274</v>
      </c>
      <c r="D38" s="3" t="s">
        <v>122</v>
      </c>
      <c r="E38" s="3" t="s">
        <v>551</v>
      </c>
      <c r="F38" s="3"/>
      <c r="G38" s="3" t="s">
        <v>60</v>
      </c>
      <c r="H38" s="21" t="s">
        <v>89</v>
      </c>
      <c r="I38" s="15">
        <v>7</v>
      </c>
      <c r="J38" s="75" t="e">
        <f t="shared" si="10"/>
        <v>#REF!</v>
      </c>
      <c r="K38" s="75"/>
      <c r="L38" s="75" t="e">
        <f t="shared" si="5"/>
        <v>#REF!</v>
      </c>
      <c r="M38" s="75"/>
      <c r="N38" s="47">
        <f t="shared" si="4"/>
        <v>1</v>
      </c>
      <c r="O38" s="47">
        <f t="shared" si="2"/>
        <v>0</v>
      </c>
      <c r="P38" s="108" t="e">
        <f t="shared" ca="1" si="0"/>
        <v>#REF!</v>
      </c>
      <c r="Q38" s="109" t="e">
        <f t="shared" ca="1" si="12"/>
        <v>#REF!</v>
      </c>
      <c r="R38" s="1" t="e">
        <f t="shared" si="11"/>
        <v>#REF!</v>
      </c>
    </row>
    <row r="39" spans="1:18" s="8" customFormat="1" ht="30">
      <c r="A39" s="3" t="s">
        <v>370</v>
      </c>
      <c r="B39" s="6"/>
      <c r="C39" s="6" t="s">
        <v>274</v>
      </c>
      <c r="D39" s="3" t="s">
        <v>122</v>
      </c>
      <c r="E39" s="3" t="s">
        <v>552</v>
      </c>
      <c r="F39" s="3"/>
      <c r="G39" s="3" t="s">
        <v>60</v>
      </c>
      <c r="H39" s="21" t="s">
        <v>89</v>
      </c>
      <c r="I39" s="15">
        <v>7</v>
      </c>
      <c r="J39" s="75" t="e">
        <f t="shared" si="10"/>
        <v>#REF!</v>
      </c>
      <c r="K39" s="75"/>
      <c r="L39" s="75" t="e">
        <f t="shared" si="5"/>
        <v>#REF!</v>
      </c>
      <c r="M39" s="75"/>
      <c r="N39" s="47">
        <f t="shared" si="4"/>
        <v>1</v>
      </c>
      <c r="O39" s="47">
        <f t="shared" si="2"/>
        <v>0</v>
      </c>
      <c r="P39" s="108" t="e">
        <f t="shared" ca="1" si="0"/>
        <v>#REF!</v>
      </c>
      <c r="Q39" s="109" t="e">
        <f t="shared" ca="1" si="12"/>
        <v>#REF!</v>
      </c>
      <c r="R39" s="1" t="e">
        <f t="shared" si="11"/>
        <v>#REF!</v>
      </c>
    </row>
    <row r="40" spans="1:18" ht="18" customHeight="1">
      <c r="A40" s="3" t="s">
        <v>371</v>
      </c>
      <c r="B40" s="6"/>
      <c r="C40" s="6" t="s">
        <v>274</v>
      </c>
      <c r="D40" s="3" t="s">
        <v>123</v>
      </c>
      <c r="E40" s="3" t="s">
        <v>553</v>
      </c>
      <c r="F40" s="3"/>
      <c r="G40" s="3" t="s">
        <v>60</v>
      </c>
      <c r="H40" s="21" t="s">
        <v>89</v>
      </c>
      <c r="I40" s="15">
        <v>5</v>
      </c>
      <c r="J40" s="75" t="e">
        <f>L39</f>
        <v>#REF!</v>
      </c>
      <c r="K40" s="75"/>
      <c r="L40" s="75" t="e">
        <f t="shared" si="5"/>
        <v>#REF!</v>
      </c>
      <c r="M40" s="75"/>
      <c r="N40" s="47">
        <f t="shared" si="4"/>
        <v>1</v>
      </c>
      <c r="O40" s="47">
        <f t="shared" si="2"/>
        <v>0</v>
      </c>
      <c r="P40" s="108" t="e">
        <f t="shared" ca="1" si="0"/>
        <v>#REF!</v>
      </c>
      <c r="Q40" s="109" t="e">
        <f t="shared" ca="1" si="12"/>
        <v>#REF!</v>
      </c>
      <c r="R40" s="1" t="e">
        <f t="shared" si="11"/>
        <v>#REF!</v>
      </c>
    </row>
    <row r="41" spans="1:18" ht="30">
      <c r="A41" s="3" t="s">
        <v>372</v>
      </c>
      <c r="B41" s="6"/>
      <c r="C41" s="6" t="s">
        <v>274</v>
      </c>
      <c r="D41" s="3" t="s">
        <v>124</v>
      </c>
      <c r="E41" s="3" t="s">
        <v>554</v>
      </c>
      <c r="F41" s="3"/>
      <c r="G41" s="3" t="s">
        <v>60</v>
      </c>
      <c r="H41" s="21" t="s">
        <v>89</v>
      </c>
      <c r="I41" s="15">
        <v>3</v>
      </c>
      <c r="J41" s="75" t="e">
        <f>L40</f>
        <v>#REF!</v>
      </c>
      <c r="K41" s="75"/>
      <c r="L41" s="75" t="e">
        <f t="shared" si="5"/>
        <v>#REF!</v>
      </c>
      <c r="M41" s="75"/>
      <c r="N41" s="47">
        <f t="shared" si="4"/>
        <v>1</v>
      </c>
      <c r="O41" s="47">
        <f t="shared" si="2"/>
        <v>0</v>
      </c>
      <c r="P41" s="108" t="e">
        <f t="shared" ca="1" si="0"/>
        <v>#REF!</v>
      </c>
      <c r="Q41" s="109" t="e">
        <f t="shared" ca="1" si="12"/>
        <v>#REF!</v>
      </c>
      <c r="R41" s="1" t="e">
        <f t="shared" si="11"/>
        <v>#REF!</v>
      </c>
    </row>
    <row r="42" spans="1:18" ht="30">
      <c r="A42" s="3" t="s">
        <v>373</v>
      </c>
      <c r="B42" s="6"/>
      <c r="C42" s="6" t="s">
        <v>274</v>
      </c>
      <c r="D42" s="3" t="s">
        <v>125</v>
      </c>
      <c r="E42" s="6" t="s">
        <v>555</v>
      </c>
      <c r="F42" s="6"/>
      <c r="G42" s="3" t="s">
        <v>60</v>
      </c>
      <c r="H42" s="21" t="s">
        <v>89</v>
      </c>
      <c r="I42" s="15">
        <v>5</v>
      </c>
      <c r="J42" s="75" t="e">
        <f>L41</f>
        <v>#REF!</v>
      </c>
      <c r="K42" s="75"/>
      <c r="L42" s="75" t="e">
        <f t="shared" si="5"/>
        <v>#REF!</v>
      </c>
      <c r="M42" s="75"/>
      <c r="N42" s="47">
        <f t="shared" si="4"/>
        <v>1</v>
      </c>
      <c r="O42" s="47">
        <f t="shared" si="2"/>
        <v>0</v>
      </c>
      <c r="P42" s="108" t="e">
        <f t="shared" ca="1" si="0"/>
        <v>#REF!</v>
      </c>
      <c r="Q42" s="109" t="e">
        <f t="shared" ca="1" si="12"/>
        <v>#REF!</v>
      </c>
      <c r="R42" s="1" t="e">
        <f t="shared" si="11"/>
        <v>#REF!</v>
      </c>
    </row>
    <row r="43" spans="1:18" ht="30">
      <c r="A43" s="3" t="s">
        <v>374</v>
      </c>
      <c r="B43" s="6"/>
      <c r="C43" s="6" t="s">
        <v>274</v>
      </c>
      <c r="D43" s="3" t="s">
        <v>125</v>
      </c>
      <c r="E43" s="3" t="s">
        <v>556</v>
      </c>
      <c r="F43" s="3"/>
      <c r="G43" s="3" t="s">
        <v>60</v>
      </c>
      <c r="H43" s="21" t="s">
        <v>89</v>
      </c>
      <c r="I43" s="15">
        <v>3</v>
      </c>
      <c r="J43" s="75" t="e">
        <f>L42</f>
        <v>#REF!</v>
      </c>
      <c r="K43" s="75"/>
      <c r="L43" s="75" t="e">
        <f t="shared" si="5"/>
        <v>#REF!</v>
      </c>
      <c r="M43" s="75"/>
      <c r="N43" s="47">
        <f t="shared" si="4"/>
        <v>1</v>
      </c>
      <c r="O43" s="47">
        <f t="shared" si="2"/>
        <v>0</v>
      </c>
      <c r="P43" s="108" t="e">
        <f t="shared" ca="1" si="0"/>
        <v>#REF!</v>
      </c>
      <c r="Q43" s="109" t="e">
        <f t="shared" ca="1" si="12"/>
        <v>#REF!</v>
      </c>
      <c r="R43" s="1" t="e">
        <f t="shared" si="11"/>
        <v>#REF!</v>
      </c>
    </row>
    <row r="44" spans="1:18" ht="30">
      <c r="A44" s="3" t="s">
        <v>375</v>
      </c>
      <c r="B44" s="6"/>
      <c r="C44" s="6" t="s">
        <v>274</v>
      </c>
      <c r="D44" s="6" t="s">
        <v>126</v>
      </c>
      <c r="E44" s="4" t="s">
        <v>557</v>
      </c>
      <c r="F44" s="4"/>
      <c r="G44" s="3" t="s">
        <v>60</v>
      </c>
      <c r="H44" s="21" t="s">
        <v>89</v>
      </c>
      <c r="I44" s="15">
        <v>10</v>
      </c>
      <c r="J44" s="75" t="e">
        <f>L$43</f>
        <v>#REF!</v>
      </c>
      <c r="K44" s="75"/>
      <c r="L44" s="75" t="e">
        <f t="shared" si="5"/>
        <v>#REF!</v>
      </c>
      <c r="M44" s="75"/>
      <c r="N44" s="47">
        <f t="shared" si="4"/>
        <v>1</v>
      </c>
      <c r="O44" s="47">
        <f t="shared" si="2"/>
        <v>0</v>
      </c>
      <c r="P44" s="108" t="e">
        <f t="shared" ca="1" si="0"/>
        <v>#REF!</v>
      </c>
      <c r="Q44" s="109" t="e">
        <f t="shared" ca="1" si="12"/>
        <v>#REF!</v>
      </c>
      <c r="R44" s="1" t="e">
        <f t="shared" si="11"/>
        <v>#REF!</v>
      </c>
    </row>
    <row r="45" spans="1:18" ht="30">
      <c r="A45" s="3" t="s">
        <v>376</v>
      </c>
      <c r="B45" s="6"/>
      <c r="C45" s="6" t="s">
        <v>274</v>
      </c>
      <c r="D45" s="6" t="s">
        <v>126</v>
      </c>
      <c r="E45" s="4" t="s">
        <v>558</v>
      </c>
      <c r="F45" s="4"/>
      <c r="G45" s="3" t="s">
        <v>60</v>
      </c>
      <c r="H45" s="21" t="s">
        <v>89</v>
      </c>
      <c r="I45" s="15">
        <v>10</v>
      </c>
      <c r="J45" s="75" t="e">
        <f t="shared" ref="J45:J52" si="13">L$43</f>
        <v>#REF!</v>
      </c>
      <c r="K45" s="75"/>
      <c r="L45" s="75" t="e">
        <f t="shared" si="5"/>
        <v>#REF!</v>
      </c>
      <c r="M45" s="75"/>
      <c r="N45" s="47">
        <f t="shared" si="4"/>
        <v>1</v>
      </c>
      <c r="O45" s="47">
        <f t="shared" si="2"/>
        <v>0</v>
      </c>
      <c r="P45" s="108" t="e">
        <f t="shared" ca="1" si="0"/>
        <v>#REF!</v>
      </c>
      <c r="Q45" s="109" t="e">
        <f t="shared" ca="1" si="12"/>
        <v>#REF!</v>
      </c>
      <c r="R45" s="1" t="e">
        <f t="shared" si="11"/>
        <v>#REF!</v>
      </c>
    </row>
    <row r="46" spans="1:18" ht="30">
      <c r="A46" s="3" t="s">
        <v>377</v>
      </c>
      <c r="B46" s="6"/>
      <c r="C46" s="6" t="s">
        <v>274</v>
      </c>
      <c r="D46" s="6" t="s">
        <v>126</v>
      </c>
      <c r="E46" s="4" t="s">
        <v>559</v>
      </c>
      <c r="F46" s="4"/>
      <c r="G46" s="3" t="s">
        <v>60</v>
      </c>
      <c r="H46" s="21" t="s">
        <v>89</v>
      </c>
      <c r="I46" s="15">
        <v>10</v>
      </c>
      <c r="J46" s="75" t="e">
        <f t="shared" si="13"/>
        <v>#REF!</v>
      </c>
      <c r="K46" s="75"/>
      <c r="L46" s="75" t="e">
        <f t="shared" si="5"/>
        <v>#REF!</v>
      </c>
      <c r="M46" s="75"/>
      <c r="N46" s="47">
        <f t="shared" si="4"/>
        <v>1</v>
      </c>
      <c r="O46" s="47">
        <f t="shared" si="2"/>
        <v>0</v>
      </c>
      <c r="P46" s="108" t="e">
        <f t="shared" ca="1" si="0"/>
        <v>#REF!</v>
      </c>
      <c r="Q46" s="109" t="e">
        <f t="shared" ca="1" si="12"/>
        <v>#REF!</v>
      </c>
      <c r="R46" s="1" t="e">
        <f t="shared" si="11"/>
        <v>#REF!</v>
      </c>
    </row>
    <row r="47" spans="1:18" ht="30">
      <c r="A47" s="3" t="s">
        <v>378</v>
      </c>
      <c r="B47" s="6"/>
      <c r="C47" s="6" t="s">
        <v>274</v>
      </c>
      <c r="D47" s="6" t="s">
        <v>126</v>
      </c>
      <c r="E47" s="4" t="s">
        <v>560</v>
      </c>
      <c r="F47" s="4"/>
      <c r="G47" s="3" t="s">
        <v>60</v>
      </c>
      <c r="H47" s="21" t="s">
        <v>89</v>
      </c>
      <c r="I47" s="15">
        <v>10</v>
      </c>
      <c r="J47" s="75" t="e">
        <f t="shared" si="13"/>
        <v>#REF!</v>
      </c>
      <c r="K47" s="75"/>
      <c r="L47" s="75" t="e">
        <f t="shared" si="5"/>
        <v>#REF!</v>
      </c>
      <c r="M47" s="75"/>
      <c r="N47" s="47">
        <f t="shared" si="4"/>
        <v>1</v>
      </c>
      <c r="O47" s="47">
        <f t="shared" si="2"/>
        <v>0</v>
      </c>
      <c r="P47" s="108" t="e">
        <f t="shared" ca="1" si="0"/>
        <v>#REF!</v>
      </c>
      <c r="Q47" s="109" t="e">
        <f t="shared" ca="1" si="12"/>
        <v>#REF!</v>
      </c>
      <c r="R47" s="1" t="e">
        <f t="shared" si="11"/>
        <v>#REF!</v>
      </c>
    </row>
    <row r="48" spans="1:18" ht="30">
      <c r="A48" s="3" t="s">
        <v>379</v>
      </c>
      <c r="B48" s="6"/>
      <c r="C48" s="6" t="s">
        <v>274</v>
      </c>
      <c r="D48" s="6" t="s">
        <v>126</v>
      </c>
      <c r="E48" s="4" t="s">
        <v>561</v>
      </c>
      <c r="F48" s="4"/>
      <c r="G48" s="3" t="s">
        <v>60</v>
      </c>
      <c r="H48" s="21" t="s">
        <v>89</v>
      </c>
      <c r="I48" s="15">
        <v>10</v>
      </c>
      <c r="J48" s="75" t="e">
        <f t="shared" si="13"/>
        <v>#REF!</v>
      </c>
      <c r="K48" s="75"/>
      <c r="L48" s="75" t="e">
        <f t="shared" si="5"/>
        <v>#REF!</v>
      </c>
      <c r="M48" s="75"/>
      <c r="N48" s="47">
        <f t="shared" si="4"/>
        <v>1</v>
      </c>
      <c r="O48" s="47">
        <f t="shared" si="2"/>
        <v>0</v>
      </c>
      <c r="P48" s="108" t="e">
        <f t="shared" ca="1" si="0"/>
        <v>#REF!</v>
      </c>
      <c r="Q48" s="109" t="e">
        <f t="shared" ca="1" si="12"/>
        <v>#REF!</v>
      </c>
      <c r="R48" s="1" t="e">
        <f t="shared" si="11"/>
        <v>#REF!</v>
      </c>
    </row>
    <row r="49" spans="1:18" ht="30">
      <c r="A49" s="3" t="s">
        <v>380</v>
      </c>
      <c r="B49" s="6"/>
      <c r="C49" s="6" t="s">
        <v>274</v>
      </c>
      <c r="D49" s="6" t="s">
        <v>126</v>
      </c>
      <c r="E49" s="4" t="s">
        <v>562</v>
      </c>
      <c r="F49" s="4"/>
      <c r="G49" s="3" t="s">
        <v>60</v>
      </c>
      <c r="H49" s="21" t="s">
        <v>89</v>
      </c>
      <c r="I49" s="15">
        <v>10</v>
      </c>
      <c r="J49" s="75" t="e">
        <f t="shared" si="13"/>
        <v>#REF!</v>
      </c>
      <c r="K49" s="75"/>
      <c r="L49" s="75" t="e">
        <f t="shared" si="5"/>
        <v>#REF!</v>
      </c>
      <c r="M49" s="75"/>
      <c r="N49" s="47">
        <f t="shared" si="4"/>
        <v>1</v>
      </c>
      <c r="O49" s="47">
        <f t="shared" si="2"/>
        <v>0</v>
      </c>
      <c r="P49" s="108" t="e">
        <f t="shared" ca="1" si="0"/>
        <v>#REF!</v>
      </c>
      <c r="Q49" s="109" t="e">
        <f t="shared" ca="1" si="12"/>
        <v>#REF!</v>
      </c>
      <c r="R49" s="1" t="e">
        <f t="shared" si="11"/>
        <v>#REF!</v>
      </c>
    </row>
    <row r="50" spans="1:18" ht="30">
      <c r="A50" s="3" t="s">
        <v>381</v>
      </c>
      <c r="B50" s="6"/>
      <c r="C50" s="6" t="s">
        <v>274</v>
      </c>
      <c r="D50" s="6" t="s">
        <v>126</v>
      </c>
      <c r="E50" s="4" t="s">
        <v>563</v>
      </c>
      <c r="F50" s="4"/>
      <c r="G50" s="3" t="s">
        <v>60</v>
      </c>
      <c r="H50" s="21" t="s">
        <v>89</v>
      </c>
      <c r="I50" s="15">
        <v>10</v>
      </c>
      <c r="J50" s="75" t="e">
        <f t="shared" si="13"/>
        <v>#REF!</v>
      </c>
      <c r="K50" s="75"/>
      <c r="L50" s="75" t="e">
        <f t="shared" si="5"/>
        <v>#REF!</v>
      </c>
      <c r="M50" s="75"/>
      <c r="N50" s="47">
        <f t="shared" si="4"/>
        <v>1</v>
      </c>
      <c r="O50" s="47">
        <f t="shared" si="2"/>
        <v>0</v>
      </c>
      <c r="P50" s="108" t="e">
        <f t="shared" ca="1" si="0"/>
        <v>#REF!</v>
      </c>
      <c r="Q50" s="109" t="e">
        <f t="shared" ca="1" si="12"/>
        <v>#REF!</v>
      </c>
      <c r="R50" s="1" t="e">
        <f t="shared" si="11"/>
        <v>#REF!</v>
      </c>
    </row>
    <row r="51" spans="1:18" ht="30">
      <c r="A51" s="3" t="s">
        <v>382</v>
      </c>
      <c r="B51" s="6"/>
      <c r="C51" s="6" t="s">
        <v>274</v>
      </c>
      <c r="D51" s="6" t="s">
        <v>126</v>
      </c>
      <c r="E51" s="4" t="s">
        <v>564</v>
      </c>
      <c r="F51" s="4"/>
      <c r="G51" s="3" t="s">
        <v>60</v>
      </c>
      <c r="H51" s="21" t="s">
        <v>89</v>
      </c>
      <c r="I51" s="15">
        <v>10</v>
      </c>
      <c r="J51" s="75" t="e">
        <f t="shared" si="13"/>
        <v>#REF!</v>
      </c>
      <c r="K51" s="75"/>
      <c r="L51" s="75" t="e">
        <f t="shared" ref="L51:L65" si="14">J51+I51</f>
        <v>#REF!</v>
      </c>
      <c r="M51" s="75"/>
      <c r="N51" s="47">
        <f t="shared" si="4"/>
        <v>1</v>
      </c>
      <c r="O51" s="47">
        <f t="shared" si="2"/>
        <v>0</v>
      </c>
      <c r="P51" s="108" t="e">
        <f t="shared" ca="1" si="0"/>
        <v>#REF!</v>
      </c>
      <c r="Q51" s="109" t="e">
        <f t="shared" ca="1" si="12"/>
        <v>#REF!</v>
      </c>
      <c r="R51" s="1" t="e">
        <f t="shared" si="11"/>
        <v>#REF!</v>
      </c>
    </row>
    <row r="52" spans="1:18" ht="30">
      <c r="A52" s="3" t="s">
        <v>383</v>
      </c>
      <c r="B52" s="6"/>
      <c r="C52" s="6" t="s">
        <v>274</v>
      </c>
      <c r="D52" s="6" t="s">
        <v>126</v>
      </c>
      <c r="E52" s="4" t="s">
        <v>565</v>
      </c>
      <c r="F52" s="4"/>
      <c r="G52" s="3" t="s">
        <v>60</v>
      </c>
      <c r="H52" s="21" t="s">
        <v>89</v>
      </c>
      <c r="I52" s="15">
        <v>10</v>
      </c>
      <c r="J52" s="75" t="e">
        <f t="shared" si="13"/>
        <v>#REF!</v>
      </c>
      <c r="K52" s="75"/>
      <c r="L52" s="75" t="e">
        <f t="shared" si="14"/>
        <v>#REF!</v>
      </c>
      <c r="M52" s="75"/>
      <c r="N52" s="47">
        <f t="shared" si="4"/>
        <v>1</v>
      </c>
      <c r="O52" s="47">
        <f t="shared" si="2"/>
        <v>0</v>
      </c>
      <c r="P52" s="108" t="e">
        <f t="shared" ca="1" si="0"/>
        <v>#REF!</v>
      </c>
      <c r="Q52" s="109" t="e">
        <f t="shared" ca="1" si="12"/>
        <v>#REF!</v>
      </c>
      <c r="R52" s="1" t="e">
        <f t="shared" si="11"/>
        <v>#REF!</v>
      </c>
    </row>
    <row r="53" spans="1:18" s="9" customFormat="1">
      <c r="A53" s="57">
        <v>25</v>
      </c>
      <c r="B53" s="57"/>
      <c r="C53" s="57" t="str">
        <f>C54</f>
        <v>Risk</v>
      </c>
      <c r="D53" s="57"/>
      <c r="E53" s="57" t="s">
        <v>588</v>
      </c>
      <c r="F53" s="57"/>
      <c r="G53" s="57"/>
      <c r="H53" s="57"/>
      <c r="I53" s="57"/>
      <c r="J53" s="81">
        <f>MIN(J54:J65)</f>
        <v>42705</v>
      </c>
      <c r="K53" s="54"/>
      <c r="L53" s="81">
        <f>MAX(L54:L65)</f>
        <v>42736</v>
      </c>
      <c r="M53" s="54"/>
      <c r="N53" s="47"/>
      <c r="O53" s="47"/>
      <c r="P53" s="108">
        <f t="shared" ca="1" si="0"/>
        <v>0</v>
      </c>
      <c r="Q53" s="111">
        <f ca="1">MEDIAN(Q54:Q65)</f>
        <v>0</v>
      </c>
    </row>
    <row r="54" spans="1:18" ht="30">
      <c r="A54" s="3" t="s">
        <v>384</v>
      </c>
      <c r="B54" s="198"/>
      <c r="C54" s="3" t="s">
        <v>273</v>
      </c>
      <c r="D54" s="3" t="s">
        <v>590</v>
      </c>
      <c r="E54" s="6" t="s">
        <v>545</v>
      </c>
      <c r="F54" s="6"/>
      <c r="G54" s="3" t="s">
        <v>596</v>
      </c>
      <c r="H54" s="21" t="s">
        <v>89</v>
      </c>
      <c r="I54" s="15">
        <v>5</v>
      </c>
      <c r="J54" s="75">
        <v>42705</v>
      </c>
      <c r="K54" s="75"/>
      <c r="L54" s="75">
        <f t="shared" si="14"/>
        <v>42710</v>
      </c>
      <c r="M54" s="75"/>
      <c r="N54" s="47">
        <f t="shared" si="4"/>
        <v>1</v>
      </c>
      <c r="O54" s="47">
        <f t="shared" si="2"/>
        <v>0</v>
      </c>
      <c r="P54" s="108">
        <f t="shared" ca="1" si="0"/>
        <v>0</v>
      </c>
      <c r="Q54" s="109">
        <f t="shared" ca="1" si="12"/>
        <v>0</v>
      </c>
      <c r="R54" s="1">
        <f t="shared" ref="R54:R65" si="15">$E$2-L54</f>
        <v>57</v>
      </c>
    </row>
    <row r="55" spans="1:18" ht="30">
      <c r="A55" s="3" t="s">
        <v>385</v>
      </c>
      <c r="B55" s="198"/>
      <c r="C55" s="3" t="s">
        <v>273</v>
      </c>
      <c r="D55" s="3" t="s">
        <v>127</v>
      </c>
      <c r="E55" s="6" t="s">
        <v>546</v>
      </c>
      <c r="F55" s="6"/>
      <c r="G55" s="3" t="s">
        <v>596</v>
      </c>
      <c r="H55" s="21" t="s">
        <v>89</v>
      </c>
      <c r="I55" s="15">
        <v>5</v>
      </c>
      <c r="J55" s="75">
        <f>L54</f>
        <v>42710</v>
      </c>
      <c r="K55" s="75"/>
      <c r="L55" s="75">
        <f t="shared" si="14"/>
        <v>42715</v>
      </c>
      <c r="M55" s="75"/>
      <c r="N55" s="47">
        <f t="shared" si="4"/>
        <v>1</v>
      </c>
      <c r="O55" s="47">
        <f t="shared" si="2"/>
        <v>0</v>
      </c>
      <c r="P55" s="108">
        <f t="shared" ca="1" si="0"/>
        <v>0</v>
      </c>
      <c r="Q55" s="109">
        <f t="shared" ca="1" si="12"/>
        <v>0</v>
      </c>
      <c r="R55" s="1">
        <f t="shared" si="15"/>
        <v>52</v>
      </c>
    </row>
    <row r="56" spans="1:18" ht="30">
      <c r="A56" s="3" t="s">
        <v>386</v>
      </c>
      <c r="B56" s="198"/>
      <c r="C56" s="3" t="s">
        <v>273</v>
      </c>
      <c r="D56" s="3" t="s">
        <v>128</v>
      </c>
      <c r="E56" s="3" t="s">
        <v>566</v>
      </c>
      <c r="F56" s="3"/>
      <c r="G56" s="3" t="s">
        <v>596</v>
      </c>
      <c r="H56" s="21" t="s">
        <v>89</v>
      </c>
      <c r="I56" s="15">
        <v>5</v>
      </c>
      <c r="J56" s="74">
        <f>L54</f>
        <v>42710</v>
      </c>
      <c r="K56" s="75"/>
      <c r="L56" s="75">
        <f t="shared" si="14"/>
        <v>42715</v>
      </c>
      <c r="M56" s="75"/>
      <c r="N56" s="47">
        <f t="shared" si="4"/>
        <v>1</v>
      </c>
      <c r="O56" s="47">
        <f t="shared" si="2"/>
        <v>0</v>
      </c>
      <c r="P56" s="108">
        <f t="shared" ca="1" si="0"/>
        <v>0</v>
      </c>
      <c r="Q56" s="109">
        <f t="shared" ca="1" si="12"/>
        <v>0</v>
      </c>
      <c r="R56" s="1">
        <f t="shared" si="15"/>
        <v>52</v>
      </c>
    </row>
    <row r="57" spans="1:18" ht="17.25" customHeight="1">
      <c r="A57" s="3" t="s">
        <v>387</v>
      </c>
      <c r="B57" s="198"/>
      <c r="C57" s="3" t="s">
        <v>273</v>
      </c>
      <c r="D57" s="3" t="s">
        <v>129</v>
      </c>
      <c r="E57" s="3" t="s">
        <v>553</v>
      </c>
      <c r="F57" s="3"/>
      <c r="G57" s="3" t="s">
        <v>596</v>
      </c>
      <c r="H57" s="21" t="s">
        <v>89</v>
      </c>
      <c r="I57" s="15">
        <v>5</v>
      </c>
      <c r="J57" s="74">
        <f>L54</f>
        <v>42710</v>
      </c>
      <c r="K57" s="75"/>
      <c r="L57" s="75">
        <f t="shared" si="14"/>
        <v>42715</v>
      </c>
      <c r="M57" s="75"/>
      <c r="N57" s="47">
        <f t="shared" si="4"/>
        <v>1</v>
      </c>
      <c r="O57" s="47">
        <f t="shared" si="2"/>
        <v>0</v>
      </c>
      <c r="P57" s="108">
        <f t="shared" ca="1" si="0"/>
        <v>0</v>
      </c>
      <c r="Q57" s="109">
        <f t="shared" ca="1" si="12"/>
        <v>0</v>
      </c>
      <c r="R57" s="1">
        <f t="shared" si="15"/>
        <v>52</v>
      </c>
    </row>
    <row r="58" spans="1:18" ht="30">
      <c r="A58" s="3" t="s">
        <v>388</v>
      </c>
      <c r="B58" s="198"/>
      <c r="C58" s="3" t="s">
        <v>273</v>
      </c>
      <c r="D58" s="3" t="s">
        <v>130</v>
      </c>
      <c r="E58" s="3" t="s">
        <v>554</v>
      </c>
      <c r="F58" s="3"/>
      <c r="G58" s="3" t="s">
        <v>596</v>
      </c>
      <c r="H58" s="21" t="s">
        <v>89</v>
      </c>
      <c r="I58" s="15">
        <v>3</v>
      </c>
      <c r="J58" s="74">
        <f>L57</f>
        <v>42715</v>
      </c>
      <c r="K58" s="75"/>
      <c r="L58" s="75">
        <f t="shared" si="14"/>
        <v>42718</v>
      </c>
      <c r="M58" s="75"/>
      <c r="N58" s="47">
        <f t="shared" si="4"/>
        <v>1</v>
      </c>
      <c r="O58" s="47">
        <f t="shared" si="2"/>
        <v>0</v>
      </c>
      <c r="P58" s="108">
        <f t="shared" ca="1" si="0"/>
        <v>0</v>
      </c>
      <c r="Q58" s="109">
        <f t="shared" ca="1" si="12"/>
        <v>0</v>
      </c>
      <c r="R58" s="1">
        <f t="shared" si="15"/>
        <v>49</v>
      </c>
    </row>
    <row r="59" spans="1:18" ht="30">
      <c r="A59" s="3" t="s">
        <v>389</v>
      </c>
      <c r="B59" s="198"/>
      <c r="C59" s="3" t="s">
        <v>273</v>
      </c>
      <c r="D59" s="3" t="s">
        <v>131</v>
      </c>
      <c r="E59" s="6" t="s">
        <v>555</v>
      </c>
      <c r="F59" s="6"/>
      <c r="G59" s="3" t="s">
        <v>596</v>
      </c>
      <c r="H59" s="21" t="s">
        <v>89</v>
      </c>
      <c r="I59" s="15">
        <v>5</v>
      </c>
      <c r="J59" s="74">
        <f>L58</f>
        <v>42718</v>
      </c>
      <c r="K59" s="75"/>
      <c r="L59" s="75">
        <f t="shared" si="14"/>
        <v>42723</v>
      </c>
      <c r="M59" s="75"/>
      <c r="N59" s="47">
        <f t="shared" si="4"/>
        <v>1</v>
      </c>
      <c r="O59" s="47">
        <f t="shared" si="2"/>
        <v>0</v>
      </c>
      <c r="P59" s="108">
        <f t="shared" ca="1" si="0"/>
        <v>0</v>
      </c>
      <c r="Q59" s="109">
        <f t="shared" ca="1" si="12"/>
        <v>0</v>
      </c>
      <c r="R59" s="1">
        <f t="shared" si="15"/>
        <v>44</v>
      </c>
    </row>
    <row r="60" spans="1:18" ht="30">
      <c r="A60" s="3" t="s">
        <v>390</v>
      </c>
      <c r="B60" s="198"/>
      <c r="C60" s="3" t="s">
        <v>273</v>
      </c>
      <c r="D60" s="3" t="s">
        <v>131</v>
      </c>
      <c r="E60" s="3" t="s">
        <v>556</v>
      </c>
      <c r="F60" s="3"/>
      <c r="G60" s="3" t="s">
        <v>596</v>
      </c>
      <c r="H60" s="21" t="s">
        <v>89</v>
      </c>
      <c r="I60" s="15">
        <v>3</v>
      </c>
      <c r="J60" s="74">
        <f>L59</f>
        <v>42723</v>
      </c>
      <c r="K60" s="75"/>
      <c r="L60" s="75">
        <f t="shared" si="14"/>
        <v>42726</v>
      </c>
      <c r="M60" s="75"/>
      <c r="N60" s="47">
        <f t="shared" si="4"/>
        <v>1</v>
      </c>
      <c r="O60" s="47">
        <f t="shared" si="2"/>
        <v>0</v>
      </c>
      <c r="P60" s="108">
        <f t="shared" ca="1" si="0"/>
        <v>0</v>
      </c>
      <c r="Q60" s="109">
        <f t="shared" ca="1" si="12"/>
        <v>0</v>
      </c>
      <c r="R60" s="1">
        <f t="shared" si="15"/>
        <v>41</v>
      </c>
    </row>
    <row r="61" spans="1:18" ht="30">
      <c r="A61" s="3" t="s">
        <v>391</v>
      </c>
      <c r="B61" s="198"/>
      <c r="C61" s="3" t="s">
        <v>273</v>
      </c>
      <c r="D61" s="6" t="s">
        <v>132</v>
      </c>
      <c r="E61" s="4" t="s">
        <v>557</v>
      </c>
      <c r="F61" s="4"/>
      <c r="G61" s="3" t="s">
        <v>596</v>
      </c>
      <c r="H61" s="21" t="s">
        <v>89</v>
      </c>
      <c r="I61" s="15">
        <v>10</v>
      </c>
      <c r="J61" s="74">
        <f>L$60</f>
        <v>42726</v>
      </c>
      <c r="K61" s="75"/>
      <c r="L61" s="75">
        <f t="shared" si="14"/>
        <v>42736</v>
      </c>
      <c r="M61" s="75"/>
      <c r="N61" s="47">
        <f t="shared" si="4"/>
        <v>1</v>
      </c>
      <c r="O61" s="47">
        <f t="shared" si="2"/>
        <v>0</v>
      </c>
      <c r="P61" s="108">
        <f t="shared" ca="1" si="0"/>
        <v>0</v>
      </c>
      <c r="Q61" s="109">
        <f t="shared" ca="1" si="12"/>
        <v>0</v>
      </c>
      <c r="R61" s="1">
        <f t="shared" si="15"/>
        <v>31</v>
      </c>
    </row>
    <row r="62" spans="1:18" ht="30">
      <c r="A62" s="3" t="s">
        <v>392</v>
      </c>
      <c r="B62" s="198"/>
      <c r="C62" s="3" t="s">
        <v>273</v>
      </c>
      <c r="D62" s="6" t="s">
        <v>132</v>
      </c>
      <c r="E62" s="4" t="s">
        <v>567</v>
      </c>
      <c r="F62" s="4"/>
      <c r="G62" s="3" t="s">
        <v>596</v>
      </c>
      <c r="H62" s="21" t="s">
        <v>89</v>
      </c>
      <c r="I62" s="15">
        <v>10</v>
      </c>
      <c r="J62" s="74">
        <f t="shared" ref="J62:J65" si="16">L$60</f>
        <v>42726</v>
      </c>
      <c r="K62" s="75"/>
      <c r="L62" s="75">
        <f t="shared" si="14"/>
        <v>42736</v>
      </c>
      <c r="M62" s="75"/>
      <c r="N62" s="47">
        <f t="shared" si="4"/>
        <v>1</v>
      </c>
      <c r="O62" s="47">
        <f t="shared" si="2"/>
        <v>0</v>
      </c>
      <c r="P62" s="108">
        <f t="shared" ca="1" si="0"/>
        <v>0</v>
      </c>
      <c r="Q62" s="109">
        <f t="shared" ca="1" si="12"/>
        <v>0</v>
      </c>
      <c r="R62" s="1">
        <f t="shared" si="15"/>
        <v>31</v>
      </c>
    </row>
    <row r="63" spans="1:18" ht="30">
      <c r="A63" s="3" t="s">
        <v>393</v>
      </c>
      <c r="B63" s="198"/>
      <c r="C63" s="3" t="s">
        <v>273</v>
      </c>
      <c r="D63" s="6" t="s">
        <v>132</v>
      </c>
      <c r="E63" s="4" t="s">
        <v>568</v>
      </c>
      <c r="F63" s="4"/>
      <c r="G63" s="3" t="s">
        <v>596</v>
      </c>
      <c r="H63" s="21" t="s">
        <v>89</v>
      </c>
      <c r="I63" s="15">
        <v>10</v>
      </c>
      <c r="J63" s="74">
        <f t="shared" si="16"/>
        <v>42726</v>
      </c>
      <c r="K63" s="75"/>
      <c r="L63" s="75">
        <f t="shared" si="14"/>
        <v>42736</v>
      </c>
      <c r="M63" s="75"/>
      <c r="N63" s="47">
        <f t="shared" si="4"/>
        <v>1</v>
      </c>
      <c r="O63" s="47">
        <f t="shared" si="2"/>
        <v>0</v>
      </c>
      <c r="P63" s="108">
        <f t="shared" ca="1" si="0"/>
        <v>0</v>
      </c>
      <c r="Q63" s="109">
        <f t="shared" ca="1" si="12"/>
        <v>0</v>
      </c>
      <c r="R63" s="1">
        <f t="shared" si="15"/>
        <v>31</v>
      </c>
    </row>
    <row r="64" spans="1:18" ht="30">
      <c r="A64" s="3" t="s">
        <v>394</v>
      </c>
      <c r="B64" s="198"/>
      <c r="C64" s="3" t="s">
        <v>273</v>
      </c>
      <c r="D64" s="6" t="s">
        <v>132</v>
      </c>
      <c r="E64" s="4" t="s">
        <v>569</v>
      </c>
      <c r="F64" s="4"/>
      <c r="G64" s="3" t="s">
        <v>596</v>
      </c>
      <c r="H64" s="21" t="s">
        <v>89</v>
      </c>
      <c r="I64" s="15">
        <v>10</v>
      </c>
      <c r="J64" s="74">
        <f t="shared" si="16"/>
        <v>42726</v>
      </c>
      <c r="K64" s="75"/>
      <c r="L64" s="75">
        <f t="shared" si="14"/>
        <v>42736</v>
      </c>
      <c r="M64" s="75"/>
      <c r="N64" s="47">
        <f t="shared" si="4"/>
        <v>1</v>
      </c>
      <c r="O64" s="47">
        <f t="shared" si="2"/>
        <v>0</v>
      </c>
      <c r="P64" s="108">
        <f t="shared" ca="1" si="0"/>
        <v>0</v>
      </c>
      <c r="Q64" s="109">
        <f t="shared" ca="1" si="12"/>
        <v>0</v>
      </c>
      <c r="R64" s="1">
        <f t="shared" si="15"/>
        <v>31</v>
      </c>
    </row>
    <row r="65" spans="1:18" ht="30">
      <c r="A65" s="3" t="s">
        <v>395</v>
      </c>
      <c r="B65" s="198"/>
      <c r="C65" s="3" t="s">
        <v>273</v>
      </c>
      <c r="D65" s="6" t="s">
        <v>132</v>
      </c>
      <c r="E65" s="4" t="s">
        <v>570</v>
      </c>
      <c r="F65" s="4"/>
      <c r="G65" s="3" t="s">
        <v>596</v>
      </c>
      <c r="H65" s="21" t="s">
        <v>89</v>
      </c>
      <c r="I65" s="15">
        <v>10</v>
      </c>
      <c r="J65" s="74">
        <f t="shared" si="16"/>
        <v>42726</v>
      </c>
      <c r="K65" s="75"/>
      <c r="L65" s="75">
        <f t="shared" si="14"/>
        <v>42736</v>
      </c>
      <c r="M65" s="75"/>
      <c r="N65" s="47">
        <f t="shared" si="4"/>
        <v>1</v>
      </c>
      <c r="O65" s="47">
        <f t="shared" si="2"/>
        <v>0</v>
      </c>
      <c r="P65" s="108">
        <f t="shared" ca="1" si="0"/>
        <v>0</v>
      </c>
      <c r="Q65" s="109">
        <f t="shared" ca="1" si="12"/>
        <v>0</v>
      </c>
      <c r="R65" s="1">
        <f t="shared" si="15"/>
        <v>31</v>
      </c>
    </row>
    <row r="66" spans="1:18" s="9" customFormat="1">
      <c r="A66" s="57">
        <v>26</v>
      </c>
      <c r="B66" s="57"/>
      <c r="C66" s="57" t="str">
        <f>C67</f>
        <v>Risk</v>
      </c>
      <c r="D66" s="57"/>
      <c r="E66" s="57" t="s">
        <v>460</v>
      </c>
      <c r="F66" s="57"/>
      <c r="G66" s="57"/>
      <c r="H66" s="57"/>
      <c r="I66" s="57"/>
      <c r="J66" s="81">
        <f>MIN(J67:J78)</f>
        <v>42747</v>
      </c>
      <c r="K66" s="54"/>
      <c r="L66" s="81">
        <f>MAX(L67:L78)</f>
        <v>42777</v>
      </c>
      <c r="M66" s="54"/>
      <c r="N66" s="47"/>
      <c r="O66" s="47"/>
      <c r="P66" s="108">
        <f t="shared" ca="1" si="0"/>
        <v>0</v>
      </c>
      <c r="Q66" s="111">
        <f ca="1">MEDIAN(Q67:Q78)</f>
        <v>0</v>
      </c>
    </row>
    <row r="67" spans="1:18" s="14" customFormat="1" ht="30">
      <c r="A67" s="15" t="s">
        <v>396</v>
      </c>
      <c r="B67" s="198"/>
      <c r="C67" s="3" t="s">
        <v>273</v>
      </c>
      <c r="D67" s="3" t="s">
        <v>133</v>
      </c>
      <c r="E67" s="6" t="s">
        <v>545</v>
      </c>
      <c r="F67" s="6"/>
      <c r="G67" s="3" t="s">
        <v>43</v>
      </c>
      <c r="H67" s="21" t="s">
        <v>89</v>
      </c>
      <c r="I67" s="15">
        <v>5</v>
      </c>
      <c r="J67" s="75">
        <f>L22</f>
        <v>42747</v>
      </c>
      <c r="K67" s="75"/>
      <c r="L67" s="75">
        <f t="shared" ref="L67:L71" si="17">J67+I67</f>
        <v>42752</v>
      </c>
      <c r="M67" s="75"/>
      <c r="N67" s="47">
        <f t="shared" si="4"/>
        <v>1</v>
      </c>
      <c r="O67" s="47">
        <f t="shared" si="2"/>
        <v>0</v>
      </c>
      <c r="P67" s="108">
        <f t="shared" ca="1" si="0"/>
        <v>0</v>
      </c>
      <c r="Q67" s="109">
        <f t="shared" ca="1" si="12"/>
        <v>0</v>
      </c>
      <c r="R67" s="1">
        <f t="shared" ref="R67:R78" si="18">$E$2-L67</f>
        <v>15</v>
      </c>
    </row>
    <row r="68" spans="1:18" s="14" customFormat="1" ht="30">
      <c r="A68" s="15" t="s">
        <v>397</v>
      </c>
      <c r="B68" s="198"/>
      <c r="C68" s="3" t="s">
        <v>273</v>
      </c>
      <c r="D68" s="3" t="s">
        <v>135</v>
      </c>
      <c r="E68" s="6" t="s">
        <v>546</v>
      </c>
      <c r="F68" s="6"/>
      <c r="G68" s="3" t="s">
        <v>43</v>
      </c>
      <c r="H68" s="21" t="s">
        <v>89</v>
      </c>
      <c r="I68" s="15">
        <v>5</v>
      </c>
      <c r="J68" s="75">
        <f>L67</f>
        <v>42752</v>
      </c>
      <c r="K68" s="75"/>
      <c r="L68" s="75">
        <f t="shared" si="17"/>
        <v>42757</v>
      </c>
      <c r="M68" s="75"/>
      <c r="N68" s="47">
        <f t="shared" si="4"/>
        <v>1</v>
      </c>
      <c r="O68" s="47">
        <f t="shared" ref="O68:O112" si="19">IF(H68="done",1,IF(H68="in progress",0.5,0))</f>
        <v>0</v>
      </c>
      <c r="P68" s="108">
        <f t="shared" ref="P68:P112" ca="1" si="20">IF(OR(L68-TODAY()&gt;=0),L68-TODAY(),0)</f>
        <v>0</v>
      </c>
      <c r="Q68" s="109">
        <f t="shared" ca="1" si="12"/>
        <v>0</v>
      </c>
      <c r="R68" s="1">
        <f t="shared" si="18"/>
        <v>10</v>
      </c>
    </row>
    <row r="69" spans="1:18" s="14" customFormat="1" ht="30">
      <c r="A69" s="15" t="s">
        <v>398</v>
      </c>
      <c r="B69" s="198"/>
      <c r="C69" s="3" t="s">
        <v>273</v>
      </c>
      <c r="D69" s="3" t="s">
        <v>136</v>
      </c>
      <c r="E69" s="6" t="s">
        <v>571</v>
      </c>
      <c r="F69" s="6"/>
      <c r="G69" s="3" t="s">
        <v>43</v>
      </c>
      <c r="H69" s="21" t="s">
        <v>89</v>
      </c>
      <c r="I69" s="15">
        <v>5</v>
      </c>
      <c r="J69" s="74">
        <f>L67</f>
        <v>42752</v>
      </c>
      <c r="K69" s="75"/>
      <c r="L69" s="75">
        <f t="shared" si="17"/>
        <v>42757</v>
      </c>
      <c r="M69" s="75"/>
      <c r="N69" s="47">
        <f t="shared" si="4"/>
        <v>1</v>
      </c>
      <c r="O69" s="47">
        <f t="shared" si="19"/>
        <v>0</v>
      </c>
      <c r="P69" s="108">
        <f t="shared" ca="1" si="20"/>
        <v>0</v>
      </c>
      <c r="Q69" s="109">
        <f t="shared" ca="1" si="12"/>
        <v>0</v>
      </c>
      <c r="R69" s="1">
        <f t="shared" si="18"/>
        <v>10</v>
      </c>
    </row>
    <row r="70" spans="1:18" s="14" customFormat="1" ht="18" customHeight="1">
      <c r="A70" s="15" t="s">
        <v>399</v>
      </c>
      <c r="B70" s="198"/>
      <c r="C70" s="3" t="s">
        <v>273</v>
      </c>
      <c r="D70" s="3" t="s">
        <v>137</v>
      </c>
      <c r="E70" s="3" t="s">
        <v>553</v>
      </c>
      <c r="F70" s="3"/>
      <c r="G70" s="3" t="s">
        <v>43</v>
      </c>
      <c r="H70" s="21" t="s">
        <v>89</v>
      </c>
      <c r="I70" s="15">
        <v>5</v>
      </c>
      <c r="J70" s="74">
        <f>L67</f>
        <v>42752</v>
      </c>
      <c r="K70" s="75"/>
      <c r="L70" s="75">
        <f t="shared" si="17"/>
        <v>42757</v>
      </c>
      <c r="M70" s="75"/>
      <c r="N70" s="47">
        <f t="shared" ref="N70:N112" si="21">IF(H70="NA",0,1)</f>
        <v>1</v>
      </c>
      <c r="O70" s="47">
        <f t="shared" si="19"/>
        <v>0</v>
      </c>
      <c r="P70" s="108">
        <f t="shared" ca="1" si="20"/>
        <v>0</v>
      </c>
      <c r="Q70" s="109">
        <f t="shared" ca="1" si="12"/>
        <v>0</v>
      </c>
      <c r="R70" s="1">
        <f t="shared" si="18"/>
        <v>10</v>
      </c>
    </row>
    <row r="71" spans="1:18" s="14" customFormat="1" ht="30">
      <c r="A71" s="15" t="s">
        <v>400</v>
      </c>
      <c r="B71" s="198"/>
      <c r="C71" s="3" t="s">
        <v>273</v>
      </c>
      <c r="D71" s="3" t="s">
        <v>138</v>
      </c>
      <c r="E71" s="3" t="s">
        <v>554</v>
      </c>
      <c r="F71" s="3"/>
      <c r="G71" s="3" t="s">
        <v>43</v>
      </c>
      <c r="H71" s="21" t="s">
        <v>89</v>
      </c>
      <c r="I71" s="15">
        <v>3</v>
      </c>
      <c r="J71" s="74">
        <f>L70</f>
        <v>42757</v>
      </c>
      <c r="K71" s="75"/>
      <c r="L71" s="75">
        <f t="shared" si="17"/>
        <v>42760</v>
      </c>
      <c r="M71" s="75"/>
      <c r="N71" s="47">
        <f t="shared" si="21"/>
        <v>1</v>
      </c>
      <c r="O71" s="47">
        <f t="shared" si="19"/>
        <v>0</v>
      </c>
      <c r="P71" s="108">
        <f t="shared" ca="1" si="20"/>
        <v>0</v>
      </c>
      <c r="Q71" s="109">
        <f t="shared" ca="1" si="12"/>
        <v>0</v>
      </c>
      <c r="R71" s="1">
        <f t="shared" si="18"/>
        <v>7</v>
      </c>
    </row>
    <row r="72" spans="1:18" s="14" customFormat="1" ht="30">
      <c r="A72" s="15" t="s">
        <v>401</v>
      </c>
      <c r="B72" s="198"/>
      <c r="C72" s="3" t="s">
        <v>273</v>
      </c>
      <c r="D72" s="3" t="s">
        <v>134</v>
      </c>
      <c r="E72" s="6" t="s">
        <v>555</v>
      </c>
      <c r="F72" s="6"/>
      <c r="G72" s="3" t="s">
        <v>43</v>
      </c>
      <c r="H72" s="21" t="s">
        <v>89</v>
      </c>
      <c r="I72" s="15">
        <v>5</v>
      </c>
      <c r="J72" s="74">
        <f>L71</f>
        <v>42760</v>
      </c>
      <c r="K72" s="75"/>
      <c r="L72" s="75">
        <f t="shared" ref="L72:L78" si="22">J72+I72</f>
        <v>42765</v>
      </c>
      <c r="M72" s="75"/>
      <c r="N72" s="47">
        <f t="shared" si="21"/>
        <v>1</v>
      </c>
      <c r="O72" s="47">
        <f t="shared" si="19"/>
        <v>0</v>
      </c>
      <c r="P72" s="108">
        <f t="shared" ca="1" si="20"/>
        <v>0</v>
      </c>
      <c r="Q72" s="109">
        <f t="shared" ca="1" si="12"/>
        <v>0</v>
      </c>
      <c r="R72" s="1">
        <f t="shared" si="18"/>
        <v>2</v>
      </c>
    </row>
    <row r="73" spans="1:18" s="14" customFormat="1" ht="30">
      <c r="A73" s="15" t="s">
        <v>402</v>
      </c>
      <c r="B73" s="198"/>
      <c r="C73" s="3" t="s">
        <v>273</v>
      </c>
      <c r="D73" s="3" t="s">
        <v>140</v>
      </c>
      <c r="E73" s="3" t="s">
        <v>556</v>
      </c>
      <c r="F73" s="3"/>
      <c r="G73" s="3" t="s">
        <v>43</v>
      </c>
      <c r="H73" s="21" t="s">
        <v>89</v>
      </c>
      <c r="I73" s="15">
        <v>2</v>
      </c>
      <c r="J73" s="74">
        <f>L72</f>
        <v>42765</v>
      </c>
      <c r="K73" s="75"/>
      <c r="L73" s="75">
        <f t="shared" si="22"/>
        <v>42767</v>
      </c>
      <c r="M73" s="75"/>
      <c r="N73" s="47">
        <f t="shared" si="21"/>
        <v>1</v>
      </c>
      <c r="O73" s="47">
        <f t="shared" si="19"/>
        <v>0</v>
      </c>
      <c r="P73" s="108">
        <f t="shared" ca="1" si="20"/>
        <v>0</v>
      </c>
      <c r="Q73" s="109">
        <f t="shared" ca="1" si="12"/>
        <v>0</v>
      </c>
      <c r="R73" s="1">
        <f t="shared" si="18"/>
        <v>0</v>
      </c>
    </row>
    <row r="74" spans="1:18" s="14" customFormat="1" ht="30">
      <c r="A74" s="15" t="s">
        <v>403</v>
      </c>
      <c r="B74" s="198"/>
      <c r="C74" s="3" t="s">
        <v>273</v>
      </c>
      <c r="D74" s="3" t="s">
        <v>139</v>
      </c>
      <c r="E74" s="6" t="s">
        <v>572</v>
      </c>
      <c r="F74" s="6"/>
      <c r="G74" s="3" t="s">
        <v>43</v>
      </c>
      <c r="H74" s="21" t="s">
        <v>89</v>
      </c>
      <c r="I74" s="15">
        <v>10</v>
      </c>
      <c r="J74" s="74">
        <f>L73</f>
        <v>42767</v>
      </c>
      <c r="K74" s="13"/>
      <c r="L74" s="75">
        <f t="shared" si="22"/>
        <v>42777</v>
      </c>
      <c r="M74" s="75"/>
      <c r="N74" s="47">
        <f t="shared" si="21"/>
        <v>1</v>
      </c>
      <c r="O74" s="47">
        <f t="shared" si="19"/>
        <v>0</v>
      </c>
      <c r="P74" s="108">
        <f t="shared" ca="1" si="20"/>
        <v>0</v>
      </c>
      <c r="Q74" s="109">
        <f t="shared" ca="1" si="12"/>
        <v>0</v>
      </c>
      <c r="R74" s="1">
        <f t="shared" si="18"/>
        <v>-10</v>
      </c>
    </row>
    <row r="75" spans="1:18" ht="30">
      <c r="A75" s="15" t="s">
        <v>404</v>
      </c>
      <c r="B75" s="198"/>
      <c r="C75" s="3" t="s">
        <v>273</v>
      </c>
      <c r="D75" s="6" t="s">
        <v>141</v>
      </c>
      <c r="E75" s="4" t="s">
        <v>557</v>
      </c>
      <c r="F75" s="4"/>
      <c r="G75" s="3" t="s">
        <v>43</v>
      </c>
      <c r="H75" s="21" t="s">
        <v>89</v>
      </c>
      <c r="I75" s="15">
        <v>10</v>
      </c>
      <c r="J75" s="74">
        <f>L$73</f>
        <v>42767</v>
      </c>
      <c r="K75" s="75"/>
      <c r="L75" s="75">
        <f t="shared" si="22"/>
        <v>42777</v>
      </c>
      <c r="M75" s="75"/>
      <c r="N75" s="47">
        <f t="shared" si="21"/>
        <v>1</v>
      </c>
      <c r="O75" s="47">
        <f t="shared" si="19"/>
        <v>0</v>
      </c>
      <c r="P75" s="108">
        <f t="shared" ca="1" si="20"/>
        <v>0</v>
      </c>
      <c r="Q75" s="109">
        <f t="shared" ca="1" si="12"/>
        <v>0</v>
      </c>
      <c r="R75" s="1">
        <f t="shared" si="18"/>
        <v>-10</v>
      </c>
    </row>
    <row r="76" spans="1:18" ht="30">
      <c r="A76" s="15" t="s">
        <v>405</v>
      </c>
      <c r="B76" s="198"/>
      <c r="C76" s="3" t="s">
        <v>273</v>
      </c>
      <c r="D76" s="6" t="s">
        <v>141</v>
      </c>
      <c r="E76" s="4" t="s">
        <v>567</v>
      </c>
      <c r="F76" s="4"/>
      <c r="G76" s="3" t="s">
        <v>43</v>
      </c>
      <c r="H76" s="21" t="s">
        <v>89</v>
      </c>
      <c r="I76" s="15">
        <v>10</v>
      </c>
      <c r="J76" s="74">
        <f t="shared" ref="J76:J78" si="23">L$73</f>
        <v>42767</v>
      </c>
      <c r="K76" s="75"/>
      <c r="L76" s="75">
        <f t="shared" si="22"/>
        <v>42777</v>
      </c>
      <c r="M76" s="75"/>
      <c r="N76" s="47">
        <f t="shared" si="21"/>
        <v>1</v>
      </c>
      <c r="O76" s="47">
        <f t="shared" si="19"/>
        <v>0</v>
      </c>
      <c r="P76" s="108">
        <f t="shared" ca="1" si="20"/>
        <v>0</v>
      </c>
      <c r="Q76" s="109">
        <f t="shared" ca="1" si="12"/>
        <v>0</v>
      </c>
      <c r="R76" s="1">
        <f t="shared" si="18"/>
        <v>-10</v>
      </c>
    </row>
    <row r="77" spans="1:18" ht="30">
      <c r="A77" s="15" t="s">
        <v>406</v>
      </c>
      <c r="B77" s="198"/>
      <c r="C77" s="3" t="s">
        <v>273</v>
      </c>
      <c r="D77" s="6" t="s">
        <v>141</v>
      </c>
      <c r="E77" s="4" t="s">
        <v>573</v>
      </c>
      <c r="F77" s="4"/>
      <c r="G77" s="3" t="s">
        <v>43</v>
      </c>
      <c r="H77" s="21" t="s">
        <v>89</v>
      </c>
      <c r="I77" s="15">
        <v>10</v>
      </c>
      <c r="J77" s="74">
        <f t="shared" si="23"/>
        <v>42767</v>
      </c>
      <c r="K77" s="75"/>
      <c r="L77" s="75">
        <f t="shared" si="22"/>
        <v>42777</v>
      </c>
      <c r="M77" s="75"/>
      <c r="N77" s="47">
        <f t="shared" si="21"/>
        <v>1</v>
      </c>
      <c r="O77" s="47">
        <f t="shared" si="19"/>
        <v>0</v>
      </c>
      <c r="P77" s="108">
        <f t="shared" ca="1" si="20"/>
        <v>0</v>
      </c>
      <c r="Q77" s="109">
        <f t="shared" ca="1" si="12"/>
        <v>0</v>
      </c>
      <c r="R77" s="1">
        <f t="shared" si="18"/>
        <v>-10</v>
      </c>
    </row>
    <row r="78" spans="1:18" ht="30">
      <c r="A78" s="15" t="s">
        <v>407</v>
      </c>
      <c r="B78" s="198"/>
      <c r="C78" s="3" t="s">
        <v>273</v>
      </c>
      <c r="D78" s="6" t="s">
        <v>141</v>
      </c>
      <c r="E78" s="4" t="s">
        <v>574</v>
      </c>
      <c r="F78" s="4"/>
      <c r="G78" s="3" t="s">
        <v>43</v>
      </c>
      <c r="H78" s="72" t="s">
        <v>89</v>
      </c>
      <c r="I78" s="15">
        <v>10</v>
      </c>
      <c r="J78" s="74">
        <f t="shared" si="23"/>
        <v>42767</v>
      </c>
      <c r="K78" s="75"/>
      <c r="L78" s="75">
        <f t="shared" si="22"/>
        <v>42777</v>
      </c>
      <c r="M78" s="75"/>
      <c r="N78" s="47">
        <f t="shared" si="21"/>
        <v>1</v>
      </c>
      <c r="O78" s="47">
        <f t="shared" si="19"/>
        <v>0</v>
      </c>
      <c r="P78" s="108">
        <f t="shared" ca="1" si="20"/>
        <v>0</v>
      </c>
      <c r="Q78" s="109">
        <f t="shared" ca="1" si="12"/>
        <v>0</v>
      </c>
      <c r="R78" s="1">
        <f t="shared" si="18"/>
        <v>-10</v>
      </c>
    </row>
    <row r="79" spans="1:18">
      <c r="A79" s="56">
        <v>27</v>
      </c>
      <c r="B79" s="56"/>
      <c r="C79" s="56" t="str">
        <f>C80</f>
        <v>Finance</v>
      </c>
      <c r="D79" s="56"/>
      <c r="E79" s="57" t="s">
        <v>589</v>
      </c>
      <c r="F79" s="57"/>
      <c r="G79" s="56"/>
      <c r="H79" s="56"/>
      <c r="I79" s="56"/>
      <c r="J79" s="82">
        <f>MIN(J80:J83)</f>
        <v>42722</v>
      </c>
      <c r="K79" s="58"/>
      <c r="L79" s="82">
        <f>MAX(L80:L83)</f>
        <v>42737</v>
      </c>
      <c r="M79" s="58"/>
      <c r="N79" s="47"/>
      <c r="O79" s="47"/>
      <c r="P79" s="108">
        <f t="shared" ca="1" si="20"/>
        <v>0</v>
      </c>
      <c r="Q79" s="111">
        <f ca="1">MEDIAN(Q80:Q83)</f>
        <v>0</v>
      </c>
    </row>
    <row r="80" spans="1:18" ht="30">
      <c r="A80" s="11" t="s">
        <v>408</v>
      </c>
      <c r="B80" s="45"/>
      <c r="C80" s="4" t="s">
        <v>270</v>
      </c>
      <c r="D80" s="4" t="s">
        <v>337</v>
      </c>
      <c r="E80" s="19" t="s">
        <v>634</v>
      </c>
      <c r="F80" s="19"/>
      <c r="G80" s="3" t="s">
        <v>87</v>
      </c>
      <c r="H80" s="3" t="s">
        <v>89</v>
      </c>
      <c r="I80" s="3">
        <v>10</v>
      </c>
      <c r="J80" s="74">
        <v>42722</v>
      </c>
      <c r="K80" s="74"/>
      <c r="L80" s="74">
        <f>J80+I80</f>
        <v>42732</v>
      </c>
      <c r="M80" s="74"/>
      <c r="N80" s="47">
        <f t="shared" si="21"/>
        <v>1</v>
      </c>
      <c r="O80" s="47">
        <f t="shared" si="19"/>
        <v>0</v>
      </c>
      <c r="P80" s="108">
        <f t="shared" ca="1" si="20"/>
        <v>0</v>
      </c>
      <c r="Q80" s="109">
        <f ca="1">IF(H80="done",8,P80)</f>
        <v>0</v>
      </c>
      <c r="R80" s="1">
        <f>$E$2-L80</f>
        <v>35</v>
      </c>
    </row>
    <row r="81" spans="1:18" ht="30">
      <c r="A81" s="11" t="s">
        <v>409</v>
      </c>
      <c r="B81" s="45"/>
      <c r="C81" s="4" t="s">
        <v>270</v>
      </c>
      <c r="D81" s="4" t="s">
        <v>337</v>
      </c>
      <c r="E81" s="19" t="s">
        <v>635</v>
      </c>
      <c r="F81" s="19"/>
      <c r="G81" s="3" t="s">
        <v>87</v>
      </c>
      <c r="H81" s="3" t="s">
        <v>89</v>
      </c>
      <c r="I81" s="3">
        <v>5</v>
      </c>
      <c r="J81" s="74">
        <f>L80</f>
        <v>42732</v>
      </c>
      <c r="K81" s="74"/>
      <c r="L81" s="74">
        <f>J81+I81</f>
        <v>42737</v>
      </c>
      <c r="M81" s="74"/>
      <c r="N81" s="47">
        <f t="shared" si="21"/>
        <v>1</v>
      </c>
      <c r="O81" s="47">
        <f t="shared" si="19"/>
        <v>0</v>
      </c>
      <c r="P81" s="108">
        <f t="shared" ca="1" si="20"/>
        <v>0</v>
      </c>
      <c r="Q81" s="109">
        <f ca="1">IF(H81="done",8,P81)</f>
        <v>0</v>
      </c>
      <c r="R81" s="1">
        <f>$E$2-L81</f>
        <v>30</v>
      </c>
    </row>
    <row r="82" spans="1:18" ht="30">
      <c r="A82" s="11" t="s">
        <v>410</v>
      </c>
      <c r="B82" s="4"/>
      <c r="C82" s="4" t="s">
        <v>270</v>
      </c>
      <c r="D82" s="4" t="s">
        <v>337</v>
      </c>
      <c r="E82" s="19" t="s">
        <v>632</v>
      </c>
      <c r="F82" s="19"/>
      <c r="G82" s="3" t="s">
        <v>87</v>
      </c>
      <c r="H82" s="3" t="s">
        <v>89</v>
      </c>
      <c r="I82" s="3">
        <v>10</v>
      </c>
      <c r="J82" s="74">
        <v>42722</v>
      </c>
      <c r="K82" s="74"/>
      <c r="L82" s="74">
        <f>J82+I82</f>
        <v>42732</v>
      </c>
      <c r="M82" s="74"/>
      <c r="N82" s="47">
        <f t="shared" si="21"/>
        <v>1</v>
      </c>
      <c r="O82" s="47">
        <f t="shared" si="19"/>
        <v>0</v>
      </c>
      <c r="P82" s="108">
        <f t="shared" ca="1" si="20"/>
        <v>0</v>
      </c>
      <c r="Q82" s="109">
        <f ca="1">IF(H82="done",8,P82)</f>
        <v>0</v>
      </c>
      <c r="R82" s="1">
        <f>$E$2-L82</f>
        <v>35</v>
      </c>
    </row>
    <row r="83" spans="1:18" ht="30">
      <c r="A83" s="11" t="s">
        <v>411</v>
      </c>
      <c r="B83" s="199"/>
      <c r="C83" s="4" t="s">
        <v>270</v>
      </c>
      <c r="D83" s="4" t="s">
        <v>337</v>
      </c>
      <c r="E83" s="19" t="s">
        <v>633</v>
      </c>
      <c r="F83" s="19"/>
      <c r="G83" s="3" t="s">
        <v>87</v>
      </c>
      <c r="H83" s="3" t="s">
        <v>89</v>
      </c>
      <c r="I83" s="3">
        <v>5</v>
      </c>
      <c r="J83" s="74">
        <f>L82</f>
        <v>42732</v>
      </c>
      <c r="K83" s="74"/>
      <c r="L83" s="74">
        <f>J83+I83</f>
        <v>42737</v>
      </c>
      <c r="M83" s="74"/>
      <c r="N83" s="47">
        <f t="shared" si="21"/>
        <v>1</v>
      </c>
      <c r="O83" s="47">
        <f t="shared" si="19"/>
        <v>0</v>
      </c>
      <c r="P83" s="108">
        <f t="shared" ca="1" si="20"/>
        <v>0</v>
      </c>
      <c r="Q83" s="109">
        <f ca="1">IF(H83="done",8,P83)</f>
        <v>0</v>
      </c>
      <c r="R83" s="1">
        <f>$E$2-L83</f>
        <v>30</v>
      </c>
    </row>
    <row r="84" spans="1:18">
      <c r="A84" s="56">
        <v>28</v>
      </c>
      <c r="B84" s="56"/>
      <c r="C84" s="56" t="str">
        <f>C85</f>
        <v>HR</v>
      </c>
      <c r="D84" s="56"/>
      <c r="E84" s="57" t="s">
        <v>461</v>
      </c>
      <c r="F84" s="57"/>
      <c r="G84" s="56"/>
      <c r="H84" s="56"/>
      <c r="I84" s="56"/>
      <c r="J84" s="82">
        <f>MIN(J85:J86)</f>
        <v>42719</v>
      </c>
      <c r="K84" s="58"/>
      <c r="L84" s="82">
        <f>MAX(L85:L86)</f>
        <v>42731</v>
      </c>
      <c r="M84" s="58"/>
      <c r="N84" s="47"/>
      <c r="O84" s="47"/>
      <c r="P84" s="108">
        <f t="shared" ca="1" si="20"/>
        <v>0</v>
      </c>
      <c r="Q84" s="111">
        <f ca="1">MEDIAN(Q85:Q86)</f>
        <v>0</v>
      </c>
    </row>
    <row r="85" spans="1:18" ht="30">
      <c r="A85" s="11" t="s">
        <v>412</v>
      </c>
      <c r="B85" s="4"/>
      <c r="C85" s="4" t="s">
        <v>269</v>
      </c>
      <c r="D85" s="4" t="s">
        <v>22</v>
      </c>
      <c r="E85" s="19" t="s">
        <v>636</v>
      </c>
      <c r="F85" s="19"/>
      <c r="G85" s="3" t="s">
        <v>87</v>
      </c>
      <c r="H85" s="3" t="s">
        <v>89</v>
      </c>
      <c r="I85" s="3">
        <v>7</v>
      </c>
      <c r="J85" s="74">
        <v>42719</v>
      </c>
      <c r="K85" s="74"/>
      <c r="L85" s="74">
        <f>J85+I85</f>
        <v>42726</v>
      </c>
      <c r="M85" s="74"/>
      <c r="N85" s="47">
        <f t="shared" si="21"/>
        <v>1</v>
      </c>
      <c r="O85" s="47">
        <f t="shared" si="19"/>
        <v>0</v>
      </c>
      <c r="P85" s="108">
        <f t="shared" ca="1" si="20"/>
        <v>0</v>
      </c>
      <c r="Q85" s="109">
        <f ca="1">IF(H85="done",8,P85)</f>
        <v>0</v>
      </c>
      <c r="R85" s="1">
        <f>$E$2-L85</f>
        <v>41</v>
      </c>
    </row>
    <row r="86" spans="1:18" ht="30">
      <c r="A86" s="11" t="s">
        <v>413</v>
      </c>
      <c r="B86" s="4"/>
      <c r="C86" s="4" t="s">
        <v>269</v>
      </c>
      <c r="D86" s="4" t="s">
        <v>22</v>
      </c>
      <c r="E86" s="19" t="s">
        <v>637</v>
      </c>
      <c r="F86" s="19"/>
      <c r="G86" s="3" t="s">
        <v>87</v>
      </c>
      <c r="H86" s="3" t="s">
        <v>89</v>
      </c>
      <c r="I86" s="3">
        <v>5</v>
      </c>
      <c r="J86" s="74">
        <f>L85</f>
        <v>42726</v>
      </c>
      <c r="K86" s="74"/>
      <c r="L86" s="74">
        <f>J86+I86</f>
        <v>42731</v>
      </c>
      <c r="M86" s="74"/>
      <c r="N86" s="47">
        <f t="shared" si="21"/>
        <v>1</v>
      </c>
      <c r="O86" s="47">
        <f t="shared" si="19"/>
        <v>0</v>
      </c>
      <c r="P86" s="108">
        <f t="shared" ca="1" si="20"/>
        <v>0</v>
      </c>
      <c r="Q86" s="109">
        <f ca="1">IF(H86="done",8,P86)</f>
        <v>0</v>
      </c>
      <c r="R86" s="1">
        <f>$E$2-L86</f>
        <v>36</v>
      </c>
    </row>
    <row r="87" spans="1:18" ht="30">
      <c r="A87" s="56">
        <v>29</v>
      </c>
      <c r="B87" s="56"/>
      <c r="C87" s="56" t="str">
        <f>C88</f>
        <v>Operations</v>
      </c>
      <c r="D87" s="56"/>
      <c r="E87" s="57" t="s">
        <v>462</v>
      </c>
      <c r="F87" s="57"/>
      <c r="G87" s="56"/>
      <c r="H87" s="56"/>
      <c r="I87" s="56"/>
      <c r="J87" s="82">
        <f>MIN(J88:J91)</f>
        <v>42719</v>
      </c>
      <c r="K87" s="58"/>
      <c r="L87" s="82">
        <f>MAX(L88:L91)</f>
        <v>42755</v>
      </c>
      <c r="M87" s="58"/>
      <c r="N87" s="47"/>
      <c r="O87" s="47"/>
      <c r="P87" s="108">
        <f t="shared" ca="1" si="20"/>
        <v>0</v>
      </c>
      <c r="Q87" s="111">
        <f ca="1">MEDIAN(Q88:Q91)</f>
        <v>0</v>
      </c>
    </row>
    <row r="88" spans="1:18" ht="45">
      <c r="A88" s="11" t="s">
        <v>414</v>
      </c>
      <c r="B88" s="4"/>
      <c r="C88" s="4" t="s">
        <v>274</v>
      </c>
      <c r="D88" s="4" t="s">
        <v>340</v>
      </c>
      <c r="E88" s="19" t="s">
        <v>69</v>
      </c>
      <c r="F88" s="19"/>
      <c r="G88" s="6" t="s">
        <v>596</v>
      </c>
      <c r="H88" s="3" t="s">
        <v>89</v>
      </c>
      <c r="I88" s="3">
        <v>7</v>
      </c>
      <c r="J88" s="74">
        <v>42719</v>
      </c>
      <c r="K88" s="74"/>
      <c r="L88" s="74">
        <f>J88+I88</f>
        <v>42726</v>
      </c>
      <c r="M88" s="74"/>
      <c r="N88" s="47">
        <f t="shared" si="21"/>
        <v>1</v>
      </c>
      <c r="O88" s="47">
        <f t="shared" si="19"/>
        <v>0</v>
      </c>
      <c r="P88" s="108">
        <f t="shared" ca="1" si="20"/>
        <v>0</v>
      </c>
      <c r="Q88" s="109">
        <f ca="1">IF(H88="done",8,P88)</f>
        <v>0</v>
      </c>
      <c r="R88" s="1">
        <f>$E$2-L88</f>
        <v>41</v>
      </c>
    </row>
    <row r="89" spans="1:18" ht="45">
      <c r="A89" s="11" t="s">
        <v>415</v>
      </c>
      <c r="B89" s="199"/>
      <c r="C89" s="4" t="s">
        <v>274</v>
      </c>
      <c r="D89" s="4" t="s">
        <v>340</v>
      </c>
      <c r="E89" s="19" t="s">
        <v>70</v>
      </c>
      <c r="F89" s="19"/>
      <c r="G89" s="6" t="s">
        <v>596</v>
      </c>
      <c r="H89" s="3" t="s">
        <v>89</v>
      </c>
      <c r="I89" s="3">
        <v>5</v>
      </c>
      <c r="J89" s="74">
        <f>L88</f>
        <v>42726</v>
      </c>
      <c r="K89" s="74"/>
      <c r="L89" s="74">
        <f>J89+I89</f>
        <v>42731</v>
      </c>
      <c r="M89" s="74"/>
      <c r="N89" s="47">
        <f t="shared" si="21"/>
        <v>1</v>
      </c>
      <c r="O89" s="47">
        <f t="shared" si="19"/>
        <v>0</v>
      </c>
      <c r="P89" s="108">
        <f t="shared" ca="1" si="20"/>
        <v>0</v>
      </c>
      <c r="Q89" s="109">
        <f ca="1">IF(H89="done",8,P89)</f>
        <v>0</v>
      </c>
      <c r="R89" s="1">
        <f>$E$2-L89</f>
        <v>36</v>
      </c>
    </row>
    <row r="90" spans="1:18" ht="45">
      <c r="A90" s="11" t="s">
        <v>416</v>
      </c>
      <c r="B90" s="199"/>
      <c r="C90" s="4" t="s">
        <v>274</v>
      </c>
      <c r="D90" s="4" t="s">
        <v>340</v>
      </c>
      <c r="E90" s="19" t="s">
        <v>73</v>
      </c>
      <c r="F90" s="19"/>
      <c r="G90" s="6" t="s">
        <v>596</v>
      </c>
      <c r="H90" s="3" t="s">
        <v>89</v>
      </c>
      <c r="I90" s="3">
        <v>10</v>
      </c>
      <c r="J90" s="74">
        <v>42740</v>
      </c>
      <c r="K90" s="74"/>
      <c r="L90" s="74">
        <f>J90+I90</f>
        <v>42750</v>
      </c>
      <c r="M90" s="74"/>
      <c r="N90" s="47">
        <f t="shared" si="21"/>
        <v>1</v>
      </c>
      <c r="O90" s="47">
        <f t="shared" si="19"/>
        <v>0</v>
      </c>
      <c r="P90" s="108">
        <f t="shared" ca="1" si="20"/>
        <v>0</v>
      </c>
      <c r="Q90" s="109">
        <f ca="1">IF(H90="done",8,P90)</f>
        <v>0</v>
      </c>
      <c r="R90" s="1">
        <f>$E$2-L90</f>
        <v>17</v>
      </c>
    </row>
    <row r="91" spans="1:18" ht="45">
      <c r="A91" s="11" t="s">
        <v>417</v>
      </c>
      <c r="B91" s="199"/>
      <c r="C91" s="4" t="s">
        <v>274</v>
      </c>
      <c r="D91" s="4" t="s">
        <v>340</v>
      </c>
      <c r="E91" s="19" t="s">
        <v>74</v>
      </c>
      <c r="F91" s="19"/>
      <c r="G91" s="6" t="s">
        <v>596</v>
      </c>
      <c r="H91" s="3" t="s">
        <v>89</v>
      </c>
      <c r="I91" s="3">
        <v>5</v>
      </c>
      <c r="J91" s="74">
        <f>L90</f>
        <v>42750</v>
      </c>
      <c r="K91" s="74"/>
      <c r="L91" s="74">
        <f>J91+I91</f>
        <v>42755</v>
      </c>
      <c r="M91" s="74"/>
      <c r="N91" s="47">
        <f t="shared" si="21"/>
        <v>1</v>
      </c>
      <c r="O91" s="47">
        <f t="shared" si="19"/>
        <v>0</v>
      </c>
      <c r="P91" s="108">
        <f t="shared" ca="1" si="20"/>
        <v>0</v>
      </c>
      <c r="Q91" s="109">
        <f ca="1">IF(H91="done",8,P91)</f>
        <v>0</v>
      </c>
      <c r="R91" s="1">
        <f>$E$2-L91</f>
        <v>12</v>
      </c>
    </row>
    <row r="92" spans="1:18">
      <c r="A92" s="56">
        <v>30</v>
      </c>
      <c r="B92" s="56"/>
      <c r="C92" s="56" t="str">
        <f>C93</f>
        <v>IT</v>
      </c>
      <c r="D92" s="56"/>
      <c r="E92" s="57" t="s">
        <v>463</v>
      </c>
      <c r="F92" s="57"/>
      <c r="G92" s="56"/>
      <c r="H92" s="56"/>
      <c r="I92" s="56"/>
      <c r="J92" s="82">
        <f>MIN(J93:J107)</f>
        <v>0</v>
      </c>
      <c r="K92" s="58"/>
      <c r="L92" s="82">
        <f>MAX(L93:L107)</f>
        <v>42765</v>
      </c>
      <c r="M92" s="58"/>
      <c r="N92" s="47"/>
      <c r="O92" s="47"/>
      <c r="P92" s="108">
        <f t="shared" ca="1" si="20"/>
        <v>0</v>
      </c>
      <c r="Q92" s="111">
        <f ca="1">MEDIAN(Q93:Q107)</f>
        <v>0</v>
      </c>
    </row>
    <row r="93" spans="1:18" ht="30">
      <c r="A93" s="11" t="s">
        <v>418</v>
      </c>
      <c r="B93" s="45"/>
      <c r="C93" s="4" t="s">
        <v>144</v>
      </c>
      <c r="D93" s="4" t="s">
        <v>473</v>
      </c>
      <c r="E93" s="19" t="s">
        <v>638</v>
      </c>
      <c r="F93" s="19"/>
      <c r="G93" s="3" t="s">
        <v>87</v>
      </c>
      <c r="H93" s="3" t="s">
        <v>89</v>
      </c>
      <c r="I93" s="3">
        <v>2</v>
      </c>
      <c r="J93" s="74">
        <f>L81</f>
        <v>42737</v>
      </c>
      <c r="K93" s="74"/>
      <c r="L93" s="74">
        <f>J93+I93</f>
        <v>42739</v>
      </c>
      <c r="M93" s="74"/>
      <c r="N93" s="47">
        <f t="shared" si="21"/>
        <v>1</v>
      </c>
      <c r="O93" s="47">
        <f t="shared" si="19"/>
        <v>0</v>
      </c>
      <c r="P93" s="108">
        <f t="shared" ca="1" si="20"/>
        <v>0</v>
      </c>
      <c r="Q93" s="109">
        <f t="shared" ref="Q93:Q107" ca="1" si="24">IF(H93="done",8,P93)</f>
        <v>0</v>
      </c>
      <c r="R93" s="1">
        <f>$E$2-L93</f>
        <v>28</v>
      </c>
    </row>
    <row r="94" spans="1:18" ht="30">
      <c r="A94" s="11" t="s">
        <v>419</v>
      </c>
      <c r="B94" s="45"/>
      <c r="C94" s="4" t="s">
        <v>144</v>
      </c>
      <c r="D94" s="4" t="s">
        <v>473</v>
      </c>
      <c r="E94" s="19" t="s">
        <v>639</v>
      </c>
      <c r="F94" s="19"/>
      <c r="G94" s="3" t="s">
        <v>87</v>
      </c>
      <c r="H94" s="3" t="s">
        <v>89</v>
      </c>
      <c r="I94" s="3">
        <v>10</v>
      </c>
      <c r="J94" s="74">
        <f>L93</f>
        <v>42739</v>
      </c>
      <c r="K94" s="74"/>
      <c r="L94" s="74">
        <f>J94+I94</f>
        <v>42749</v>
      </c>
      <c r="M94" s="74"/>
      <c r="N94" s="47">
        <f t="shared" si="21"/>
        <v>1</v>
      </c>
      <c r="O94" s="47">
        <f t="shared" si="19"/>
        <v>0</v>
      </c>
      <c r="P94" s="108">
        <f t="shared" ca="1" si="20"/>
        <v>0</v>
      </c>
      <c r="Q94" s="109">
        <f t="shared" ca="1" si="24"/>
        <v>0</v>
      </c>
      <c r="R94" s="1">
        <f>$E$2-L94</f>
        <v>18</v>
      </c>
    </row>
    <row r="95" spans="1:18" ht="30">
      <c r="A95" s="11" t="s">
        <v>420</v>
      </c>
      <c r="B95" s="45"/>
      <c r="C95" s="4" t="s">
        <v>144</v>
      </c>
      <c r="D95" s="4" t="s">
        <v>473</v>
      </c>
      <c r="E95" s="19" t="s">
        <v>640</v>
      </c>
      <c r="F95" s="19"/>
      <c r="G95" s="3" t="s">
        <v>87</v>
      </c>
      <c r="H95" s="3" t="s">
        <v>89</v>
      </c>
      <c r="I95" s="3">
        <v>2</v>
      </c>
      <c r="J95" s="74">
        <f>L94</f>
        <v>42749</v>
      </c>
      <c r="K95" s="74"/>
      <c r="L95" s="74">
        <f>J95+I95</f>
        <v>42751</v>
      </c>
      <c r="M95" s="74"/>
      <c r="N95" s="47">
        <f t="shared" si="21"/>
        <v>1</v>
      </c>
      <c r="O95" s="47">
        <f t="shared" si="19"/>
        <v>0</v>
      </c>
      <c r="P95" s="108">
        <f t="shared" ca="1" si="20"/>
        <v>0</v>
      </c>
      <c r="Q95" s="109">
        <f t="shared" ca="1" si="24"/>
        <v>0</v>
      </c>
      <c r="R95" s="1">
        <f>$E$2-L95</f>
        <v>16</v>
      </c>
    </row>
    <row r="96" spans="1:18" ht="30">
      <c r="A96" s="11" t="s">
        <v>421</v>
      </c>
      <c r="B96" s="45"/>
      <c r="C96" s="4" t="s">
        <v>144</v>
      </c>
      <c r="D96" s="4" t="s">
        <v>473</v>
      </c>
      <c r="E96" s="19" t="s">
        <v>641</v>
      </c>
      <c r="F96" s="19"/>
      <c r="G96" s="3" t="s">
        <v>87</v>
      </c>
      <c r="H96" s="3" t="s">
        <v>89</v>
      </c>
      <c r="I96" s="3">
        <v>2</v>
      </c>
      <c r="J96" s="74">
        <f>L95</f>
        <v>42751</v>
      </c>
      <c r="K96" s="74"/>
      <c r="L96" s="74">
        <f>J96+I96</f>
        <v>42753</v>
      </c>
      <c r="M96" s="74"/>
      <c r="N96" s="47">
        <f t="shared" si="21"/>
        <v>1</v>
      </c>
      <c r="O96" s="47">
        <f t="shared" si="19"/>
        <v>0</v>
      </c>
      <c r="P96" s="108">
        <f t="shared" ca="1" si="20"/>
        <v>0</v>
      </c>
      <c r="Q96" s="109">
        <f t="shared" ca="1" si="24"/>
        <v>0</v>
      </c>
      <c r="R96" s="1">
        <f>$E$2-L96</f>
        <v>14</v>
      </c>
    </row>
    <row r="97" spans="1:18" ht="30">
      <c r="A97" s="11" t="s">
        <v>422</v>
      </c>
      <c r="B97" s="4"/>
      <c r="C97" s="4" t="s">
        <v>144</v>
      </c>
      <c r="D97" s="4" t="s">
        <v>473</v>
      </c>
      <c r="E97" s="19" t="s">
        <v>644</v>
      </c>
      <c r="F97" s="19"/>
      <c r="G97" s="3" t="s">
        <v>87</v>
      </c>
      <c r="H97" s="3" t="s">
        <v>89</v>
      </c>
      <c r="I97" s="3">
        <v>2</v>
      </c>
      <c r="J97" s="74">
        <f>L83</f>
        <v>42737</v>
      </c>
      <c r="K97" s="74"/>
      <c r="L97" s="74">
        <f t="shared" ref="L97:L104" si="25">J97+I97</f>
        <v>42739</v>
      </c>
      <c r="M97" s="74"/>
      <c r="N97" s="47">
        <f t="shared" si="21"/>
        <v>1</v>
      </c>
      <c r="O97" s="47">
        <f t="shared" si="19"/>
        <v>0</v>
      </c>
      <c r="P97" s="108">
        <f t="shared" ca="1" si="20"/>
        <v>0</v>
      </c>
      <c r="Q97" s="109">
        <f t="shared" ca="1" si="24"/>
        <v>0</v>
      </c>
      <c r="R97" s="1">
        <f t="shared" ref="R97:R107" si="26">$E$2-L97</f>
        <v>28</v>
      </c>
    </row>
    <row r="98" spans="1:18" ht="30">
      <c r="A98" s="11" t="s">
        <v>423</v>
      </c>
      <c r="B98" s="4"/>
      <c r="C98" s="4" t="s">
        <v>144</v>
      </c>
      <c r="D98" s="4" t="s">
        <v>473</v>
      </c>
      <c r="E98" s="19" t="s">
        <v>645</v>
      </c>
      <c r="F98" s="19"/>
      <c r="G98" s="3" t="s">
        <v>87</v>
      </c>
      <c r="H98" s="3" t="s">
        <v>89</v>
      </c>
      <c r="I98" s="3">
        <v>10</v>
      </c>
      <c r="J98" s="74">
        <f>L97</f>
        <v>42739</v>
      </c>
      <c r="K98" s="74"/>
      <c r="L98" s="74">
        <f t="shared" si="25"/>
        <v>42749</v>
      </c>
      <c r="M98" s="74"/>
      <c r="N98" s="47">
        <f t="shared" si="21"/>
        <v>1</v>
      </c>
      <c r="O98" s="47">
        <f t="shared" si="19"/>
        <v>0</v>
      </c>
      <c r="P98" s="108">
        <f t="shared" ca="1" si="20"/>
        <v>0</v>
      </c>
      <c r="Q98" s="109">
        <f t="shared" ca="1" si="24"/>
        <v>0</v>
      </c>
      <c r="R98" s="1">
        <f t="shared" si="26"/>
        <v>18</v>
      </c>
    </row>
    <row r="99" spans="1:18" ht="30">
      <c r="A99" s="11" t="s">
        <v>424</v>
      </c>
      <c r="B99" s="4"/>
      <c r="C99" s="4" t="s">
        <v>144</v>
      </c>
      <c r="D99" s="4" t="s">
        <v>473</v>
      </c>
      <c r="E99" s="19" t="s">
        <v>646</v>
      </c>
      <c r="F99" s="19"/>
      <c r="G99" s="3" t="s">
        <v>87</v>
      </c>
      <c r="H99" s="3" t="s">
        <v>89</v>
      </c>
      <c r="I99" s="3">
        <v>2</v>
      </c>
      <c r="J99" s="74">
        <f>L98</f>
        <v>42749</v>
      </c>
      <c r="K99" s="74"/>
      <c r="L99" s="74">
        <f t="shared" si="25"/>
        <v>42751</v>
      </c>
      <c r="M99" s="74"/>
      <c r="N99" s="47">
        <f t="shared" si="21"/>
        <v>1</v>
      </c>
      <c r="O99" s="47">
        <f t="shared" si="19"/>
        <v>0</v>
      </c>
      <c r="P99" s="108">
        <f t="shared" ca="1" si="20"/>
        <v>0</v>
      </c>
      <c r="Q99" s="109">
        <f t="shared" ca="1" si="24"/>
        <v>0</v>
      </c>
      <c r="R99" s="1">
        <f t="shared" si="26"/>
        <v>16</v>
      </c>
    </row>
    <row r="100" spans="1:18" ht="30">
      <c r="A100" s="11" t="s">
        <v>425</v>
      </c>
      <c r="B100" s="4"/>
      <c r="C100" s="4" t="s">
        <v>144</v>
      </c>
      <c r="D100" s="4" t="s">
        <v>473</v>
      </c>
      <c r="E100" s="19" t="s">
        <v>647</v>
      </c>
      <c r="F100" s="19"/>
      <c r="G100" s="3" t="s">
        <v>87</v>
      </c>
      <c r="H100" s="3" t="s">
        <v>89</v>
      </c>
      <c r="I100" s="3">
        <v>2</v>
      </c>
      <c r="J100" s="74">
        <f>L99</f>
        <v>42751</v>
      </c>
      <c r="K100" s="74"/>
      <c r="L100" s="74">
        <f t="shared" si="25"/>
        <v>42753</v>
      </c>
      <c r="M100" s="74"/>
      <c r="N100" s="47">
        <f t="shared" si="21"/>
        <v>1</v>
      </c>
      <c r="O100" s="47">
        <f t="shared" si="19"/>
        <v>0</v>
      </c>
      <c r="P100" s="108">
        <f t="shared" ca="1" si="20"/>
        <v>0</v>
      </c>
      <c r="Q100" s="109">
        <f t="shared" ca="1" si="24"/>
        <v>0</v>
      </c>
      <c r="R100" s="1">
        <f t="shared" si="26"/>
        <v>14</v>
      </c>
    </row>
    <row r="101" spans="1:18" ht="30">
      <c r="A101" s="11" t="s">
        <v>426</v>
      </c>
      <c r="B101" s="4"/>
      <c r="C101" s="4" t="s">
        <v>144</v>
      </c>
      <c r="D101" s="4" t="s">
        <v>473</v>
      </c>
      <c r="E101" s="19" t="s">
        <v>642</v>
      </c>
      <c r="F101" s="19"/>
      <c r="G101" s="3" t="s">
        <v>87</v>
      </c>
      <c r="H101" s="3" t="s">
        <v>89</v>
      </c>
      <c r="I101" s="3">
        <v>2</v>
      </c>
      <c r="J101" s="74">
        <f>L111</f>
        <v>42733</v>
      </c>
      <c r="K101" s="74"/>
      <c r="L101" s="74">
        <f t="shared" si="25"/>
        <v>42735</v>
      </c>
      <c r="M101" s="74"/>
      <c r="N101" s="47">
        <f t="shared" si="21"/>
        <v>1</v>
      </c>
      <c r="O101" s="47">
        <f t="shared" si="19"/>
        <v>0</v>
      </c>
      <c r="P101" s="108">
        <f t="shared" ca="1" si="20"/>
        <v>0</v>
      </c>
      <c r="Q101" s="109">
        <f t="shared" ca="1" si="24"/>
        <v>0</v>
      </c>
      <c r="R101" s="1">
        <f t="shared" si="26"/>
        <v>32</v>
      </c>
    </row>
    <row r="102" spans="1:18" ht="30">
      <c r="A102" s="11" t="s">
        <v>427</v>
      </c>
      <c r="B102" s="4"/>
      <c r="C102" s="4" t="s">
        <v>144</v>
      </c>
      <c r="D102" s="4" t="s">
        <v>473</v>
      </c>
      <c r="E102" s="19" t="s">
        <v>643</v>
      </c>
      <c r="F102" s="19"/>
      <c r="G102" s="3" t="s">
        <v>87</v>
      </c>
      <c r="H102" s="3" t="s">
        <v>89</v>
      </c>
      <c r="I102" s="3">
        <v>10</v>
      </c>
      <c r="J102" s="74">
        <f>L101</f>
        <v>42735</v>
      </c>
      <c r="K102" s="74"/>
      <c r="L102" s="74">
        <f t="shared" si="25"/>
        <v>42745</v>
      </c>
      <c r="M102" s="74"/>
      <c r="N102" s="47">
        <f t="shared" si="21"/>
        <v>1</v>
      </c>
      <c r="O102" s="47">
        <f t="shared" si="19"/>
        <v>0</v>
      </c>
      <c r="P102" s="108">
        <f t="shared" ca="1" si="20"/>
        <v>0</v>
      </c>
      <c r="Q102" s="109">
        <f t="shared" ca="1" si="24"/>
        <v>0</v>
      </c>
      <c r="R102" s="1">
        <f t="shared" si="26"/>
        <v>22</v>
      </c>
    </row>
    <row r="103" spans="1:18" ht="30">
      <c r="A103" s="11" t="s">
        <v>428</v>
      </c>
      <c r="B103" s="4"/>
      <c r="C103" s="4" t="s">
        <v>144</v>
      </c>
      <c r="D103" s="4" t="s">
        <v>473</v>
      </c>
      <c r="E103" s="19" t="s">
        <v>648</v>
      </c>
      <c r="F103" s="19"/>
      <c r="G103" s="3" t="s">
        <v>87</v>
      </c>
      <c r="H103" s="3" t="s">
        <v>89</v>
      </c>
      <c r="I103" s="3">
        <v>2</v>
      </c>
      <c r="J103" s="74">
        <f>L112</f>
        <v>42386</v>
      </c>
      <c r="K103" s="74"/>
      <c r="L103" s="74">
        <f t="shared" si="25"/>
        <v>42388</v>
      </c>
      <c r="M103" s="74"/>
      <c r="N103" s="47">
        <f t="shared" si="21"/>
        <v>1</v>
      </c>
      <c r="O103" s="47">
        <f t="shared" si="19"/>
        <v>0</v>
      </c>
      <c r="P103" s="108">
        <f t="shared" ca="1" si="20"/>
        <v>0</v>
      </c>
      <c r="Q103" s="109">
        <f t="shared" ca="1" si="24"/>
        <v>0</v>
      </c>
      <c r="R103" s="1">
        <f t="shared" si="26"/>
        <v>379</v>
      </c>
    </row>
    <row r="104" spans="1:18" ht="30">
      <c r="A104" s="11" t="s">
        <v>429</v>
      </c>
      <c r="B104" s="4"/>
      <c r="C104" s="4" t="s">
        <v>144</v>
      </c>
      <c r="D104" s="4" t="s">
        <v>473</v>
      </c>
      <c r="E104" s="19" t="s">
        <v>649</v>
      </c>
      <c r="F104" s="19"/>
      <c r="G104" s="3" t="s">
        <v>87</v>
      </c>
      <c r="H104" s="3" t="s">
        <v>89</v>
      </c>
      <c r="I104" s="3">
        <v>10</v>
      </c>
      <c r="J104" s="74">
        <f>L103</f>
        <v>42388</v>
      </c>
      <c r="K104" s="74"/>
      <c r="L104" s="74">
        <f t="shared" si="25"/>
        <v>42398</v>
      </c>
      <c r="M104" s="74"/>
      <c r="N104" s="47">
        <f t="shared" si="21"/>
        <v>1</v>
      </c>
      <c r="O104" s="47">
        <f t="shared" si="19"/>
        <v>0</v>
      </c>
      <c r="P104" s="108">
        <f t="shared" ca="1" si="20"/>
        <v>0</v>
      </c>
      <c r="Q104" s="109">
        <f t="shared" ca="1" si="24"/>
        <v>0</v>
      </c>
      <c r="R104" s="1">
        <f t="shared" si="26"/>
        <v>369</v>
      </c>
    </row>
    <row r="105" spans="1:18" ht="16.899999999999999" customHeight="1">
      <c r="A105" s="11" t="s">
        <v>430</v>
      </c>
      <c r="B105" s="4"/>
      <c r="C105" s="4" t="s">
        <v>144</v>
      </c>
      <c r="D105" s="4" t="s">
        <v>473</v>
      </c>
      <c r="E105" s="19" t="s">
        <v>71</v>
      </c>
      <c r="F105" s="19"/>
      <c r="G105" s="6" t="s">
        <v>596</v>
      </c>
      <c r="H105" s="3" t="s">
        <v>89</v>
      </c>
      <c r="I105" s="3">
        <v>2</v>
      </c>
      <c r="J105" s="74">
        <f>L113</f>
        <v>0</v>
      </c>
      <c r="K105" s="74"/>
      <c r="L105" s="74">
        <f>J105+I105</f>
        <v>2</v>
      </c>
      <c r="M105" s="74"/>
      <c r="N105" s="47">
        <f t="shared" si="21"/>
        <v>1</v>
      </c>
      <c r="O105" s="47">
        <f t="shared" si="19"/>
        <v>0</v>
      </c>
      <c r="P105" s="108">
        <f t="shared" ca="1" si="20"/>
        <v>0</v>
      </c>
      <c r="Q105" s="109">
        <f t="shared" ca="1" si="24"/>
        <v>0</v>
      </c>
      <c r="R105" s="1">
        <f t="shared" si="26"/>
        <v>42765</v>
      </c>
    </row>
    <row r="106" spans="1:18" ht="16.899999999999999" customHeight="1">
      <c r="A106" s="11" t="s">
        <v>431</v>
      </c>
      <c r="B106" s="4"/>
      <c r="C106" s="4" t="s">
        <v>144</v>
      </c>
      <c r="D106" s="4" t="s">
        <v>473</v>
      </c>
      <c r="E106" s="19" t="s">
        <v>72</v>
      </c>
      <c r="F106" s="19"/>
      <c r="G106" s="6" t="s">
        <v>596</v>
      </c>
      <c r="H106" s="3" t="s">
        <v>89</v>
      </c>
      <c r="I106" s="3">
        <v>10</v>
      </c>
      <c r="J106" s="74">
        <f>L105</f>
        <v>2</v>
      </c>
      <c r="K106" s="74"/>
      <c r="L106" s="74">
        <f>J106+I106</f>
        <v>12</v>
      </c>
      <c r="M106" s="74"/>
      <c r="N106" s="47">
        <f t="shared" si="21"/>
        <v>1</v>
      </c>
      <c r="O106" s="47">
        <f t="shared" si="19"/>
        <v>0</v>
      </c>
      <c r="P106" s="108">
        <f t="shared" ca="1" si="20"/>
        <v>0</v>
      </c>
      <c r="Q106" s="109">
        <f t="shared" ca="1" si="24"/>
        <v>0</v>
      </c>
      <c r="R106" s="1">
        <f t="shared" si="26"/>
        <v>42755</v>
      </c>
    </row>
    <row r="107" spans="1:18" ht="30">
      <c r="A107" s="11" t="s">
        <v>432</v>
      </c>
      <c r="B107" s="4"/>
      <c r="C107" s="4" t="s">
        <v>144</v>
      </c>
      <c r="D107" s="4" t="s">
        <v>473</v>
      </c>
      <c r="E107" s="19" t="s">
        <v>75</v>
      </c>
      <c r="F107" s="19"/>
      <c r="G107" s="6" t="s">
        <v>596</v>
      </c>
      <c r="H107" s="3" t="s">
        <v>89</v>
      </c>
      <c r="I107" s="3">
        <v>10</v>
      </c>
      <c r="J107" s="74">
        <f>L91</f>
        <v>42755</v>
      </c>
      <c r="K107" s="74"/>
      <c r="L107" s="74">
        <f>J107+I107</f>
        <v>42765</v>
      </c>
      <c r="M107" s="74"/>
      <c r="N107" s="47">
        <f t="shared" si="21"/>
        <v>1</v>
      </c>
      <c r="O107" s="47">
        <f t="shared" si="19"/>
        <v>0</v>
      </c>
      <c r="P107" s="108">
        <f t="shared" ca="1" si="20"/>
        <v>0</v>
      </c>
      <c r="Q107" s="109">
        <f t="shared" ca="1" si="24"/>
        <v>0</v>
      </c>
      <c r="R107" s="1">
        <f t="shared" si="26"/>
        <v>2</v>
      </c>
    </row>
    <row r="108" spans="1:18">
      <c r="A108" s="56">
        <v>31</v>
      </c>
      <c r="B108" s="56"/>
      <c r="C108" s="56" t="str">
        <f>C109</f>
        <v>Finance</v>
      </c>
      <c r="D108" s="56"/>
      <c r="E108" s="57" t="s">
        <v>464</v>
      </c>
      <c r="F108" s="57"/>
      <c r="G108" s="56"/>
      <c r="H108" s="56"/>
      <c r="I108" s="56"/>
      <c r="J108" s="82">
        <f>MIN(J109:J113)</f>
        <v>42384</v>
      </c>
      <c r="K108" s="58"/>
      <c r="L108" s="82">
        <f>MAX(L109:L113)</f>
        <v>42742</v>
      </c>
      <c r="M108" s="58"/>
      <c r="N108" s="47"/>
      <c r="O108" s="47"/>
      <c r="P108" s="108">
        <f t="shared" ca="1" si="20"/>
        <v>0</v>
      </c>
      <c r="Q108" s="111">
        <f ca="1">MEDIAN(Q109:Q113)</f>
        <v>0</v>
      </c>
    </row>
    <row r="109" spans="1:18" ht="30">
      <c r="A109" s="11" t="s">
        <v>433</v>
      </c>
      <c r="B109" s="45"/>
      <c r="C109" s="4" t="s">
        <v>270</v>
      </c>
      <c r="D109" s="4" t="s">
        <v>437</v>
      </c>
      <c r="E109" s="19" t="s">
        <v>296</v>
      </c>
      <c r="F109" s="19"/>
      <c r="G109" s="3" t="s">
        <v>87</v>
      </c>
      <c r="H109" s="3" t="s">
        <v>89</v>
      </c>
      <c r="I109" s="3">
        <v>5</v>
      </c>
      <c r="J109" s="74">
        <f>L81</f>
        <v>42737</v>
      </c>
      <c r="K109" s="74"/>
      <c r="L109" s="74">
        <f>J109+I109</f>
        <v>42742</v>
      </c>
      <c r="M109" s="74"/>
      <c r="N109" s="47">
        <f t="shared" si="21"/>
        <v>1</v>
      </c>
      <c r="O109" s="47">
        <f t="shared" si="19"/>
        <v>0</v>
      </c>
      <c r="P109" s="108">
        <f t="shared" ca="1" si="20"/>
        <v>0</v>
      </c>
      <c r="Q109" s="109">
        <f ca="1">IF(H109="done",8,P109)</f>
        <v>0</v>
      </c>
      <c r="R109" s="1">
        <f>$E$2-L109</f>
        <v>25</v>
      </c>
    </row>
    <row r="110" spans="1:18" ht="30">
      <c r="A110" s="11" t="s">
        <v>434</v>
      </c>
      <c r="B110" s="4"/>
      <c r="C110" s="4" t="s">
        <v>270</v>
      </c>
      <c r="D110" s="4" t="s">
        <v>437</v>
      </c>
      <c r="E110" s="19" t="s">
        <v>297</v>
      </c>
      <c r="F110" s="19"/>
      <c r="G110" s="3" t="s">
        <v>87</v>
      </c>
      <c r="H110" s="3" t="s">
        <v>89</v>
      </c>
      <c r="I110" s="3">
        <v>5</v>
      </c>
      <c r="J110" s="74">
        <f>L83</f>
        <v>42737</v>
      </c>
      <c r="K110" s="74"/>
      <c r="L110" s="74">
        <f>J110+I110</f>
        <v>42742</v>
      </c>
      <c r="M110" s="74"/>
      <c r="N110" s="47">
        <f t="shared" si="21"/>
        <v>1</v>
      </c>
      <c r="O110" s="47">
        <f t="shared" si="19"/>
        <v>0</v>
      </c>
      <c r="P110" s="108">
        <f t="shared" ca="1" si="20"/>
        <v>0</v>
      </c>
      <c r="Q110" s="109">
        <f ca="1">IF(H110="done",8,P110)</f>
        <v>0</v>
      </c>
      <c r="R110" s="1">
        <f>$E$2-L110</f>
        <v>25</v>
      </c>
    </row>
    <row r="111" spans="1:18" ht="30">
      <c r="A111" s="11" t="s">
        <v>435</v>
      </c>
      <c r="B111" s="4"/>
      <c r="C111" s="4" t="s">
        <v>270</v>
      </c>
      <c r="D111" s="4" t="s">
        <v>437</v>
      </c>
      <c r="E111" s="19" t="s">
        <v>650</v>
      </c>
      <c r="F111" s="19"/>
      <c r="G111" s="3" t="s">
        <v>87</v>
      </c>
      <c r="H111" s="3" t="s">
        <v>89</v>
      </c>
      <c r="I111" s="3">
        <v>2</v>
      </c>
      <c r="J111" s="74">
        <f>L86</f>
        <v>42731</v>
      </c>
      <c r="K111" s="74"/>
      <c r="L111" s="74">
        <f>J111+I111</f>
        <v>42733</v>
      </c>
      <c r="M111" s="74"/>
      <c r="N111" s="47">
        <f t="shared" si="21"/>
        <v>1</v>
      </c>
      <c r="O111" s="47">
        <f t="shared" si="19"/>
        <v>0</v>
      </c>
      <c r="P111" s="108">
        <f t="shared" ca="1" si="20"/>
        <v>0</v>
      </c>
      <c r="Q111" s="109">
        <f ca="1">IF(H111="done",8,P111)</f>
        <v>0</v>
      </c>
      <c r="R111" s="1">
        <f>$E$2-L111</f>
        <v>34</v>
      </c>
    </row>
    <row r="112" spans="1:18" ht="30">
      <c r="A112" s="11" t="s">
        <v>436</v>
      </c>
      <c r="B112" s="4"/>
      <c r="C112" s="4" t="s">
        <v>270</v>
      </c>
      <c r="D112" s="4" t="s">
        <v>437</v>
      </c>
      <c r="E112" s="204" t="s">
        <v>650</v>
      </c>
      <c r="F112" s="19"/>
      <c r="G112" s="3" t="s">
        <v>87</v>
      </c>
      <c r="H112" s="3" t="s">
        <v>89</v>
      </c>
      <c r="I112" s="3">
        <v>2</v>
      </c>
      <c r="J112" s="74">
        <v>42384</v>
      </c>
      <c r="K112" s="74"/>
      <c r="L112" s="74">
        <f>J112+I112</f>
        <v>42386</v>
      </c>
      <c r="M112" s="74"/>
      <c r="N112" s="47">
        <f t="shared" si="21"/>
        <v>1</v>
      </c>
      <c r="O112" s="47">
        <f t="shared" si="19"/>
        <v>0</v>
      </c>
      <c r="P112" s="108">
        <f t="shared" ca="1" si="20"/>
        <v>0</v>
      </c>
      <c r="Q112" s="109">
        <f ca="1">IF(H112="done",8,P112)</f>
        <v>0</v>
      </c>
      <c r="R112" s="1">
        <f>$E$2-L112</f>
        <v>381</v>
      </c>
    </row>
    <row r="113" spans="1:17">
      <c r="A113" s="11"/>
      <c r="B113" s="4"/>
      <c r="C113" s="4"/>
      <c r="D113" s="4"/>
      <c r="E113" s="19"/>
      <c r="F113" s="19"/>
      <c r="G113" s="6"/>
      <c r="H113" s="3"/>
      <c r="I113" s="3"/>
      <c r="J113" s="74"/>
      <c r="K113" s="74"/>
      <c r="L113" s="74"/>
      <c r="M113" s="74"/>
      <c r="N113" s="47"/>
      <c r="O113" s="47"/>
      <c r="P113" s="108"/>
      <c r="Q113" s="109"/>
    </row>
    <row r="114" spans="1:17">
      <c r="J114" s="1"/>
      <c r="K114" s="1"/>
      <c r="L114" s="1"/>
      <c r="M114" s="1"/>
      <c r="N114" s="2">
        <f>SUM(N6:N113)</f>
        <v>96</v>
      </c>
      <c r="O114" s="2">
        <f>SUM(O6:O113)</f>
        <v>0</v>
      </c>
      <c r="P114" s="1"/>
      <c r="Q114" s="1"/>
    </row>
  </sheetData>
  <autoFilter ref="A4:O114"/>
  <mergeCells count="5">
    <mergeCell ref="B1:D1"/>
    <mergeCell ref="B2:D2"/>
    <mergeCell ref="J3:K3"/>
    <mergeCell ref="L3:M3"/>
    <mergeCell ref="F1:G1"/>
  </mergeCells>
  <conditionalFormatting sqref="M72:M78 C68:C78 C67:D67 A67:A78 A32:C52 E32:M52 D68 F67:M68 D69:M71 D72:H78 A53:M66 A79:M113 A5:M31">
    <cfRule type="expression" dxfId="15" priority="28">
      <formula>$H5="in progress"</formula>
    </cfRule>
    <cfRule type="expression" dxfId="14" priority="29">
      <formula>$H5="done"</formula>
    </cfRule>
  </conditionalFormatting>
  <conditionalFormatting sqref="I73:L73 L74 I76:I78 K76:L78">
    <cfRule type="expression" dxfId="13" priority="30">
      <formula>$H72="in progress"</formula>
    </cfRule>
    <cfRule type="expression" dxfId="12" priority="31">
      <formula>$H72="done"</formula>
    </cfRule>
  </conditionalFormatting>
  <conditionalFormatting sqref="I75:L75 J76:J78">
    <cfRule type="expression" dxfId="11" priority="32">
      <formula>$H73="in progress"</formula>
    </cfRule>
    <cfRule type="expression" dxfId="10" priority="33">
      <formula>$H73="done"</formula>
    </cfRule>
  </conditionalFormatting>
  <conditionalFormatting sqref="I72:L72">
    <cfRule type="expression" dxfId="9" priority="34">
      <formula>$H74="in progress"</formula>
    </cfRule>
    <cfRule type="expression" dxfId="8" priority="35">
      <formula>$H74="done"</formula>
    </cfRule>
  </conditionalFormatting>
  <conditionalFormatting sqref="J74">
    <cfRule type="expression" dxfId="7" priority="25">
      <formula>$H72="in progress"</formula>
    </cfRule>
    <cfRule type="expression" dxfId="6" priority="26">
      <formula>$H72="done"</formula>
    </cfRule>
  </conditionalFormatting>
  <conditionalFormatting sqref="R1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{12BBAD7A-FE77-2946-96A8-EE1AAF41EBEB}</x14:id>
        </ext>
      </extLst>
    </cfRule>
  </conditionalFormatting>
  <conditionalFormatting sqref="Q17">
    <cfRule type="iconSet" priority="22">
      <iconSet iconSet="4TrafficLights">
        <cfvo type="percent" val="0"/>
        <cfvo type="num" val="0"/>
        <cfvo type="num" val="3"/>
        <cfvo type="num" val="7"/>
      </iconSet>
    </cfRule>
  </conditionalFormatting>
  <conditionalFormatting sqref="Q79">
    <cfRule type="iconSet" priority="18">
      <iconSet iconSet="4TrafficLights">
        <cfvo type="percent" val="0"/>
        <cfvo type="num" val="0"/>
        <cfvo type="num" val="3"/>
        <cfvo type="num" val="7"/>
      </iconSet>
    </cfRule>
  </conditionalFormatting>
  <conditionalFormatting sqref="Q109:Q113 Q5:Q16 Q18:Q78 Q80:Q83 Q85:Q86 Q88:Q107">
    <cfRule type="iconSet" priority="209">
      <iconSet iconSet="4TrafficLights">
        <cfvo type="percent" val="0"/>
        <cfvo type="num" val="0"/>
        <cfvo type="num" val="3"/>
        <cfvo type="num" val="7"/>
      </iconSet>
    </cfRule>
  </conditionalFormatting>
  <conditionalFormatting sqref="Q108">
    <cfRule type="iconSet" priority="15">
      <iconSet iconSet="4TrafficLights">
        <cfvo type="percent" val="0"/>
        <cfvo type="num" val="0"/>
        <cfvo type="num" val="3"/>
        <cfvo type="num" val="7"/>
      </iconSet>
    </cfRule>
  </conditionalFormatting>
  <conditionalFormatting sqref="R109:R113 R93:R107 R6:R16 R18:R78 R80:R83 R85:R86 R88:R91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{8D811138-5563-764C-8698-1E52898FF6A1}</x14:id>
        </ext>
      </extLst>
    </cfRule>
  </conditionalFormatting>
  <conditionalFormatting sqref="Q84">
    <cfRule type="iconSet" priority="10">
      <iconSet iconSet="4TrafficLights">
        <cfvo type="percent" val="0"/>
        <cfvo type="num" val="0"/>
        <cfvo type="num" val="3"/>
        <cfvo type="num" val="7"/>
      </iconSet>
    </cfRule>
  </conditionalFormatting>
  <conditionalFormatting sqref="Q87">
    <cfRule type="iconSet" priority="7">
      <iconSet iconSet="4TrafficLights">
        <cfvo type="percent" val="0"/>
        <cfvo type="num" val="0"/>
        <cfvo type="num" val="3"/>
        <cfvo type="num" val="7"/>
      </iconSet>
    </cfRule>
  </conditionalFormatting>
  <conditionalFormatting sqref="D32:D52">
    <cfRule type="expression" dxfId="5" priority="5">
      <formula>$I32="in progress"</formula>
    </cfRule>
    <cfRule type="expression" dxfId="4" priority="6">
      <formula>$I32="done"</formula>
    </cfRule>
  </conditionalFormatting>
  <conditionalFormatting sqref="E67:E68">
    <cfRule type="expression" dxfId="3" priority="3">
      <formula>$H67="in progress"</formula>
    </cfRule>
    <cfRule type="expression" dxfId="2" priority="4">
      <formula>$H67="done"</formula>
    </cfRule>
  </conditionalFormatting>
  <conditionalFormatting sqref="B67:B78">
    <cfRule type="expression" dxfId="1" priority="1">
      <formula>$H67="in progress"</formula>
    </cfRule>
    <cfRule type="expression" dxfId="0" priority="2">
      <formula>$H67="done"</formula>
    </cfRule>
  </conditionalFormatting>
  <dataValidations count="1">
    <dataValidation type="list" allowBlank="1" showInputMessage="1" showErrorMessage="1" sqref="C6:C9 C25:C30 C11:C16 C54:C65 C18:C23 C67:C78 C109:C113 C93:C107 C80:C83 C85:C86 C88:C91 C32:C52">
      <formula1>BusinessLines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BBAD7A-FE77-2946-96A8-EE1AAF41EB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R17</xm:sqref>
        </x14:conditionalFormatting>
        <x14:conditionalFormatting xmlns:xm="http://schemas.microsoft.com/office/excel/2006/main">
          <x14:cfRule type="dataBar" id="{8D811138-5563-764C-8698-1E52898FF6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R109:R113 R93:R107 R6:R16 R18:R78 R80:R83 R85:R86 R88:R91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72"/>
  <sheetViews>
    <sheetView zoomScale="85" zoomScaleNormal="85" zoomScalePageLayoutView="85" workbookViewId="0">
      <selection activeCell="F1" sqref="F1"/>
    </sheetView>
  </sheetViews>
  <sheetFormatPr defaultColWidth="8.7109375" defaultRowHeight="15"/>
  <cols>
    <col min="1" max="1" width="8.42578125" bestFit="1" customWidth="1"/>
    <col min="2" max="2" width="24.7109375" bestFit="1" customWidth="1"/>
    <col min="3" max="3" width="25.7109375" style="25" bestFit="1" customWidth="1"/>
    <col min="4" max="4" width="7.7109375" style="25" customWidth="1"/>
    <col min="5" max="7" width="10.42578125" customWidth="1"/>
    <col min="8" max="25" width="9.140625" style="29" bestFit="1" customWidth="1"/>
    <col min="26" max="16384" width="8.7109375" style="29"/>
  </cols>
  <sheetData>
    <row r="1" spans="1:25">
      <c r="E1">
        <f>WEEKDAY(E2,2)</f>
        <v>1</v>
      </c>
      <c r="F1">
        <f t="shared" ref="F1:G1" si="0">WEEKDAY(F2,2)</f>
        <v>2</v>
      </c>
      <c r="G1">
        <f t="shared" si="0"/>
        <v>3</v>
      </c>
      <c r="H1">
        <f t="shared" ref="H1:I1" si="1">WEEKDAY(H2,2)</f>
        <v>4</v>
      </c>
      <c r="I1">
        <f t="shared" si="1"/>
        <v>5</v>
      </c>
      <c r="J1">
        <f t="shared" ref="J1" si="2">WEEKDAY(J2,2)</f>
        <v>1</v>
      </c>
      <c r="K1">
        <f t="shared" ref="K1:L1" si="3">WEEKDAY(K2,2)</f>
        <v>2</v>
      </c>
      <c r="L1">
        <f t="shared" si="3"/>
        <v>3</v>
      </c>
      <c r="M1">
        <f t="shared" ref="M1" si="4">WEEKDAY(M2,2)</f>
        <v>4</v>
      </c>
      <c r="N1">
        <f t="shared" ref="N1" si="5">WEEKDAY(N2,2)</f>
        <v>5</v>
      </c>
      <c r="O1">
        <f t="shared" ref="O1:P1" si="6">WEEKDAY(O2,2)</f>
        <v>1</v>
      </c>
      <c r="P1">
        <f t="shared" si="6"/>
        <v>2</v>
      </c>
      <c r="Q1">
        <f t="shared" ref="Q1" si="7">WEEKDAY(Q2,2)</f>
        <v>3</v>
      </c>
      <c r="R1">
        <f t="shared" ref="R1" si="8">WEEKDAY(R2,2)</f>
        <v>4</v>
      </c>
      <c r="S1">
        <f t="shared" ref="S1:T1" si="9">WEEKDAY(S2,2)</f>
        <v>5</v>
      </c>
      <c r="T1">
        <f t="shared" si="9"/>
        <v>1</v>
      </c>
      <c r="U1">
        <f t="shared" ref="U1" si="10">WEEKDAY(U2,2)</f>
        <v>2</v>
      </c>
      <c r="V1">
        <f t="shared" ref="V1" si="11">WEEKDAY(V2,2)</f>
        <v>3</v>
      </c>
      <c r="W1">
        <f t="shared" ref="W1:X1" si="12">WEEKDAY(W2,2)</f>
        <v>4</v>
      </c>
      <c r="X1">
        <f t="shared" si="12"/>
        <v>5</v>
      </c>
      <c r="Y1">
        <f t="shared" ref="Y1" si="13">WEEKDAY(Y2,2)</f>
        <v>1</v>
      </c>
    </row>
    <row r="2" spans="1:25" ht="15" customHeight="1">
      <c r="A2" s="30"/>
      <c r="B2" s="30"/>
      <c r="C2" s="30"/>
      <c r="D2" s="30"/>
      <c r="E2" s="51">
        <v>42667</v>
      </c>
      <c r="F2" s="51">
        <v>42668</v>
      </c>
      <c r="G2" s="51">
        <v>42669</v>
      </c>
      <c r="H2" s="51">
        <v>42670</v>
      </c>
      <c r="I2" s="51">
        <v>42671</v>
      </c>
      <c r="J2" s="51">
        <v>42674</v>
      </c>
      <c r="K2" s="51">
        <v>42675</v>
      </c>
      <c r="L2" s="51">
        <v>42676</v>
      </c>
      <c r="M2" s="51">
        <v>42677</v>
      </c>
      <c r="N2" s="51">
        <v>42678</v>
      </c>
      <c r="O2" s="51">
        <v>42681</v>
      </c>
      <c r="P2" s="51">
        <v>42682</v>
      </c>
      <c r="Q2" s="51">
        <v>42683</v>
      </c>
      <c r="R2" s="51">
        <v>42684</v>
      </c>
      <c r="S2" s="51">
        <v>42685</v>
      </c>
      <c r="T2" s="51">
        <v>42688</v>
      </c>
      <c r="U2" s="51">
        <v>42689</v>
      </c>
      <c r="V2" s="51">
        <v>42690</v>
      </c>
      <c r="W2" s="51">
        <v>42691</v>
      </c>
      <c r="X2" s="51">
        <v>42692</v>
      </c>
      <c r="Y2" s="51">
        <v>42695</v>
      </c>
    </row>
    <row r="3" spans="1:25" ht="15.75" customHeight="1">
      <c r="A3" s="37" t="s">
        <v>2</v>
      </c>
      <c r="B3" s="37"/>
      <c r="C3" s="36" t="s">
        <v>92</v>
      </c>
      <c r="D3" s="36"/>
      <c r="E3" s="38"/>
      <c r="F3" s="38"/>
      <c r="G3" s="38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ht="15.75" customHeight="1">
      <c r="A4" s="35" t="s">
        <v>2</v>
      </c>
      <c r="B4" s="35" t="s">
        <v>33</v>
      </c>
      <c r="C4" s="26" t="s">
        <v>34</v>
      </c>
      <c r="D4" s="26"/>
      <c r="E4" s="27">
        <v>10</v>
      </c>
      <c r="F4" s="27"/>
      <c r="G4" s="27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ht="15.75" customHeight="1">
      <c r="A5" s="35" t="s">
        <v>2</v>
      </c>
      <c r="B5" s="35" t="s">
        <v>33</v>
      </c>
      <c r="C5" s="20" t="s">
        <v>35</v>
      </c>
      <c r="D5" s="20"/>
      <c r="E5" s="27">
        <v>5</v>
      </c>
      <c r="F5" s="27"/>
      <c r="G5" s="2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ht="15.75" customHeight="1">
      <c r="A6" s="35" t="s">
        <v>2</v>
      </c>
      <c r="B6" s="35" t="s">
        <v>33</v>
      </c>
      <c r="C6" s="20" t="s">
        <v>36</v>
      </c>
      <c r="D6" s="20"/>
      <c r="E6" s="27"/>
      <c r="F6" s="27">
        <v>5</v>
      </c>
      <c r="G6" s="27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15.75" customHeight="1">
      <c r="A7" s="35" t="s">
        <v>2</v>
      </c>
      <c r="B7" s="35" t="s">
        <v>33</v>
      </c>
      <c r="C7" s="20" t="s">
        <v>37</v>
      </c>
      <c r="D7" s="20"/>
      <c r="E7" s="27"/>
      <c r="F7" s="27"/>
      <c r="G7" s="27"/>
      <c r="H7" s="28"/>
      <c r="I7" s="28"/>
      <c r="J7" s="28">
        <v>1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.75" customHeight="1">
      <c r="A8" s="35" t="s">
        <v>2</v>
      </c>
      <c r="B8" s="35" t="s">
        <v>33</v>
      </c>
      <c r="C8" s="20" t="s">
        <v>38</v>
      </c>
      <c r="D8" s="20"/>
      <c r="E8" s="27"/>
      <c r="F8" s="27"/>
      <c r="G8" s="27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>
      <c r="A9" s="35" t="s">
        <v>2</v>
      </c>
      <c r="B9" s="35" t="s">
        <v>33</v>
      </c>
      <c r="C9" s="4" t="s">
        <v>39</v>
      </c>
      <c r="D9" s="4"/>
      <c r="E9" s="27"/>
      <c r="F9" s="27"/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>
      <c r="A10" s="37" t="s">
        <v>2</v>
      </c>
      <c r="B10" s="37"/>
      <c r="C10" s="36" t="s">
        <v>94</v>
      </c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>
      <c r="A11" s="35" t="s">
        <v>2</v>
      </c>
      <c r="B11" s="35" t="s">
        <v>40</v>
      </c>
      <c r="C11" s="52" t="s">
        <v>34</v>
      </c>
      <c r="D11" s="52"/>
      <c r="E11" s="35"/>
      <c r="F11" s="35"/>
      <c r="G11" s="35">
        <v>7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25">
      <c r="A12" s="35" t="s">
        <v>2</v>
      </c>
      <c r="B12" s="35" t="s">
        <v>40</v>
      </c>
      <c r="C12" s="20" t="s">
        <v>35</v>
      </c>
      <c r="D12" s="20"/>
      <c r="E12" s="35"/>
      <c r="F12" s="35"/>
      <c r="G12" s="35"/>
      <c r="H12" s="35">
        <v>2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>
      <c r="A13" s="35" t="s">
        <v>2</v>
      </c>
      <c r="B13" s="35" t="s">
        <v>40</v>
      </c>
      <c r="C13" s="20" t="s">
        <v>36</v>
      </c>
      <c r="D13" s="20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>
      <c r="A14" s="35" t="s">
        <v>2</v>
      </c>
      <c r="B14" s="35" t="s">
        <v>40</v>
      </c>
      <c r="C14" s="20" t="s">
        <v>37</v>
      </c>
      <c r="D14" s="20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>
      <c r="A15" s="35" t="s">
        <v>2</v>
      </c>
      <c r="B15" s="35" t="s">
        <v>40</v>
      </c>
      <c r="C15" s="20" t="s">
        <v>38</v>
      </c>
      <c r="D15" s="20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>
      <c r="A16" s="35" t="s">
        <v>2</v>
      </c>
      <c r="B16" s="35" t="s">
        <v>40</v>
      </c>
      <c r="C16" s="44" t="s">
        <v>39</v>
      </c>
      <c r="D16" s="4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>
      <c r="A17" s="37" t="s">
        <v>2</v>
      </c>
      <c r="B17" s="37"/>
      <c r="C17" s="36" t="s">
        <v>41</v>
      </c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>
      <c r="A18" s="35" t="s">
        <v>2</v>
      </c>
      <c r="B18" s="35" t="s">
        <v>41</v>
      </c>
      <c r="C18" s="26" t="s">
        <v>34</v>
      </c>
      <c r="D18" s="26"/>
      <c r="E18" s="28"/>
      <c r="F18" s="28"/>
      <c r="G18" s="28"/>
      <c r="H18" s="28">
        <v>28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spans="1:25">
      <c r="A19" s="35" t="s">
        <v>2</v>
      </c>
      <c r="B19" s="35" t="s">
        <v>41</v>
      </c>
      <c r="C19" s="20" t="s">
        <v>35</v>
      </c>
      <c r="D19" s="20"/>
      <c r="E19" s="28"/>
      <c r="F19" s="28"/>
      <c r="G19" s="28"/>
      <c r="H19" s="28"/>
      <c r="I19" s="28">
        <v>4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>
      <c r="A20" s="35" t="s">
        <v>2</v>
      </c>
      <c r="B20" s="35" t="s">
        <v>41</v>
      </c>
      <c r="C20" s="20" t="s">
        <v>36</v>
      </c>
      <c r="D20" s="20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>
      <c r="A21" s="35" t="s">
        <v>2</v>
      </c>
      <c r="B21" s="35" t="s">
        <v>41</v>
      </c>
      <c r="C21" s="20" t="s">
        <v>37</v>
      </c>
      <c r="D21" s="20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>
      <c r="A22" s="35" t="s">
        <v>2</v>
      </c>
      <c r="B22" s="35" t="s">
        <v>41</v>
      </c>
      <c r="C22" s="20" t="s">
        <v>38</v>
      </c>
      <c r="D22" s="20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>
      <c r="A23" s="35" t="s">
        <v>2</v>
      </c>
      <c r="B23" s="35" t="s">
        <v>41</v>
      </c>
      <c r="C23" s="4" t="s">
        <v>39</v>
      </c>
      <c r="D23" s="45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>
      <c r="A24" s="37" t="s">
        <v>2</v>
      </c>
      <c r="B24" s="37"/>
      <c r="C24" s="36" t="s">
        <v>95</v>
      </c>
      <c r="D24" s="40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>
      <c r="A25" s="35" t="s">
        <v>2</v>
      </c>
      <c r="B25" s="35" t="s">
        <v>42</v>
      </c>
      <c r="C25" s="26" t="s">
        <v>34</v>
      </c>
      <c r="D25" s="26"/>
      <c r="E25" s="28"/>
      <c r="F25" s="28"/>
      <c r="G25" s="28"/>
      <c r="H25" s="28"/>
      <c r="I25" s="28">
        <v>14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>
      <c r="A26" s="35" t="s">
        <v>2</v>
      </c>
      <c r="B26" s="35" t="s">
        <v>42</v>
      </c>
      <c r="C26" s="20" t="s">
        <v>35</v>
      </c>
      <c r="D26" s="2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>
      <c r="A27" s="35" t="s">
        <v>2</v>
      </c>
      <c r="B27" s="35" t="s">
        <v>42</v>
      </c>
      <c r="C27" s="20" t="s">
        <v>36</v>
      </c>
      <c r="D27" s="20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>
      <c r="A28" s="35" t="s">
        <v>2</v>
      </c>
      <c r="B28" s="35" t="s">
        <v>42</v>
      </c>
      <c r="C28" s="20" t="s">
        <v>37</v>
      </c>
      <c r="D28" s="2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>
      <c r="A29" s="35" t="s">
        <v>2</v>
      </c>
      <c r="B29" s="35" t="s">
        <v>42</v>
      </c>
      <c r="C29" s="20" t="s">
        <v>38</v>
      </c>
      <c r="D29" s="20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>
      <c r="A30" s="35" t="s">
        <v>2</v>
      </c>
      <c r="B30" s="35" t="s">
        <v>42</v>
      </c>
      <c r="C30" s="4" t="s">
        <v>39</v>
      </c>
      <c r="D30" s="45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>
      <c r="A31" s="37" t="s">
        <v>2</v>
      </c>
      <c r="B31" s="37"/>
      <c r="C31" s="36" t="s">
        <v>10</v>
      </c>
      <c r="D31" s="40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>
      <c r="A32" s="35" t="s">
        <v>2</v>
      </c>
      <c r="B32" s="35" t="s">
        <v>43</v>
      </c>
      <c r="C32" s="26" t="s">
        <v>34</v>
      </c>
      <c r="D32" s="26"/>
      <c r="E32" s="28"/>
      <c r="F32" s="28"/>
      <c r="G32" s="28">
        <v>24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>
      <c r="A33" s="35" t="s">
        <v>2</v>
      </c>
      <c r="B33" s="35" t="s">
        <v>43</v>
      </c>
      <c r="C33" s="20" t="s">
        <v>35</v>
      </c>
      <c r="D33" s="20"/>
      <c r="E33" s="28"/>
      <c r="F33" s="28"/>
      <c r="G33" s="28"/>
      <c r="H33" s="28">
        <v>4</v>
      </c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spans="1:25">
      <c r="A34" s="35" t="s">
        <v>2</v>
      </c>
      <c r="B34" s="35" t="s">
        <v>43</v>
      </c>
      <c r="C34" s="20" t="s">
        <v>36</v>
      </c>
      <c r="D34" s="20"/>
      <c r="E34" s="28"/>
      <c r="F34" s="28"/>
      <c r="G34" s="28"/>
      <c r="H34" s="28"/>
      <c r="I34" s="28">
        <v>2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spans="1:25">
      <c r="A35" s="35" t="s">
        <v>2</v>
      </c>
      <c r="B35" s="35" t="s">
        <v>43</v>
      </c>
      <c r="C35" s="20" t="s">
        <v>37</v>
      </c>
      <c r="D35" s="20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spans="1:25">
      <c r="A36" s="35" t="s">
        <v>2</v>
      </c>
      <c r="B36" s="35" t="s">
        <v>43</v>
      </c>
      <c r="C36" s="20" t="s">
        <v>38</v>
      </c>
      <c r="D36" s="20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>
      <c r="A37" s="35" t="s">
        <v>2</v>
      </c>
      <c r="B37" s="35" t="s">
        <v>43</v>
      </c>
      <c r="C37" s="4" t="s">
        <v>39</v>
      </c>
      <c r="D37" s="45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>
      <c r="A38" s="37" t="s">
        <v>2</v>
      </c>
      <c r="B38" s="37"/>
      <c r="C38" s="36" t="s">
        <v>93</v>
      </c>
      <c r="D38" s="4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spans="1:25">
      <c r="A39" s="35" t="s">
        <v>2</v>
      </c>
      <c r="B39" s="35" t="s">
        <v>44</v>
      </c>
      <c r="C39" s="26" t="s">
        <v>34</v>
      </c>
      <c r="D39" s="26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>
      <c r="A40" s="35" t="s">
        <v>2</v>
      </c>
      <c r="B40" s="35" t="s">
        <v>44</v>
      </c>
      <c r="C40" s="20" t="s">
        <v>35</v>
      </c>
      <c r="D40" s="20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spans="1:25">
      <c r="A41" s="35" t="s">
        <v>2</v>
      </c>
      <c r="B41" s="35" t="s">
        <v>44</v>
      </c>
      <c r="C41" s="20" t="s">
        <v>36</v>
      </c>
      <c r="D41" s="20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spans="1:25">
      <c r="A42" s="35" t="s">
        <v>2</v>
      </c>
      <c r="B42" s="35" t="s">
        <v>44</v>
      </c>
      <c r="C42" s="20" t="s">
        <v>37</v>
      </c>
      <c r="D42" s="20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spans="1:25">
      <c r="A43" s="35" t="s">
        <v>2</v>
      </c>
      <c r="B43" s="35" t="s">
        <v>44</v>
      </c>
      <c r="C43" s="20" t="s">
        <v>38</v>
      </c>
      <c r="D43" s="2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spans="1:25">
      <c r="A44" s="35" t="s">
        <v>2</v>
      </c>
      <c r="B44" s="35" t="s">
        <v>44</v>
      </c>
      <c r="C44" s="4" t="s">
        <v>39</v>
      </c>
      <c r="D44" s="45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spans="1:25">
      <c r="A45" s="37" t="s">
        <v>2</v>
      </c>
      <c r="B45" s="37"/>
      <c r="C45" s="41" t="s">
        <v>43</v>
      </c>
      <c r="D45" s="42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spans="1:25">
      <c r="A46" s="35" t="s">
        <v>2</v>
      </c>
      <c r="B46" s="35" t="s">
        <v>45</v>
      </c>
      <c r="C46" s="26" t="s">
        <v>34</v>
      </c>
      <c r="D46" s="34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spans="1:25">
      <c r="A47" s="35" t="s">
        <v>2</v>
      </c>
      <c r="B47" s="35" t="s">
        <v>45</v>
      </c>
      <c r="C47" s="20" t="s">
        <v>35</v>
      </c>
      <c r="D47" s="34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1:25">
      <c r="A48" s="35" t="s">
        <v>2</v>
      </c>
      <c r="B48" s="35" t="s">
        <v>45</v>
      </c>
      <c r="C48" s="20" t="s">
        <v>36</v>
      </c>
      <c r="D48" s="34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>
      <c r="A49" s="35" t="s">
        <v>2</v>
      </c>
      <c r="B49" s="35" t="s">
        <v>45</v>
      </c>
      <c r="C49" s="20" t="s">
        <v>37</v>
      </c>
      <c r="D49" s="34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>
      <c r="A50" s="35" t="s">
        <v>2</v>
      </c>
      <c r="B50" s="35" t="s">
        <v>45</v>
      </c>
      <c r="C50" s="20" t="s">
        <v>38</v>
      </c>
      <c r="D50" s="34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spans="1:25">
      <c r="A51" s="35" t="s">
        <v>2</v>
      </c>
      <c r="B51" s="35" t="s">
        <v>45</v>
      </c>
      <c r="C51" s="4" t="s">
        <v>39</v>
      </c>
      <c r="D51" s="3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spans="1:25">
      <c r="A52" s="37" t="s">
        <v>9</v>
      </c>
      <c r="B52" s="37"/>
      <c r="C52" s="36" t="s">
        <v>29</v>
      </c>
      <c r="D52" s="36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>
      <c r="A53" s="35" t="s">
        <v>9</v>
      </c>
      <c r="B53" s="35" t="s">
        <v>46</v>
      </c>
      <c r="C53" s="26" t="s">
        <v>34</v>
      </c>
      <c r="D53" s="26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spans="1:25">
      <c r="A54" s="35" t="s">
        <v>9</v>
      </c>
      <c r="B54" s="35" t="s">
        <v>46</v>
      </c>
      <c r="C54" s="20" t="s">
        <v>47</v>
      </c>
      <c r="D54" s="20"/>
      <c r="E54" s="28"/>
      <c r="F54" s="28"/>
      <c r="G54" s="28"/>
      <c r="H54" s="28"/>
      <c r="I54" s="43"/>
      <c r="J54" s="28"/>
      <c r="K54" s="28"/>
      <c r="L54" s="28"/>
      <c r="M54" s="28"/>
      <c r="N54" s="28"/>
      <c r="O54" s="28"/>
      <c r="P54" s="28"/>
      <c r="Q54" s="43"/>
      <c r="R54" s="28"/>
      <c r="S54" s="28"/>
      <c r="T54" s="28"/>
      <c r="U54" s="28"/>
      <c r="V54" s="28"/>
      <c r="W54" s="28"/>
      <c r="X54" s="28"/>
      <c r="Y54" s="28"/>
    </row>
    <row r="55" spans="1:25">
      <c r="A55" s="35" t="s">
        <v>9</v>
      </c>
      <c r="B55" s="35" t="s">
        <v>46</v>
      </c>
      <c r="C55" s="20" t="s">
        <v>48</v>
      </c>
      <c r="D55" s="32">
        <v>0.5</v>
      </c>
      <c r="E55" s="28"/>
      <c r="F55" s="28"/>
      <c r="G55" s="28"/>
      <c r="H55" s="43"/>
      <c r="I55" s="28"/>
      <c r="J55" s="28"/>
      <c r="K55" s="43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spans="1:25">
      <c r="A56" s="35" t="s">
        <v>9</v>
      </c>
      <c r="B56" s="35" t="s">
        <v>46</v>
      </c>
      <c r="C56" s="45" t="s">
        <v>49</v>
      </c>
      <c r="D56" s="31">
        <v>0.66</v>
      </c>
      <c r="E56" s="28"/>
      <c r="F56" s="28"/>
      <c r="G56" s="28"/>
      <c r="H56" s="43"/>
      <c r="I56" s="28"/>
      <c r="J56" s="28"/>
      <c r="K56" s="43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spans="1:25">
      <c r="A57" s="35" t="s">
        <v>9</v>
      </c>
      <c r="B57" s="35" t="s">
        <v>46</v>
      </c>
      <c r="C57" s="45" t="s">
        <v>50</v>
      </c>
      <c r="D57" s="31">
        <v>0.7</v>
      </c>
      <c r="E57" s="28"/>
      <c r="F57" s="28"/>
      <c r="G57" s="28"/>
      <c r="H57" s="43"/>
      <c r="I57" s="28"/>
      <c r="J57" s="28"/>
      <c r="K57" s="43"/>
      <c r="L57" s="28"/>
      <c r="M57" s="28"/>
      <c r="N57" s="28"/>
      <c r="O57" s="28"/>
      <c r="P57" s="28"/>
      <c r="Q57" s="35"/>
      <c r="R57" s="35"/>
      <c r="S57" s="35"/>
      <c r="T57" s="35"/>
      <c r="U57" s="35"/>
      <c r="V57" s="35"/>
      <c r="W57" s="35"/>
      <c r="X57" s="35"/>
      <c r="Y57" s="35"/>
    </row>
    <row r="58" spans="1:25">
      <c r="A58" s="35" t="s">
        <v>9</v>
      </c>
      <c r="B58" s="35" t="s">
        <v>46</v>
      </c>
      <c r="C58" s="4" t="s">
        <v>39</v>
      </c>
      <c r="D58" s="4"/>
      <c r="E58" s="28"/>
      <c r="F58" s="28"/>
      <c r="G58" s="28"/>
      <c r="H58" s="28"/>
      <c r="I58" s="28"/>
      <c r="J58" s="28"/>
      <c r="K58" s="28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1:25">
      <c r="A59" s="37" t="s">
        <v>9</v>
      </c>
      <c r="B59" s="37"/>
      <c r="C59" s="36" t="s">
        <v>96</v>
      </c>
      <c r="D59" s="40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>
      <c r="A60" s="35" t="s">
        <v>9</v>
      </c>
      <c r="B60" s="35" t="s">
        <v>32</v>
      </c>
      <c r="C60" s="26" t="s">
        <v>34</v>
      </c>
      <c r="D60" s="26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spans="1:25">
      <c r="A61" s="35" t="s">
        <v>9</v>
      </c>
      <c r="B61" s="35" t="s">
        <v>32</v>
      </c>
      <c r="C61" s="20" t="s">
        <v>47</v>
      </c>
      <c r="D61" s="20"/>
      <c r="E61" s="28"/>
      <c r="F61" s="28"/>
      <c r="G61" s="28"/>
      <c r="H61" s="28"/>
      <c r="I61" s="43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spans="1:25">
      <c r="A62" s="35" t="s">
        <v>9</v>
      </c>
      <c r="B62" s="35" t="s">
        <v>32</v>
      </c>
      <c r="C62" s="20" t="s">
        <v>48</v>
      </c>
      <c r="D62" s="20"/>
      <c r="E62" s="28"/>
      <c r="F62" s="28"/>
      <c r="G62" s="28"/>
      <c r="H62" s="28"/>
      <c r="I62" s="28"/>
      <c r="J62" s="28"/>
      <c r="K62" s="43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spans="1:25">
      <c r="A63" s="35" t="s">
        <v>9</v>
      </c>
      <c r="B63" s="35" t="s">
        <v>32</v>
      </c>
      <c r="C63" s="45" t="s">
        <v>49</v>
      </c>
      <c r="D63" s="20"/>
      <c r="E63" s="28"/>
      <c r="F63" s="28"/>
      <c r="G63" s="28"/>
      <c r="H63" s="28"/>
      <c r="I63" s="28"/>
      <c r="J63" s="28"/>
      <c r="K63" s="43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spans="1:25">
      <c r="A64" s="35" t="s">
        <v>9</v>
      </c>
      <c r="B64" s="35" t="s">
        <v>32</v>
      </c>
      <c r="C64" s="45" t="s">
        <v>50</v>
      </c>
      <c r="D64" s="45"/>
      <c r="E64" s="28"/>
      <c r="F64" s="28"/>
      <c r="G64" s="28"/>
      <c r="H64" s="28"/>
      <c r="I64" s="28"/>
      <c r="J64" s="28"/>
      <c r="K64" s="43"/>
      <c r="L64" s="28"/>
      <c r="M64" s="28"/>
      <c r="N64" s="28"/>
      <c r="O64" s="28"/>
      <c r="P64" s="28"/>
      <c r="Q64" s="35"/>
      <c r="R64" s="35"/>
      <c r="S64" s="35"/>
      <c r="T64" s="35"/>
      <c r="U64" s="35"/>
      <c r="V64" s="35"/>
      <c r="W64" s="35"/>
      <c r="X64" s="35"/>
      <c r="Y64" s="35"/>
    </row>
    <row r="65" spans="1:25">
      <c r="A65" s="35" t="s">
        <v>9</v>
      </c>
      <c r="B65" s="35" t="s">
        <v>32</v>
      </c>
      <c r="C65" s="4" t="s">
        <v>39</v>
      </c>
      <c r="D65" s="45"/>
      <c r="E65" s="28"/>
      <c r="F65" s="28"/>
      <c r="G65" s="28"/>
      <c r="H65" s="28"/>
      <c r="I65" s="28"/>
      <c r="J65" s="28"/>
      <c r="K65" s="28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1:25">
      <c r="A66" s="37" t="s">
        <v>9</v>
      </c>
      <c r="B66" s="37"/>
      <c r="C66" s="40" t="s">
        <v>51</v>
      </c>
      <c r="D66" s="40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>
      <c r="A67" s="35" t="s">
        <v>9</v>
      </c>
      <c r="B67" s="35" t="s">
        <v>51</v>
      </c>
      <c r="C67" s="26" t="s">
        <v>34</v>
      </c>
      <c r="D67" s="26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spans="1:25">
      <c r="A68" s="35" t="s">
        <v>9</v>
      </c>
      <c r="B68" s="35" t="s">
        <v>51</v>
      </c>
      <c r="C68" s="20" t="s">
        <v>47</v>
      </c>
      <c r="D68" s="20"/>
      <c r="E68" s="28"/>
      <c r="F68" s="28"/>
      <c r="G68" s="28"/>
      <c r="H68" s="28"/>
      <c r="I68" s="43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spans="1:25">
      <c r="A69" s="35" t="s">
        <v>9</v>
      </c>
      <c r="B69" s="35" t="s">
        <v>51</v>
      </c>
      <c r="C69" s="20" t="s">
        <v>48</v>
      </c>
      <c r="D69" s="20"/>
      <c r="E69" s="28"/>
      <c r="F69" s="28"/>
      <c r="G69" s="28"/>
      <c r="H69" s="28"/>
      <c r="I69" s="28"/>
      <c r="J69" s="28"/>
      <c r="K69" s="43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spans="1:25">
      <c r="A70" s="35" t="s">
        <v>9</v>
      </c>
      <c r="B70" s="35" t="s">
        <v>51</v>
      </c>
      <c r="C70" s="45" t="s">
        <v>49</v>
      </c>
      <c r="D70" s="20"/>
      <c r="E70" s="28"/>
      <c r="F70" s="28"/>
      <c r="G70" s="28"/>
      <c r="H70" s="28"/>
      <c r="I70" s="28"/>
      <c r="J70" s="28"/>
      <c r="K70" s="43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spans="1:25">
      <c r="A71" s="35" t="s">
        <v>9</v>
      </c>
      <c r="B71" s="35" t="s">
        <v>51</v>
      </c>
      <c r="C71" s="45" t="s">
        <v>50</v>
      </c>
      <c r="D71" s="20"/>
      <c r="E71" s="28"/>
      <c r="F71" s="28"/>
      <c r="G71" s="28"/>
      <c r="H71" s="28"/>
      <c r="I71" s="28"/>
      <c r="J71" s="28"/>
      <c r="K71" s="43"/>
      <c r="L71" s="28"/>
      <c r="M71" s="28"/>
      <c r="N71" s="28"/>
      <c r="O71" s="28"/>
      <c r="P71" s="28"/>
      <c r="Q71" s="35"/>
      <c r="R71" s="35"/>
      <c r="S71" s="35"/>
      <c r="T71" s="35"/>
      <c r="U71" s="35"/>
      <c r="V71" s="35"/>
      <c r="W71" s="35"/>
      <c r="X71" s="35"/>
      <c r="Y71" s="35"/>
    </row>
    <row r="72" spans="1:25">
      <c r="A72" s="35" t="s">
        <v>9</v>
      </c>
      <c r="B72" s="35" t="s">
        <v>51</v>
      </c>
      <c r="C72" s="4" t="s">
        <v>39</v>
      </c>
      <c r="D72" s="45"/>
      <c r="E72" s="28"/>
      <c r="F72" s="28"/>
      <c r="G72" s="28"/>
      <c r="H72" s="28"/>
      <c r="I72" s="28"/>
      <c r="J72" s="28"/>
      <c r="K72" s="28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10"/>
  <sheetViews>
    <sheetView zoomScale="85" zoomScaleNormal="85" zoomScalePageLayoutView="85" workbookViewId="0">
      <selection activeCell="C19" sqref="C19"/>
    </sheetView>
  </sheetViews>
  <sheetFormatPr defaultColWidth="8.7109375" defaultRowHeight="15"/>
  <cols>
    <col min="1" max="1" width="3.140625" customWidth="1"/>
    <col min="3" max="3" width="27.42578125" bestFit="1" customWidth="1"/>
  </cols>
  <sheetData>
    <row r="2" spans="2:3">
      <c r="B2" t="s">
        <v>52</v>
      </c>
      <c r="C2" t="s">
        <v>53</v>
      </c>
    </row>
    <row r="3" spans="2:3">
      <c r="C3" t="s">
        <v>54</v>
      </c>
    </row>
    <row r="4" spans="2:3">
      <c r="C4" s="33" t="s">
        <v>55</v>
      </c>
    </row>
    <row r="5" spans="2:3">
      <c r="C5" s="33" t="s">
        <v>56</v>
      </c>
    </row>
    <row r="6" spans="2:3">
      <c r="C6" t="s">
        <v>30</v>
      </c>
    </row>
    <row r="7" spans="2:3">
      <c r="C7" t="s">
        <v>57</v>
      </c>
    </row>
    <row r="8" spans="2:3">
      <c r="C8" t="s">
        <v>58</v>
      </c>
    </row>
    <row r="9" spans="2:3">
      <c r="C9" t="s">
        <v>59</v>
      </c>
    </row>
    <row r="10" spans="2:3">
      <c r="C10" s="33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M16"/>
  <sheetViews>
    <sheetView zoomScale="85" zoomScaleNormal="85" zoomScalePageLayoutView="85" workbookViewId="0">
      <selection activeCell="E21" sqref="E21"/>
    </sheetView>
  </sheetViews>
  <sheetFormatPr defaultColWidth="8.7109375" defaultRowHeight="15"/>
  <cols>
    <col min="1" max="1" width="3.42578125" customWidth="1"/>
    <col min="2" max="2" width="4.28515625" bestFit="1" customWidth="1"/>
    <col min="3" max="3" width="13.42578125" bestFit="1" customWidth="1"/>
    <col min="4" max="4" width="8.42578125" bestFit="1" customWidth="1"/>
    <col min="5" max="5" width="34.28515625" bestFit="1" customWidth="1"/>
    <col min="9" max="9" width="4.140625" bestFit="1" customWidth="1"/>
    <col min="10" max="10" width="13.42578125" bestFit="1" customWidth="1"/>
    <col min="11" max="11" width="8.28515625" bestFit="1" customWidth="1"/>
    <col min="12" max="12" width="34.7109375" customWidth="1"/>
    <col min="13" max="13" width="5.28515625" bestFit="1" customWidth="1"/>
  </cols>
  <sheetData>
    <row r="2" spans="2:13" ht="30">
      <c r="B2" s="3" t="s">
        <v>77</v>
      </c>
      <c r="C2" s="3" t="s">
        <v>85</v>
      </c>
      <c r="D2" s="3" t="s">
        <v>2</v>
      </c>
      <c r="E2" s="3" t="s">
        <v>11</v>
      </c>
      <c r="F2" s="3"/>
      <c r="I2" s="3" t="s">
        <v>78</v>
      </c>
      <c r="J2" s="3" t="s">
        <v>86</v>
      </c>
      <c r="K2" s="3" t="s">
        <v>2</v>
      </c>
      <c r="L2" s="3" t="s">
        <v>83</v>
      </c>
      <c r="M2" s="3" t="s">
        <v>6</v>
      </c>
    </row>
    <row r="3" spans="2:13" ht="30">
      <c r="B3" s="3" t="s">
        <v>77</v>
      </c>
      <c r="C3" s="3" t="s">
        <v>85</v>
      </c>
      <c r="D3" s="3" t="s">
        <v>2</v>
      </c>
      <c r="E3" s="3" t="s">
        <v>7</v>
      </c>
      <c r="F3" s="3"/>
      <c r="I3" s="3" t="s">
        <v>78</v>
      </c>
      <c r="J3" s="3" t="s">
        <v>86</v>
      </c>
      <c r="K3" s="3" t="s">
        <v>2</v>
      </c>
      <c r="L3" s="3" t="s">
        <v>68</v>
      </c>
      <c r="M3" s="28"/>
    </row>
    <row r="4" spans="2:13" ht="30">
      <c r="B4" s="3" t="s">
        <v>77</v>
      </c>
      <c r="C4" s="3" t="s">
        <v>85</v>
      </c>
      <c r="D4" s="3" t="s">
        <v>2</v>
      </c>
      <c r="E4" s="3" t="s">
        <v>97</v>
      </c>
      <c r="F4" s="3"/>
      <c r="I4" s="3" t="s">
        <v>78</v>
      </c>
      <c r="J4" s="3" t="s">
        <v>86</v>
      </c>
      <c r="K4" s="3" t="s">
        <v>9</v>
      </c>
      <c r="L4" s="4" t="s">
        <v>64</v>
      </c>
      <c r="M4" s="28"/>
    </row>
    <row r="5" spans="2:13" ht="30">
      <c r="B5" s="3" t="s">
        <v>77</v>
      </c>
      <c r="C5" s="3" t="s">
        <v>85</v>
      </c>
      <c r="D5" s="3" t="s">
        <v>2</v>
      </c>
      <c r="E5" s="4" t="s">
        <v>8</v>
      </c>
      <c r="F5" s="3"/>
      <c r="I5" s="3" t="s">
        <v>78</v>
      </c>
      <c r="J5" s="3" t="s">
        <v>86</v>
      </c>
      <c r="K5" s="3" t="s">
        <v>9</v>
      </c>
      <c r="L5" s="4" t="s">
        <v>64</v>
      </c>
      <c r="M5" s="28"/>
    </row>
    <row r="6" spans="2:13" ht="30">
      <c r="B6" s="3" t="s">
        <v>77</v>
      </c>
      <c r="C6" s="3" t="s">
        <v>85</v>
      </c>
      <c r="D6" s="3" t="s">
        <v>2</v>
      </c>
      <c r="E6" s="3" t="s">
        <v>98</v>
      </c>
      <c r="F6" s="3"/>
      <c r="I6" s="3" t="s">
        <v>78</v>
      </c>
      <c r="J6" s="3" t="s">
        <v>86</v>
      </c>
      <c r="K6" s="3" t="s">
        <v>9</v>
      </c>
      <c r="L6" s="4" t="s">
        <v>64</v>
      </c>
      <c r="M6" s="28"/>
    </row>
    <row r="7" spans="2:13" ht="30">
      <c r="B7" s="3" t="s">
        <v>77</v>
      </c>
      <c r="C7" s="3" t="s">
        <v>85</v>
      </c>
      <c r="D7" s="3" t="s">
        <v>2</v>
      </c>
      <c r="E7" s="6" t="s">
        <v>100</v>
      </c>
      <c r="F7" s="28"/>
      <c r="I7" s="3" t="s">
        <v>78</v>
      </c>
      <c r="J7" s="3" t="s">
        <v>86</v>
      </c>
      <c r="K7" s="3" t="s">
        <v>9</v>
      </c>
      <c r="L7" s="4" t="s">
        <v>64</v>
      </c>
      <c r="M7" s="28"/>
    </row>
    <row r="8" spans="2:13" ht="17.25" customHeight="1">
      <c r="B8" s="3" t="s">
        <v>77</v>
      </c>
      <c r="C8" s="3" t="s">
        <v>85</v>
      </c>
      <c r="D8" s="3" t="s">
        <v>2</v>
      </c>
      <c r="E8" s="6" t="s">
        <v>65</v>
      </c>
      <c r="F8" s="28"/>
      <c r="I8" s="3" t="s">
        <v>78</v>
      </c>
      <c r="J8" s="3" t="s">
        <v>86</v>
      </c>
      <c r="K8" s="3" t="s">
        <v>2</v>
      </c>
      <c r="L8" s="3" t="s">
        <v>99</v>
      </c>
      <c r="M8" s="28"/>
    </row>
    <row r="9" spans="2:13" ht="30">
      <c r="B9" s="3" t="s">
        <v>77</v>
      </c>
      <c r="C9" s="3" t="s">
        <v>85</v>
      </c>
      <c r="D9" s="3" t="s">
        <v>2</v>
      </c>
      <c r="E9" s="3" t="s">
        <v>60</v>
      </c>
      <c r="F9" s="3"/>
      <c r="I9" s="3" t="s">
        <v>78</v>
      </c>
      <c r="J9" s="3" t="s">
        <v>86</v>
      </c>
      <c r="K9" s="3" t="s">
        <v>9</v>
      </c>
      <c r="L9" s="4" t="s">
        <v>66</v>
      </c>
      <c r="M9" s="28"/>
    </row>
    <row r="10" spans="2:13" ht="30">
      <c r="B10" s="3" t="s">
        <v>77</v>
      </c>
      <c r="C10" s="3" t="s">
        <v>85</v>
      </c>
      <c r="D10" s="3" t="s">
        <v>9</v>
      </c>
      <c r="E10" s="4" t="s">
        <v>61</v>
      </c>
      <c r="F10" s="3"/>
      <c r="I10" s="3" t="s">
        <v>78</v>
      </c>
      <c r="J10" s="3" t="s">
        <v>86</v>
      </c>
      <c r="K10" s="3" t="s">
        <v>9</v>
      </c>
      <c r="L10" s="4" t="s">
        <v>66</v>
      </c>
      <c r="M10" s="28"/>
    </row>
    <row r="11" spans="2:13" ht="30">
      <c r="B11" s="3" t="s">
        <v>77</v>
      </c>
      <c r="C11" s="3" t="s">
        <v>85</v>
      </c>
      <c r="D11" s="3" t="s">
        <v>9</v>
      </c>
      <c r="E11" s="4" t="s">
        <v>61</v>
      </c>
      <c r="F11" s="3"/>
      <c r="I11" s="3" t="s">
        <v>78</v>
      </c>
      <c r="J11" s="3" t="s">
        <v>86</v>
      </c>
      <c r="K11" s="3" t="s">
        <v>9</v>
      </c>
      <c r="L11" s="4" t="s">
        <v>67</v>
      </c>
      <c r="M11" s="28"/>
    </row>
    <row r="12" spans="2:13" ht="30">
      <c r="B12" s="3" t="s">
        <v>77</v>
      </c>
      <c r="C12" s="3" t="s">
        <v>85</v>
      </c>
      <c r="D12" s="3" t="s">
        <v>9</v>
      </c>
      <c r="E12" s="4" t="s">
        <v>62</v>
      </c>
      <c r="F12" s="3"/>
      <c r="I12" s="3" t="s">
        <v>78</v>
      </c>
      <c r="J12" s="3" t="s">
        <v>86</v>
      </c>
      <c r="K12" s="3" t="s">
        <v>9</v>
      </c>
      <c r="L12" s="4" t="s">
        <v>67</v>
      </c>
      <c r="M12" s="28"/>
    </row>
    <row r="13" spans="2:13" ht="30">
      <c r="B13" s="3" t="s">
        <v>77</v>
      </c>
      <c r="C13" s="3" t="s">
        <v>85</v>
      </c>
      <c r="D13" s="3" t="s">
        <v>9</v>
      </c>
      <c r="E13" s="4" t="s">
        <v>62</v>
      </c>
      <c r="F13" s="3"/>
      <c r="I13" s="3" t="s">
        <v>78</v>
      </c>
      <c r="J13" s="3" t="s">
        <v>86</v>
      </c>
      <c r="K13" s="3" t="s">
        <v>2</v>
      </c>
      <c r="L13" s="3" t="s">
        <v>10</v>
      </c>
      <c r="M13" s="28"/>
    </row>
    <row r="14" spans="2:13">
      <c r="B14" s="3" t="s">
        <v>77</v>
      </c>
      <c r="C14" s="3" t="s">
        <v>85</v>
      </c>
      <c r="D14" s="3" t="s">
        <v>9</v>
      </c>
      <c r="E14" s="4" t="s">
        <v>63</v>
      </c>
      <c r="F14" s="3"/>
    </row>
    <row r="15" spans="2:13">
      <c r="B15" s="3" t="s">
        <v>77</v>
      </c>
      <c r="C15" s="3" t="s">
        <v>85</v>
      </c>
      <c r="D15" s="3" t="s">
        <v>9</v>
      </c>
      <c r="E15" s="4" t="s">
        <v>63</v>
      </c>
      <c r="F15" s="3"/>
    </row>
    <row r="16" spans="2:13" ht="30">
      <c r="B16" s="3" t="s">
        <v>77</v>
      </c>
      <c r="C16" s="3" t="s">
        <v>85</v>
      </c>
      <c r="D16" s="3" t="s">
        <v>2</v>
      </c>
      <c r="E16" s="3" t="s">
        <v>11</v>
      </c>
      <c r="F1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H36" sqref="H36"/>
    </sheetView>
  </sheetViews>
  <sheetFormatPr defaultColWidth="11.5703125" defaultRowHeight="15"/>
  <cols>
    <col min="1" max="1" width="14" customWidth="1"/>
  </cols>
  <sheetData>
    <row r="1" spans="1:1">
      <c r="A1" s="118" t="s">
        <v>275</v>
      </c>
    </row>
    <row r="2" spans="1:1">
      <c r="A2" t="s">
        <v>277</v>
      </c>
    </row>
    <row r="3" spans="1:1">
      <c r="A3" t="s">
        <v>268</v>
      </c>
    </row>
    <row r="4" spans="1:1">
      <c r="A4" t="s">
        <v>23</v>
      </c>
    </row>
    <row r="5" spans="1:1">
      <c r="A5" t="s">
        <v>273</v>
      </c>
    </row>
    <row r="6" spans="1:1">
      <c r="A6" t="s">
        <v>144</v>
      </c>
    </row>
    <row r="7" spans="1:1">
      <c r="A7" t="s">
        <v>269</v>
      </c>
    </row>
    <row r="8" spans="1:1">
      <c r="A8" t="s">
        <v>270</v>
      </c>
    </row>
    <row r="9" spans="1:1">
      <c r="A9" t="s">
        <v>12</v>
      </c>
    </row>
    <row r="10" spans="1:1">
      <c r="A10" t="s">
        <v>274</v>
      </c>
    </row>
  </sheetData>
  <dataValidations count="1">
    <dataValidation type="list" allowBlank="1" showInputMessage="1" showErrorMessage="1" sqref="C4">
      <formula1>BusinessLines</formula1>
    </dataValidation>
  </dataValidation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3128248957E940845FBDA913C3E085" ma:contentTypeVersion="4" ma:contentTypeDescription="Create a new document." ma:contentTypeScope="" ma:versionID="1d25b0a090f53f8d18534346c02c7736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ed661cc5c381b446d65d6860ea805b21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120DF3-9FE3-4F98-8A37-40EAB1F5BABA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  <ds:schemaRef ds:uri="9de6a297-4883-49b5-b734-272fd15c37c5"/>
  </ds:schemaRefs>
</ds:datastoreItem>
</file>

<file path=customXml/itemProps2.xml><?xml version="1.0" encoding="utf-8"?>
<ds:datastoreItem xmlns:ds="http://schemas.openxmlformats.org/officeDocument/2006/customXml" ds:itemID="{0B184E75-1DAF-464D-A06A-0BA0762258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6a297-4883-49b5-b734-272fd15c3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9674C3-9AE8-4C38-A92C-AB7FB53634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Project plan (Initial)</vt:lpstr>
      <vt:lpstr>Launch plan - Phase 1</vt:lpstr>
      <vt:lpstr>Launch plan - Phase 2</vt:lpstr>
      <vt:lpstr>Headcount Funnel</vt:lpstr>
      <vt:lpstr>KPI</vt:lpstr>
      <vt:lpstr>Launch team</vt:lpstr>
      <vt:lpstr>_</vt:lpstr>
      <vt:lpstr>BusinessLines</vt:lpstr>
      <vt:lpstr>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Micromoney International; Micromoney.io</dc:creator>
  <cp:keywords/>
  <dc:description/>
  <cp:lastModifiedBy>Admin</cp:lastModifiedBy>
  <cp:revision/>
  <dcterms:created xsi:type="dcterms:W3CDTF">2016-03-02T03:10:06Z</dcterms:created>
  <dcterms:modified xsi:type="dcterms:W3CDTF">2017-08-26T07:37:24Z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0x010100163128248957E940845FBDA913C3E085</vt:lpwstr>
  </property>
</Properties>
</file>